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4220" windowHeight="8835"/>
  </bookViews>
  <sheets>
    <sheet name="Reg-afgevaard. december 2013" sheetId="2" r:id="rId1"/>
  </sheets>
  <definedNames>
    <definedName name="_xlnm.Print_Titles" localSheetId="0">'Reg-afgevaard. december 2013'!$2:$2</definedName>
  </definedNames>
  <calcPr calcId="145621"/>
</workbook>
</file>

<file path=xl/calcChain.xml><?xml version="1.0" encoding="utf-8"?>
<calcChain xmlns="http://schemas.openxmlformats.org/spreadsheetml/2006/main">
  <c r="K81" i="2" l="1"/>
  <c r="L78" i="2"/>
  <c r="K78" i="2"/>
  <c r="L77" i="2"/>
  <c r="K77" i="2"/>
  <c r="K70" i="2"/>
  <c r="K69" i="2"/>
  <c r="K66" i="2"/>
  <c r="L65" i="2"/>
  <c r="K65" i="2"/>
  <c r="L64" i="2"/>
  <c r="K64" i="2"/>
  <c r="L63" i="2"/>
  <c r="K63" i="2"/>
  <c r="K56" i="2" l="1"/>
  <c r="K55" i="2"/>
  <c r="K54" i="2"/>
  <c r="K53" i="2"/>
  <c r="K83" i="2" l="1"/>
  <c r="K82" i="2"/>
  <c r="K80" i="2"/>
  <c r="K79" i="2"/>
  <c r="K72" i="2"/>
  <c r="K71" i="2"/>
  <c r="K76" i="2" l="1"/>
  <c r="K75" i="2"/>
  <c r="K74" i="2"/>
  <c r="K73" i="2"/>
  <c r="K68" i="2"/>
  <c r="K67" i="2"/>
  <c r="K62" i="2"/>
  <c r="K61" i="2"/>
  <c r="K58" i="2"/>
  <c r="K33" i="2"/>
  <c r="K32" i="2"/>
  <c r="K31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9" i="2" l="1"/>
  <c r="K8" i="2"/>
  <c r="K88" i="2" l="1"/>
  <c r="K87" i="2"/>
  <c r="K86" i="2"/>
  <c r="K85" i="2"/>
  <c r="K96" i="2" l="1"/>
  <c r="K95" i="2"/>
  <c r="K11" i="2" l="1"/>
  <c r="K6" i="2" l="1"/>
  <c r="K48" i="2" l="1"/>
  <c r="K50" i="2"/>
  <c r="K49" i="2"/>
  <c r="K46" i="2"/>
  <c r="K44" i="2"/>
  <c r="K39" i="2"/>
  <c r="K108" i="2"/>
  <c r="K107" i="2"/>
  <c r="K94" i="2"/>
  <c r="K51" i="2"/>
  <c r="K47" i="2"/>
  <c r="K45" i="2"/>
  <c r="K43" i="2"/>
  <c r="K42" i="2"/>
  <c r="K41" i="2"/>
  <c r="K40" i="2"/>
  <c r="K38" i="2"/>
  <c r="K37" i="2"/>
  <c r="K36" i="2"/>
  <c r="K35" i="2"/>
</calcChain>
</file>

<file path=xl/sharedStrings.xml><?xml version="1.0" encoding="utf-8"?>
<sst xmlns="http://schemas.openxmlformats.org/spreadsheetml/2006/main" count="756" uniqueCount="323">
  <si>
    <t>Entiteit (kort)</t>
  </si>
  <si>
    <t>Entiteitsvorm</t>
  </si>
  <si>
    <t>Agentschap voor Geografische Informatie Vlaanderen</t>
  </si>
  <si>
    <t>AGIV</t>
  </si>
  <si>
    <t>Vlaamse Dienst voor Arbeidsbemiddeling en Beroepsopleiding</t>
  </si>
  <si>
    <t>VDAB</t>
  </si>
  <si>
    <t>Syntra Vlaanderen</t>
  </si>
  <si>
    <t>Vlaamse Landmaatschappij</t>
  </si>
  <si>
    <t>VLM</t>
  </si>
  <si>
    <t>nv De Scheepvaart</t>
  </si>
  <si>
    <t>Waterwegen en Zeekanaal</t>
  </si>
  <si>
    <t>W&amp;Z</t>
  </si>
  <si>
    <t>Vlaamse Vervoermaatschappij - De Lijn</t>
  </si>
  <si>
    <t>VVM-De Lijn</t>
  </si>
  <si>
    <t>Vlaamse Opera</t>
  </si>
  <si>
    <t>Vlaams Fonds voor de Letteren</t>
  </si>
  <si>
    <t>VFL</t>
  </si>
  <si>
    <t>Vlaams Audiovisueel Fonds</t>
  </si>
  <si>
    <t>VAF</t>
  </si>
  <si>
    <t>deSingel</t>
  </si>
  <si>
    <t>Museum van Hedendaagse Kunst Antwerpen</t>
  </si>
  <si>
    <t>M HKA</t>
  </si>
  <si>
    <t>Beheersmaatschappij Antwerpen Mobiel</t>
  </si>
  <si>
    <t>BAM</t>
  </si>
  <si>
    <t>Sociale Dienst</t>
  </si>
  <si>
    <t>vzw</t>
  </si>
  <si>
    <t>NV</t>
  </si>
  <si>
    <t>Beleidsdomein / Entiteit</t>
  </si>
  <si>
    <t>NIHIL</t>
  </si>
  <si>
    <t xml:space="preserve">Bart Dewandeleer </t>
  </si>
  <si>
    <t>functie</t>
  </si>
  <si>
    <t>05/03/2010</t>
  </si>
  <si>
    <t>Regeringscommissaris</t>
  </si>
  <si>
    <t>Regeringsafgevaardigde (Vl. minister FB)</t>
  </si>
  <si>
    <t>27/10/2000</t>
  </si>
  <si>
    <t>14/05/1996</t>
  </si>
  <si>
    <t>Jef Mannaerts</t>
  </si>
  <si>
    <t>Jurian Van Parys</t>
  </si>
  <si>
    <t>21/09/2012</t>
  </si>
  <si>
    <t>28/05/2010</t>
  </si>
  <si>
    <t>Koen De Bock</t>
  </si>
  <si>
    <t>Andries Gryffroy</t>
  </si>
  <si>
    <t>23/04/2010</t>
  </si>
  <si>
    <t>OPZC Rekem</t>
  </si>
  <si>
    <t>OPZ Geel</t>
  </si>
  <si>
    <t xml:space="preserve">Karine Moykens </t>
  </si>
  <si>
    <t>Tom Vermeire</t>
  </si>
  <si>
    <t>Marc Servaes</t>
  </si>
  <si>
    <t>Diana Vanhoebroek</t>
  </si>
  <si>
    <t>21/09/2007</t>
  </si>
  <si>
    <t>12/03/2010</t>
  </si>
  <si>
    <t>02/07/2010</t>
  </si>
  <si>
    <t>Karel Tobback</t>
  </si>
  <si>
    <t>Leo Victor</t>
  </si>
  <si>
    <t>Jan Vermassen</t>
  </si>
  <si>
    <t>Debbie Esmans</t>
  </si>
  <si>
    <t>09/11/2012</t>
  </si>
  <si>
    <t>Regeringsafgevaardigde (funct. ministers - Media en Onderwijs) voor wat het Gamefonds betreft</t>
  </si>
  <si>
    <t>Regeringsafgevaardigde (funct. minister)</t>
  </si>
  <si>
    <t>Regeringsafgevaardigde (funct. minister - Media) voor wat het Mediafonds betreft</t>
  </si>
  <si>
    <t>23/07/2010</t>
  </si>
  <si>
    <t>Kaaitheater</t>
  </si>
  <si>
    <t>05/04/1995</t>
  </si>
  <si>
    <t>Gert Nys</t>
  </si>
  <si>
    <t>Kaat Exterbille</t>
  </si>
  <si>
    <t>deFilharmonie</t>
  </si>
  <si>
    <t>Guy Redig</t>
  </si>
  <si>
    <t>21/12/2007</t>
  </si>
  <si>
    <t>Ancienne Belgique</t>
  </si>
  <si>
    <t>Emmanuel Boodts</t>
  </si>
  <si>
    <t>Nic Van Craen</t>
  </si>
  <si>
    <t>Koninklijk Ballet van Vlaanderen</t>
  </si>
  <si>
    <t>04/02/2011</t>
  </si>
  <si>
    <t>Christine Claus</t>
  </si>
  <si>
    <t>Tom Van Laere</t>
  </si>
  <si>
    <t>04/05/2007</t>
  </si>
  <si>
    <t>Vlaams Cultuurhuis de Brakke Grond</t>
  </si>
  <si>
    <t>Kristina Houthuys</t>
  </si>
  <si>
    <t>Koninklijke Vlaamse Schouwburg</t>
  </si>
  <si>
    <t>KVS</t>
  </si>
  <si>
    <t>Marie-Paule Quix</t>
  </si>
  <si>
    <t>20/10/2000</t>
  </si>
  <si>
    <t>Vlaams Omroeporkest en Kamerkoor</t>
  </si>
  <si>
    <t>Gerda Van der Plas</t>
  </si>
  <si>
    <t>Rik Dhoest</t>
  </si>
  <si>
    <t>Marion Vrijens</t>
  </si>
  <si>
    <t>Helga Coppen</t>
  </si>
  <si>
    <t>05/02/2010</t>
  </si>
  <si>
    <t xml:space="preserve"> Lieven Tack</t>
  </si>
  <si>
    <t>Trees Pieters</t>
  </si>
  <si>
    <t>26/02/2010</t>
  </si>
  <si>
    <t>Vlaamse Milieuholding</t>
  </si>
  <si>
    <t>Frans Cornelis</t>
  </si>
  <si>
    <t>Luc Goeteyn</t>
  </si>
  <si>
    <t>VMH</t>
  </si>
  <si>
    <t>15/05/2009</t>
  </si>
  <si>
    <t>DS</t>
  </si>
  <si>
    <t>Dominique Van Hecke</t>
  </si>
  <si>
    <t>Albert Vanhoof</t>
  </si>
  <si>
    <t>Bert De Bondt</t>
  </si>
  <si>
    <t>Gert Van de Genachte</t>
  </si>
  <si>
    <t>02/04/2010</t>
  </si>
  <si>
    <t>Yvan Verbakel</t>
  </si>
  <si>
    <t xml:space="preserve"> Lieven Van Wichelen</t>
  </si>
  <si>
    <t>30/04/2010</t>
  </si>
  <si>
    <t>20/06/2003</t>
  </si>
  <si>
    <t>09/03/2012</t>
  </si>
  <si>
    <t>NV van publiek recht</t>
  </si>
  <si>
    <t>Sammy Wuyts</t>
  </si>
  <si>
    <t>09/12/2005</t>
  </si>
  <si>
    <t>cvba</t>
  </si>
  <si>
    <t>FIT</t>
  </si>
  <si>
    <t>Openbaar Psychiatrisch Zorgcentrum Geel</t>
  </si>
  <si>
    <t>Openbaar Psychiatrisch Zorgcentrum Rekem</t>
  </si>
  <si>
    <t>VLOPERA</t>
  </si>
  <si>
    <t>datum aanstelling</t>
  </si>
  <si>
    <t>K. Peeters</t>
  </si>
  <si>
    <t>G. Bourgeois</t>
  </si>
  <si>
    <t>Bevoegde minister</t>
  </si>
  <si>
    <t>Ph. Muyters</t>
  </si>
  <si>
    <t>I. Lieten</t>
  </si>
  <si>
    <t>J. Vandeurzen</t>
  </si>
  <si>
    <t>J. Schauvliege</t>
  </si>
  <si>
    <t>I. Lieten
P. Smet</t>
  </si>
  <si>
    <t>H. Crevits</t>
  </si>
  <si>
    <t>EVA van publiek recht</t>
  </si>
  <si>
    <t>Instelling van openbaar nut</t>
  </si>
  <si>
    <t>Regeringsafgevaardigde
(funct. minister + Vl. minister FB)</t>
  </si>
  <si>
    <t>regerings-
afgevaardigde(n)</t>
  </si>
  <si>
    <t>Egalisatiefonds voor de Responsabiliserings-bijdrage van de Vlaamse Gemeenschap</t>
  </si>
  <si>
    <t>K. Peeters
Ph. Muyters</t>
  </si>
  <si>
    <t>Diensten voor het Algemeen Regeringsbeleid (DAR)</t>
  </si>
  <si>
    <t>Bestuurszaken (BZ)</t>
  </si>
  <si>
    <t>Financiën en Begroting (FB)</t>
  </si>
  <si>
    <t>internationaal Vlaanderen (iV)</t>
  </si>
  <si>
    <t>Economie, Wetenschap en Innovatie (EWI)</t>
  </si>
  <si>
    <t>Welzijn, Volksgezondheid en Gezin (WVG)</t>
  </si>
  <si>
    <t>Cultuur, Jeugd, Sport en Media (CJSM)</t>
  </si>
  <si>
    <t>Onderwijs en Vorming (OV)</t>
  </si>
  <si>
    <t>Werk en Sociale Economie (WSE)</t>
  </si>
  <si>
    <t>Landbouw en Visserij (LV)</t>
  </si>
  <si>
    <t>Leefmilieu, Natuur en Energie (LNE)</t>
  </si>
  <si>
    <t>Mobiliteit en Openbare Werken (MOW)</t>
  </si>
  <si>
    <t>Ruimtelijke Ordening, Woonbeleid en Onroerend Erfgoed (RWO)</t>
  </si>
  <si>
    <t>Vlaams Agentschap voor Internationaal Ondernemen (Flanders Investment and Trade)</t>
  </si>
  <si>
    <t>Vlaams pensioen-fonds</t>
  </si>
  <si>
    <t>Brussels Philhar-monic</t>
  </si>
  <si>
    <t>Vlaamse instelling met 
rechtspersoonlijkheid</t>
  </si>
  <si>
    <t xml:space="preserve">vzw Sociale Dienst voor het Vlaams overheidspersoneel </t>
  </si>
  <si>
    <t>Marc de Kort</t>
  </si>
  <si>
    <t>29/4/1992</t>
  </si>
  <si>
    <t>stichting (naar Nederlands recht)</t>
  </si>
  <si>
    <t>Vlaams Agentschap voor Ondernemers-
vorming - Syntra Vlaanderen</t>
  </si>
  <si>
    <t>Agentschap voor Innovatie door Wetenschap en Technologie</t>
  </si>
  <si>
    <t>IWT</t>
  </si>
  <si>
    <t>Bart De Caesemaeker</t>
  </si>
  <si>
    <t>24/02/2011</t>
  </si>
  <si>
    <t>Paul De Hondt</t>
  </si>
  <si>
    <t>02/12/2011</t>
  </si>
  <si>
    <t>Fonds Wetenschappelijk Onderzoek - Vlaanderen</t>
  </si>
  <si>
    <t>FWO</t>
  </si>
  <si>
    <t>EVA van privaat recht 
(stichting van openbaar nut)</t>
  </si>
  <si>
    <t>Danielle Gilliot</t>
  </si>
  <si>
    <t>11/05/2012</t>
  </si>
  <si>
    <t xml:space="preserve"> Georges Stienlet</t>
  </si>
  <si>
    <t>17/12/1996</t>
  </si>
  <si>
    <t>Herculesstichting</t>
  </si>
  <si>
    <t>Hercules-stichting</t>
  </si>
  <si>
    <t>EVA van privaat recht</t>
  </si>
  <si>
    <t>Lieven Tack</t>
  </si>
  <si>
    <t>Vlaamse Instelling voor Technologisch Onderzoek</t>
  </si>
  <si>
    <t>VITO</t>
  </si>
  <si>
    <t>Strategisch onderzoeks-centrum (nv)</t>
  </si>
  <si>
    <t>Tim Moens</t>
  </si>
  <si>
    <t>Toon Tessier</t>
  </si>
  <si>
    <t>Vlaams Instituut voor Biotechnologie</t>
  </si>
  <si>
    <t>VIB</t>
  </si>
  <si>
    <t>Strategisch onderzoeks-centrum (vzw)</t>
  </si>
  <si>
    <t>Gil Beyen</t>
  </si>
  <si>
    <t>13/06/2003</t>
  </si>
  <si>
    <t>27/04/2007</t>
  </si>
  <si>
    <t>Vlaams Instituut voor de Zee</t>
  </si>
  <si>
    <t>VLIZ</t>
  </si>
  <si>
    <t>Marie Cl. Van de Velde</t>
  </si>
  <si>
    <t>05/09/2003</t>
  </si>
  <si>
    <t>Luc Gobin</t>
  </si>
  <si>
    <t>Limburgse Reconversiemaatschappij</t>
  </si>
  <si>
    <t>LRM</t>
  </si>
  <si>
    <t>EVA van privaat recht (NV)</t>
  </si>
  <si>
    <t>Ronald Hoebers</t>
  </si>
  <si>
    <t>Gimvindus</t>
  </si>
  <si>
    <t>Daniël Geerts</t>
  </si>
  <si>
    <t>11/05/2001</t>
  </si>
  <si>
    <t>Interuniversitair Micro-Electronica Centrum</t>
  </si>
  <si>
    <t>IMEC</t>
  </si>
  <si>
    <t>Jan Cornelis</t>
  </si>
  <si>
    <t>02/10/2009</t>
  </si>
  <si>
    <t>iMinds
(voorheen : Interdisciplinair Instituut voor Breedbandtechnologie)</t>
  </si>
  <si>
    <t>(voorheen : IBBt)</t>
  </si>
  <si>
    <t>Jan Adriaenssens</t>
  </si>
  <si>
    <t>10/12/2010</t>
  </si>
  <si>
    <t>Bert Corluy</t>
  </si>
  <si>
    <r>
      <t>I-Cleantech Vlaanderen - Innovatie in Cleantech</t>
    </r>
    <r>
      <rPr>
        <b/>
        <i/>
        <sz val="8"/>
        <color rgb="FFFF0000"/>
        <rFont val="Tahoma"/>
        <family val="2"/>
      </rPr>
      <t/>
    </r>
  </si>
  <si>
    <t>ICTV</t>
  </si>
  <si>
    <t>Vera Boesmans</t>
  </si>
  <si>
    <t>17/02/2012</t>
  </si>
  <si>
    <t>Georges Stienlet</t>
  </si>
  <si>
    <t>Vlaamse Regulator voor de Media</t>
  </si>
  <si>
    <t>VRM</t>
  </si>
  <si>
    <t>Duncan Braeckevelt</t>
  </si>
  <si>
    <t>Vlaamse Radio- en Televisieomroep</t>
  </si>
  <si>
    <t>VRT</t>
  </si>
  <si>
    <t>Caroline Pauwels</t>
  </si>
  <si>
    <t>Gemeenschapsafgevaardigde</t>
  </si>
  <si>
    <t>12/02/2010</t>
  </si>
  <si>
    <t>Pensioenfonds voor de rust- en overlevingspensioenen van het statutair personeel van NV publiek recht VRT</t>
  </si>
  <si>
    <t>VRT-Pensioen-fonds</t>
  </si>
  <si>
    <t>onderlinge verzekeringsvereniging</t>
  </si>
  <si>
    <t>Frederik Delecluyse</t>
  </si>
  <si>
    <t>Universitair Ziekenhuis Gent</t>
  </si>
  <si>
    <t>UZ-Gent</t>
  </si>
  <si>
    <t>VOI</t>
  </si>
  <si>
    <t>P. Smet</t>
  </si>
  <si>
    <t>Yannick De Clercq</t>
  </si>
  <si>
    <t>28/08/1995</t>
  </si>
  <si>
    <t>Daniël Ketels</t>
  </si>
  <si>
    <t>Gemachtigde van Financiën</t>
  </si>
  <si>
    <t>09/03/2001</t>
  </si>
  <si>
    <t>Vlaamse Maatschappij voor Sociaal Wonen</t>
  </si>
  <si>
    <t>VMSW</t>
  </si>
  <si>
    <t>F. Van den Bossche</t>
  </si>
  <si>
    <t>Christian De Witte</t>
  </si>
  <si>
    <t>Regeringsafgevaardigde (funct. minister) - plaatsvervanger</t>
  </si>
  <si>
    <t>Dominique Verté</t>
  </si>
  <si>
    <t>30/11/2012</t>
  </si>
  <si>
    <t>De Watergroep (voorheen : Vlaamse Maatschappij voor Watervoorziening)</t>
  </si>
  <si>
    <t>(VMW)</t>
  </si>
  <si>
    <t>Stefaan De Ruyck</t>
  </si>
  <si>
    <t>Christine Depuydt</t>
  </si>
  <si>
    <t>Erik Maes</t>
  </si>
  <si>
    <t>Geert Gravez</t>
  </si>
  <si>
    <t>Pieter De Cuyper</t>
  </si>
  <si>
    <t>Rik Haekens</t>
  </si>
  <si>
    <t>Yann Van Rompaey</t>
  </si>
  <si>
    <t>Maarten Vanholle</t>
  </si>
  <si>
    <t>Centrum voor Medische Innovatie</t>
  </si>
  <si>
    <t>24/05/2013</t>
  </si>
  <si>
    <t>25/01/2013</t>
  </si>
  <si>
    <t>CMI</t>
  </si>
  <si>
    <t>Regeringscommissaris (funct. minister)</t>
  </si>
  <si>
    <t>26/04/2013</t>
  </si>
  <si>
    <t>01/03/2013</t>
  </si>
  <si>
    <t>14/06/2013</t>
  </si>
  <si>
    <t>17/05/2013</t>
  </si>
  <si>
    <t>Agentschap voor Infrastructuur in het Onderwijs</t>
  </si>
  <si>
    <t>Agion</t>
  </si>
  <si>
    <t>20/09/2013</t>
  </si>
  <si>
    <t>Koen Algoed</t>
  </si>
  <si>
    <t>Wim Stalpaert</t>
  </si>
  <si>
    <t>VUB en de Universitaire Associatie Brussel</t>
  </si>
  <si>
    <t xml:space="preserve">Johan Dhondt </t>
  </si>
  <si>
    <t>01/12/2006</t>
  </si>
  <si>
    <t>KULeuven en HUB-KUBrussel en de Associatie Katholieke Universiteit Leuven</t>
  </si>
  <si>
    <t xml:space="preserve">Jozef De Cuyper </t>
  </si>
  <si>
    <t>01/10/2009</t>
  </si>
  <si>
    <t>UA en de UHasselt en de Associatie Universiteit &amp; Hogescholen Antwerpen en de Associatie Universiteit-Hogescholen Limburg</t>
  </si>
  <si>
    <t>Jan De Groof</t>
  </si>
  <si>
    <t>01/07/1987</t>
  </si>
  <si>
    <t>Ugent en de Associatie Universiteit Gent</t>
  </si>
  <si>
    <t xml:space="preserve">Arteveldehogeschool
Hogeschool Gent 
Hogeschool Sint-Lukas Brussel 
Luca School of Arts
Hogeschool West-Vlaanderen
Katholieke Hogeschool Brugge-Oostende
Katholieke Hogeschool Sint-Lieven
Katholieke Hogeschool Zuid West-Vlaanderen
</t>
  </si>
  <si>
    <t xml:space="preserve">Wim Leybaert </t>
  </si>
  <si>
    <t>15/01/2011</t>
  </si>
  <si>
    <t xml:space="preserve">Erasmushogeschool Brussel 
HUB-EHSAL 
Groep T – Internationale Hogeschool Leuven
XIOS Hogeschool Limburg 
Thomas More Kempen
Katholieke Hogeschool Leuven 
Katholieke Hogeschool Limburg
Orpheus Instituut 
Performing Arts Research and Training Studios (PARTS) 
</t>
  </si>
  <si>
    <t xml:space="preserve">Anita Ruttens </t>
  </si>
  <si>
    <t>01/12/1994</t>
  </si>
  <si>
    <t xml:space="preserve">Hoger Instituut voor Schone Kunsten (HISK)
Hogere Zeevaartschool 
Artesis Hogeschool Antwerpen
Karel de Grote Hogeschool Antwerpen
Thomas More Antwerpen
Thomas More Mechelen 
Plantijn- Hogeschool Antwerpen
Operastudio Vlaanderen 
Provinciale Hogeschool Limburg
Apas – Advanced Performance and  Scenography Studies 
</t>
  </si>
  <si>
    <t xml:space="preserve">Nadine Van Haecke </t>
  </si>
  <si>
    <t>30/11/1994</t>
  </si>
  <si>
    <t>Eric De Prycker</t>
  </si>
  <si>
    <t>Universiteit Hasselt</t>
  </si>
  <si>
    <t xml:space="preserve">afgevaardigde van financiën </t>
  </si>
  <si>
    <t>universiteit Gent</t>
  </si>
  <si>
    <t>Universiteit Leuven/HUB KUB</t>
  </si>
  <si>
    <t>universiteit Antwerpen</t>
  </si>
  <si>
    <t>Stefan Ghesquière</t>
  </si>
  <si>
    <t>Marc Verelst</t>
  </si>
  <si>
    <t>Vrije Universiteit Brussel</t>
  </si>
  <si>
    <t>Transnationale Universiteit Limburg</t>
  </si>
  <si>
    <t>Stijn Butenaerts</t>
  </si>
  <si>
    <t>TUL</t>
  </si>
  <si>
    <t xml:space="preserve">Bijzondere Vertegenwoordiger van de Vlaamse Regering </t>
  </si>
  <si>
    <t>op</t>
  </si>
  <si>
    <t>aanwezigheids%
in 2013</t>
  </si>
  <si>
    <t>vergoedingen
in 2013</t>
  </si>
  <si>
    <t>9</t>
  </si>
  <si>
    <t>14</t>
  </si>
  <si>
    <t>1.505,12 bruto</t>
  </si>
  <si>
    <t>7</t>
  </si>
  <si>
    <t>10</t>
  </si>
  <si>
    <t>8</t>
  </si>
  <si>
    <t>11</t>
  </si>
  <si>
    <t>13</t>
  </si>
  <si>
    <t>15</t>
  </si>
  <si>
    <t>5</t>
  </si>
  <si>
    <t>6030,48 euro</t>
  </si>
  <si>
    <t>12</t>
  </si>
  <si>
    <t>7227,02 euro</t>
  </si>
  <si>
    <t>16</t>
  </si>
  <si>
    <t>22</t>
  </si>
  <si>
    <t>20</t>
  </si>
  <si>
    <t>6</t>
  </si>
  <si>
    <t>3</t>
  </si>
  <si>
    <t>4</t>
  </si>
  <si>
    <t>947,64 euro</t>
  </si>
  <si>
    <t>2.326,02 euro</t>
  </si>
  <si>
    <t>3.445,96 euro</t>
  </si>
  <si>
    <t>2</t>
  </si>
  <si>
    <t>1</t>
  </si>
  <si>
    <t>0</t>
  </si>
  <si>
    <t>9.303,80 €.</t>
  </si>
  <si>
    <t>geen vergoeding vanwege VRT</t>
  </si>
  <si>
    <t>zie hierboven</t>
  </si>
  <si>
    <t>Schrift. vraag dd. 24/01/2014 Lode Vereeck aan alle ministers : Regeringsafgevaardigden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</si>
</sst>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€&quot;_-;\-* #,##0.00\ &quot;€&quot;_-;_-* &quot;-&quot;??\ &quot;€&quot;_-;_-@_-"/>
    <numFmt numFmtId="165" formatCode="0\ %"/>
    <numFmt numFmtId="166" formatCode="&quot;€&quot;\ #,##0.0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Tahoma"/>
      <family val="2"/>
    </font>
    <font>
      <u/>
      <sz val="10"/>
      <color theme="10"/>
      <name val="Arial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b/>
      <sz val="11"/>
      <name val="Arial"/>
      <family val="2"/>
    </font>
    <font>
      <sz val="10"/>
      <color indexed="8"/>
      <name val="Tahoma"/>
      <family val="2"/>
    </font>
    <font>
      <b/>
      <sz val="16"/>
      <color indexed="8"/>
      <name val="Tahoma"/>
      <family val="2"/>
    </font>
    <font>
      <b/>
      <sz val="16"/>
      <name val="Arial"/>
      <family val="2"/>
    </font>
    <font>
      <sz val="10"/>
      <name val="Arial"/>
      <family val="2"/>
    </font>
    <font>
      <b/>
      <i/>
      <sz val="8"/>
      <color rgb="FFFF0000"/>
      <name val="Tahoma"/>
      <family val="2"/>
    </font>
    <font>
      <b/>
      <sz val="9"/>
      <color indexed="8"/>
      <name val="Tahoma"/>
      <family val="2"/>
    </font>
    <font>
      <i/>
      <sz val="10"/>
      <color indexed="8"/>
      <name val="Tahoma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6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</xf>
    <xf numFmtId="164" fontId="11" fillId="0" borderId="0" applyFont="0" applyFill="0" applyBorder="0" applyAlignment="0" applyProtection="0">
      <alignment vertical="top"/>
    </xf>
    <xf numFmtId="0" fontId="11" fillId="0" borderId="0">
      <alignment vertical="top"/>
    </xf>
    <xf numFmtId="0" fontId="2" fillId="0" borderId="0"/>
    <xf numFmtId="0" fontId="1" fillId="0" borderId="0"/>
  </cellStyleXfs>
  <cellXfs count="89">
    <xf numFmtId="0" fontId="0" fillId="0" borderId="0" xfId="0">
      <alignment vertical="top"/>
    </xf>
    <xf numFmtId="0" fontId="0" fillId="0" borderId="0" xfId="0" applyAlignment="1">
      <alignment horizontal="center" vertical="top"/>
    </xf>
    <xf numFmtId="0" fontId="0" fillId="0" borderId="0" xfId="0" applyFill="1">
      <alignment vertical="top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top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center"/>
    </xf>
    <xf numFmtId="0" fontId="0" fillId="2" borderId="0" xfId="0" applyFill="1">
      <alignment vertical="top"/>
    </xf>
    <xf numFmtId="0" fontId="5" fillId="0" borderId="0" xfId="0" applyFont="1" applyFill="1">
      <alignment vertical="top"/>
    </xf>
    <xf numFmtId="49" fontId="6" fillId="3" borderId="1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vertical="center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left" vertical="top" wrapText="1"/>
    </xf>
    <xf numFmtId="49" fontId="8" fillId="3" borderId="1" xfId="0" applyNumberFormat="1" applyFont="1" applyFill="1" applyBorder="1" applyAlignment="1">
      <alignment horizontal="center" vertical="top" wrapText="1"/>
    </xf>
    <xf numFmtId="49" fontId="8" fillId="3" borderId="5" xfId="0" applyNumberFormat="1" applyFont="1" applyFill="1" applyBorder="1" applyAlignment="1">
      <alignment horizontal="center" vertical="top" wrapText="1"/>
    </xf>
    <xf numFmtId="49" fontId="8" fillId="3" borderId="5" xfId="0" applyNumberFormat="1" applyFont="1" applyFill="1" applyBorder="1" applyAlignment="1">
      <alignment horizontal="left" vertical="top" wrapText="1"/>
    </xf>
    <xf numFmtId="49" fontId="8" fillId="3" borderId="6" xfId="0" applyNumberFormat="1" applyFont="1" applyFill="1" applyBorder="1" applyAlignment="1">
      <alignment horizontal="center" vertical="top" wrapText="1"/>
    </xf>
    <xf numFmtId="49" fontId="8" fillId="3" borderId="6" xfId="0" applyNumberFormat="1" applyFont="1" applyFill="1" applyBorder="1" applyAlignment="1">
      <alignment horizontal="left" vertical="top" wrapText="1"/>
    </xf>
    <xf numFmtId="49" fontId="8" fillId="3" borderId="8" xfId="0" applyNumberFormat="1" applyFont="1" applyFill="1" applyBorder="1" applyAlignment="1">
      <alignment horizontal="center" vertical="top" wrapText="1"/>
    </xf>
    <xf numFmtId="49" fontId="8" fillId="3" borderId="9" xfId="0" applyNumberFormat="1" applyFont="1" applyFill="1" applyBorder="1" applyAlignment="1">
      <alignment horizontal="center" vertical="top" wrapText="1"/>
    </xf>
    <xf numFmtId="49" fontId="8" fillId="3" borderId="9" xfId="0" applyNumberFormat="1" applyFont="1" applyFill="1" applyBorder="1" applyAlignment="1">
      <alignment horizontal="left" vertical="top" wrapText="1"/>
    </xf>
    <xf numFmtId="49" fontId="8" fillId="3" borderId="7" xfId="0" applyNumberFormat="1" applyFont="1" applyFill="1" applyBorder="1" applyAlignment="1">
      <alignment horizontal="center" vertical="top" wrapText="1"/>
    </xf>
    <xf numFmtId="49" fontId="8" fillId="3" borderId="2" xfId="0" applyNumberFormat="1" applyFont="1" applyFill="1" applyBorder="1" applyAlignment="1">
      <alignment horizontal="center" vertical="top" wrapText="1"/>
    </xf>
    <xf numFmtId="49" fontId="8" fillId="3" borderId="3" xfId="0" applyNumberFormat="1" applyFont="1" applyFill="1" applyBorder="1" applyAlignment="1">
      <alignment horizontal="left" vertical="top" wrapText="1"/>
    </xf>
    <xf numFmtId="49" fontId="8" fillId="3" borderId="3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center"/>
    </xf>
    <xf numFmtId="49" fontId="8" fillId="3" borderId="14" xfId="0" applyNumberFormat="1" applyFont="1" applyFill="1" applyBorder="1" applyAlignment="1">
      <alignment horizontal="left" vertical="top" wrapText="1"/>
    </xf>
    <xf numFmtId="49" fontId="8" fillId="3" borderId="14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>
      <alignment vertical="top"/>
    </xf>
    <xf numFmtId="49" fontId="8" fillId="3" borderId="15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top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0" xfId="0" applyFont="1" applyFill="1">
      <alignment vertical="top"/>
    </xf>
    <xf numFmtId="0" fontId="5" fillId="3" borderId="0" xfId="0" applyFont="1" applyFill="1" applyAlignment="1">
      <alignment vertical="top" wrapText="1"/>
    </xf>
    <xf numFmtId="49" fontId="8" fillId="3" borderId="13" xfId="0" applyNumberFormat="1" applyFont="1" applyFill="1" applyBorder="1" applyAlignment="1">
      <alignment horizontal="left" vertical="top" wrapText="1"/>
    </xf>
    <xf numFmtId="49" fontId="8" fillId="3" borderId="2" xfId="0" applyNumberFormat="1" applyFont="1" applyFill="1" applyBorder="1" applyAlignment="1">
      <alignment horizontal="left" vertical="top" wrapText="1"/>
    </xf>
    <xf numFmtId="49" fontId="8" fillId="3" borderId="10" xfId="0" applyNumberFormat="1" applyFont="1" applyFill="1" applyBorder="1" applyAlignment="1">
      <alignment horizontal="left" vertical="top" wrapText="1"/>
    </xf>
    <xf numFmtId="49" fontId="8" fillId="3" borderId="10" xfId="0" applyNumberFormat="1" applyFont="1" applyFill="1" applyBorder="1" applyAlignment="1">
      <alignment horizontal="center" vertical="top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top" wrapText="1"/>
    </xf>
    <xf numFmtId="165" fontId="8" fillId="0" borderId="1" xfId="0" applyNumberFormat="1" applyFont="1" applyFill="1" applyBorder="1" applyAlignment="1">
      <alignment horizontal="center" vertical="top" wrapText="1"/>
    </xf>
    <xf numFmtId="166" fontId="8" fillId="0" borderId="3" xfId="0" applyNumberFormat="1" applyFont="1" applyFill="1" applyBorder="1" applyAlignment="1">
      <alignment horizontal="center" vertical="top" wrapText="1"/>
    </xf>
    <xf numFmtId="49" fontId="8" fillId="0" borderId="5" xfId="0" applyNumberFormat="1" applyFont="1" applyFill="1" applyBorder="1" applyAlignment="1">
      <alignment horizontal="center" vertical="top" wrapText="1"/>
    </xf>
    <xf numFmtId="165" fontId="8" fillId="0" borderId="5" xfId="0" applyNumberFormat="1" applyFont="1" applyFill="1" applyBorder="1" applyAlignment="1">
      <alignment horizontal="center" vertical="top" wrapText="1"/>
    </xf>
    <xf numFmtId="166" fontId="8" fillId="0" borderId="5" xfId="0" applyNumberFormat="1" applyFont="1" applyFill="1" applyBorder="1" applyAlignment="1">
      <alignment horizontal="center" vertical="top" wrapText="1"/>
    </xf>
    <xf numFmtId="49" fontId="8" fillId="0" borderId="6" xfId="0" applyNumberFormat="1" applyFont="1" applyFill="1" applyBorder="1" applyAlignment="1">
      <alignment horizontal="center" vertical="top" wrapText="1"/>
    </xf>
    <xf numFmtId="165" fontId="8" fillId="0" borderId="6" xfId="0" applyNumberFormat="1" applyFont="1" applyFill="1" applyBorder="1" applyAlignment="1">
      <alignment horizontal="center" vertical="top" wrapText="1"/>
    </xf>
    <xf numFmtId="166" fontId="8" fillId="0" borderId="6" xfId="0" applyNumberFormat="1" applyFont="1" applyFill="1" applyBorder="1" applyAlignment="1">
      <alignment horizontal="center" vertical="top" wrapText="1"/>
    </xf>
    <xf numFmtId="166" fontId="8" fillId="0" borderId="1" xfId="0" applyNumberFormat="1" applyFont="1" applyFill="1" applyBorder="1" applyAlignment="1">
      <alignment horizontal="center" vertical="top" wrapText="1"/>
    </xf>
    <xf numFmtId="166" fontId="14" fillId="0" borderId="3" xfId="0" quotePrefix="1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49" fontId="3" fillId="3" borderId="11" xfId="0" applyNumberFormat="1" applyFont="1" applyFill="1" applyBorder="1" applyAlignment="1">
      <alignment horizontal="center" vertical="top" wrapText="1"/>
    </xf>
    <xf numFmtId="49" fontId="3" fillId="3" borderId="10" xfId="0" applyNumberFormat="1" applyFont="1" applyFill="1" applyBorder="1" applyAlignment="1">
      <alignment vertical="center" wrapText="1"/>
    </xf>
    <xf numFmtId="49" fontId="3" fillId="3" borderId="11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49" fontId="8" fillId="3" borderId="18" xfId="0" applyNumberFormat="1" applyFont="1" applyFill="1" applyBorder="1" applyAlignment="1">
      <alignment horizontal="center" vertical="top" wrapText="1"/>
    </xf>
    <xf numFmtId="165" fontId="8" fillId="3" borderId="1" xfId="0" applyNumberFormat="1" applyFont="1" applyFill="1" applyBorder="1" applyAlignment="1">
      <alignment horizontal="center" vertical="top" wrapText="1"/>
    </xf>
    <xf numFmtId="166" fontId="8" fillId="3" borderId="3" xfId="0" applyNumberFormat="1" applyFont="1" applyFill="1" applyBorder="1" applyAlignment="1">
      <alignment horizontal="center" vertical="top" wrapText="1"/>
    </xf>
    <xf numFmtId="49" fontId="8" fillId="3" borderId="1" xfId="0" applyNumberFormat="1" applyFont="1" applyFill="1" applyBorder="1" applyAlignment="1">
      <alignment horizontal="center" vertical="top" wrapText="1"/>
    </xf>
    <xf numFmtId="165" fontId="8" fillId="3" borderId="5" xfId="0" applyNumberFormat="1" applyFont="1" applyFill="1" applyBorder="1" applyAlignment="1">
      <alignment horizontal="center" vertical="top" wrapText="1"/>
    </xf>
    <xf numFmtId="166" fontId="8" fillId="3" borderId="5" xfId="0" applyNumberFormat="1" applyFont="1" applyFill="1" applyBorder="1" applyAlignment="1">
      <alignment horizontal="center" vertical="top" wrapText="1"/>
    </xf>
    <xf numFmtId="165" fontId="8" fillId="3" borderId="9" xfId="0" applyNumberFormat="1" applyFont="1" applyFill="1" applyBorder="1" applyAlignment="1">
      <alignment horizontal="center" vertical="top" wrapText="1"/>
    </xf>
    <xf numFmtId="166" fontId="8" fillId="3" borderId="9" xfId="0" applyNumberFormat="1" applyFont="1" applyFill="1" applyBorder="1" applyAlignment="1">
      <alignment horizontal="center" vertical="top" wrapText="1"/>
    </xf>
    <xf numFmtId="165" fontId="8" fillId="3" borderId="6" xfId="0" applyNumberFormat="1" applyFont="1" applyFill="1" applyBorder="1" applyAlignment="1">
      <alignment horizontal="center" vertical="top" wrapText="1"/>
    </xf>
    <xf numFmtId="166" fontId="8" fillId="3" borderId="6" xfId="0" applyNumberFormat="1" applyFont="1" applyFill="1" applyBorder="1" applyAlignment="1">
      <alignment horizontal="center" vertical="top" wrapText="1"/>
    </xf>
    <xf numFmtId="166" fontId="15" fillId="3" borderId="1" xfId="0" applyNumberFormat="1" applyFont="1" applyFill="1" applyBorder="1" applyAlignment="1">
      <alignment horizontal="center"/>
    </xf>
    <xf numFmtId="166" fontId="8" fillId="3" borderId="1" xfId="0" applyNumberFormat="1" applyFont="1" applyFill="1" applyBorder="1" applyAlignment="1">
      <alignment horizontal="center" vertical="top" wrapText="1"/>
    </xf>
    <xf numFmtId="165" fontId="8" fillId="3" borderId="3" xfId="0" applyNumberFormat="1" applyFont="1" applyFill="1" applyBorder="1" applyAlignment="1">
      <alignment horizontal="center" vertical="top" wrapText="1"/>
    </xf>
    <xf numFmtId="166" fontId="14" fillId="3" borderId="3" xfId="0" quotePrefix="1" applyNumberFormat="1" applyFont="1" applyFill="1" applyBorder="1" applyAlignment="1">
      <alignment horizontal="center" vertical="top" wrapText="1"/>
    </xf>
    <xf numFmtId="49" fontId="8" fillId="3" borderId="3" xfId="0" applyNumberFormat="1" applyFont="1" applyFill="1" applyBorder="1" applyAlignment="1">
      <alignment horizontal="left" vertical="top" wrapText="1"/>
    </xf>
    <xf numFmtId="49" fontId="8" fillId="3" borderId="4" xfId="0" applyNumberFormat="1" applyFont="1" applyFill="1" applyBorder="1" applyAlignment="1">
      <alignment horizontal="left" vertical="top" wrapText="1"/>
    </xf>
    <xf numFmtId="49" fontId="5" fillId="3" borderId="3" xfId="0" applyNumberFormat="1" applyFont="1" applyFill="1" applyBorder="1" applyAlignment="1">
      <alignment horizontal="left" vertical="top" wrapText="1"/>
    </xf>
    <xf numFmtId="49" fontId="5" fillId="3" borderId="4" xfId="0" applyNumberFormat="1" applyFont="1" applyFill="1" applyBorder="1" applyAlignment="1">
      <alignment horizontal="left" vertical="top" wrapText="1"/>
    </xf>
    <xf numFmtId="49" fontId="8" fillId="3" borderId="1" xfId="0" applyNumberFormat="1" applyFont="1" applyFill="1" applyBorder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9" fontId="3" fillId="3" borderId="16" xfId="0" applyNumberFormat="1" applyFont="1" applyFill="1" applyBorder="1" applyAlignment="1">
      <alignment horizontal="center" vertical="center" wrapText="1"/>
    </xf>
    <xf numFmtId="49" fontId="3" fillId="3" borderId="17" xfId="0" applyNumberFormat="1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8" fillId="3" borderId="10" xfId="0" applyNumberFormat="1" applyFont="1" applyFill="1" applyBorder="1" applyAlignment="1">
      <alignment horizontal="center" vertical="top" wrapText="1"/>
    </xf>
    <xf numFmtId="49" fontId="8" fillId="3" borderId="11" xfId="0" applyNumberFormat="1" applyFont="1" applyFill="1" applyBorder="1" applyAlignment="1">
      <alignment horizontal="center" vertical="top" wrapText="1"/>
    </xf>
  </cellXfs>
  <cellStyles count="6">
    <cellStyle name="Euro" xfId="2"/>
    <cellStyle name="Hyperlink 2" xfId="1"/>
    <cellStyle name="Standaard" xfId="0" builtinId="0"/>
    <cellStyle name="Standaard 2" xfId="3"/>
    <cellStyle name="Standaard 3" xfId="4"/>
    <cellStyle name="Standaard 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8"/>
  <sheetViews>
    <sheetView tabSelected="1" zoomScaleNormal="100" zoomScaleSheetLayoutView="100" workbookViewId="0">
      <selection activeCell="G106" sqref="G106:L106"/>
    </sheetView>
  </sheetViews>
  <sheetFormatPr defaultRowHeight="12.75" x14ac:dyDescent="0.2"/>
  <cols>
    <col min="1" max="1" width="39.28515625" customWidth="1"/>
    <col min="2" max="2" width="10.7109375" style="7" customWidth="1"/>
    <col min="3" max="3" width="20.7109375" style="7" customWidth="1"/>
    <col min="4" max="4" width="12.7109375" style="1" customWidth="1"/>
    <col min="5" max="5" width="20" style="1" bestFit="1" customWidth="1"/>
    <col min="6" max="6" width="36" bestFit="1" customWidth="1"/>
    <col min="7" max="7" width="12.42578125" style="1" bestFit="1" customWidth="1"/>
    <col min="8" max="10" width="4.7109375" style="53" customWidth="1"/>
    <col min="11" max="11" width="8.5703125" style="53" bestFit="1" customWidth="1"/>
    <col min="12" max="12" width="13.140625" style="53" bestFit="1" customWidth="1"/>
  </cols>
  <sheetData>
    <row r="1" spans="1:12" s="3" customFormat="1" ht="29.1" customHeight="1" x14ac:dyDescent="0.2">
      <c r="A1" s="83" t="s">
        <v>322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s="4" customFormat="1" ht="29.1" customHeight="1" x14ac:dyDescent="0.2">
      <c r="A2" s="11" t="s">
        <v>27</v>
      </c>
      <c r="B2" s="11" t="s">
        <v>0</v>
      </c>
      <c r="C2" s="11" t="s">
        <v>1</v>
      </c>
      <c r="D2" s="11" t="s">
        <v>118</v>
      </c>
      <c r="E2" s="11" t="s">
        <v>128</v>
      </c>
      <c r="F2" s="11" t="s">
        <v>30</v>
      </c>
      <c r="G2" s="11" t="s">
        <v>115</v>
      </c>
      <c r="H2" s="86" t="s">
        <v>292</v>
      </c>
      <c r="I2" s="86"/>
      <c r="J2" s="86"/>
      <c r="K2" s="86"/>
      <c r="L2" s="41" t="s">
        <v>293</v>
      </c>
    </row>
    <row r="3" spans="1:12" s="5" customFormat="1" ht="24.95" customHeight="1" x14ac:dyDescent="0.2">
      <c r="A3" s="12" t="s">
        <v>131</v>
      </c>
      <c r="B3" s="13"/>
      <c r="C3" s="13"/>
      <c r="D3" s="13"/>
      <c r="E3" s="13"/>
      <c r="F3" s="13"/>
      <c r="G3" s="14"/>
      <c r="H3" s="13"/>
      <c r="I3" s="13"/>
      <c r="J3" s="13"/>
      <c r="K3" s="13"/>
      <c r="L3" s="14"/>
    </row>
    <row r="4" spans="1:12" ht="30" customHeight="1" x14ac:dyDescent="0.2">
      <c r="A4" s="15" t="s">
        <v>2</v>
      </c>
      <c r="B4" s="15" t="s">
        <v>3</v>
      </c>
      <c r="C4" s="15" t="s">
        <v>125</v>
      </c>
      <c r="D4" s="16" t="s">
        <v>130</v>
      </c>
      <c r="E4" s="16" t="s">
        <v>29</v>
      </c>
      <c r="F4" s="15" t="s">
        <v>127</v>
      </c>
      <c r="G4" s="16" t="s">
        <v>31</v>
      </c>
      <c r="H4" s="62" t="s">
        <v>298</v>
      </c>
      <c r="I4" s="62" t="s">
        <v>291</v>
      </c>
      <c r="J4" s="62" t="s">
        <v>300</v>
      </c>
      <c r="K4" s="60">
        <v>0.90909090909090906</v>
      </c>
      <c r="L4" s="61">
        <v>2871.77</v>
      </c>
    </row>
    <row r="5" spans="1:12" s="5" customFormat="1" ht="24.95" customHeight="1" x14ac:dyDescent="0.2">
      <c r="A5" s="12" t="s">
        <v>132</v>
      </c>
      <c r="B5" s="13"/>
      <c r="C5" s="13"/>
      <c r="D5" s="13"/>
      <c r="E5" s="79"/>
      <c r="F5" s="79"/>
      <c r="G5" s="79"/>
      <c r="H5" s="79"/>
      <c r="I5" s="79"/>
      <c r="J5" s="79"/>
      <c r="K5" s="79"/>
      <c r="L5" s="80"/>
    </row>
    <row r="6" spans="1:12" ht="30" customHeight="1" x14ac:dyDescent="0.2">
      <c r="A6" s="15" t="s">
        <v>148</v>
      </c>
      <c r="B6" s="15" t="s">
        <v>24</v>
      </c>
      <c r="C6" s="15" t="s">
        <v>25</v>
      </c>
      <c r="D6" s="16" t="s">
        <v>117</v>
      </c>
      <c r="E6" s="16" t="s">
        <v>36</v>
      </c>
      <c r="F6" s="15" t="s">
        <v>32</v>
      </c>
      <c r="G6" s="16" t="s">
        <v>150</v>
      </c>
      <c r="H6" s="42" t="s">
        <v>294</v>
      </c>
      <c r="I6" s="42" t="s">
        <v>291</v>
      </c>
      <c r="J6" s="42" t="s">
        <v>295</v>
      </c>
      <c r="K6" s="43">
        <f t="shared" ref="K6" si="0">H6/J6</f>
        <v>0.6428571428571429</v>
      </c>
      <c r="L6" s="44" t="s">
        <v>296</v>
      </c>
    </row>
    <row r="7" spans="1:12" s="5" customFormat="1" ht="24.95" customHeight="1" x14ac:dyDescent="0.2">
      <c r="A7" s="12" t="s">
        <v>133</v>
      </c>
      <c r="B7" s="13"/>
      <c r="C7" s="13"/>
      <c r="D7" s="13"/>
      <c r="E7" s="79"/>
      <c r="F7" s="79"/>
      <c r="G7" s="79"/>
      <c r="H7" s="79"/>
      <c r="I7" s="79"/>
      <c r="J7" s="79"/>
      <c r="K7" s="79"/>
      <c r="L7" s="80"/>
    </row>
    <row r="8" spans="1:12" s="2" customFormat="1" ht="20.100000000000001" customHeight="1" x14ac:dyDescent="0.2">
      <c r="A8" s="73" t="s">
        <v>129</v>
      </c>
      <c r="B8" s="73" t="s">
        <v>145</v>
      </c>
      <c r="C8" s="73" t="s">
        <v>25</v>
      </c>
      <c r="D8" s="17" t="s">
        <v>117</v>
      </c>
      <c r="E8" s="17" t="s">
        <v>98</v>
      </c>
      <c r="F8" s="18" t="s">
        <v>58</v>
      </c>
      <c r="G8" s="17" t="s">
        <v>34</v>
      </c>
      <c r="H8" s="45" t="s">
        <v>299</v>
      </c>
      <c r="I8" s="45" t="s">
        <v>291</v>
      </c>
      <c r="J8" s="45" t="s">
        <v>300</v>
      </c>
      <c r="K8" s="46">
        <f t="shared" ref="K8:K9" si="1">H8/J8</f>
        <v>0.72727272727272729</v>
      </c>
      <c r="L8" s="47">
        <v>3030.24</v>
      </c>
    </row>
    <row r="9" spans="1:12" s="2" customFormat="1" ht="20.100000000000001" customHeight="1" x14ac:dyDescent="0.2">
      <c r="A9" s="74"/>
      <c r="B9" s="74"/>
      <c r="C9" s="74"/>
      <c r="D9" s="19" t="s">
        <v>119</v>
      </c>
      <c r="E9" s="19" t="s">
        <v>149</v>
      </c>
      <c r="F9" s="20" t="s">
        <v>33</v>
      </c>
      <c r="G9" s="19" t="s">
        <v>35</v>
      </c>
      <c r="H9" s="48" t="s">
        <v>300</v>
      </c>
      <c r="I9" s="48" t="s">
        <v>291</v>
      </c>
      <c r="J9" s="48" t="s">
        <v>300</v>
      </c>
      <c r="K9" s="49">
        <f t="shared" si="1"/>
        <v>1</v>
      </c>
      <c r="L9" s="50">
        <v>3269.46</v>
      </c>
    </row>
    <row r="10" spans="1:12" s="5" customFormat="1" ht="24.95" customHeight="1" x14ac:dyDescent="0.2">
      <c r="A10" s="12" t="s">
        <v>134</v>
      </c>
      <c r="B10" s="13"/>
      <c r="C10" s="13"/>
      <c r="D10" s="13"/>
      <c r="E10" s="79"/>
      <c r="F10" s="79"/>
      <c r="G10" s="79"/>
      <c r="H10" s="79"/>
      <c r="I10" s="79"/>
      <c r="J10" s="79"/>
      <c r="K10" s="13"/>
      <c r="L10" s="54"/>
    </row>
    <row r="11" spans="1:12" ht="30" customHeight="1" x14ac:dyDescent="0.2">
      <c r="A11" s="15" t="s">
        <v>144</v>
      </c>
      <c r="B11" s="15" t="s">
        <v>111</v>
      </c>
      <c r="C11" s="15" t="s">
        <v>125</v>
      </c>
      <c r="D11" s="16" t="s">
        <v>116</v>
      </c>
      <c r="E11" s="16" t="s">
        <v>37</v>
      </c>
      <c r="F11" s="15" t="s">
        <v>58</v>
      </c>
      <c r="G11" s="16" t="s">
        <v>38</v>
      </c>
      <c r="H11" s="16" t="s">
        <v>303</v>
      </c>
      <c r="I11" s="16" t="s">
        <v>291</v>
      </c>
      <c r="J11" s="16" t="s">
        <v>303</v>
      </c>
      <c r="K11" s="60">
        <f t="shared" ref="K11" si="2">H11/J11</f>
        <v>1</v>
      </c>
      <c r="L11" s="61">
        <v>3378.3</v>
      </c>
    </row>
    <row r="12" spans="1:12" s="5" customFormat="1" ht="24.95" customHeight="1" x14ac:dyDescent="0.2">
      <c r="A12" s="12" t="s">
        <v>135</v>
      </c>
      <c r="B12" s="13"/>
      <c r="C12" s="13"/>
      <c r="D12" s="13"/>
      <c r="E12" s="13"/>
      <c r="F12" s="13"/>
      <c r="G12" s="79"/>
      <c r="H12" s="79"/>
      <c r="I12" s="79"/>
      <c r="J12" s="79"/>
      <c r="K12" s="13"/>
      <c r="L12" s="54"/>
    </row>
    <row r="13" spans="1:12" ht="20.100000000000001" customHeight="1" x14ac:dyDescent="0.2">
      <c r="A13" s="73" t="s">
        <v>153</v>
      </c>
      <c r="B13" s="73" t="s">
        <v>154</v>
      </c>
      <c r="C13" s="73" t="s">
        <v>125</v>
      </c>
      <c r="D13" s="17" t="s">
        <v>120</v>
      </c>
      <c r="E13" s="17" t="s">
        <v>155</v>
      </c>
      <c r="F13" s="18" t="s">
        <v>58</v>
      </c>
      <c r="G13" s="17" t="s">
        <v>156</v>
      </c>
      <c r="H13" s="17" t="s">
        <v>311</v>
      </c>
      <c r="I13" s="17" t="s">
        <v>291</v>
      </c>
      <c r="J13" s="17" t="s">
        <v>312</v>
      </c>
      <c r="K13" s="63">
        <f t="shared" ref="K13:K33" si="3">H13/J13</f>
        <v>0.75</v>
      </c>
      <c r="L13" s="64" t="s">
        <v>313</v>
      </c>
    </row>
    <row r="14" spans="1:12" ht="30" customHeight="1" x14ac:dyDescent="0.2">
      <c r="A14" s="78"/>
      <c r="B14" s="78"/>
      <c r="C14" s="78"/>
      <c r="D14" s="21" t="s">
        <v>120</v>
      </c>
      <c r="E14" s="22" t="s">
        <v>233</v>
      </c>
      <c r="F14" s="23" t="s">
        <v>232</v>
      </c>
      <c r="G14" s="22" t="s">
        <v>234</v>
      </c>
      <c r="H14" s="22" t="s">
        <v>310</v>
      </c>
      <c r="I14" s="22" t="s">
        <v>291</v>
      </c>
      <c r="J14" s="22" t="s">
        <v>297</v>
      </c>
      <c r="K14" s="65">
        <f t="shared" si="3"/>
        <v>0.8571428571428571</v>
      </c>
      <c r="L14" s="66" t="s">
        <v>314</v>
      </c>
    </row>
    <row r="15" spans="1:12" ht="20.100000000000001" customHeight="1" x14ac:dyDescent="0.2">
      <c r="A15" s="74"/>
      <c r="B15" s="74"/>
      <c r="C15" s="74"/>
      <c r="D15" s="24" t="s">
        <v>119</v>
      </c>
      <c r="E15" s="24" t="s">
        <v>157</v>
      </c>
      <c r="F15" s="20" t="s">
        <v>33</v>
      </c>
      <c r="G15" s="19" t="s">
        <v>158</v>
      </c>
      <c r="H15" s="19" t="s">
        <v>298</v>
      </c>
      <c r="I15" s="19" t="s">
        <v>291</v>
      </c>
      <c r="J15" s="19" t="s">
        <v>300</v>
      </c>
      <c r="K15" s="67">
        <f t="shared" si="3"/>
        <v>0.90909090909090906</v>
      </c>
      <c r="L15" s="68" t="s">
        <v>315</v>
      </c>
    </row>
    <row r="16" spans="1:12" ht="20.100000000000001" customHeight="1" x14ac:dyDescent="0.2">
      <c r="A16" s="73" t="s">
        <v>159</v>
      </c>
      <c r="B16" s="73" t="s">
        <v>160</v>
      </c>
      <c r="C16" s="73" t="s">
        <v>161</v>
      </c>
      <c r="D16" s="17" t="s">
        <v>120</v>
      </c>
      <c r="E16" s="17" t="s">
        <v>162</v>
      </c>
      <c r="F16" s="18" t="s">
        <v>58</v>
      </c>
      <c r="G16" s="17" t="s">
        <v>163</v>
      </c>
      <c r="H16" s="17" t="s">
        <v>316</v>
      </c>
      <c r="I16" s="17" t="s">
        <v>291</v>
      </c>
      <c r="J16" s="17" t="s">
        <v>311</v>
      </c>
      <c r="K16" s="63">
        <f t="shared" si="3"/>
        <v>0.66666666666666663</v>
      </c>
      <c r="L16" s="64">
        <v>43.42</v>
      </c>
    </row>
    <row r="17" spans="1:12" ht="20.100000000000001" customHeight="1" x14ac:dyDescent="0.2">
      <c r="A17" s="74"/>
      <c r="B17" s="74"/>
      <c r="C17" s="74"/>
      <c r="D17" s="24" t="s">
        <v>119</v>
      </c>
      <c r="E17" s="24" t="s">
        <v>164</v>
      </c>
      <c r="F17" s="20" t="s">
        <v>33</v>
      </c>
      <c r="G17" s="19" t="s">
        <v>165</v>
      </c>
      <c r="H17" s="19" t="s">
        <v>311</v>
      </c>
      <c r="I17" s="19" t="s">
        <v>291</v>
      </c>
      <c r="J17" s="19" t="s">
        <v>311</v>
      </c>
      <c r="K17" s="67">
        <f t="shared" si="3"/>
        <v>1</v>
      </c>
      <c r="L17" s="68">
        <v>89.25</v>
      </c>
    </row>
    <row r="18" spans="1:12" ht="30" customHeight="1" x14ac:dyDescent="0.2">
      <c r="A18" s="15" t="s">
        <v>166</v>
      </c>
      <c r="B18" s="15" t="s">
        <v>167</v>
      </c>
      <c r="C18" s="15" t="s">
        <v>168</v>
      </c>
      <c r="D18" s="16" t="s">
        <v>120</v>
      </c>
      <c r="E18" s="16" t="s">
        <v>169</v>
      </c>
      <c r="F18" s="15" t="s">
        <v>58</v>
      </c>
      <c r="G18" s="16" t="s">
        <v>158</v>
      </c>
      <c r="H18" s="62" t="s">
        <v>310</v>
      </c>
      <c r="I18" s="62" t="s">
        <v>291</v>
      </c>
      <c r="J18" s="62" t="s">
        <v>298</v>
      </c>
      <c r="K18" s="60">
        <f t="shared" si="3"/>
        <v>0.6</v>
      </c>
      <c r="L18" s="61">
        <v>2380.61</v>
      </c>
    </row>
    <row r="19" spans="1:12" ht="20.100000000000001" customHeight="1" x14ac:dyDescent="0.2">
      <c r="A19" s="73" t="s">
        <v>170</v>
      </c>
      <c r="B19" s="73" t="s">
        <v>171</v>
      </c>
      <c r="C19" s="73" t="s">
        <v>172</v>
      </c>
      <c r="D19" s="17" t="s">
        <v>120</v>
      </c>
      <c r="E19" s="17" t="s">
        <v>173</v>
      </c>
      <c r="F19" s="18" t="s">
        <v>58</v>
      </c>
      <c r="G19" s="17" t="s">
        <v>31</v>
      </c>
      <c r="H19" s="17" t="s">
        <v>310</v>
      </c>
      <c r="I19" s="17" t="s">
        <v>291</v>
      </c>
      <c r="J19" s="17" t="s">
        <v>305</v>
      </c>
      <c r="K19" s="63">
        <f t="shared" si="3"/>
        <v>0.5</v>
      </c>
      <c r="L19" s="64">
        <v>3771.72</v>
      </c>
    </row>
    <row r="20" spans="1:12" ht="20.100000000000001" customHeight="1" x14ac:dyDescent="0.2">
      <c r="A20" s="74"/>
      <c r="B20" s="74"/>
      <c r="C20" s="74"/>
      <c r="D20" s="24" t="s">
        <v>119</v>
      </c>
      <c r="E20" s="24" t="s">
        <v>174</v>
      </c>
      <c r="F20" s="20" t="s">
        <v>33</v>
      </c>
      <c r="G20" s="19" t="s">
        <v>31</v>
      </c>
      <c r="H20" s="19" t="s">
        <v>294</v>
      </c>
      <c r="I20" s="19" t="s">
        <v>291</v>
      </c>
      <c r="J20" s="19" t="s">
        <v>305</v>
      </c>
      <c r="K20" s="67">
        <f t="shared" si="3"/>
        <v>0.75</v>
      </c>
      <c r="L20" s="68">
        <v>4310.55</v>
      </c>
    </row>
    <row r="21" spans="1:12" ht="20.100000000000001" customHeight="1" x14ac:dyDescent="0.2">
      <c r="A21" s="73" t="s">
        <v>175</v>
      </c>
      <c r="B21" s="73" t="s">
        <v>176</v>
      </c>
      <c r="C21" s="73" t="s">
        <v>177</v>
      </c>
      <c r="D21" s="17" t="s">
        <v>120</v>
      </c>
      <c r="E21" s="17" t="s">
        <v>178</v>
      </c>
      <c r="F21" s="18" t="s">
        <v>58</v>
      </c>
      <c r="G21" s="17" t="s">
        <v>179</v>
      </c>
      <c r="H21" s="17" t="s">
        <v>317</v>
      </c>
      <c r="I21" s="17" t="s">
        <v>291</v>
      </c>
      <c r="J21" s="17" t="s">
        <v>303</v>
      </c>
      <c r="K21" s="63">
        <f t="shared" si="3"/>
        <v>0.2</v>
      </c>
      <c r="L21" s="64">
        <v>500</v>
      </c>
    </row>
    <row r="22" spans="1:12" ht="20.100000000000001" customHeight="1" x14ac:dyDescent="0.2">
      <c r="A22" s="74"/>
      <c r="B22" s="74"/>
      <c r="C22" s="74"/>
      <c r="D22" s="24" t="s">
        <v>119</v>
      </c>
      <c r="E22" s="24" t="s">
        <v>40</v>
      </c>
      <c r="F22" s="20" t="s">
        <v>33</v>
      </c>
      <c r="G22" s="19" t="s">
        <v>180</v>
      </c>
      <c r="H22" s="19" t="s">
        <v>312</v>
      </c>
      <c r="I22" s="19" t="s">
        <v>291</v>
      </c>
      <c r="J22" s="19" t="s">
        <v>303</v>
      </c>
      <c r="K22" s="67">
        <f t="shared" si="3"/>
        <v>0.8</v>
      </c>
      <c r="L22" s="68">
        <v>2000</v>
      </c>
    </row>
    <row r="23" spans="1:12" ht="20.100000000000001" customHeight="1" x14ac:dyDescent="0.2">
      <c r="A23" s="73" t="s">
        <v>181</v>
      </c>
      <c r="B23" s="73" t="s">
        <v>182</v>
      </c>
      <c r="C23" s="73" t="s">
        <v>25</v>
      </c>
      <c r="D23" s="17" t="s">
        <v>120</v>
      </c>
      <c r="E23" s="17" t="s">
        <v>183</v>
      </c>
      <c r="F23" s="18" t="s">
        <v>58</v>
      </c>
      <c r="G23" s="17" t="s">
        <v>184</v>
      </c>
      <c r="H23" s="17" t="s">
        <v>311</v>
      </c>
      <c r="I23" s="17" t="s">
        <v>291</v>
      </c>
      <c r="J23" s="17" t="s">
        <v>312</v>
      </c>
      <c r="K23" s="63">
        <f t="shared" si="3"/>
        <v>0.75</v>
      </c>
      <c r="L23" s="64">
        <v>0</v>
      </c>
    </row>
    <row r="24" spans="1:12" ht="20.100000000000001" customHeight="1" x14ac:dyDescent="0.2">
      <c r="A24" s="74"/>
      <c r="B24" s="74"/>
      <c r="C24" s="74"/>
      <c r="D24" s="24" t="s">
        <v>119</v>
      </c>
      <c r="E24" s="24" t="s">
        <v>185</v>
      </c>
      <c r="F24" s="20" t="s">
        <v>33</v>
      </c>
      <c r="G24" s="19" t="s">
        <v>81</v>
      </c>
      <c r="H24" s="19" t="s">
        <v>317</v>
      </c>
      <c r="I24" s="19" t="s">
        <v>291</v>
      </c>
      <c r="J24" s="19" t="s">
        <v>312</v>
      </c>
      <c r="K24" s="67">
        <f t="shared" si="3"/>
        <v>0.25</v>
      </c>
      <c r="L24" s="68">
        <v>1535.45</v>
      </c>
    </row>
    <row r="25" spans="1:12" ht="30" customHeight="1" x14ac:dyDescent="0.2">
      <c r="A25" s="15" t="s">
        <v>186</v>
      </c>
      <c r="B25" s="15" t="s">
        <v>187</v>
      </c>
      <c r="C25" s="15" t="s">
        <v>188</v>
      </c>
      <c r="D25" s="16" t="s">
        <v>120</v>
      </c>
      <c r="E25" s="25" t="s">
        <v>189</v>
      </c>
      <c r="F25" s="15" t="s">
        <v>58</v>
      </c>
      <c r="G25" s="16" t="s">
        <v>39</v>
      </c>
      <c r="H25" s="19" t="s">
        <v>298</v>
      </c>
      <c r="I25" s="19" t="s">
        <v>291</v>
      </c>
      <c r="J25" s="19" t="s">
        <v>305</v>
      </c>
      <c r="K25" s="67">
        <f t="shared" si="3"/>
        <v>0.83333333333333337</v>
      </c>
      <c r="L25" s="68">
        <v>28526.86</v>
      </c>
    </row>
    <row r="26" spans="1:12" ht="20.100000000000001" customHeight="1" x14ac:dyDescent="0.2">
      <c r="A26" s="15" t="s">
        <v>190</v>
      </c>
      <c r="B26" s="15"/>
      <c r="C26" s="15" t="s">
        <v>26</v>
      </c>
      <c r="D26" s="16" t="s">
        <v>120</v>
      </c>
      <c r="E26" s="25" t="s">
        <v>191</v>
      </c>
      <c r="F26" s="15" t="s">
        <v>58</v>
      </c>
      <c r="G26" s="16" t="s">
        <v>192</v>
      </c>
      <c r="H26" s="19" t="s">
        <v>311</v>
      </c>
      <c r="I26" s="19" t="s">
        <v>291</v>
      </c>
      <c r="J26" s="19" t="s">
        <v>311</v>
      </c>
      <c r="K26" s="67">
        <f t="shared" si="3"/>
        <v>1</v>
      </c>
      <c r="L26" s="68">
        <v>28416.79</v>
      </c>
    </row>
    <row r="27" spans="1:12" s="2" customFormat="1" ht="20.100000000000001" customHeight="1" x14ac:dyDescent="0.2">
      <c r="A27" s="73" t="s">
        <v>193</v>
      </c>
      <c r="B27" s="73" t="s">
        <v>194</v>
      </c>
      <c r="C27" s="73" t="s">
        <v>177</v>
      </c>
      <c r="D27" s="17" t="s">
        <v>120</v>
      </c>
      <c r="E27" s="17" t="s">
        <v>195</v>
      </c>
      <c r="F27" s="18" t="s">
        <v>58</v>
      </c>
      <c r="G27" s="17" t="s">
        <v>196</v>
      </c>
      <c r="H27" s="17" t="s">
        <v>303</v>
      </c>
      <c r="I27" s="17" t="s">
        <v>291</v>
      </c>
      <c r="J27" s="17" t="s">
        <v>310</v>
      </c>
      <c r="K27" s="63">
        <f>H27/J27</f>
        <v>0.83333333333333337</v>
      </c>
      <c r="L27" s="64">
        <v>2500</v>
      </c>
    </row>
    <row r="28" spans="1:12" s="2" customFormat="1" ht="20.100000000000001" customHeight="1" x14ac:dyDescent="0.2">
      <c r="A28" s="74"/>
      <c r="B28" s="74"/>
      <c r="C28" s="74"/>
      <c r="D28" s="24" t="s">
        <v>119</v>
      </c>
      <c r="E28" s="24" t="s">
        <v>41</v>
      </c>
      <c r="F28" s="20" t="s">
        <v>33</v>
      </c>
      <c r="G28" s="19" t="s">
        <v>42</v>
      </c>
      <c r="H28" s="19" t="s">
        <v>312</v>
      </c>
      <c r="I28" s="19" t="s">
        <v>291</v>
      </c>
      <c r="J28" s="19" t="s">
        <v>310</v>
      </c>
      <c r="K28" s="67">
        <f t="shared" ref="K28:K29" si="4">H28/J28</f>
        <v>0.66666666666666663</v>
      </c>
      <c r="L28" s="68">
        <v>2000</v>
      </c>
    </row>
    <row r="29" spans="1:12" s="2" customFormat="1" ht="20.100000000000001" customHeight="1" x14ac:dyDescent="0.2">
      <c r="A29" s="73" t="s">
        <v>197</v>
      </c>
      <c r="B29" s="73" t="s">
        <v>198</v>
      </c>
      <c r="C29" s="73" t="s">
        <v>177</v>
      </c>
      <c r="D29" s="17" t="s">
        <v>120</v>
      </c>
      <c r="E29" s="17" t="s">
        <v>199</v>
      </c>
      <c r="F29" s="18" t="s">
        <v>58</v>
      </c>
      <c r="G29" s="17" t="s">
        <v>200</v>
      </c>
      <c r="H29" s="17" t="s">
        <v>297</v>
      </c>
      <c r="I29" s="17" t="s">
        <v>291</v>
      </c>
      <c r="J29" s="17" t="s">
        <v>298</v>
      </c>
      <c r="K29" s="63">
        <f t="shared" si="4"/>
        <v>0.7</v>
      </c>
      <c r="L29" s="64">
        <v>2750</v>
      </c>
    </row>
    <row r="30" spans="1:12" s="2" customFormat="1" ht="20.100000000000001" customHeight="1" x14ac:dyDescent="0.2">
      <c r="A30" s="74"/>
      <c r="B30" s="74"/>
      <c r="C30" s="74"/>
      <c r="D30" s="24" t="s">
        <v>119</v>
      </c>
      <c r="E30" s="24" t="s">
        <v>201</v>
      </c>
      <c r="F30" s="20" t="s">
        <v>33</v>
      </c>
      <c r="G30" s="19" t="s">
        <v>200</v>
      </c>
      <c r="H30" s="17" t="s">
        <v>318</v>
      </c>
      <c r="I30" s="17" t="s">
        <v>291</v>
      </c>
      <c r="J30" s="17" t="s">
        <v>298</v>
      </c>
      <c r="K30" s="63">
        <v>0</v>
      </c>
      <c r="L30" s="61">
        <v>0</v>
      </c>
    </row>
    <row r="31" spans="1:12" s="2" customFormat="1" ht="20.100000000000001" customHeight="1" x14ac:dyDescent="0.2">
      <c r="A31" s="73" t="s">
        <v>202</v>
      </c>
      <c r="B31" s="73" t="s">
        <v>203</v>
      </c>
      <c r="C31" s="73" t="s">
        <v>25</v>
      </c>
      <c r="D31" s="17" t="s">
        <v>120</v>
      </c>
      <c r="E31" s="17" t="s">
        <v>204</v>
      </c>
      <c r="F31" s="18" t="s">
        <v>58</v>
      </c>
      <c r="G31" s="17" t="s">
        <v>205</v>
      </c>
      <c r="H31" s="17" t="s">
        <v>310</v>
      </c>
      <c r="I31" s="17" t="s">
        <v>291</v>
      </c>
      <c r="J31" s="17" t="s">
        <v>299</v>
      </c>
      <c r="K31" s="63">
        <f t="shared" ref="K31" si="5">H31/J31</f>
        <v>0.75</v>
      </c>
      <c r="L31" s="69">
        <v>3349</v>
      </c>
    </row>
    <row r="32" spans="1:12" s="2" customFormat="1" ht="20.100000000000001" customHeight="1" x14ac:dyDescent="0.2">
      <c r="A32" s="74"/>
      <c r="B32" s="74"/>
      <c r="C32" s="74"/>
      <c r="D32" s="24" t="s">
        <v>119</v>
      </c>
      <c r="E32" s="24" t="s">
        <v>206</v>
      </c>
      <c r="F32" s="20" t="s">
        <v>33</v>
      </c>
      <c r="G32" s="19" t="s">
        <v>205</v>
      </c>
      <c r="H32" s="17" t="s">
        <v>312</v>
      </c>
      <c r="I32" s="17" t="s">
        <v>291</v>
      </c>
      <c r="J32" s="17" t="s">
        <v>299</v>
      </c>
      <c r="K32" s="63">
        <f t="shared" si="3"/>
        <v>0.5</v>
      </c>
      <c r="L32" s="70">
        <v>1926.6</v>
      </c>
    </row>
    <row r="33" spans="1:12" ht="20.100000000000001" customHeight="1" x14ac:dyDescent="0.2">
      <c r="A33" s="26" t="s">
        <v>245</v>
      </c>
      <c r="B33" s="26" t="s">
        <v>248</v>
      </c>
      <c r="C33" s="26" t="s">
        <v>25</v>
      </c>
      <c r="D33" s="27" t="s">
        <v>120</v>
      </c>
      <c r="E33" s="27" t="s">
        <v>233</v>
      </c>
      <c r="F33" s="26" t="s">
        <v>249</v>
      </c>
      <c r="G33" s="27" t="s">
        <v>250</v>
      </c>
      <c r="H33" s="19" t="s">
        <v>316</v>
      </c>
      <c r="I33" s="19" t="s">
        <v>291</v>
      </c>
      <c r="J33" s="19" t="s">
        <v>316</v>
      </c>
      <c r="K33" s="67">
        <f t="shared" si="3"/>
        <v>1</v>
      </c>
      <c r="L33" s="70">
        <v>0</v>
      </c>
    </row>
    <row r="34" spans="1:12" s="5" customFormat="1" ht="24.95" customHeight="1" x14ac:dyDescent="0.2">
      <c r="A34" s="12" t="s">
        <v>138</v>
      </c>
      <c r="B34" s="13"/>
      <c r="C34" s="13"/>
      <c r="D34" s="13"/>
      <c r="E34" s="13"/>
      <c r="F34" s="13"/>
      <c r="G34" s="79"/>
      <c r="H34" s="79"/>
      <c r="I34" s="79"/>
      <c r="J34" s="79"/>
      <c r="K34" s="13"/>
      <c r="L34" s="54"/>
    </row>
    <row r="35" spans="1:12" s="2" customFormat="1" ht="20.100000000000001" customHeight="1" x14ac:dyDescent="0.2">
      <c r="A35" s="73" t="s">
        <v>254</v>
      </c>
      <c r="B35" s="73" t="s">
        <v>255</v>
      </c>
      <c r="C35" s="73" t="s">
        <v>125</v>
      </c>
      <c r="D35" s="17" t="s">
        <v>222</v>
      </c>
      <c r="E35" s="17" t="s">
        <v>258</v>
      </c>
      <c r="F35" s="18" t="s">
        <v>58</v>
      </c>
      <c r="G35" s="17" t="s">
        <v>256</v>
      </c>
      <c r="H35" s="45"/>
      <c r="I35" s="45" t="s">
        <v>291</v>
      </c>
      <c r="J35" s="45"/>
      <c r="K35" s="46" t="e">
        <f t="shared" ref="K35:K36" si="6">H35/J35</f>
        <v>#DIV/0!</v>
      </c>
      <c r="L35" s="47"/>
    </row>
    <row r="36" spans="1:12" s="8" customFormat="1" ht="20.100000000000001" customHeight="1" x14ac:dyDescent="0.2">
      <c r="A36" s="74"/>
      <c r="B36" s="74"/>
      <c r="C36" s="74"/>
      <c r="D36" s="24" t="s">
        <v>119</v>
      </c>
      <c r="E36" s="24" t="s">
        <v>257</v>
      </c>
      <c r="F36" s="20" t="s">
        <v>33</v>
      </c>
      <c r="G36" s="19" t="s">
        <v>256</v>
      </c>
      <c r="H36" s="48"/>
      <c r="I36" s="48" t="s">
        <v>291</v>
      </c>
      <c r="J36" s="48"/>
      <c r="K36" s="49" t="e">
        <f t="shared" si="6"/>
        <v>#DIV/0!</v>
      </c>
      <c r="L36" s="50"/>
    </row>
    <row r="37" spans="1:12" s="2" customFormat="1" ht="20.100000000000001" customHeight="1" x14ac:dyDescent="0.2">
      <c r="A37" s="73" t="s">
        <v>219</v>
      </c>
      <c r="B37" s="73" t="s">
        <v>220</v>
      </c>
      <c r="C37" s="73" t="s">
        <v>221</v>
      </c>
      <c r="D37" s="17" t="s">
        <v>222</v>
      </c>
      <c r="E37" s="17" t="s">
        <v>223</v>
      </c>
      <c r="F37" s="18" t="s">
        <v>32</v>
      </c>
      <c r="G37" s="17" t="s">
        <v>224</v>
      </c>
      <c r="H37" s="45"/>
      <c r="I37" s="45" t="s">
        <v>291</v>
      </c>
      <c r="J37" s="45"/>
      <c r="K37" s="46" t="e">
        <f t="shared" ref="K37:K40" si="7">H37/J37</f>
        <v>#DIV/0!</v>
      </c>
      <c r="L37" s="47"/>
    </row>
    <row r="38" spans="1:12" s="2" customFormat="1" ht="20.100000000000001" customHeight="1" x14ac:dyDescent="0.2">
      <c r="A38" s="74"/>
      <c r="B38" s="74"/>
      <c r="C38" s="74"/>
      <c r="D38" s="24" t="s">
        <v>119</v>
      </c>
      <c r="E38" s="24" t="s">
        <v>225</v>
      </c>
      <c r="F38" s="20" t="s">
        <v>226</v>
      </c>
      <c r="G38" s="19" t="s">
        <v>227</v>
      </c>
      <c r="H38" s="48"/>
      <c r="I38" s="48" t="s">
        <v>291</v>
      </c>
      <c r="J38" s="48"/>
      <c r="K38" s="49" t="e">
        <f t="shared" si="7"/>
        <v>#DIV/0!</v>
      </c>
      <c r="L38" s="50"/>
    </row>
    <row r="39" spans="1:12" s="2" customFormat="1" ht="20.100000000000001" customHeight="1" x14ac:dyDescent="0.2">
      <c r="A39" s="28" t="s">
        <v>259</v>
      </c>
      <c r="B39" s="29"/>
      <c r="C39" s="15"/>
      <c r="D39" s="30" t="s">
        <v>222</v>
      </c>
      <c r="E39" s="31" t="s">
        <v>260</v>
      </c>
      <c r="F39" s="18" t="s">
        <v>32</v>
      </c>
      <c r="G39" s="32" t="s">
        <v>261</v>
      </c>
      <c r="H39" s="48"/>
      <c r="I39" s="48" t="s">
        <v>291</v>
      </c>
      <c r="J39" s="48"/>
      <c r="K39" s="49" t="e">
        <f t="shared" si="7"/>
        <v>#DIV/0!</v>
      </c>
      <c r="L39" s="50"/>
    </row>
    <row r="40" spans="1:12" s="2" customFormat="1" ht="38.25" customHeight="1" x14ac:dyDescent="0.2">
      <c r="A40" s="33" t="s">
        <v>262</v>
      </c>
      <c r="B40" s="29"/>
      <c r="C40" s="15"/>
      <c r="D40" s="30" t="s">
        <v>222</v>
      </c>
      <c r="E40" s="31" t="s">
        <v>263</v>
      </c>
      <c r="F40" s="18" t="s">
        <v>32</v>
      </c>
      <c r="G40" s="32" t="s">
        <v>264</v>
      </c>
      <c r="H40" s="48"/>
      <c r="I40" s="48" t="s">
        <v>291</v>
      </c>
      <c r="J40" s="48"/>
      <c r="K40" s="49" t="e">
        <f t="shared" si="7"/>
        <v>#DIV/0!</v>
      </c>
      <c r="L40" s="50"/>
    </row>
    <row r="41" spans="1:12" s="2" customFormat="1" ht="63.75" customHeight="1" x14ac:dyDescent="0.2">
      <c r="A41" s="33" t="s">
        <v>265</v>
      </c>
      <c r="B41" s="29"/>
      <c r="C41" s="15"/>
      <c r="D41" s="16" t="s">
        <v>222</v>
      </c>
      <c r="E41" s="30" t="s">
        <v>266</v>
      </c>
      <c r="F41" s="18" t="s">
        <v>32</v>
      </c>
      <c r="G41" s="32" t="s">
        <v>267</v>
      </c>
      <c r="H41" s="42"/>
      <c r="I41" s="42" t="s">
        <v>291</v>
      </c>
      <c r="J41" s="42"/>
      <c r="K41" s="43" t="e">
        <f t="shared" ref="K41:K51" si="8">H41/J41</f>
        <v>#DIV/0!</v>
      </c>
      <c r="L41" s="44"/>
    </row>
    <row r="42" spans="1:12" s="2" customFormat="1" ht="20.100000000000001" customHeight="1" x14ac:dyDescent="0.2">
      <c r="A42" s="28" t="s">
        <v>268</v>
      </c>
      <c r="B42" s="29"/>
      <c r="C42" s="15"/>
      <c r="D42" s="30" t="s">
        <v>222</v>
      </c>
      <c r="E42" s="17" t="s">
        <v>223</v>
      </c>
      <c r="F42" s="18" t="s">
        <v>32</v>
      </c>
      <c r="G42" s="32" t="s">
        <v>267</v>
      </c>
      <c r="H42" s="42"/>
      <c r="I42" s="42" t="s">
        <v>291</v>
      </c>
      <c r="J42" s="42"/>
      <c r="K42" s="43" t="e">
        <f t="shared" si="8"/>
        <v>#DIV/0!</v>
      </c>
      <c r="L42" s="44"/>
    </row>
    <row r="43" spans="1:12" s="2" customFormat="1" ht="111.75" customHeight="1" x14ac:dyDescent="0.2">
      <c r="A43" s="34" t="s">
        <v>269</v>
      </c>
      <c r="B43" s="15"/>
      <c r="C43" s="15"/>
      <c r="D43" s="16" t="s">
        <v>222</v>
      </c>
      <c r="E43" s="35" t="s">
        <v>270</v>
      </c>
      <c r="F43" s="18" t="s">
        <v>32</v>
      </c>
      <c r="G43" s="32" t="s">
        <v>271</v>
      </c>
      <c r="H43" s="42"/>
      <c r="I43" s="42" t="s">
        <v>291</v>
      </c>
      <c r="J43" s="42"/>
      <c r="K43" s="43" t="e">
        <f t="shared" si="8"/>
        <v>#DIV/0!</v>
      </c>
      <c r="L43" s="44"/>
    </row>
    <row r="44" spans="1:12" s="2" customFormat="1" ht="148.5" customHeight="1" x14ac:dyDescent="0.2">
      <c r="A44" s="34" t="s">
        <v>272</v>
      </c>
      <c r="B44" s="15"/>
      <c r="C44" s="15"/>
      <c r="D44" s="16" t="s">
        <v>222</v>
      </c>
      <c r="E44" s="31" t="s">
        <v>273</v>
      </c>
      <c r="F44" s="15" t="s">
        <v>32</v>
      </c>
      <c r="G44" s="32" t="s">
        <v>274</v>
      </c>
      <c r="H44" s="42"/>
      <c r="I44" s="42" t="s">
        <v>291</v>
      </c>
      <c r="J44" s="42"/>
      <c r="K44" s="43" t="e">
        <f t="shared" ref="K44" si="9">H44/J44</f>
        <v>#DIV/0!</v>
      </c>
      <c r="L44" s="44"/>
    </row>
    <row r="45" spans="1:12" s="2" customFormat="1" ht="155.25" customHeight="1" x14ac:dyDescent="0.2">
      <c r="A45" s="36" t="s">
        <v>275</v>
      </c>
      <c r="B45" s="15"/>
      <c r="C45" s="15"/>
      <c r="D45" s="16" t="s">
        <v>222</v>
      </c>
      <c r="E45" s="31" t="s">
        <v>276</v>
      </c>
      <c r="F45" s="26" t="s">
        <v>32</v>
      </c>
      <c r="G45" s="32" t="s">
        <v>277</v>
      </c>
      <c r="H45" s="48"/>
      <c r="I45" s="48" t="s">
        <v>291</v>
      </c>
      <c r="J45" s="48"/>
      <c r="K45" s="49" t="e">
        <f t="shared" si="8"/>
        <v>#DIV/0!</v>
      </c>
      <c r="L45" s="50"/>
    </row>
    <row r="46" spans="1:12" s="10" customFormat="1" ht="19.5" customHeight="1" x14ac:dyDescent="0.2">
      <c r="A46" s="15" t="s">
        <v>279</v>
      </c>
      <c r="B46" s="15"/>
      <c r="C46" s="15"/>
      <c r="D46" s="16" t="s">
        <v>119</v>
      </c>
      <c r="E46" s="31" t="s">
        <v>278</v>
      </c>
      <c r="F46" s="15" t="s">
        <v>280</v>
      </c>
      <c r="G46" s="16"/>
      <c r="H46" s="48"/>
      <c r="I46" s="48" t="s">
        <v>291</v>
      </c>
      <c r="J46" s="48"/>
      <c r="K46" s="49" t="e">
        <f t="shared" ref="K46" si="10">H46/J46</f>
        <v>#DIV/0!</v>
      </c>
      <c r="L46" s="50"/>
    </row>
    <row r="47" spans="1:12" s="10" customFormat="1" ht="19.5" customHeight="1" x14ac:dyDescent="0.2">
      <c r="A47" s="37" t="s">
        <v>281</v>
      </c>
      <c r="B47" s="15"/>
      <c r="C47" s="15"/>
      <c r="D47" s="16" t="s">
        <v>119</v>
      </c>
      <c r="E47" s="31" t="s">
        <v>225</v>
      </c>
      <c r="F47" s="15" t="s">
        <v>280</v>
      </c>
      <c r="G47" s="16"/>
      <c r="H47" s="48"/>
      <c r="I47" s="48" t="s">
        <v>291</v>
      </c>
      <c r="J47" s="48"/>
      <c r="K47" s="49" t="e">
        <f t="shared" si="8"/>
        <v>#DIV/0!</v>
      </c>
      <c r="L47" s="50"/>
    </row>
    <row r="48" spans="1:12" s="10" customFormat="1" ht="19.5" customHeight="1" x14ac:dyDescent="0.2">
      <c r="A48" s="37" t="s">
        <v>282</v>
      </c>
      <c r="B48" s="15"/>
      <c r="C48" s="15"/>
      <c r="D48" s="16" t="s">
        <v>119</v>
      </c>
      <c r="E48" s="31" t="s">
        <v>206</v>
      </c>
      <c r="F48" s="15" t="s">
        <v>280</v>
      </c>
      <c r="G48" s="16"/>
      <c r="H48" s="48"/>
      <c r="I48" s="48" t="s">
        <v>291</v>
      </c>
      <c r="J48" s="48"/>
      <c r="K48" s="49" t="e">
        <f t="shared" ref="K48" si="11">H48/J48</f>
        <v>#DIV/0!</v>
      </c>
      <c r="L48" s="50"/>
    </row>
    <row r="49" spans="1:40" s="10" customFormat="1" ht="19.5" customHeight="1" x14ac:dyDescent="0.2">
      <c r="A49" s="37" t="s">
        <v>283</v>
      </c>
      <c r="B49" s="15"/>
      <c r="C49" s="15"/>
      <c r="D49" s="16" t="s">
        <v>119</v>
      </c>
      <c r="E49" s="31" t="s">
        <v>284</v>
      </c>
      <c r="F49" s="15" t="s">
        <v>280</v>
      </c>
      <c r="G49" s="16"/>
      <c r="H49" s="48"/>
      <c r="I49" s="48" t="s">
        <v>291</v>
      </c>
      <c r="J49" s="48"/>
      <c r="K49" s="49" t="e">
        <f t="shared" ref="K49:K50" si="12">H49/J49</f>
        <v>#DIV/0!</v>
      </c>
      <c r="L49" s="50"/>
    </row>
    <row r="50" spans="1:40" s="10" customFormat="1" ht="19.5" customHeight="1" x14ac:dyDescent="0.2">
      <c r="A50" s="37" t="s">
        <v>286</v>
      </c>
      <c r="B50" s="15"/>
      <c r="C50" s="15"/>
      <c r="D50" s="16" t="s">
        <v>119</v>
      </c>
      <c r="E50" s="31" t="s">
        <v>285</v>
      </c>
      <c r="F50" s="15" t="s">
        <v>280</v>
      </c>
      <c r="G50" s="32"/>
      <c r="H50" s="48"/>
      <c r="I50" s="48" t="s">
        <v>291</v>
      </c>
      <c r="J50" s="48"/>
      <c r="K50" s="49" t="e">
        <f t="shared" si="12"/>
        <v>#DIV/0!</v>
      </c>
      <c r="L50" s="50"/>
    </row>
    <row r="51" spans="1:40" s="10" customFormat="1" ht="25.5" x14ac:dyDescent="0.2">
      <c r="A51" s="31" t="s">
        <v>287</v>
      </c>
      <c r="B51" s="15" t="s">
        <v>289</v>
      </c>
      <c r="C51" s="15"/>
      <c r="D51" s="16"/>
      <c r="E51" s="31" t="s">
        <v>288</v>
      </c>
      <c r="F51" s="15" t="s">
        <v>290</v>
      </c>
      <c r="G51" s="32"/>
      <c r="H51" s="48"/>
      <c r="I51" s="48" t="s">
        <v>291</v>
      </c>
      <c r="J51" s="48"/>
      <c r="K51" s="49" t="e">
        <f t="shared" si="8"/>
        <v>#DIV/0!</v>
      </c>
      <c r="L51" s="50"/>
    </row>
    <row r="52" spans="1:40" s="5" customFormat="1" ht="24.95" customHeight="1" x14ac:dyDescent="0.2">
      <c r="A52" s="12" t="s">
        <v>136</v>
      </c>
      <c r="B52" s="13"/>
      <c r="C52" s="13"/>
      <c r="D52" s="13"/>
      <c r="E52" s="13"/>
      <c r="F52" s="13"/>
      <c r="G52" s="55"/>
      <c r="H52" s="55"/>
      <c r="I52" s="55"/>
      <c r="J52" s="55"/>
      <c r="K52" s="55"/>
      <c r="L52" s="56"/>
    </row>
    <row r="53" spans="1:40" ht="20.100000000000001" customHeight="1" x14ac:dyDescent="0.2">
      <c r="A53" s="73" t="s">
        <v>112</v>
      </c>
      <c r="B53" s="73" t="s">
        <v>44</v>
      </c>
      <c r="C53" s="73" t="s">
        <v>125</v>
      </c>
      <c r="D53" s="17" t="s">
        <v>121</v>
      </c>
      <c r="E53" s="17" t="s">
        <v>45</v>
      </c>
      <c r="F53" s="18" t="s">
        <v>58</v>
      </c>
      <c r="G53" s="17" t="s">
        <v>49</v>
      </c>
      <c r="H53" s="45" t="s">
        <v>312</v>
      </c>
      <c r="I53" s="45" t="s">
        <v>291</v>
      </c>
      <c r="J53" s="45" t="s">
        <v>300</v>
      </c>
      <c r="K53" s="46">
        <f t="shared" ref="K53:K56" si="13">H53/J53</f>
        <v>0.36363636363636365</v>
      </c>
      <c r="L53" s="47">
        <v>2403.79</v>
      </c>
    </row>
    <row r="54" spans="1:40" ht="20.100000000000001" customHeight="1" x14ac:dyDescent="0.2">
      <c r="A54" s="74"/>
      <c r="B54" s="74"/>
      <c r="C54" s="74"/>
      <c r="D54" s="24" t="s">
        <v>119</v>
      </c>
      <c r="E54" s="24" t="s">
        <v>46</v>
      </c>
      <c r="F54" s="20" t="s">
        <v>33</v>
      </c>
      <c r="G54" s="19" t="s">
        <v>50</v>
      </c>
      <c r="H54" s="48" t="s">
        <v>316</v>
      </c>
      <c r="I54" s="48" t="s">
        <v>291</v>
      </c>
      <c r="J54" s="48" t="s">
        <v>300</v>
      </c>
      <c r="K54" s="49">
        <f t="shared" si="13"/>
        <v>0.18181818181818182</v>
      </c>
      <c r="L54" s="50">
        <v>2059.19</v>
      </c>
    </row>
    <row r="55" spans="1:40" ht="20.100000000000001" customHeight="1" x14ac:dyDescent="0.2">
      <c r="A55" s="73" t="s">
        <v>113</v>
      </c>
      <c r="B55" s="73" t="s">
        <v>43</v>
      </c>
      <c r="C55" s="73" t="s">
        <v>125</v>
      </c>
      <c r="D55" s="17" t="s">
        <v>121</v>
      </c>
      <c r="E55" s="17" t="s">
        <v>47</v>
      </c>
      <c r="F55" s="18" t="s">
        <v>58</v>
      </c>
      <c r="G55" s="17" t="s">
        <v>49</v>
      </c>
      <c r="H55" s="45" t="s">
        <v>300</v>
      </c>
      <c r="I55" s="45" t="s">
        <v>291</v>
      </c>
      <c r="J55" s="45" t="s">
        <v>300</v>
      </c>
      <c r="K55" s="46">
        <f t="shared" si="13"/>
        <v>1</v>
      </c>
      <c r="L55" s="47">
        <v>3581.16</v>
      </c>
    </row>
    <row r="56" spans="1:40" ht="20.100000000000001" customHeight="1" x14ac:dyDescent="0.2">
      <c r="A56" s="74"/>
      <c r="B56" s="74"/>
      <c r="C56" s="74"/>
      <c r="D56" s="24" t="s">
        <v>119</v>
      </c>
      <c r="E56" s="24" t="s">
        <v>48</v>
      </c>
      <c r="F56" s="20" t="s">
        <v>33</v>
      </c>
      <c r="G56" s="19" t="s">
        <v>42</v>
      </c>
      <c r="H56" s="48" t="s">
        <v>299</v>
      </c>
      <c r="I56" s="48" t="s">
        <v>291</v>
      </c>
      <c r="J56" s="48" t="s">
        <v>300</v>
      </c>
      <c r="K56" s="49">
        <f t="shared" si="13"/>
        <v>0.72727272727272729</v>
      </c>
      <c r="L56" s="50">
        <v>3067.64</v>
      </c>
    </row>
    <row r="57" spans="1:40" s="5" customFormat="1" ht="24.95" customHeight="1" x14ac:dyDescent="0.2">
      <c r="A57" s="12" t="s">
        <v>137</v>
      </c>
      <c r="B57" s="13"/>
      <c r="C57" s="13"/>
      <c r="D57" s="13"/>
      <c r="E57" s="13"/>
      <c r="F57" s="81"/>
      <c r="G57" s="81"/>
      <c r="H57" s="81"/>
      <c r="I57" s="81"/>
      <c r="J57" s="81"/>
      <c r="K57" s="81"/>
      <c r="L57" s="82"/>
    </row>
    <row r="58" spans="1:40" s="9" customFormat="1" ht="20.100000000000001" customHeight="1" x14ac:dyDescent="0.2">
      <c r="A58" s="15" t="s">
        <v>207</v>
      </c>
      <c r="B58" s="15" t="s">
        <v>208</v>
      </c>
      <c r="C58" s="15" t="s">
        <v>125</v>
      </c>
      <c r="D58" s="16" t="s">
        <v>120</v>
      </c>
      <c r="E58" s="25" t="s">
        <v>209</v>
      </c>
      <c r="F58" s="15" t="s">
        <v>58</v>
      </c>
      <c r="G58" s="16" t="s">
        <v>51</v>
      </c>
      <c r="H58" s="62" t="s">
        <v>297</v>
      </c>
      <c r="I58" s="62" t="s">
        <v>291</v>
      </c>
      <c r="J58" s="62" t="s">
        <v>297</v>
      </c>
      <c r="K58" s="60">
        <f t="shared" ref="K58:K83" si="14">H58/J58</f>
        <v>1</v>
      </c>
      <c r="L58" s="70">
        <v>2489.75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ht="20.100000000000001" customHeight="1" x14ac:dyDescent="0.2">
      <c r="A59" s="15" t="s">
        <v>210</v>
      </c>
      <c r="B59" s="15" t="s">
        <v>211</v>
      </c>
      <c r="C59" s="15" t="s">
        <v>107</v>
      </c>
      <c r="D59" s="16" t="s">
        <v>120</v>
      </c>
      <c r="E59" s="25" t="s">
        <v>212</v>
      </c>
      <c r="F59" s="15" t="s">
        <v>213</v>
      </c>
      <c r="G59" s="16" t="s">
        <v>214</v>
      </c>
      <c r="H59" s="27"/>
      <c r="I59" s="27" t="s">
        <v>291</v>
      </c>
      <c r="J59" s="27"/>
      <c r="K59" s="71">
        <v>0.92300000000000004</v>
      </c>
      <c r="L59" s="70" t="s">
        <v>319</v>
      </c>
    </row>
    <row r="60" spans="1:40" ht="45" customHeight="1" x14ac:dyDescent="0.2">
      <c r="A60" s="15" t="s">
        <v>215</v>
      </c>
      <c r="B60" s="15" t="s">
        <v>216</v>
      </c>
      <c r="C60" s="15" t="s">
        <v>217</v>
      </c>
      <c r="D60" s="16" t="s">
        <v>119</v>
      </c>
      <c r="E60" s="25" t="s">
        <v>218</v>
      </c>
      <c r="F60" s="15" t="s">
        <v>33</v>
      </c>
      <c r="G60" s="16" t="s">
        <v>42</v>
      </c>
      <c r="H60" s="62"/>
      <c r="I60" s="62" t="s">
        <v>291</v>
      </c>
      <c r="J60" s="62"/>
      <c r="K60" s="60">
        <v>1</v>
      </c>
      <c r="L60" s="70" t="s">
        <v>320</v>
      </c>
    </row>
    <row r="61" spans="1:40" ht="20.100000000000001" customHeight="1" x14ac:dyDescent="0.2">
      <c r="A61" s="73" t="s">
        <v>14</v>
      </c>
      <c r="B61" s="73" t="s">
        <v>114</v>
      </c>
      <c r="C61" s="73" t="s">
        <v>25</v>
      </c>
      <c r="D61" s="17" t="s">
        <v>122</v>
      </c>
      <c r="E61" s="17" t="s">
        <v>237</v>
      </c>
      <c r="F61" s="18" t="s">
        <v>58</v>
      </c>
      <c r="G61" s="17" t="s">
        <v>252</v>
      </c>
      <c r="H61" s="17"/>
      <c r="I61" s="17" t="s">
        <v>291</v>
      </c>
      <c r="J61" s="17"/>
      <c r="K61" s="63" t="e">
        <f t="shared" si="14"/>
        <v>#DIV/0!</v>
      </c>
      <c r="L61" s="64"/>
    </row>
    <row r="62" spans="1:40" ht="20.100000000000001" customHeight="1" x14ac:dyDescent="0.2">
      <c r="A62" s="74"/>
      <c r="B62" s="74"/>
      <c r="C62" s="74"/>
      <c r="D62" s="24" t="s">
        <v>119</v>
      </c>
      <c r="E62" s="24" t="s">
        <v>41</v>
      </c>
      <c r="F62" s="20" t="s">
        <v>33</v>
      </c>
      <c r="G62" s="19" t="s">
        <v>51</v>
      </c>
      <c r="H62" s="19"/>
      <c r="I62" s="19" t="s">
        <v>291</v>
      </c>
      <c r="J62" s="19"/>
      <c r="K62" s="67" t="e">
        <f t="shared" si="14"/>
        <v>#DIV/0!</v>
      </c>
      <c r="L62" s="68"/>
    </row>
    <row r="63" spans="1:40" ht="20.100000000000001" customHeight="1" x14ac:dyDescent="0.2">
      <c r="A63" s="73" t="s">
        <v>65</v>
      </c>
      <c r="B63" s="73"/>
      <c r="C63" s="73" t="s">
        <v>25</v>
      </c>
      <c r="D63" s="17" t="s">
        <v>122</v>
      </c>
      <c r="E63" s="17" t="s">
        <v>66</v>
      </c>
      <c r="F63" s="18" t="s">
        <v>58</v>
      </c>
      <c r="G63" s="17" t="s">
        <v>67</v>
      </c>
      <c r="H63" s="62" t="s">
        <v>303</v>
      </c>
      <c r="I63" s="62" t="s">
        <v>291</v>
      </c>
      <c r="J63" s="62" t="s">
        <v>303</v>
      </c>
      <c r="K63" s="60">
        <f t="shared" si="14"/>
        <v>1</v>
      </c>
      <c r="L63" s="64">
        <f>1196.16*1+39.87*5</f>
        <v>1395.51</v>
      </c>
    </row>
    <row r="64" spans="1:40" ht="20.100000000000001" customHeight="1" x14ac:dyDescent="0.2">
      <c r="A64" s="74"/>
      <c r="B64" s="74"/>
      <c r="C64" s="74"/>
      <c r="D64" s="24" t="s">
        <v>119</v>
      </c>
      <c r="E64" s="24" t="s">
        <v>240</v>
      </c>
      <c r="F64" s="20" t="s">
        <v>33</v>
      </c>
      <c r="G64" s="19" t="s">
        <v>251</v>
      </c>
      <c r="H64" s="62" t="s">
        <v>317</v>
      </c>
      <c r="I64" s="62" t="s">
        <v>291</v>
      </c>
      <c r="J64" s="62" t="s">
        <v>317</v>
      </c>
      <c r="K64" s="60">
        <f t="shared" si="14"/>
        <v>1</v>
      </c>
      <c r="L64" s="61">
        <f>1196.16/4+39.87*1</f>
        <v>338.91</v>
      </c>
    </row>
    <row r="65" spans="1:12" ht="30" customHeight="1" x14ac:dyDescent="0.2">
      <c r="A65" s="15" t="s">
        <v>15</v>
      </c>
      <c r="B65" s="15" t="s">
        <v>16</v>
      </c>
      <c r="C65" s="15" t="s">
        <v>147</v>
      </c>
      <c r="D65" s="16" t="s">
        <v>122</v>
      </c>
      <c r="E65" s="27" t="s">
        <v>238</v>
      </c>
      <c r="F65" s="15" t="s">
        <v>58</v>
      </c>
      <c r="G65" s="27" t="s">
        <v>253</v>
      </c>
      <c r="H65" s="62" t="s">
        <v>311</v>
      </c>
      <c r="I65" s="62" t="s">
        <v>291</v>
      </c>
      <c r="J65" s="62" t="s">
        <v>312</v>
      </c>
      <c r="K65" s="60">
        <f t="shared" si="14"/>
        <v>0.75</v>
      </c>
      <c r="L65" s="70">
        <f>1196.16*3/4+39.87*3</f>
        <v>1016.7300000000001</v>
      </c>
    </row>
    <row r="66" spans="1:12" ht="20.100000000000001" customHeight="1" x14ac:dyDescent="0.2">
      <c r="A66" s="77" t="s">
        <v>17</v>
      </c>
      <c r="B66" s="77" t="s">
        <v>18</v>
      </c>
      <c r="C66" s="77" t="s">
        <v>25</v>
      </c>
      <c r="D66" s="27" t="s">
        <v>122</v>
      </c>
      <c r="E66" s="27" t="s">
        <v>54</v>
      </c>
      <c r="F66" s="26" t="s">
        <v>58</v>
      </c>
      <c r="G66" s="27" t="s">
        <v>51</v>
      </c>
      <c r="H66" s="62" t="s">
        <v>312</v>
      </c>
      <c r="I66" s="62" t="s">
        <v>291</v>
      </c>
      <c r="J66" s="62" t="s">
        <v>312</v>
      </c>
      <c r="K66" s="60">
        <f t="shared" si="14"/>
        <v>1</v>
      </c>
      <c r="L66" s="70">
        <v>3250</v>
      </c>
    </row>
    <row r="67" spans="1:12" ht="30" customHeight="1" x14ac:dyDescent="0.2">
      <c r="A67" s="77"/>
      <c r="B67" s="77"/>
      <c r="C67" s="77"/>
      <c r="D67" s="21" t="s">
        <v>120</v>
      </c>
      <c r="E67" s="22" t="s">
        <v>55</v>
      </c>
      <c r="F67" s="23" t="s">
        <v>59</v>
      </c>
      <c r="G67" s="22" t="s">
        <v>56</v>
      </c>
      <c r="H67" s="19" t="s">
        <v>299</v>
      </c>
      <c r="I67" s="19" t="s">
        <v>291</v>
      </c>
      <c r="J67" s="19" t="s">
        <v>305</v>
      </c>
      <c r="K67" s="67">
        <f t="shared" si="14"/>
        <v>0.66666666666666663</v>
      </c>
      <c r="L67" s="68">
        <v>2272.73</v>
      </c>
    </row>
    <row r="68" spans="1:12" ht="39.950000000000003" customHeight="1" x14ac:dyDescent="0.2">
      <c r="A68" s="77"/>
      <c r="B68" s="77"/>
      <c r="C68" s="77"/>
      <c r="D68" s="19" t="s">
        <v>123</v>
      </c>
      <c r="E68" s="19" t="s">
        <v>55</v>
      </c>
      <c r="F68" s="20" t="s">
        <v>57</v>
      </c>
      <c r="G68" s="19" t="s">
        <v>56</v>
      </c>
      <c r="H68" s="27" t="s">
        <v>299</v>
      </c>
      <c r="I68" s="27" t="s">
        <v>291</v>
      </c>
      <c r="J68" s="27" t="s">
        <v>305</v>
      </c>
      <c r="K68" s="71">
        <f t="shared" si="14"/>
        <v>0.66666666666666663</v>
      </c>
      <c r="L68" s="61" t="s">
        <v>321</v>
      </c>
    </row>
    <row r="69" spans="1:12" ht="20.100000000000001" customHeight="1" x14ac:dyDescent="0.2">
      <c r="A69" s="77" t="s">
        <v>19</v>
      </c>
      <c r="B69" s="77"/>
      <c r="C69" s="77" t="s">
        <v>25</v>
      </c>
      <c r="D69" s="17" t="s">
        <v>122</v>
      </c>
      <c r="E69" s="17" t="s">
        <v>52</v>
      </c>
      <c r="F69" s="18" t="s">
        <v>58</v>
      </c>
      <c r="G69" s="17" t="s">
        <v>51</v>
      </c>
      <c r="H69" s="62" t="s">
        <v>311</v>
      </c>
      <c r="I69" s="62" t="s">
        <v>291</v>
      </c>
      <c r="J69" s="62" t="s">
        <v>312</v>
      </c>
      <c r="K69" s="60">
        <f t="shared" si="14"/>
        <v>0.75</v>
      </c>
      <c r="L69" s="70">
        <v>0</v>
      </c>
    </row>
    <row r="70" spans="1:12" ht="20.100000000000001" customHeight="1" x14ac:dyDescent="0.2">
      <c r="A70" s="77"/>
      <c r="B70" s="77"/>
      <c r="C70" s="77"/>
      <c r="D70" s="24" t="s">
        <v>119</v>
      </c>
      <c r="E70" s="24" t="s">
        <v>53</v>
      </c>
      <c r="F70" s="20" t="s">
        <v>33</v>
      </c>
      <c r="G70" s="19" t="s">
        <v>62</v>
      </c>
      <c r="H70" s="27" t="s">
        <v>311</v>
      </c>
      <c r="I70" s="27" t="s">
        <v>291</v>
      </c>
      <c r="J70" s="27" t="s">
        <v>312</v>
      </c>
      <c r="K70" s="71">
        <f t="shared" si="14"/>
        <v>0.75</v>
      </c>
      <c r="L70" s="61">
        <v>0</v>
      </c>
    </row>
    <row r="71" spans="1:12" ht="20.100000000000001" customHeight="1" x14ac:dyDescent="0.2">
      <c r="A71" s="73" t="s">
        <v>61</v>
      </c>
      <c r="B71" s="73"/>
      <c r="C71" s="73" t="s">
        <v>25</v>
      </c>
      <c r="D71" s="17" t="s">
        <v>122</v>
      </c>
      <c r="E71" s="17" t="s">
        <v>63</v>
      </c>
      <c r="F71" s="18" t="s">
        <v>58</v>
      </c>
      <c r="G71" s="17" t="s">
        <v>51</v>
      </c>
      <c r="H71" s="42" t="s">
        <v>312</v>
      </c>
      <c r="I71" s="42" t="s">
        <v>291</v>
      </c>
      <c r="J71" s="42" t="s">
        <v>303</v>
      </c>
      <c r="K71" s="43">
        <f t="shared" si="14"/>
        <v>0.8</v>
      </c>
      <c r="L71" s="51">
        <v>1355.64</v>
      </c>
    </row>
    <row r="72" spans="1:12" ht="20.100000000000001" customHeight="1" x14ac:dyDescent="0.2">
      <c r="A72" s="74"/>
      <c r="B72" s="74"/>
      <c r="C72" s="74"/>
      <c r="D72" s="24" t="s">
        <v>119</v>
      </c>
      <c r="E72" s="24" t="s">
        <v>64</v>
      </c>
      <c r="F72" s="20" t="s">
        <v>33</v>
      </c>
      <c r="G72" s="19" t="s">
        <v>51</v>
      </c>
      <c r="H72" s="42" t="s">
        <v>303</v>
      </c>
      <c r="I72" s="42" t="s">
        <v>291</v>
      </c>
      <c r="J72" s="42" t="s">
        <v>303</v>
      </c>
      <c r="K72" s="43">
        <f t="shared" si="14"/>
        <v>1</v>
      </c>
      <c r="L72" s="52">
        <v>1395.51</v>
      </c>
    </row>
    <row r="73" spans="1:12" ht="20.100000000000001" customHeight="1" x14ac:dyDescent="0.2">
      <c r="A73" s="73" t="s">
        <v>68</v>
      </c>
      <c r="B73" s="73"/>
      <c r="C73" s="73" t="s">
        <v>25</v>
      </c>
      <c r="D73" s="17" t="s">
        <v>122</v>
      </c>
      <c r="E73" s="17" t="s">
        <v>69</v>
      </c>
      <c r="F73" s="18" t="s">
        <v>58</v>
      </c>
      <c r="G73" s="17" t="s">
        <v>60</v>
      </c>
      <c r="H73" s="62"/>
      <c r="I73" s="62" t="s">
        <v>291</v>
      </c>
      <c r="J73" s="62"/>
      <c r="K73" s="60" t="e">
        <f t="shared" si="14"/>
        <v>#DIV/0!</v>
      </c>
      <c r="L73" s="72"/>
    </row>
    <row r="74" spans="1:12" ht="20.100000000000001" customHeight="1" x14ac:dyDescent="0.2">
      <c r="A74" s="74"/>
      <c r="B74" s="74"/>
      <c r="C74" s="74"/>
      <c r="D74" s="24" t="s">
        <v>119</v>
      </c>
      <c r="E74" s="24" t="s">
        <v>70</v>
      </c>
      <c r="F74" s="20" t="s">
        <v>33</v>
      </c>
      <c r="G74" s="19" t="s">
        <v>60</v>
      </c>
      <c r="H74" s="27"/>
      <c r="I74" s="27" t="s">
        <v>291</v>
      </c>
      <c r="J74" s="27"/>
      <c r="K74" s="71" t="e">
        <f t="shared" si="14"/>
        <v>#DIV/0!</v>
      </c>
      <c r="L74" s="61"/>
    </row>
    <row r="75" spans="1:12" ht="20.100000000000001" customHeight="1" x14ac:dyDescent="0.2">
      <c r="A75" s="73" t="s">
        <v>71</v>
      </c>
      <c r="B75" s="73"/>
      <c r="C75" s="73" t="s">
        <v>25</v>
      </c>
      <c r="D75" s="17" t="s">
        <v>122</v>
      </c>
      <c r="E75" s="17" t="s">
        <v>237</v>
      </c>
      <c r="F75" s="18" t="s">
        <v>58</v>
      </c>
      <c r="G75" s="17" t="s">
        <v>252</v>
      </c>
      <c r="H75" s="62"/>
      <c r="I75" s="62" t="s">
        <v>291</v>
      </c>
      <c r="J75" s="62"/>
      <c r="K75" s="60" t="e">
        <f t="shared" si="14"/>
        <v>#DIV/0!</v>
      </c>
      <c r="L75" s="70"/>
    </row>
    <row r="76" spans="1:12" ht="20.100000000000001" customHeight="1" x14ac:dyDescent="0.2">
      <c r="A76" s="74"/>
      <c r="B76" s="74"/>
      <c r="C76" s="74"/>
      <c r="D76" s="24" t="s">
        <v>119</v>
      </c>
      <c r="E76" s="24" t="s">
        <v>41</v>
      </c>
      <c r="F76" s="20" t="s">
        <v>33</v>
      </c>
      <c r="G76" s="19" t="s">
        <v>252</v>
      </c>
      <c r="H76" s="27"/>
      <c r="I76" s="27" t="s">
        <v>291</v>
      </c>
      <c r="J76" s="27"/>
      <c r="K76" s="71" t="e">
        <f t="shared" si="14"/>
        <v>#DIV/0!</v>
      </c>
      <c r="L76" s="61"/>
    </row>
    <row r="77" spans="1:12" ht="20.100000000000001" customHeight="1" x14ac:dyDescent="0.2">
      <c r="A77" s="73" t="s">
        <v>82</v>
      </c>
      <c r="B77" s="73" t="s">
        <v>146</v>
      </c>
      <c r="C77" s="73" t="s">
        <v>25</v>
      </c>
      <c r="D77" s="17" t="s">
        <v>122</v>
      </c>
      <c r="E77" s="17" t="s">
        <v>83</v>
      </c>
      <c r="F77" s="18" t="s">
        <v>58</v>
      </c>
      <c r="G77" s="17" t="s">
        <v>60</v>
      </c>
      <c r="H77" s="62" t="s">
        <v>303</v>
      </c>
      <c r="I77" s="62" t="s">
        <v>291</v>
      </c>
      <c r="J77" s="62" t="s">
        <v>303</v>
      </c>
      <c r="K77" s="60">
        <f t="shared" si="14"/>
        <v>1</v>
      </c>
      <c r="L77" s="70">
        <f>(5*72.2)+2166.73</f>
        <v>2527.73</v>
      </c>
    </row>
    <row r="78" spans="1:12" ht="20.100000000000001" customHeight="1" x14ac:dyDescent="0.2">
      <c r="A78" s="74"/>
      <c r="B78" s="74"/>
      <c r="C78" s="74"/>
      <c r="D78" s="24" t="s">
        <v>119</v>
      </c>
      <c r="E78" s="24" t="s">
        <v>84</v>
      </c>
      <c r="F78" s="20" t="s">
        <v>33</v>
      </c>
      <c r="G78" s="19" t="s">
        <v>60</v>
      </c>
      <c r="H78" s="27" t="s">
        <v>303</v>
      </c>
      <c r="I78" s="27" t="s">
        <v>291</v>
      </c>
      <c r="J78" s="27" t="s">
        <v>303</v>
      </c>
      <c r="K78" s="71">
        <f t="shared" si="14"/>
        <v>1</v>
      </c>
      <c r="L78" s="61">
        <f>(5*72.2)+2166.73</f>
        <v>2527.73</v>
      </c>
    </row>
    <row r="79" spans="1:12" ht="20.100000000000001" customHeight="1" x14ac:dyDescent="0.2">
      <c r="A79" s="75" t="s">
        <v>20</v>
      </c>
      <c r="B79" s="73" t="s">
        <v>21</v>
      </c>
      <c r="C79" s="73" t="s">
        <v>25</v>
      </c>
      <c r="D79" s="17" t="s">
        <v>122</v>
      </c>
      <c r="E79" s="17" t="s">
        <v>77</v>
      </c>
      <c r="F79" s="18" t="s">
        <v>58</v>
      </c>
      <c r="G79" s="17" t="s">
        <v>60</v>
      </c>
      <c r="H79" s="62" t="s">
        <v>316</v>
      </c>
      <c r="I79" s="62" t="s">
        <v>291</v>
      </c>
      <c r="J79" s="62" t="s">
        <v>310</v>
      </c>
      <c r="K79" s="60">
        <f t="shared" si="14"/>
        <v>0.33333333333333331</v>
      </c>
      <c r="L79" s="70">
        <v>1275.9000000000001</v>
      </c>
    </row>
    <row r="80" spans="1:12" ht="20.100000000000001" customHeight="1" x14ac:dyDescent="0.2">
      <c r="A80" s="76"/>
      <c r="B80" s="74"/>
      <c r="C80" s="74"/>
      <c r="D80" s="24" t="s">
        <v>119</v>
      </c>
      <c r="E80" s="24" t="s">
        <v>239</v>
      </c>
      <c r="F80" s="20" t="s">
        <v>33</v>
      </c>
      <c r="G80" s="19" t="s">
        <v>246</v>
      </c>
      <c r="H80" s="27" t="s">
        <v>318</v>
      </c>
      <c r="I80" s="27" t="s">
        <v>291</v>
      </c>
      <c r="J80" s="27" t="s">
        <v>310</v>
      </c>
      <c r="K80" s="71">
        <f t="shared" si="14"/>
        <v>0</v>
      </c>
      <c r="L80" s="61"/>
    </row>
    <row r="81" spans="1:12" ht="30" customHeight="1" x14ac:dyDescent="0.2">
      <c r="A81" s="15" t="s">
        <v>78</v>
      </c>
      <c r="B81" s="15" t="s">
        <v>79</v>
      </c>
      <c r="C81" s="15" t="s">
        <v>126</v>
      </c>
      <c r="D81" s="16" t="s">
        <v>122</v>
      </c>
      <c r="E81" s="25" t="s">
        <v>80</v>
      </c>
      <c r="F81" s="15" t="s">
        <v>58</v>
      </c>
      <c r="G81" s="16" t="s">
        <v>81</v>
      </c>
      <c r="H81" s="62" t="s">
        <v>303</v>
      </c>
      <c r="I81" s="62" t="s">
        <v>291</v>
      </c>
      <c r="J81" s="62" t="s">
        <v>310</v>
      </c>
      <c r="K81" s="60">
        <f t="shared" si="14"/>
        <v>0.83333333333333337</v>
      </c>
      <c r="L81" s="70">
        <v>0</v>
      </c>
    </row>
    <row r="82" spans="1:12" s="5" customFormat="1" ht="20.100000000000001" customHeight="1" x14ac:dyDescent="0.2">
      <c r="A82" s="77" t="s">
        <v>76</v>
      </c>
      <c r="B82" s="77"/>
      <c r="C82" s="77" t="s">
        <v>151</v>
      </c>
      <c r="D82" s="17" t="s">
        <v>122</v>
      </c>
      <c r="E82" s="17" t="s">
        <v>73</v>
      </c>
      <c r="F82" s="18" t="s">
        <v>58</v>
      </c>
      <c r="G82" s="17" t="s">
        <v>75</v>
      </c>
      <c r="H82" s="45" t="s">
        <v>303</v>
      </c>
      <c r="I82" s="45" t="s">
        <v>291</v>
      </c>
      <c r="J82" s="45" t="s">
        <v>303</v>
      </c>
      <c r="K82" s="46">
        <f t="shared" si="14"/>
        <v>1</v>
      </c>
      <c r="L82" s="47">
        <v>0</v>
      </c>
    </row>
    <row r="83" spans="1:12" ht="20.100000000000001" customHeight="1" x14ac:dyDescent="0.2">
      <c r="A83" s="77"/>
      <c r="B83" s="77"/>
      <c r="C83" s="77"/>
      <c r="D83" s="24" t="s">
        <v>119</v>
      </c>
      <c r="E83" s="24" t="s">
        <v>74</v>
      </c>
      <c r="F83" s="20" t="s">
        <v>33</v>
      </c>
      <c r="G83" s="19" t="s">
        <v>72</v>
      </c>
      <c r="H83" s="48" t="s">
        <v>316</v>
      </c>
      <c r="I83" s="48" t="s">
        <v>291</v>
      </c>
      <c r="J83" s="48" t="s">
        <v>303</v>
      </c>
      <c r="K83" s="49">
        <f t="shared" si="14"/>
        <v>0.4</v>
      </c>
      <c r="L83" s="50">
        <v>1275.9000000000001</v>
      </c>
    </row>
    <row r="84" spans="1:12" ht="20.100000000000001" customHeight="1" x14ac:dyDescent="0.2">
      <c r="A84" s="12" t="s">
        <v>139</v>
      </c>
      <c r="B84" s="13"/>
      <c r="C84" s="13"/>
      <c r="D84" s="13"/>
      <c r="E84" s="13"/>
      <c r="F84" s="13"/>
      <c r="G84" s="14"/>
      <c r="H84" s="2"/>
      <c r="I84" s="2"/>
      <c r="J84" s="2"/>
      <c r="K84" s="2"/>
      <c r="L84" s="2"/>
    </row>
    <row r="85" spans="1:12" ht="20.100000000000001" customHeight="1" x14ac:dyDescent="0.2">
      <c r="A85" s="73" t="s">
        <v>4</v>
      </c>
      <c r="B85" s="73" t="s">
        <v>5</v>
      </c>
      <c r="C85" s="73" t="s">
        <v>125</v>
      </c>
      <c r="D85" s="17" t="s">
        <v>119</v>
      </c>
      <c r="E85" s="17" t="s">
        <v>85</v>
      </c>
      <c r="F85" s="18" t="s">
        <v>58</v>
      </c>
      <c r="G85" s="17" t="s">
        <v>87</v>
      </c>
      <c r="H85" s="45" t="s">
        <v>294</v>
      </c>
      <c r="I85" s="45" t="s">
        <v>291</v>
      </c>
      <c r="J85" s="45" t="s">
        <v>300</v>
      </c>
      <c r="K85" s="46">
        <f t="shared" ref="K85:K88" si="15">H85/J85</f>
        <v>0.81818181818181823</v>
      </c>
      <c r="L85" s="47">
        <v>4750</v>
      </c>
    </row>
    <row r="86" spans="1:12" ht="20.100000000000001" customHeight="1" x14ac:dyDescent="0.2">
      <c r="A86" s="74"/>
      <c r="B86" s="74"/>
      <c r="C86" s="74"/>
      <c r="D86" s="24" t="s">
        <v>119</v>
      </c>
      <c r="E86" s="24" t="s">
        <v>86</v>
      </c>
      <c r="F86" s="20" t="s">
        <v>33</v>
      </c>
      <c r="G86" s="19" t="s">
        <v>39</v>
      </c>
      <c r="H86" s="48" t="s">
        <v>298</v>
      </c>
      <c r="I86" s="48" t="s">
        <v>291</v>
      </c>
      <c r="J86" s="48" t="s">
        <v>300</v>
      </c>
      <c r="K86" s="49">
        <f t="shared" si="15"/>
        <v>0.90909090909090906</v>
      </c>
      <c r="L86" s="50">
        <v>5000</v>
      </c>
    </row>
    <row r="87" spans="1:12" s="5" customFormat="1" ht="20.100000000000001" customHeight="1" x14ac:dyDescent="0.2">
      <c r="A87" s="73" t="s">
        <v>152</v>
      </c>
      <c r="B87" s="73" t="s">
        <v>6</v>
      </c>
      <c r="C87" s="73" t="s">
        <v>125</v>
      </c>
      <c r="D87" s="17" t="s">
        <v>119</v>
      </c>
      <c r="E87" s="17" t="s">
        <v>88</v>
      </c>
      <c r="F87" s="18" t="s">
        <v>58</v>
      </c>
      <c r="G87" s="17" t="s">
        <v>90</v>
      </c>
      <c r="H87" s="48" t="s">
        <v>299</v>
      </c>
      <c r="I87" s="48" t="s">
        <v>291</v>
      </c>
      <c r="J87" s="48" t="s">
        <v>298</v>
      </c>
      <c r="K87" s="49">
        <f t="shared" si="15"/>
        <v>0.8</v>
      </c>
      <c r="L87" s="50">
        <v>2929.14</v>
      </c>
    </row>
    <row r="88" spans="1:12" s="6" customFormat="1" ht="20.100000000000001" customHeight="1" x14ac:dyDescent="0.2">
      <c r="A88" s="74"/>
      <c r="B88" s="74"/>
      <c r="C88" s="74"/>
      <c r="D88" s="24" t="s">
        <v>119</v>
      </c>
      <c r="E88" s="24" t="s">
        <v>89</v>
      </c>
      <c r="F88" s="20" t="s">
        <v>33</v>
      </c>
      <c r="G88" s="19" t="s">
        <v>90</v>
      </c>
      <c r="H88" s="48" t="s">
        <v>310</v>
      </c>
      <c r="I88" s="48" t="s">
        <v>291</v>
      </c>
      <c r="J88" s="48" t="s">
        <v>298</v>
      </c>
      <c r="K88" s="49">
        <f t="shared" si="15"/>
        <v>0.6</v>
      </c>
      <c r="L88" s="50">
        <v>2929.14</v>
      </c>
    </row>
    <row r="89" spans="1:12" s="5" customFormat="1" ht="24.95" customHeight="1" x14ac:dyDescent="0.2">
      <c r="A89" s="12" t="s">
        <v>140</v>
      </c>
      <c r="B89" s="13"/>
      <c r="C89" s="13"/>
      <c r="D89" s="13"/>
      <c r="E89" s="13"/>
      <c r="F89" s="13"/>
      <c r="G89" s="79"/>
      <c r="H89" s="79"/>
      <c r="I89" s="79"/>
      <c r="J89" s="57"/>
      <c r="K89" s="57"/>
      <c r="L89" s="58"/>
    </row>
    <row r="90" spans="1:12" s="2" customFormat="1" ht="20.100000000000001" customHeight="1" x14ac:dyDescent="0.2">
      <c r="A90" s="38" t="s">
        <v>28</v>
      </c>
      <c r="B90" s="39"/>
      <c r="C90" s="39"/>
      <c r="D90" s="40"/>
      <c r="E90" s="40"/>
      <c r="F90" s="39"/>
      <c r="G90" s="87"/>
      <c r="H90" s="87"/>
      <c r="I90" s="87"/>
      <c r="J90" s="87"/>
      <c r="K90" s="87"/>
      <c r="L90" s="88"/>
    </row>
    <row r="91" spans="1:12" s="2" customFormat="1" ht="20.100000000000001" customHeight="1" x14ac:dyDescent="0.2">
      <c r="A91" s="12" t="s">
        <v>141</v>
      </c>
      <c r="B91" s="13"/>
      <c r="C91" s="13"/>
      <c r="D91" s="13"/>
      <c r="E91" s="13"/>
      <c r="F91" s="13"/>
      <c r="G91" s="79"/>
      <c r="H91" s="79"/>
      <c r="I91" s="79"/>
      <c r="J91" s="79"/>
      <c r="K91" s="79"/>
      <c r="L91" s="79"/>
    </row>
    <row r="92" spans="1:12" s="2" customFormat="1" ht="20.100000000000001" customHeight="1" x14ac:dyDescent="0.2">
      <c r="A92" s="73" t="s">
        <v>7</v>
      </c>
      <c r="B92" s="73" t="s">
        <v>8</v>
      </c>
      <c r="C92" s="73" t="s">
        <v>125</v>
      </c>
      <c r="D92" s="17" t="s">
        <v>122</v>
      </c>
      <c r="E92" s="17" t="s">
        <v>92</v>
      </c>
      <c r="F92" s="18" t="s">
        <v>58</v>
      </c>
      <c r="G92" s="59" t="s">
        <v>90</v>
      </c>
      <c r="H92" s="48" t="s">
        <v>307</v>
      </c>
      <c r="I92" s="48" t="s">
        <v>291</v>
      </c>
      <c r="J92" s="48" t="s">
        <v>308</v>
      </c>
      <c r="K92" s="49">
        <v>0.73</v>
      </c>
      <c r="L92" s="50">
        <v>5398.89</v>
      </c>
    </row>
    <row r="93" spans="1:12" s="8" customFormat="1" ht="20.100000000000001" customHeight="1" x14ac:dyDescent="0.2">
      <c r="A93" s="74"/>
      <c r="B93" s="74"/>
      <c r="C93" s="74"/>
      <c r="D93" s="24" t="s">
        <v>119</v>
      </c>
      <c r="E93" s="24" t="s">
        <v>40</v>
      </c>
      <c r="F93" s="20" t="s">
        <v>33</v>
      </c>
      <c r="G93" s="19" t="s">
        <v>90</v>
      </c>
      <c r="H93" s="48" t="s">
        <v>309</v>
      </c>
      <c r="I93" s="48" t="s">
        <v>291</v>
      </c>
      <c r="J93" s="48" t="s">
        <v>308</v>
      </c>
      <c r="K93" s="49">
        <v>0.91</v>
      </c>
      <c r="L93" s="50">
        <v>6088.11</v>
      </c>
    </row>
    <row r="94" spans="1:12" s="2" customFormat="1" ht="20.100000000000001" customHeight="1" x14ac:dyDescent="0.2">
      <c r="A94" s="15" t="s">
        <v>91</v>
      </c>
      <c r="B94" s="15" t="s">
        <v>94</v>
      </c>
      <c r="C94" s="15" t="s">
        <v>26</v>
      </c>
      <c r="D94" s="16" t="s">
        <v>122</v>
      </c>
      <c r="E94" s="25" t="s">
        <v>93</v>
      </c>
      <c r="F94" s="15" t="s">
        <v>32</v>
      </c>
      <c r="G94" s="16" t="s">
        <v>95</v>
      </c>
      <c r="H94" s="48"/>
      <c r="I94" s="48" t="s">
        <v>291</v>
      </c>
      <c r="J94" s="48"/>
      <c r="K94" s="49" t="e">
        <f t="shared" ref="K94:K96" si="16">H94/J94</f>
        <v>#DIV/0!</v>
      </c>
      <c r="L94" s="50"/>
    </row>
    <row r="95" spans="1:12" s="5" customFormat="1" ht="20.100000000000001" customHeight="1" x14ac:dyDescent="0.2">
      <c r="A95" s="73" t="s">
        <v>235</v>
      </c>
      <c r="B95" s="73" t="s">
        <v>236</v>
      </c>
      <c r="C95" s="73" t="s">
        <v>110</v>
      </c>
      <c r="D95" s="17" t="s">
        <v>122</v>
      </c>
      <c r="E95" s="17" t="s">
        <v>108</v>
      </c>
      <c r="F95" s="18" t="s">
        <v>58</v>
      </c>
      <c r="G95" s="17" t="s">
        <v>109</v>
      </c>
      <c r="H95" s="48" t="s">
        <v>300</v>
      </c>
      <c r="I95" s="48" t="s">
        <v>291</v>
      </c>
      <c r="J95" s="48" t="s">
        <v>302</v>
      </c>
      <c r="K95" s="49">
        <f t="shared" si="16"/>
        <v>0.73333333333333328</v>
      </c>
      <c r="L95" s="50" t="s">
        <v>304</v>
      </c>
    </row>
    <row r="96" spans="1:12" s="2" customFormat="1" ht="20.100000000000001" customHeight="1" x14ac:dyDescent="0.2">
      <c r="A96" s="74"/>
      <c r="B96" s="74"/>
      <c r="C96" s="74"/>
      <c r="D96" s="24" t="s">
        <v>119</v>
      </c>
      <c r="E96" s="24" t="s">
        <v>241</v>
      </c>
      <c r="F96" s="20" t="s">
        <v>33</v>
      </c>
      <c r="G96" s="19" t="s">
        <v>247</v>
      </c>
      <c r="H96" s="48" t="s">
        <v>305</v>
      </c>
      <c r="I96" s="48" t="s">
        <v>291</v>
      </c>
      <c r="J96" s="48" t="s">
        <v>295</v>
      </c>
      <c r="K96" s="49">
        <f t="shared" si="16"/>
        <v>0.8571428571428571</v>
      </c>
      <c r="L96" s="50" t="s">
        <v>306</v>
      </c>
    </row>
    <row r="97" spans="1:12" s="2" customFormat="1" ht="20.100000000000001" customHeight="1" x14ac:dyDescent="0.2">
      <c r="A97" s="12" t="s">
        <v>142</v>
      </c>
      <c r="B97" s="13"/>
      <c r="C97" s="13"/>
      <c r="D97" s="13"/>
      <c r="E97" s="13"/>
      <c r="F97" s="13"/>
      <c r="G97" s="79"/>
      <c r="H97" s="79"/>
      <c r="I97" s="79"/>
      <c r="J97" s="79"/>
      <c r="K97" s="79"/>
      <c r="L97" s="80"/>
    </row>
    <row r="98" spans="1:12" s="2" customFormat="1" ht="20.100000000000001" customHeight="1" x14ac:dyDescent="0.2">
      <c r="A98" s="73" t="s">
        <v>9</v>
      </c>
      <c r="B98" s="73" t="s">
        <v>96</v>
      </c>
      <c r="C98" s="73" t="s">
        <v>125</v>
      </c>
      <c r="D98" s="17" t="s">
        <v>124</v>
      </c>
      <c r="E98" s="17" t="s">
        <v>97</v>
      </c>
      <c r="F98" s="18" t="s">
        <v>58</v>
      </c>
      <c r="G98" s="59" t="s">
        <v>31</v>
      </c>
      <c r="H98" s="48" t="s">
        <v>297</v>
      </c>
      <c r="I98" s="48" t="s">
        <v>291</v>
      </c>
      <c r="J98" s="48" t="s">
        <v>298</v>
      </c>
      <c r="K98" s="49">
        <v>0.7</v>
      </c>
      <c r="L98" s="50">
        <v>3905.58</v>
      </c>
    </row>
    <row r="99" spans="1:12" s="2" customFormat="1" ht="20.100000000000001" customHeight="1" x14ac:dyDescent="0.2">
      <c r="A99" s="74"/>
      <c r="B99" s="74"/>
      <c r="C99" s="74"/>
      <c r="D99" s="24" t="s">
        <v>119</v>
      </c>
      <c r="E99" s="24" t="s">
        <v>98</v>
      </c>
      <c r="F99" s="20" t="s">
        <v>33</v>
      </c>
      <c r="G99" s="19" t="s">
        <v>31</v>
      </c>
      <c r="H99" s="48" t="s">
        <v>299</v>
      </c>
      <c r="I99" s="48" t="s">
        <v>291</v>
      </c>
      <c r="J99" s="48" t="s">
        <v>298</v>
      </c>
      <c r="K99" s="49">
        <v>0.8</v>
      </c>
      <c r="L99" s="50">
        <v>4135.32</v>
      </c>
    </row>
    <row r="100" spans="1:12" s="2" customFormat="1" ht="20.100000000000001" customHeight="1" x14ac:dyDescent="0.2">
      <c r="A100" s="73" t="s">
        <v>10</v>
      </c>
      <c r="B100" s="73" t="s">
        <v>11</v>
      </c>
      <c r="C100" s="73" t="s">
        <v>125</v>
      </c>
      <c r="D100" s="17" t="s">
        <v>124</v>
      </c>
      <c r="E100" s="17" t="s">
        <v>99</v>
      </c>
      <c r="F100" s="18" t="s">
        <v>58</v>
      </c>
      <c r="G100" s="17" t="s">
        <v>101</v>
      </c>
      <c r="H100" s="48" t="s">
        <v>298</v>
      </c>
      <c r="I100" s="48" t="s">
        <v>291</v>
      </c>
      <c r="J100" s="48" t="s">
        <v>300</v>
      </c>
      <c r="K100" s="49">
        <v>0.91</v>
      </c>
      <c r="L100" s="50">
        <v>5513.5</v>
      </c>
    </row>
    <row r="101" spans="1:12" s="2" customFormat="1" ht="20.100000000000001" customHeight="1" x14ac:dyDescent="0.2">
      <c r="A101" s="74"/>
      <c r="B101" s="74"/>
      <c r="C101" s="74"/>
      <c r="D101" s="24" t="s">
        <v>119</v>
      </c>
      <c r="E101" s="24" t="s">
        <v>100</v>
      </c>
      <c r="F101" s="20" t="s">
        <v>33</v>
      </c>
      <c r="G101" s="19" t="s">
        <v>31</v>
      </c>
      <c r="H101" s="48" t="s">
        <v>298</v>
      </c>
      <c r="I101" s="48" t="s">
        <v>291</v>
      </c>
      <c r="J101" s="48" t="s">
        <v>300</v>
      </c>
      <c r="K101" s="49">
        <v>0.91</v>
      </c>
      <c r="L101" s="50">
        <v>5054.04</v>
      </c>
    </row>
    <row r="102" spans="1:12" s="2" customFormat="1" ht="20.100000000000001" customHeight="1" x14ac:dyDescent="0.2">
      <c r="A102" s="73" t="s">
        <v>12</v>
      </c>
      <c r="B102" s="73" t="s">
        <v>13</v>
      </c>
      <c r="C102" s="73" t="s">
        <v>125</v>
      </c>
      <c r="D102" s="17" t="s">
        <v>124</v>
      </c>
      <c r="E102" s="17" t="s">
        <v>102</v>
      </c>
      <c r="F102" s="18" t="s">
        <v>58</v>
      </c>
      <c r="G102" s="17" t="s">
        <v>104</v>
      </c>
      <c r="H102" s="48" t="s">
        <v>301</v>
      </c>
      <c r="I102" s="48" t="s">
        <v>291</v>
      </c>
      <c r="J102" s="48" t="s">
        <v>302</v>
      </c>
      <c r="K102" s="49">
        <v>0.87</v>
      </c>
      <c r="L102" s="50">
        <v>6604.93</v>
      </c>
    </row>
    <row r="103" spans="1:12" s="2" customFormat="1" ht="20.100000000000001" customHeight="1" x14ac:dyDescent="0.2">
      <c r="A103" s="74"/>
      <c r="B103" s="74"/>
      <c r="C103" s="74"/>
      <c r="D103" s="24" t="s">
        <v>119</v>
      </c>
      <c r="E103" s="24" t="s">
        <v>103</v>
      </c>
      <c r="F103" s="20" t="s">
        <v>33</v>
      </c>
      <c r="G103" s="19" t="s">
        <v>104</v>
      </c>
      <c r="H103" s="48" t="s">
        <v>302</v>
      </c>
      <c r="I103" s="48" t="s">
        <v>291</v>
      </c>
      <c r="J103" s="48" t="s">
        <v>302</v>
      </c>
      <c r="K103" s="49">
        <v>1</v>
      </c>
      <c r="L103" s="50">
        <v>7179.27</v>
      </c>
    </row>
    <row r="104" spans="1:12" s="8" customFormat="1" ht="20.100000000000001" customHeight="1" x14ac:dyDescent="0.2">
      <c r="A104" s="73" t="s">
        <v>22</v>
      </c>
      <c r="B104" s="73" t="s">
        <v>23</v>
      </c>
      <c r="C104" s="73" t="s">
        <v>107</v>
      </c>
      <c r="D104" s="17" t="s">
        <v>124</v>
      </c>
      <c r="E104" s="17" t="s">
        <v>242</v>
      </c>
      <c r="F104" s="18" t="s">
        <v>58</v>
      </c>
      <c r="G104" s="17" t="s">
        <v>105</v>
      </c>
      <c r="H104" s="48" t="s">
        <v>294</v>
      </c>
      <c r="I104" s="48" t="s">
        <v>291</v>
      </c>
      <c r="J104" s="48" t="s">
        <v>294</v>
      </c>
      <c r="K104" s="49">
        <v>1</v>
      </c>
      <c r="L104" s="50">
        <v>12000</v>
      </c>
    </row>
    <row r="105" spans="1:12" s="5" customFormat="1" ht="20.100000000000001" customHeight="1" x14ac:dyDescent="0.2">
      <c r="A105" s="74"/>
      <c r="B105" s="74"/>
      <c r="C105" s="74"/>
      <c r="D105" s="24" t="s">
        <v>119</v>
      </c>
      <c r="E105" s="24" t="s">
        <v>243</v>
      </c>
      <c r="F105" s="20" t="s">
        <v>33</v>
      </c>
      <c r="G105" s="19" t="s">
        <v>106</v>
      </c>
      <c r="H105" s="48" t="s">
        <v>297</v>
      </c>
      <c r="I105" s="48" t="s">
        <v>291</v>
      </c>
      <c r="J105" s="48" t="s">
        <v>294</v>
      </c>
      <c r="K105" s="49">
        <v>0.78</v>
      </c>
      <c r="L105" s="50">
        <v>12500</v>
      </c>
    </row>
    <row r="106" spans="1:12" ht="19.5" x14ac:dyDescent="0.2">
      <c r="A106" s="12" t="s">
        <v>143</v>
      </c>
      <c r="B106" s="13"/>
      <c r="C106" s="13"/>
      <c r="D106" s="13"/>
      <c r="E106" s="13"/>
      <c r="F106" s="13"/>
      <c r="G106" s="81"/>
      <c r="H106" s="81"/>
      <c r="I106" s="81"/>
      <c r="J106" s="81"/>
      <c r="K106" s="81"/>
      <c r="L106" s="82"/>
    </row>
    <row r="107" spans="1:12" ht="25.5" x14ac:dyDescent="0.2">
      <c r="A107" s="73" t="s">
        <v>228</v>
      </c>
      <c r="B107" s="73" t="s">
        <v>229</v>
      </c>
      <c r="C107" s="73" t="s">
        <v>125</v>
      </c>
      <c r="D107" s="17" t="s">
        <v>230</v>
      </c>
      <c r="E107" s="17" t="s">
        <v>231</v>
      </c>
      <c r="F107" s="18" t="s">
        <v>58</v>
      </c>
      <c r="G107" s="17" t="s">
        <v>214</v>
      </c>
      <c r="H107" s="42"/>
      <c r="I107" s="42" t="s">
        <v>291</v>
      </c>
      <c r="J107" s="42"/>
      <c r="K107" s="43" t="e">
        <f t="shared" ref="K107:K108" si="17">H107/J107</f>
        <v>#DIV/0!</v>
      </c>
      <c r="L107" s="51"/>
    </row>
    <row r="108" spans="1:12" ht="20.100000000000001" customHeight="1" x14ac:dyDescent="0.2">
      <c r="A108" s="74"/>
      <c r="B108" s="74"/>
      <c r="C108" s="74"/>
      <c r="D108" s="24" t="s">
        <v>119</v>
      </c>
      <c r="E108" s="24" t="s">
        <v>244</v>
      </c>
      <c r="F108" s="20" t="s">
        <v>33</v>
      </c>
      <c r="G108" s="19" t="s">
        <v>247</v>
      </c>
      <c r="H108" s="48"/>
      <c r="I108" s="48" t="s">
        <v>291</v>
      </c>
      <c r="J108" s="48"/>
      <c r="K108" s="49" t="e">
        <f t="shared" si="17"/>
        <v>#DIV/0!</v>
      </c>
      <c r="L108" s="50"/>
    </row>
  </sheetData>
  <mergeCells count="109">
    <mergeCell ref="G91:L91"/>
    <mergeCell ref="G97:L97"/>
    <mergeCell ref="G106:L106"/>
    <mergeCell ref="A1:L1"/>
    <mergeCell ref="E5:L5"/>
    <mergeCell ref="E7:L7"/>
    <mergeCell ref="E10:J10"/>
    <mergeCell ref="G12:J12"/>
    <mergeCell ref="G34:J34"/>
    <mergeCell ref="H2:K2"/>
    <mergeCell ref="F57:L57"/>
    <mergeCell ref="G89:I89"/>
    <mergeCell ref="G90:L90"/>
    <mergeCell ref="A27:A28"/>
    <mergeCell ref="B16:B17"/>
    <mergeCell ref="C16:C17"/>
    <mergeCell ref="B61:B62"/>
    <mergeCell ref="C61:C62"/>
    <mergeCell ref="A29:A30"/>
    <mergeCell ref="A16:A17"/>
    <mergeCell ref="A37:A38"/>
    <mergeCell ref="B37:B38"/>
    <mergeCell ref="C37:C38"/>
    <mergeCell ref="A21:A22"/>
    <mergeCell ref="A19:A20"/>
    <mergeCell ref="B19:B20"/>
    <mergeCell ref="A53:A54"/>
    <mergeCell ref="A55:A56"/>
    <mergeCell ref="B53:B54"/>
    <mergeCell ref="B55:B56"/>
    <mergeCell ref="C53:C54"/>
    <mergeCell ref="C55:C56"/>
    <mergeCell ref="A35:A36"/>
    <mergeCell ref="B35:B36"/>
    <mergeCell ref="C35:C36"/>
    <mergeCell ref="B71:B72"/>
    <mergeCell ref="C71:C72"/>
    <mergeCell ref="A71:A72"/>
    <mergeCell ref="B82:B83"/>
    <mergeCell ref="A13:A15"/>
    <mergeCell ref="A8:A9"/>
    <mergeCell ref="B8:B9"/>
    <mergeCell ref="C8:C9"/>
    <mergeCell ref="A23:A24"/>
    <mergeCell ref="B23:B24"/>
    <mergeCell ref="C23:C24"/>
    <mergeCell ref="B13:B15"/>
    <mergeCell ref="C13:C15"/>
    <mergeCell ref="B21:B22"/>
    <mergeCell ref="C21:C22"/>
    <mergeCell ref="A31:A32"/>
    <mergeCell ref="B31:B32"/>
    <mergeCell ref="C31:C32"/>
    <mergeCell ref="C19:C20"/>
    <mergeCell ref="B29:B30"/>
    <mergeCell ref="C29:C30"/>
    <mergeCell ref="B27:B28"/>
    <mergeCell ref="C27:C28"/>
    <mergeCell ref="A61:A62"/>
    <mergeCell ref="A63:A64"/>
    <mergeCell ref="B63:B64"/>
    <mergeCell ref="C63:C64"/>
    <mergeCell ref="A69:A70"/>
    <mergeCell ref="B69:B70"/>
    <mergeCell ref="C69:C70"/>
    <mergeCell ref="A66:A68"/>
    <mergeCell ref="B66:B68"/>
    <mergeCell ref="C66:C68"/>
    <mergeCell ref="A73:A74"/>
    <mergeCell ref="B73:B74"/>
    <mergeCell ref="C73:C74"/>
    <mergeCell ref="B98:B99"/>
    <mergeCell ref="B100:B101"/>
    <mergeCell ref="A75:A76"/>
    <mergeCell ref="C102:C103"/>
    <mergeCell ref="A98:A99"/>
    <mergeCell ref="A100:A101"/>
    <mergeCell ref="A102:A103"/>
    <mergeCell ref="B75:B76"/>
    <mergeCell ref="C92:C93"/>
    <mergeCell ref="C100:C101"/>
    <mergeCell ref="C82:C83"/>
    <mergeCell ref="C87:C88"/>
    <mergeCell ref="C75:C76"/>
    <mergeCell ref="A85:A86"/>
    <mergeCell ref="B85:B86"/>
    <mergeCell ref="C98:C99"/>
    <mergeCell ref="A82:A83"/>
    <mergeCell ref="A107:A108"/>
    <mergeCell ref="B107:B108"/>
    <mergeCell ref="C107:C108"/>
    <mergeCell ref="A77:A78"/>
    <mergeCell ref="B77:B78"/>
    <mergeCell ref="C77:C78"/>
    <mergeCell ref="A79:A80"/>
    <mergeCell ref="B79:B80"/>
    <mergeCell ref="C79:C80"/>
    <mergeCell ref="A95:A96"/>
    <mergeCell ref="B95:B96"/>
    <mergeCell ref="C95:C96"/>
    <mergeCell ref="A104:A105"/>
    <mergeCell ref="B104:B105"/>
    <mergeCell ref="C104:C105"/>
    <mergeCell ref="A87:A88"/>
    <mergeCell ref="B87:B88"/>
    <mergeCell ref="A92:A93"/>
    <mergeCell ref="B92:B93"/>
    <mergeCell ref="C85:C86"/>
    <mergeCell ref="B102:B103"/>
  </mergeCells>
  <phoneticPr fontId="0" type="noConversion"/>
  <printOptions horizontalCentered="1"/>
  <pageMargins left="0.19685039370078741" right="0.19685039370078741" top="0.47244094488188981" bottom="0.43307086614173229" header="0.11811023622047245" footer="0.19685039370078741"/>
  <pageSetup paperSize="9" scale="95" fitToHeight="3" orientation="landscape" r:id="rId1"/>
  <headerFooter alignWithMargins="0">
    <oddHeader>&amp;RBijlage 1</oddHeader>
    <oddFooter>&amp;R&amp;9&amp;P</oddFooter>
  </headerFooter>
  <rowBreaks count="2" manualBreakCount="2">
    <brk id="60" max="16383" man="1"/>
    <brk id="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Reg-afgevaard. december 2013</vt:lpstr>
      <vt:lpstr>'Reg-afgevaard. december 2013'!Afdruktitels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Waeyaert, Steve</dc:creator>
  <cp:lastModifiedBy>Woumans, Kelly</cp:lastModifiedBy>
  <cp:lastPrinted>2014-02-21T13:11:16Z</cp:lastPrinted>
  <dcterms:created xsi:type="dcterms:W3CDTF">2012-07-27T08:45:22Z</dcterms:created>
  <dcterms:modified xsi:type="dcterms:W3CDTF">2014-02-21T13:11:39Z</dcterms:modified>
</cp:coreProperties>
</file>