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25" yWindow="75" windowWidth="16170" windowHeight="12315"/>
  </bookViews>
  <sheets>
    <sheet name="aantal woningen per provincie" sheetId="1" r:id="rId1"/>
    <sheet name="aantal woningen per SVK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P66" i="2" l="1"/>
  <c r="L52" i="2"/>
  <c r="M39" i="2"/>
  <c r="N39" i="2"/>
  <c r="M52" i="2" s="1"/>
  <c r="Q66" i="2" s="1"/>
  <c r="O25" i="2"/>
  <c r="U11" i="2"/>
  <c r="Q39" i="1" l="1"/>
  <c r="Q35" i="1"/>
  <c r="Q28" i="1"/>
  <c r="Q23" i="1"/>
  <c r="Q18" i="1"/>
  <c r="Q13" i="1"/>
  <c r="Q8" i="1"/>
  <c r="Q37" i="1"/>
  <c r="Q33" i="1"/>
  <c r="Q34" i="1"/>
</calcChain>
</file>

<file path=xl/sharedStrings.xml><?xml version="1.0" encoding="utf-8"?>
<sst xmlns="http://schemas.openxmlformats.org/spreadsheetml/2006/main" count="103" uniqueCount="89">
  <si>
    <t xml:space="preserve">West-Vlaanderen </t>
  </si>
  <si>
    <t>aantal SVK's</t>
  </si>
  <si>
    <t>aantal woningen</t>
  </si>
  <si>
    <t>gemiddelde aantal woningen / SVK  ( = A)</t>
  </si>
  <si>
    <t xml:space="preserve">Oost-Vlaanderen </t>
  </si>
  <si>
    <t>aantal SVK's (*)</t>
  </si>
  <si>
    <t>gemiddelde aantal woningen / SVK  ( = B)</t>
  </si>
  <si>
    <t>Vlaams-Brabant</t>
  </si>
  <si>
    <t>gemiddelde aantal woningen / SVK  ( = C)</t>
  </si>
  <si>
    <t>Antwerpen</t>
  </si>
  <si>
    <t>gemiddelde aantal woningen / SVK  ( = D)</t>
  </si>
  <si>
    <t>Limburg</t>
  </si>
  <si>
    <t>gemiddelde aantal woningen / SVK  ( = E)</t>
  </si>
  <si>
    <t>VLAANDEREN</t>
  </si>
  <si>
    <t xml:space="preserve">Vlaams gemiddelde woningen / SVK </t>
  </si>
  <si>
    <t>aantal gesubsidieerde SVK's</t>
  </si>
  <si>
    <t>n woningen gesubsidieerde SVK's</t>
  </si>
  <si>
    <t>gemiddeld n woningen / gesubs. SVK</t>
  </si>
  <si>
    <t>SVK de Poort vzw</t>
  </si>
  <si>
    <t>SVK-vereniging Brugge</t>
  </si>
  <si>
    <t>RSVK Westkust vzw</t>
  </si>
  <si>
    <t>SVK Sovekans - Leefbaar Wonen vzw</t>
  </si>
  <si>
    <t>SVK-vereniging Bredene-Oostende</t>
  </si>
  <si>
    <t>RSVK Veurne-Diksmuide vzw</t>
  </si>
  <si>
    <t xml:space="preserve">SVK Regio Roeselare vzw </t>
  </si>
  <si>
    <t>SVK-vereniging regio Izegem</t>
  </si>
  <si>
    <t>RSVK Midden West-Vlaanderen vzw</t>
  </si>
  <si>
    <t>RSVK Westhoek-Zuid vzw</t>
  </si>
  <si>
    <t>SVK-vereniging Jogi</t>
  </si>
  <si>
    <t>SVK Menen vzw</t>
  </si>
  <si>
    <t>RSVK Waregem vzw</t>
  </si>
  <si>
    <t>SVK-vereniging WW Knokke-Heist</t>
  </si>
  <si>
    <t>SVK-OCMW Poperinge</t>
  </si>
  <si>
    <t>West-Vlaanderen</t>
  </si>
  <si>
    <t>gemiddelde West-Vlaanderen</t>
  </si>
  <si>
    <t xml:space="preserve">Vlaams Gemiddelde </t>
  </si>
  <si>
    <t>Woonfonds vzw</t>
  </si>
  <si>
    <t>SVK Zuid Oost-Vlaanderen vzw</t>
  </si>
  <si>
    <t>SVK-vereniging Waasland</t>
  </si>
  <si>
    <t>Woonaksent vzw</t>
  </si>
  <si>
    <t>SVK-OCMW Gent</t>
  </si>
  <si>
    <t>SVK Meetjesland vzw</t>
  </si>
  <si>
    <t>SVK Laarne-Wetteren-Wichelen vzw</t>
  </si>
  <si>
    <t xml:space="preserve">SVK-vereniging DepGavNaz </t>
  </si>
  <si>
    <t>Gemiddelde Oost-Vlaanderen</t>
  </si>
  <si>
    <t>Vlaams gemiddelde</t>
  </si>
  <si>
    <t>Oost-Vlaanderen</t>
  </si>
  <si>
    <t>SVK Webra vzw</t>
  </si>
  <si>
    <t>SVK SPIT vzw</t>
  </si>
  <si>
    <t>SVK Hageland  vzw</t>
  </si>
  <si>
    <t>SVK Woonwinkel Tienen vzw</t>
  </si>
  <si>
    <t>SVK Woonkoepel vzw</t>
  </si>
  <si>
    <t>SVK SOCiAL vzw</t>
  </si>
  <si>
    <t>Gemiddelde Vlaams-Brabant</t>
  </si>
  <si>
    <t>SVK Noord-Limburg vzw</t>
  </si>
  <si>
    <t>SVPWL vzw</t>
  </si>
  <si>
    <t xml:space="preserve">SVK Land van Loon vzw </t>
  </si>
  <si>
    <t>SVK Maasland vzw</t>
  </si>
  <si>
    <t>SVK het Scharnier vzw</t>
  </si>
  <si>
    <t>SVK Midden-Limburg vzw</t>
  </si>
  <si>
    <t>SVK Houtvast vzw</t>
  </si>
  <si>
    <t>gemiddelde Limburg</t>
  </si>
  <si>
    <t>SVK Voorkempen vzw</t>
  </si>
  <si>
    <t>Antwerps SVK vzw</t>
  </si>
  <si>
    <t>Huurdersunie vzw</t>
  </si>
  <si>
    <t>SVK Woonunie vzw</t>
  </si>
  <si>
    <t>SVK Kempen &amp; N vzw</t>
  </si>
  <si>
    <t>SVK Zuiderkempen vzw</t>
  </si>
  <si>
    <t>SVK Onderdak vzw</t>
  </si>
  <si>
    <t>SVK Bodukam vzw</t>
  </si>
  <si>
    <t>SVK Woonkans vzw</t>
  </si>
  <si>
    <t xml:space="preserve">SVK-OCMW Essen </t>
  </si>
  <si>
    <t>SVK Woonweb vzw</t>
  </si>
  <si>
    <t>SVK Optrek vzw</t>
  </si>
  <si>
    <t>Gemiddelde Antwerpen</t>
  </si>
  <si>
    <t>SVK Zuidkant</t>
  </si>
  <si>
    <t>(SVK-OCMW Waregem)</t>
  </si>
  <si>
    <t>(SVK-OCMW Ichtegem)</t>
  </si>
  <si>
    <t>(SVK-OCMW Roeselare)</t>
  </si>
  <si>
    <t>(SVK Woonwinkel Stad Aalst)</t>
  </si>
  <si>
    <t>(SVK-vereniging Melle-Destelbergen)</t>
  </si>
  <si>
    <t>(SVK-OCMW Destelbergen)</t>
  </si>
  <si>
    <t>(SVK-OCMW Gavere)</t>
  </si>
  <si>
    <t>(SVK-OCMW Halle )</t>
  </si>
  <si>
    <t>(SVK-OCMW Keerbergen )</t>
  </si>
  <si>
    <t>(SVK-OCMW Tremelo)</t>
  </si>
  <si>
    <t>(SVK-OCMW Kontich)</t>
  </si>
  <si>
    <t>(SVK-OCMW Hasselt)</t>
  </si>
  <si>
    <t>(OCMW Bilzen)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</si>
</sst>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theme="1"/>
      <name val="Arial"/>
      <family val="2"/>
    </font>
    <font>
      <b/>
      <sz val="1"/>
      <color theme="1"/>
      <name val="Arial"/>
      <family val="2"/>
    </font>
    <font>
      <sz val="1"/>
      <color theme="1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1"/>
      <color rgb="FFFFFFFF"/>
      <name val="Arial"/>
      <family val="2"/>
    </font>
    <font>
      <sz val="2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FF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6" borderId="4" xfId="0" applyFont="1" applyFill="1" applyBorder="1" applyAlignment="1">
      <alignment horizontal="right" vertical="center" wrapText="1"/>
    </xf>
    <xf numFmtId="14" fontId="6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textRotation="90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 wrapText="1"/>
    </xf>
    <xf numFmtId="14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14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textRotation="90" wrapText="1"/>
    </xf>
    <xf numFmtId="0" fontId="10" fillId="0" borderId="0" xfId="0" applyFont="1" applyAlignment="1">
      <alignment vertical="center" textRotation="90" wrapText="1"/>
    </xf>
    <xf numFmtId="0" fontId="11" fillId="0" borderId="0" xfId="0" applyFont="1" applyAlignment="1">
      <alignment vertical="center" textRotation="90" wrapText="1"/>
    </xf>
    <xf numFmtId="0" fontId="12" fillId="0" borderId="0" xfId="0" applyFont="1"/>
    <xf numFmtId="0" fontId="6" fillId="4" borderId="3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right" vertical="center" wrapText="1"/>
    </xf>
    <xf numFmtId="0" fontId="6" fillId="6" borderId="3" xfId="0" applyFont="1" applyFill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 wrapText="1"/>
    </xf>
    <xf numFmtId="0" fontId="6" fillId="6" borderId="7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textRotation="90" wrapText="1"/>
    </xf>
    <xf numFmtId="0" fontId="6" fillId="3" borderId="2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9"/>
  <sheetViews>
    <sheetView tabSelected="1" topLeftCell="B1" workbookViewId="0">
      <selection activeCell="U25" sqref="U25"/>
    </sheetView>
  </sheetViews>
  <sheetFormatPr defaultRowHeight="15" x14ac:dyDescent="0.25"/>
  <cols>
    <col min="2" max="2" width="30.140625" customWidth="1"/>
    <col min="4" max="4" width="1.85546875" customWidth="1"/>
    <col min="6" max="6" width="1.85546875" customWidth="1"/>
    <col min="8" max="8" width="1.85546875" customWidth="1"/>
    <col min="10" max="10" width="1.85546875" customWidth="1"/>
    <col min="12" max="12" width="1.85546875" customWidth="1"/>
    <col min="14" max="14" width="1.85546875" customWidth="1"/>
    <col min="16" max="16" width="1.85546875" customWidth="1"/>
  </cols>
  <sheetData>
    <row r="3" spans="2:17" x14ac:dyDescent="0.25">
      <c r="B3" s="2"/>
      <c r="C3" s="3">
        <v>2004</v>
      </c>
      <c r="D3" s="4"/>
      <c r="E3" s="3">
        <v>2005</v>
      </c>
      <c r="F3" s="4"/>
      <c r="G3" s="3">
        <v>2006</v>
      </c>
      <c r="H3" s="4"/>
      <c r="I3" s="3">
        <v>2007</v>
      </c>
      <c r="J3" s="4"/>
      <c r="K3" s="3">
        <v>2008</v>
      </c>
      <c r="L3" s="4"/>
      <c r="M3" s="3">
        <v>2009</v>
      </c>
      <c r="N3" s="4"/>
      <c r="O3" s="3">
        <v>2010</v>
      </c>
      <c r="P3" s="4"/>
      <c r="Q3" s="3">
        <v>2011</v>
      </c>
    </row>
    <row r="4" spans="2:1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x14ac:dyDescent="0.25">
      <c r="B5" s="6" t="s">
        <v>0</v>
      </c>
      <c r="C5" s="7"/>
      <c r="D5" s="5"/>
      <c r="E5" s="7"/>
      <c r="F5" s="5"/>
      <c r="G5" s="7"/>
      <c r="H5" s="5"/>
      <c r="I5" s="7"/>
      <c r="J5" s="5"/>
      <c r="K5" s="8"/>
      <c r="L5" s="5"/>
      <c r="M5" s="7"/>
      <c r="N5" s="5"/>
      <c r="O5" s="7"/>
      <c r="P5" s="5"/>
      <c r="Q5" s="7"/>
    </row>
    <row r="6" spans="2:17" ht="15.75" thickBot="1" x14ac:dyDescent="0.3">
      <c r="B6" s="9" t="s">
        <v>1</v>
      </c>
      <c r="C6" s="10">
        <v>13</v>
      </c>
      <c r="D6" s="11"/>
      <c r="E6" s="10">
        <v>14</v>
      </c>
      <c r="F6" s="11"/>
      <c r="G6" s="10">
        <v>15</v>
      </c>
      <c r="H6" s="11"/>
      <c r="I6" s="10">
        <v>15</v>
      </c>
      <c r="J6" s="11"/>
      <c r="K6" s="10">
        <v>15</v>
      </c>
      <c r="L6" s="11"/>
      <c r="M6" s="10">
        <v>15</v>
      </c>
      <c r="N6" s="11"/>
      <c r="O6" s="10">
        <v>15</v>
      </c>
      <c r="P6" s="11"/>
      <c r="Q6" s="10">
        <v>15</v>
      </c>
    </row>
    <row r="7" spans="2:17" ht="15.75" thickBot="1" x14ac:dyDescent="0.3">
      <c r="B7" s="9" t="s">
        <v>2</v>
      </c>
      <c r="C7" s="12">
        <v>1161</v>
      </c>
      <c r="D7" s="13"/>
      <c r="E7" s="14">
        <v>1248</v>
      </c>
      <c r="F7" s="13"/>
      <c r="G7" s="14">
        <v>1401</v>
      </c>
      <c r="H7" s="13"/>
      <c r="I7" s="14">
        <v>1424</v>
      </c>
      <c r="J7" s="13"/>
      <c r="K7" s="14">
        <v>1586</v>
      </c>
      <c r="L7" s="13"/>
      <c r="M7" s="14">
        <v>1707</v>
      </c>
      <c r="N7" s="13"/>
      <c r="O7" s="14">
        <v>1832</v>
      </c>
      <c r="P7" s="13"/>
      <c r="Q7" s="14">
        <v>1950</v>
      </c>
    </row>
    <row r="8" spans="2:17" x14ac:dyDescent="0.25">
      <c r="B8" s="9" t="s">
        <v>3</v>
      </c>
      <c r="C8" s="8">
        <v>89.31</v>
      </c>
      <c r="D8" s="11"/>
      <c r="E8" s="8">
        <v>89.14</v>
      </c>
      <c r="F8" s="11"/>
      <c r="G8" s="8">
        <v>93.4</v>
      </c>
      <c r="H8" s="11"/>
      <c r="I8" s="8">
        <v>94.93</v>
      </c>
      <c r="J8" s="11"/>
      <c r="K8" s="8">
        <v>105.73</v>
      </c>
      <c r="L8" s="11"/>
      <c r="M8" s="8">
        <v>113.8</v>
      </c>
      <c r="N8" s="11"/>
      <c r="O8" s="8">
        <v>122.13</v>
      </c>
      <c r="P8" s="11"/>
      <c r="Q8" s="20">
        <f>Q7/Q6</f>
        <v>130</v>
      </c>
    </row>
    <row r="9" spans="2:17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25">
      <c r="B10" s="6" t="s">
        <v>4</v>
      </c>
      <c r="C10" s="7"/>
      <c r="D10" s="5"/>
      <c r="E10" s="7"/>
      <c r="F10" s="5"/>
      <c r="G10" s="7"/>
      <c r="H10" s="5"/>
      <c r="I10" s="7"/>
      <c r="J10" s="5"/>
      <c r="K10" s="7"/>
      <c r="L10" s="5"/>
      <c r="M10" s="7"/>
      <c r="N10" s="5"/>
      <c r="O10" s="7"/>
      <c r="P10" s="5"/>
      <c r="Q10" s="7"/>
    </row>
    <row r="11" spans="2:17" ht="15.75" thickBot="1" x14ac:dyDescent="0.3">
      <c r="B11" s="9" t="s">
        <v>5</v>
      </c>
      <c r="C11" s="10">
        <v>8</v>
      </c>
      <c r="D11" s="11"/>
      <c r="E11" s="10">
        <v>8</v>
      </c>
      <c r="F11" s="11"/>
      <c r="G11" s="10">
        <v>9</v>
      </c>
      <c r="H11" s="11"/>
      <c r="I11" s="10">
        <v>9</v>
      </c>
      <c r="J11" s="11"/>
      <c r="K11" s="10">
        <v>9</v>
      </c>
      <c r="L11" s="11"/>
      <c r="M11" s="10">
        <v>10</v>
      </c>
      <c r="N11" s="11"/>
      <c r="O11" s="10">
        <v>9</v>
      </c>
      <c r="P11" s="11"/>
      <c r="Q11" s="10">
        <v>8</v>
      </c>
    </row>
    <row r="12" spans="2:17" ht="15.75" thickBot="1" x14ac:dyDescent="0.3">
      <c r="B12" s="9" t="s">
        <v>2</v>
      </c>
      <c r="C12" s="15">
        <v>639</v>
      </c>
      <c r="D12" s="13"/>
      <c r="E12" s="16">
        <v>672</v>
      </c>
      <c r="F12" s="13"/>
      <c r="G12" s="16">
        <v>732</v>
      </c>
      <c r="H12" s="13"/>
      <c r="I12" s="16">
        <v>781</v>
      </c>
      <c r="J12" s="13"/>
      <c r="K12" s="16">
        <v>828</v>
      </c>
      <c r="L12" s="13"/>
      <c r="M12" s="16">
        <v>925</v>
      </c>
      <c r="N12" s="13"/>
      <c r="O12" s="16">
        <v>926</v>
      </c>
      <c r="P12" s="13"/>
      <c r="Q12" s="16">
        <v>986</v>
      </c>
    </row>
    <row r="13" spans="2:17" x14ac:dyDescent="0.25">
      <c r="B13" s="9" t="s">
        <v>6</v>
      </c>
      <c r="C13" s="8">
        <v>79.88</v>
      </c>
      <c r="D13" s="11"/>
      <c r="E13" s="8">
        <v>84</v>
      </c>
      <c r="F13" s="11"/>
      <c r="G13" s="8">
        <v>81.33</v>
      </c>
      <c r="H13" s="11"/>
      <c r="I13" s="8">
        <v>86.78</v>
      </c>
      <c r="J13" s="11"/>
      <c r="K13" s="8">
        <v>92</v>
      </c>
      <c r="L13" s="11"/>
      <c r="M13" s="8">
        <v>92.5</v>
      </c>
      <c r="N13" s="11"/>
      <c r="O13" s="8">
        <v>102.89</v>
      </c>
      <c r="P13" s="11"/>
      <c r="Q13" s="20">
        <f>Q12/Q11</f>
        <v>123.25</v>
      </c>
    </row>
    <row r="14" spans="2:17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 x14ac:dyDescent="0.25">
      <c r="B15" s="6" t="s">
        <v>7</v>
      </c>
      <c r="C15" s="7"/>
      <c r="D15" s="5"/>
      <c r="E15" s="7"/>
      <c r="F15" s="5"/>
      <c r="G15" s="7"/>
      <c r="H15" s="5"/>
      <c r="I15" s="7"/>
      <c r="J15" s="5"/>
      <c r="K15" s="7"/>
      <c r="L15" s="5"/>
      <c r="M15" s="7"/>
      <c r="N15" s="5"/>
      <c r="O15" s="7"/>
      <c r="P15" s="5"/>
      <c r="Q15" s="7"/>
    </row>
    <row r="16" spans="2:17" ht="15.75" thickBot="1" x14ac:dyDescent="0.3">
      <c r="B16" s="9" t="s">
        <v>1</v>
      </c>
      <c r="C16" s="10">
        <v>4</v>
      </c>
      <c r="D16" s="11"/>
      <c r="E16" s="10">
        <v>4</v>
      </c>
      <c r="F16" s="11"/>
      <c r="G16" s="10">
        <v>8</v>
      </c>
      <c r="H16" s="11"/>
      <c r="I16" s="10">
        <v>8</v>
      </c>
      <c r="J16" s="11"/>
      <c r="K16" s="10">
        <v>8</v>
      </c>
      <c r="L16" s="11"/>
      <c r="M16" s="10">
        <v>7</v>
      </c>
      <c r="N16" s="11"/>
      <c r="O16" s="10">
        <v>7</v>
      </c>
      <c r="P16" s="11"/>
      <c r="Q16" s="10">
        <v>7</v>
      </c>
    </row>
    <row r="17" spans="2:17" ht="15.75" thickBot="1" x14ac:dyDescent="0.3">
      <c r="B17" s="9" t="s">
        <v>2</v>
      </c>
      <c r="C17" s="15">
        <v>288</v>
      </c>
      <c r="D17" s="13"/>
      <c r="E17" s="16">
        <v>309</v>
      </c>
      <c r="F17" s="13"/>
      <c r="G17" s="16">
        <v>504</v>
      </c>
      <c r="H17" s="13"/>
      <c r="I17" s="16">
        <v>527</v>
      </c>
      <c r="J17" s="13"/>
      <c r="K17" s="16">
        <v>552</v>
      </c>
      <c r="L17" s="13"/>
      <c r="M17" s="16">
        <v>568</v>
      </c>
      <c r="N17" s="13"/>
      <c r="O17" s="16">
        <v>588</v>
      </c>
      <c r="P17" s="13"/>
      <c r="Q17" s="16">
        <v>652</v>
      </c>
    </row>
    <row r="18" spans="2:17" x14ac:dyDescent="0.25">
      <c r="B18" s="9" t="s">
        <v>8</v>
      </c>
      <c r="C18" s="8">
        <v>72</v>
      </c>
      <c r="D18" s="11"/>
      <c r="E18" s="8">
        <v>77.25</v>
      </c>
      <c r="F18" s="11"/>
      <c r="G18" s="8">
        <v>63</v>
      </c>
      <c r="H18" s="11"/>
      <c r="I18" s="8">
        <v>65.88</v>
      </c>
      <c r="J18" s="11"/>
      <c r="K18" s="8">
        <v>69</v>
      </c>
      <c r="L18" s="11"/>
      <c r="M18" s="8">
        <v>81.14</v>
      </c>
      <c r="N18" s="11"/>
      <c r="O18" s="8">
        <v>84</v>
      </c>
      <c r="P18" s="11"/>
      <c r="Q18" s="20">
        <f>Q17/Q16</f>
        <v>93.142857142857139</v>
      </c>
    </row>
    <row r="19" spans="2:17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x14ac:dyDescent="0.25">
      <c r="B20" s="6" t="s">
        <v>9</v>
      </c>
      <c r="C20" s="7"/>
      <c r="D20" s="5"/>
      <c r="E20" s="7"/>
      <c r="F20" s="5"/>
      <c r="G20" s="7"/>
      <c r="H20" s="5"/>
      <c r="I20" s="7"/>
      <c r="J20" s="5"/>
      <c r="K20" s="7"/>
      <c r="L20" s="5"/>
      <c r="M20" s="7"/>
      <c r="N20" s="5"/>
      <c r="O20" s="7"/>
      <c r="P20" s="5"/>
      <c r="Q20" s="7"/>
    </row>
    <row r="21" spans="2:17" ht="15.75" thickBot="1" x14ac:dyDescent="0.3">
      <c r="B21" s="9" t="s">
        <v>1</v>
      </c>
      <c r="C21" s="10">
        <v>7</v>
      </c>
      <c r="D21" s="11"/>
      <c r="E21" s="10">
        <v>10</v>
      </c>
      <c r="F21" s="11"/>
      <c r="G21" s="10">
        <v>10</v>
      </c>
      <c r="H21" s="11"/>
      <c r="I21" s="10">
        <v>11</v>
      </c>
      <c r="J21" s="11"/>
      <c r="K21" s="10">
        <v>12</v>
      </c>
      <c r="L21" s="11"/>
      <c r="M21" s="10">
        <v>12</v>
      </c>
      <c r="N21" s="11"/>
      <c r="O21" s="10">
        <v>12</v>
      </c>
      <c r="P21" s="11"/>
      <c r="Q21" s="10">
        <v>12</v>
      </c>
    </row>
    <row r="22" spans="2:17" ht="15.75" thickBot="1" x14ac:dyDescent="0.3">
      <c r="B22" s="9" t="s">
        <v>2</v>
      </c>
      <c r="C22" s="15">
        <v>429</v>
      </c>
      <c r="D22" s="13"/>
      <c r="E22" s="16">
        <v>529</v>
      </c>
      <c r="F22" s="13"/>
      <c r="G22" s="16">
        <v>585</v>
      </c>
      <c r="H22" s="13"/>
      <c r="I22" s="16">
        <v>712</v>
      </c>
      <c r="J22" s="13"/>
      <c r="K22" s="16">
        <v>858</v>
      </c>
      <c r="L22" s="13"/>
      <c r="M22" s="16">
        <v>990</v>
      </c>
      <c r="N22" s="13"/>
      <c r="O22" s="16">
        <v>1136</v>
      </c>
      <c r="P22" s="13"/>
      <c r="Q22" s="16">
        <v>1262</v>
      </c>
    </row>
    <row r="23" spans="2:17" x14ac:dyDescent="0.25">
      <c r="B23" s="9" t="s">
        <v>10</v>
      </c>
      <c r="C23" s="8">
        <v>61.29</v>
      </c>
      <c r="D23" s="11"/>
      <c r="E23" s="8">
        <v>52.9</v>
      </c>
      <c r="F23" s="11"/>
      <c r="G23" s="8">
        <v>58.5</v>
      </c>
      <c r="H23" s="11"/>
      <c r="I23" s="8">
        <v>64.73</v>
      </c>
      <c r="J23" s="11"/>
      <c r="K23" s="8">
        <v>71.5</v>
      </c>
      <c r="L23" s="11"/>
      <c r="M23" s="8">
        <v>82.5</v>
      </c>
      <c r="N23" s="11"/>
      <c r="O23" s="8">
        <v>94.67</v>
      </c>
      <c r="P23" s="11"/>
      <c r="Q23" s="20">
        <f>Q22/Q21</f>
        <v>105.16666666666667</v>
      </c>
    </row>
    <row r="24" spans="2:17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x14ac:dyDescent="0.25">
      <c r="B25" s="6" t="s">
        <v>11</v>
      </c>
      <c r="C25" s="7"/>
      <c r="D25" s="5"/>
      <c r="E25" s="7"/>
      <c r="F25" s="5"/>
      <c r="G25" s="7"/>
      <c r="H25" s="5"/>
      <c r="I25" s="7"/>
      <c r="J25" s="5"/>
      <c r="K25" s="7"/>
      <c r="L25" s="5"/>
      <c r="M25" s="7"/>
      <c r="N25" s="5"/>
      <c r="O25" s="7"/>
      <c r="P25" s="5"/>
      <c r="Q25" s="7"/>
    </row>
    <row r="26" spans="2:17" ht="15.75" thickBot="1" x14ac:dyDescent="0.3">
      <c r="B26" s="9" t="s">
        <v>1</v>
      </c>
      <c r="C26" s="10">
        <v>3</v>
      </c>
      <c r="D26" s="11"/>
      <c r="E26" s="10">
        <v>3</v>
      </c>
      <c r="F26" s="11"/>
      <c r="G26" s="10">
        <v>4</v>
      </c>
      <c r="H26" s="11"/>
      <c r="I26" s="10">
        <v>6</v>
      </c>
      <c r="J26" s="11"/>
      <c r="K26" s="10">
        <v>6</v>
      </c>
      <c r="L26" s="11"/>
      <c r="M26" s="10">
        <v>7</v>
      </c>
      <c r="N26" s="11"/>
      <c r="O26" s="10">
        <v>7</v>
      </c>
      <c r="P26" s="11"/>
      <c r="Q26" s="10">
        <v>7</v>
      </c>
    </row>
    <row r="27" spans="2:17" ht="15.75" thickBot="1" x14ac:dyDescent="0.3">
      <c r="B27" s="9" t="s">
        <v>2</v>
      </c>
      <c r="C27" s="15">
        <v>274</v>
      </c>
      <c r="D27" s="13"/>
      <c r="E27" s="16">
        <v>274</v>
      </c>
      <c r="F27" s="13"/>
      <c r="G27" s="16">
        <v>321</v>
      </c>
      <c r="H27" s="13"/>
      <c r="I27" s="16">
        <v>424</v>
      </c>
      <c r="J27" s="13"/>
      <c r="K27" s="16">
        <v>544</v>
      </c>
      <c r="L27" s="13"/>
      <c r="M27" s="16">
        <v>723</v>
      </c>
      <c r="N27" s="13"/>
      <c r="O27" s="16">
        <v>813</v>
      </c>
      <c r="P27" s="13"/>
      <c r="Q27" s="16">
        <v>900</v>
      </c>
    </row>
    <row r="28" spans="2:17" x14ac:dyDescent="0.25">
      <c r="B28" s="9" t="s">
        <v>12</v>
      </c>
      <c r="C28" s="8">
        <v>91.33</v>
      </c>
      <c r="D28" s="11"/>
      <c r="E28" s="8">
        <v>91.33</v>
      </c>
      <c r="F28" s="11"/>
      <c r="G28" s="8">
        <v>80.25</v>
      </c>
      <c r="H28" s="11"/>
      <c r="I28" s="8">
        <v>70.67</v>
      </c>
      <c r="J28" s="11"/>
      <c r="K28" s="8">
        <v>90.67</v>
      </c>
      <c r="L28" s="11"/>
      <c r="M28" s="8">
        <v>103.29</v>
      </c>
      <c r="N28" s="11"/>
      <c r="O28" s="8">
        <v>116.14</v>
      </c>
      <c r="P28" s="11"/>
      <c r="Q28" s="20">
        <f>Q27/Q26</f>
        <v>128.57142857142858</v>
      </c>
    </row>
    <row r="29" spans="2:17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2:17" x14ac:dyDescent="0.25">
      <c r="B31" s="6" t="s">
        <v>13</v>
      </c>
      <c r="C31" s="6"/>
      <c r="D31" s="18"/>
      <c r="E31" s="6"/>
      <c r="F31" s="18"/>
      <c r="G31" s="6"/>
      <c r="H31" s="18"/>
      <c r="I31" s="6"/>
      <c r="J31" s="18"/>
      <c r="K31" s="6"/>
      <c r="L31" s="18"/>
      <c r="M31" s="6"/>
      <c r="N31" s="18"/>
      <c r="O31" s="6"/>
      <c r="P31" s="18"/>
      <c r="Q31" s="6"/>
    </row>
    <row r="32" spans="2:17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5.75" thickBot="1" x14ac:dyDescent="0.3">
      <c r="B33" s="9" t="s">
        <v>1</v>
      </c>
      <c r="C33" s="10">
        <v>35</v>
      </c>
      <c r="D33" s="11"/>
      <c r="E33" s="10">
        <v>39</v>
      </c>
      <c r="F33" s="11"/>
      <c r="G33" s="10">
        <v>46</v>
      </c>
      <c r="H33" s="11"/>
      <c r="I33" s="10">
        <v>49</v>
      </c>
      <c r="J33" s="11"/>
      <c r="K33" s="10">
        <v>50</v>
      </c>
      <c r="L33" s="11"/>
      <c r="M33" s="10">
        <v>51</v>
      </c>
      <c r="N33" s="11"/>
      <c r="O33" s="10">
        <v>50</v>
      </c>
      <c r="P33" s="11"/>
      <c r="Q33" s="10">
        <f>Q26+Q21+Q16+Q11+Q6</f>
        <v>49</v>
      </c>
    </row>
    <row r="34" spans="2:17" ht="15.75" thickBot="1" x14ac:dyDescent="0.3">
      <c r="B34" s="9" t="s">
        <v>2</v>
      </c>
      <c r="C34" s="12">
        <v>2791</v>
      </c>
      <c r="D34" s="13"/>
      <c r="E34" s="14">
        <v>3032</v>
      </c>
      <c r="F34" s="13"/>
      <c r="G34" s="14">
        <v>3543</v>
      </c>
      <c r="H34" s="13"/>
      <c r="I34" s="14">
        <v>3868</v>
      </c>
      <c r="J34" s="13"/>
      <c r="K34" s="14">
        <v>4368</v>
      </c>
      <c r="L34" s="13"/>
      <c r="M34" s="14">
        <v>4913</v>
      </c>
      <c r="N34" s="13"/>
      <c r="O34" s="14">
        <v>5295</v>
      </c>
      <c r="P34" s="13"/>
      <c r="Q34" s="14">
        <f>Q27+Q22+Q17+Q12+Q7</f>
        <v>5750</v>
      </c>
    </row>
    <row r="35" spans="2:17" x14ac:dyDescent="0.25">
      <c r="B35" s="9" t="s">
        <v>14</v>
      </c>
      <c r="C35" s="8">
        <v>79.739999999999995</v>
      </c>
      <c r="D35" s="11"/>
      <c r="E35" s="8">
        <v>77.739999999999995</v>
      </c>
      <c r="F35" s="11"/>
      <c r="G35" s="8">
        <v>77.02</v>
      </c>
      <c r="H35" s="11"/>
      <c r="I35" s="8">
        <v>78.94</v>
      </c>
      <c r="J35" s="11"/>
      <c r="K35" s="8">
        <v>87.36</v>
      </c>
      <c r="L35" s="11"/>
      <c r="M35" s="8">
        <v>96.33</v>
      </c>
      <c r="N35" s="11"/>
      <c r="O35" s="8">
        <v>105.9</v>
      </c>
      <c r="P35" s="11"/>
      <c r="Q35" s="20">
        <f>Q34/Q33</f>
        <v>117.34693877551021</v>
      </c>
    </row>
    <row r="36" spans="2:17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x14ac:dyDescent="0.25">
      <c r="B37" s="9" t="s">
        <v>15</v>
      </c>
      <c r="C37" s="8">
        <v>28</v>
      </c>
      <c r="D37" s="11"/>
      <c r="E37" s="8">
        <v>29</v>
      </c>
      <c r="F37" s="11"/>
      <c r="G37" s="8">
        <v>32</v>
      </c>
      <c r="H37" s="11"/>
      <c r="I37" s="8">
        <v>39</v>
      </c>
      <c r="J37" s="11"/>
      <c r="K37" s="8">
        <v>41</v>
      </c>
      <c r="L37" s="11"/>
      <c r="M37" s="8">
        <v>44</v>
      </c>
      <c r="N37" s="11"/>
      <c r="O37" s="8">
        <v>44</v>
      </c>
      <c r="P37" s="11"/>
      <c r="Q37" s="8">
        <f>13+7+7+11+7</f>
        <v>45</v>
      </c>
    </row>
    <row r="38" spans="2:17" ht="14.45" x14ac:dyDescent="0.3">
      <c r="B38" s="9" t="s">
        <v>16</v>
      </c>
      <c r="C38" s="19">
        <v>2384</v>
      </c>
      <c r="D38" s="4"/>
      <c r="E38" s="19">
        <v>2600</v>
      </c>
      <c r="F38" s="4"/>
      <c r="G38" s="19">
        <v>2905</v>
      </c>
      <c r="H38" s="4"/>
      <c r="I38" s="19">
        <v>3397</v>
      </c>
      <c r="J38" s="4"/>
      <c r="K38" s="19">
        <v>4055</v>
      </c>
      <c r="L38" s="4"/>
      <c r="M38" s="19">
        <v>4600</v>
      </c>
      <c r="N38" s="4"/>
      <c r="O38" s="19">
        <v>5011</v>
      </c>
      <c r="P38" s="4"/>
      <c r="Q38" s="19">
        <v>5525</v>
      </c>
    </row>
    <row r="39" spans="2:17" ht="14.45" x14ac:dyDescent="0.3">
      <c r="B39" s="9" t="s">
        <v>17</v>
      </c>
      <c r="C39" s="8">
        <v>85.14</v>
      </c>
      <c r="D39" s="11"/>
      <c r="E39" s="8">
        <v>89.66</v>
      </c>
      <c r="F39" s="11"/>
      <c r="G39" s="8">
        <v>90.78</v>
      </c>
      <c r="H39" s="11"/>
      <c r="I39" s="8">
        <v>87.1</v>
      </c>
      <c r="J39" s="11"/>
      <c r="K39" s="8">
        <v>98.9</v>
      </c>
      <c r="L39" s="11"/>
      <c r="M39" s="8">
        <v>104.55</v>
      </c>
      <c r="N39" s="11"/>
      <c r="O39" s="8">
        <v>113.89</v>
      </c>
      <c r="P39" s="11"/>
      <c r="Q39" s="20">
        <f>Q38/Q37</f>
        <v>122.77777777777777</v>
      </c>
    </row>
  </sheetData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6"/>
  <sheetViews>
    <sheetView topLeftCell="A42" zoomScaleNormal="100" workbookViewId="0">
      <selection activeCell="G69" sqref="G69"/>
    </sheetView>
  </sheetViews>
  <sheetFormatPr defaultRowHeight="15" x14ac:dyDescent="0.25"/>
  <cols>
    <col min="1" max="2" width="13.85546875" customWidth="1"/>
  </cols>
  <sheetData>
    <row r="2" spans="1:22" x14ac:dyDescent="0.25">
      <c r="A2" t="s">
        <v>33</v>
      </c>
    </row>
    <row r="3" spans="1:22" s="50" customFormat="1" ht="75" thickBot="1" x14ac:dyDescent="0.25">
      <c r="A3" s="47"/>
      <c r="B3" s="47"/>
      <c r="C3" s="48" t="s">
        <v>18</v>
      </c>
      <c r="D3" s="48" t="s">
        <v>19</v>
      </c>
      <c r="E3" s="48" t="s">
        <v>21</v>
      </c>
      <c r="F3" s="48" t="s">
        <v>20</v>
      </c>
      <c r="G3" s="48" t="s">
        <v>22</v>
      </c>
      <c r="H3" s="48" t="s">
        <v>23</v>
      </c>
      <c r="I3" s="48" t="s">
        <v>24</v>
      </c>
      <c r="J3" s="48" t="s">
        <v>25</v>
      </c>
      <c r="K3" s="48" t="s">
        <v>26</v>
      </c>
      <c r="L3" s="48" t="s">
        <v>27</v>
      </c>
      <c r="M3" s="48" t="s">
        <v>28</v>
      </c>
      <c r="N3" s="48" t="s">
        <v>30</v>
      </c>
      <c r="O3" s="48" t="s">
        <v>29</v>
      </c>
      <c r="P3" s="48" t="s">
        <v>31</v>
      </c>
      <c r="Q3" s="48" t="s">
        <v>32</v>
      </c>
      <c r="R3" s="49" t="s">
        <v>76</v>
      </c>
      <c r="S3" s="49" t="s">
        <v>77</v>
      </c>
      <c r="T3" s="49" t="s">
        <v>78</v>
      </c>
      <c r="U3" s="48" t="s">
        <v>34</v>
      </c>
      <c r="V3" s="48" t="s">
        <v>35</v>
      </c>
    </row>
    <row r="4" spans="1:22" ht="15.75" thickBot="1" x14ac:dyDescent="0.3">
      <c r="B4" s="76">
        <v>2004</v>
      </c>
      <c r="C4" s="57">
        <v>313</v>
      </c>
      <c r="D4" s="58">
        <v>148</v>
      </c>
      <c r="E4" s="57">
        <v>54</v>
      </c>
      <c r="F4" s="58">
        <v>37</v>
      </c>
      <c r="G4" s="67">
        <v>127</v>
      </c>
      <c r="H4" s="60">
        <v>56</v>
      </c>
      <c r="I4" s="30"/>
      <c r="J4" s="73">
        <v>52</v>
      </c>
      <c r="K4" s="66">
        <v>53</v>
      </c>
      <c r="L4" s="58">
        <v>49</v>
      </c>
      <c r="M4" s="7"/>
      <c r="N4" s="7"/>
      <c r="O4" s="57">
        <v>54</v>
      </c>
      <c r="P4" s="7"/>
      <c r="Q4" s="32"/>
      <c r="R4" s="36">
        <v>41</v>
      </c>
      <c r="S4" s="36">
        <v>54</v>
      </c>
      <c r="T4" s="36">
        <v>123</v>
      </c>
      <c r="U4" s="20">
        <v>89.31</v>
      </c>
      <c r="V4" s="8">
        <v>79.739999999999995</v>
      </c>
    </row>
    <row r="5" spans="1:22" ht="15.75" thickBot="1" x14ac:dyDescent="0.3">
      <c r="B5" s="76">
        <v>2005</v>
      </c>
      <c r="C5" s="71">
        <v>340</v>
      </c>
      <c r="D5" s="51">
        <v>157</v>
      </c>
      <c r="E5" s="71">
        <v>58</v>
      </c>
      <c r="F5" s="51">
        <v>44</v>
      </c>
      <c r="G5" s="54">
        <v>132</v>
      </c>
      <c r="H5" s="53">
        <v>64</v>
      </c>
      <c r="I5" s="30"/>
      <c r="J5" s="28">
        <v>60</v>
      </c>
      <c r="K5" s="26">
        <v>56</v>
      </c>
      <c r="L5" s="27">
        <v>52</v>
      </c>
      <c r="M5" s="57">
        <v>44</v>
      </c>
      <c r="N5" s="32"/>
      <c r="O5" s="72">
        <v>60</v>
      </c>
      <c r="P5" s="31"/>
      <c r="Q5" s="26">
        <v>9</v>
      </c>
      <c r="R5" s="36">
        <v>39</v>
      </c>
      <c r="S5" s="37"/>
      <c r="T5" s="36">
        <v>133</v>
      </c>
      <c r="U5" s="20">
        <v>89.14</v>
      </c>
      <c r="V5" s="8">
        <v>77.739999999999995</v>
      </c>
    </row>
    <row r="6" spans="1:22" ht="15.75" thickBot="1" x14ac:dyDescent="0.3">
      <c r="B6" s="76">
        <v>2006</v>
      </c>
      <c r="C6" s="57">
        <v>370</v>
      </c>
      <c r="D6" s="58">
        <v>157</v>
      </c>
      <c r="E6" s="57">
        <v>62</v>
      </c>
      <c r="F6" s="58">
        <v>70</v>
      </c>
      <c r="G6" s="67">
        <v>139</v>
      </c>
      <c r="H6" s="60">
        <v>73</v>
      </c>
      <c r="I6" s="33"/>
      <c r="J6" s="28">
        <v>65</v>
      </c>
      <c r="K6" s="26">
        <v>65</v>
      </c>
      <c r="L6" s="27">
        <v>59</v>
      </c>
      <c r="M6" s="26">
        <v>57</v>
      </c>
      <c r="N6" s="41">
        <v>46</v>
      </c>
      <c r="O6" s="72">
        <v>61</v>
      </c>
      <c r="P6" s="27">
        <v>26</v>
      </c>
      <c r="Q6" s="26">
        <v>12</v>
      </c>
      <c r="R6" s="38"/>
      <c r="S6" s="38"/>
      <c r="T6" s="36">
        <v>139</v>
      </c>
      <c r="U6" s="20">
        <v>93.4</v>
      </c>
      <c r="V6" s="8">
        <v>77.02</v>
      </c>
    </row>
    <row r="7" spans="1:22" ht="15.75" thickBot="1" x14ac:dyDescent="0.3">
      <c r="B7" s="76">
        <v>2007</v>
      </c>
      <c r="C7" s="71">
        <v>384</v>
      </c>
      <c r="D7" s="51">
        <v>158</v>
      </c>
      <c r="E7" s="71">
        <v>74</v>
      </c>
      <c r="F7" s="51">
        <v>134</v>
      </c>
      <c r="G7" s="54">
        <v>141</v>
      </c>
      <c r="H7" s="53">
        <v>83</v>
      </c>
      <c r="I7" s="34">
        <v>41</v>
      </c>
      <c r="J7" s="28">
        <v>68</v>
      </c>
      <c r="K7" s="26">
        <v>73</v>
      </c>
      <c r="L7" s="27">
        <v>62</v>
      </c>
      <c r="M7" s="26">
        <v>58</v>
      </c>
      <c r="N7" s="41">
        <v>49</v>
      </c>
      <c r="O7" s="72">
        <v>56</v>
      </c>
      <c r="P7" s="27">
        <v>31</v>
      </c>
      <c r="Q7" s="26">
        <v>12</v>
      </c>
      <c r="R7" s="7"/>
      <c r="S7" s="7"/>
      <c r="T7" s="7"/>
      <c r="U7" s="20">
        <v>94.93</v>
      </c>
      <c r="V7" s="8">
        <v>78.94</v>
      </c>
    </row>
    <row r="8" spans="1:22" ht="15.75" thickBot="1" x14ac:dyDescent="0.3">
      <c r="B8" s="76">
        <v>2008</v>
      </c>
      <c r="C8" s="57">
        <v>416</v>
      </c>
      <c r="D8" s="58">
        <v>170</v>
      </c>
      <c r="E8" s="57">
        <v>100</v>
      </c>
      <c r="F8" s="58">
        <v>165</v>
      </c>
      <c r="G8" s="67">
        <v>141</v>
      </c>
      <c r="H8" s="60">
        <v>111</v>
      </c>
      <c r="I8" s="34">
        <v>57</v>
      </c>
      <c r="J8" s="28">
        <v>71</v>
      </c>
      <c r="K8" s="26">
        <v>66</v>
      </c>
      <c r="L8" s="27">
        <v>67</v>
      </c>
      <c r="M8" s="26">
        <v>65</v>
      </c>
      <c r="N8" s="41">
        <v>54</v>
      </c>
      <c r="O8" s="71">
        <v>56</v>
      </c>
      <c r="P8" s="27">
        <v>33</v>
      </c>
      <c r="Q8" s="26">
        <v>14</v>
      </c>
      <c r="R8" s="7"/>
      <c r="S8" s="7"/>
      <c r="T8" s="7"/>
      <c r="U8" s="20">
        <v>105.73</v>
      </c>
      <c r="V8" s="8">
        <v>87.36</v>
      </c>
    </row>
    <row r="9" spans="1:22" ht="15.75" thickBot="1" x14ac:dyDescent="0.3">
      <c r="B9" s="76">
        <v>2009</v>
      </c>
      <c r="C9" s="71">
        <v>456</v>
      </c>
      <c r="D9" s="51">
        <v>168</v>
      </c>
      <c r="E9" s="71">
        <v>121</v>
      </c>
      <c r="F9" s="51">
        <v>163</v>
      </c>
      <c r="G9" s="54">
        <v>139</v>
      </c>
      <c r="H9" s="53">
        <v>104</v>
      </c>
      <c r="I9" s="34">
        <v>75</v>
      </c>
      <c r="J9" s="28">
        <v>78</v>
      </c>
      <c r="K9" s="26">
        <v>83</v>
      </c>
      <c r="L9" s="27">
        <v>73</v>
      </c>
      <c r="M9" s="26">
        <v>69</v>
      </c>
      <c r="N9" s="41">
        <v>54</v>
      </c>
      <c r="O9" s="57">
        <v>57</v>
      </c>
      <c r="P9" s="27">
        <v>51</v>
      </c>
      <c r="Q9" s="26">
        <v>16</v>
      </c>
      <c r="R9" s="7"/>
      <c r="S9" s="7"/>
      <c r="T9" s="7"/>
      <c r="U9" s="20">
        <v>113.8</v>
      </c>
      <c r="V9" s="8">
        <v>96.33</v>
      </c>
    </row>
    <row r="10" spans="1:22" ht="15.75" thickBot="1" x14ac:dyDescent="0.3">
      <c r="B10" s="76">
        <v>2010</v>
      </c>
      <c r="C10" s="57">
        <v>482</v>
      </c>
      <c r="D10" s="58">
        <v>174</v>
      </c>
      <c r="E10" s="57">
        <v>149</v>
      </c>
      <c r="F10" s="58">
        <v>155</v>
      </c>
      <c r="G10" s="67">
        <v>139</v>
      </c>
      <c r="H10" s="60">
        <v>109</v>
      </c>
      <c r="I10" s="55">
        <v>105</v>
      </c>
      <c r="J10" s="53">
        <v>96</v>
      </c>
      <c r="K10" s="52">
        <v>93</v>
      </c>
      <c r="L10" s="51">
        <v>76</v>
      </c>
      <c r="M10" s="52">
        <v>70</v>
      </c>
      <c r="N10" s="74">
        <v>59</v>
      </c>
      <c r="O10" s="72">
        <v>59</v>
      </c>
      <c r="P10" s="51">
        <v>49</v>
      </c>
      <c r="Q10" s="52">
        <v>15</v>
      </c>
      <c r="R10" s="7"/>
      <c r="S10" s="7"/>
      <c r="T10" s="7"/>
      <c r="U10" s="20">
        <v>122.13</v>
      </c>
      <c r="V10" s="8">
        <v>105.9</v>
      </c>
    </row>
    <row r="11" spans="1:22" ht="15.75" thickBot="1" x14ac:dyDescent="0.3">
      <c r="B11" s="76">
        <v>2011</v>
      </c>
      <c r="C11" s="72">
        <v>497</v>
      </c>
      <c r="D11" s="27">
        <v>176</v>
      </c>
      <c r="E11" s="72">
        <v>179</v>
      </c>
      <c r="F11" s="27">
        <v>163</v>
      </c>
      <c r="G11" s="29">
        <v>147</v>
      </c>
      <c r="H11" s="28">
        <v>122</v>
      </c>
      <c r="I11" s="68">
        <v>119</v>
      </c>
      <c r="J11" s="60">
        <v>114</v>
      </c>
      <c r="K11" s="66">
        <v>89</v>
      </c>
      <c r="L11" s="58">
        <v>80</v>
      </c>
      <c r="M11" s="66">
        <v>68</v>
      </c>
      <c r="N11" s="75">
        <v>67</v>
      </c>
      <c r="O11" s="72">
        <v>58</v>
      </c>
      <c r="P11" s="58">
        <v>51</v>
      </c>
      <c r="Q11" s="66">
        <v>20</v>
      </c>
      <c r="U11" s="20">
        <f>(SUM(D11:Q12))/14</f>
        <v>103.78571428571429</v>
      </c>
      <c r="V11" s="8">
        <v>117.3</v>
      </c>
    </row>
    <row r="15" spans="1:22" x14ac:dyDescent="0.25">
      <c r="A15" t="s">
        <v>46</v>
      </c>
    </row>
    <row r="16" spans="1:22" s="50" customFormat="1" ht="75" x14ac:dyDescent="0.2">
      <c r="A16" s="47"/>
      <c r="B16" s="47"/>
      <c r="C16" s="79" t="s">
        <v>37</v>
      </c>
      <c r="D16" s="79" t="s">
        <v>36</v>
      </c>
      <c r="E16" s="79" t="s">
        <v>38</v>
      </c>
      <c r="F16" s="79" t="s">
        <v>39</v>
      </c>
      <c r="G16" s="79" t="s">
        <v>40</v>
      </c>
      <c r="H16" s="79" t="s">
        <v>41</v>
      </c>
      <c r="I16" s="79" t="s">
        <v>42</v>
      </c>
      <c r="J16" s="79" t="s">
        <v>43</v>
      </c>
      <c r="K16" s="79" t="s">
        <v>79</v>
      </c>
      <c r="L16" s="79" t="s">
        <v>80</v>
      </c>
      <c r="M16" s="79" t="s">
        <v>81</v>
      </c>
      <c r="N16" s="79" t="s">
        <v>82</v>
      </c>
      <c r="O16" s="79" t="s">
        <v>44</v>
      </c>
      <c r="P16" s="79" t="s">
        <v>45</v>
      </c>
    </row>
    <row r="17" spans="1:16" ht="15.75" thickBot="1" x14ac:dyDescent="0.3">
      <c r="A17" s="21"/>
      <c r="B17" s="21"/>
      <c r="C17" s="23"/>
      <c r="D17" s="22"/>
      <c r="E17" s="23"/>
      <c r="F17" s="23"/>
      <c r="G17" s="23"/>
      <c r="H17" s="23"/>
      <c r="I17" s="23"/>
      <c r="J17" s="24"/>
      <c r="K17" s="24"/>
      <c r="L17" s="25"/>
      <c r="M17" s="21"/>
      <c r="N17" s="25"/>
      <c r="O17" s="21"/>
      <c r="P17" s="21"/>
    </row>
    <row r="18" spans="1:16" ht="15.75" thickBot="1" x14ac:dyDescent="0.3">
      <c r="A18" s="35">
        <v>38352</v>
      </c>
      <c r="B18" s="76">
        <v>2004</v>
      </c>
      <c r="C18" s="73">
        <v>106</v>
      </c>
      <c r="D18" s="26">
        <v>128</v>
      </c>
      <c r="E18" s="28">
        <v>84</v>
      </c>
      <c r="F18" s="26">
        <v>92</v>
      </c>
      <c r="G18" s="28">
        <v>60</v>
      </c>
      <c r="H18" s="26">
        <v>78</v>
      </c>
      <c r="I18" s="28">
        <v>59</v>
      </c>
      <c r="J18" s="39"/>
      <c r="K18" s="39"/>
      <c r="L18" s="38"/>
      <c r="M18" s="36">
        <v>32</v>
      </c>
      <c r="N18" s="38"/>
      <c r="O18" s="20">
        <v>79.88</v>
      </c>
      <c r="P18" s="8">
        <v>79.739999999999995</v>
      </c>
    </row>
    <row r="19" spans="1:16" ht="15.75" thickBot="1" x14ac:dyDescent="0.3">
      <c r="A19" s="35">
        <v>38717</v>
      </c>
      <c r="B19" s="76">
        <v>2005</v>
      </c>
      <c r="C19" s="77">
        <v>105</v>
      </c>
      <c r="D19" s="26">
        <v>142</v>
      </c>
      <c r="E19" s="28">
        <v>98</v>
      </c>
      <c r="F19" s="26">
        <v>91</v>
      </c>
      <c r="G19" s="28">
        <v>62</v>
      </c>
      <c r="H19" s="26">
        <v>82</v>
      </c>
      <c r="I19" s="28">
        <v>60</v>
      </c>
      <c r="J19" s="39"/>
      <c r="K19" s="39"/>
      <c r="L19" s="36">
        <v>32</v>
      </c>
      <c r="M19" s="38"/>
      <c r="N19" s="38"/>
      <c r="O19" s="20">
        <v>84</v>
      </c>
      <c r="P19" s="8">
        <v>77.739999999999995</v>
      </c>
    </row>
    <row r="20" spans="1:16" ht="15.75" thickBot="1" x14ac:dyDescent="0.3">
      <c r="A20" s="35">
        <v>39082</v>
      </c>
      <c r="B20" s="76">
        <v>2006</v>
      </c>
      <c r="C20" s="77">
        <v>109</v>
      </c>
      <c r="D20" s="26">
        <v>144</v>
      </c>
      <c r="E20" s="28">
        <v>102</v>
      </c>
      <c r="F20" s="26">
        <v>92</v>
      </c>
      <c r="G20" s="28">
        <v>68</v>
      </c>
      <c r="H20" s="26">
        <v>93</v>
      </c>
      <c r="I20" s="28">
        <v>60</v>
      </c>
      <c r="J20" s="40"/>
      <c r="K20" s="39"/>
      <c r="L20" s="36">
        <v>34</v>
      </c>
      <c r="M20" s="38"/>
      <c r="N20" s="36">
        <v>30</v>
      </c>
      <c r="O20" s="20">
        <v>81.33</v>
      </c>
      <c r="P20" s="8">
        <v>77.02</v>
      </c>
    </row>
    <row r="21" spans="1:16" thickBot="1" x14ac:dyDescent="0.35">
      <c r="A21" s="35">
        <v>39447</v>
      </c>
      <c r="B21" s="76">
        <v>2007</v>
      </c>
      <c r="C21" s="77">
        <v>109</v>
      </c>
      <c r="D21" s="26">
        <v>161</v>
      </c>
      <c r="E21" s="28">
        <v>114</v>
      </c>
      <c r="F21" s="26">
        <v>93</v>
      </c>
      <c r="G21" s="28">
        <v>71</v>
      </c>
      <c r="H21" s="26">
        <v>99</v>
      </c>
      <c r="I21" s="28">
        <v>60</v>
      </c>
      <c r="J21" s="26">
        <v>35</v>
      </c>
      <c r="K21" s="36"/>
      <c r="L21" s="36">
        <v>39</v>
      </c>
      <c r="M21" s="38"/>
      <c r="N21" s="38"/>
      <c r="O21" s="20">
        <v>86.78</v>
      </c>
      <c r="P21" s="8">
        <v>78.94</v>
      </c>
    </row>
    <row r="22" spans="1:16" thickBot="1" x14ac:dyDescent="0.35">
      <c r="A22" s="35">
        <v>39813</v>
      </c>
      <c r="B22" s="76">
        <v>2008</v>
      </c>
      <c r="C22" s="77">
        <v>117</v>
      </c>
      <c r="D22" s="26">
        <v>175</v>
      </c>
      <c r="E22" s="28">
        <v>124</v>
      </c>
      <c r="F22" s="26">
        <v>95</v>
      </c>
      <c r="G22" s="28">
        <v>72</v>
      </c>
      <c r="H22" s="26">
        <v>103</v>
      </c>
      <c r="I22" s="28">
        <v>64</v>
      </c>
      <c r="J22" s="26">
        <v>37</v>
      </c>
      <c r="K22" s="36"/>
      <c r="L22" s="36">
        <v>41</v>
      </c>
      <c r="M22" s="38"/>
      <c r="N22" s="38"/>
      <c r="O22" s="20">
        <v>92</v>
      </c>
      <c r="P22" s="8">
        <v>87.36</v>
      </c>
    </row>
    <row r="23" spans="1:16" thickBot="1" x14ac:dyDescent="0.35">
      <c r="A23" s="35">
        <v>40178</v>
      </c>
      <c r="B23" s="76">
        <v>2009</v>
      </c>
      <c r="C23" s="77">
        <v>144</v>
      </c>
      <c r="D23" s="26">
        <v>179</v>
      </c>
      <c r="E23" s="28">
        <v>150</v>
      </c>
      <c r="F23" s="26">
        <v>101</v>
      </c>
      <c r="G23" s="28">
        <v>82</v>
      </c>
      <c r="H23" s="26">
        <v>102</v>
      </c>
      <c r="I23" s="28">
        <v>65</v>
      </c>
      <c r="J23" s="26">
        <v>37</v>
      </c>
      <c r="K23" s="36">
        <v>24</v>
      </c>
      <c r="L23" s="36">
        <v>41</v>
      </c>
      <c r="M23" s="38"/>
      <c r="N23" s="38"/>
      <c r="O23" s="20">
        <v>92.5</v>
      </c>
      <c r="P23" s="8">
        <v>96.33</v>
      </c>
    </row>
    <row r="24" spans="1:16" thickBot="1" x14ac:dyDescent="0.35">
      <c r="A24" s="35">
        <v>40543</v>
      </c>
      <c r="B24" s="76">
        <v>2010</v>
      </c>
      <c r="C24" s="78">
        <v>166</v>
      </c>
      <c r="D24" s="52">
        <v>183</v>
      </c>
      <c r="E24" s="53">
        <v>160</v>
      </c>
      <c r="F24" s="26">
        <v>102</v>
      </c>
      <c r="G24" s="53">
        <v>94</v>
      </c>
      <c r="H24" s="26">
        <v>93</v>
      </c>
      <c r="I24" s="53">
        <v>65</v>
      </c>
      <c r="J24" s="26">
        <v>36</v>
      </c>
      <c r="K24" s="36">
        <v>27</v>
      </c>
      <c r="L24" s="8"/>
      <c r="M24" s="7"/>
      <c r="N24" s="7"/>
      <c r="O24" s="20">
        <v>102.89</v>
      </c>
      <c r="P24" s="8">
        <v>105.9</v>
      </c>
    </row>
    <row r="25" spans="1:16" thickBot="1" x14ac:dyDescent="0.35">
      <c r="A25" s="56">
        <v>40908</v>
      </c>
      <c r="B25" s="76">
        <v>2011</v>
      </c>
      <c r="C25" s="73">
        <v>206</v>
      </c>
      <c r="D25" s="57">
        <v>182</v>
      </c>
      <c r="E25" s="60">
        <v>163</v>
      </c>
      <c r="F25" s="26">
        <v>107</v>
      </c>
      <c r="G25" s="60">
        <v>95</v>
      </c>
      <c r="H25" s="26">
        <v>95</v>
      </c>
      <c r="I25" s="60">
        <v>89</v>
      </c>
      <c r="J25" s="26">
        <v>49</v>
      </c>
      <c r="K25" s="36"/>
      <c r="O25" s="20">
        <f>(SUM(C25:J25))/8</f>
        <v>123.25</v>
      </c>
      <c r="P25" s="8">
        <v>117.3</v>
      </c>
    </row>
    <row r="27" spans="1:16" ht="14.45" x14ac:dyDescent="0.3">
      <c r="A27" t="s">
        <v>7</v>
      </c>
    </row>
    <row r="29" spans="1:16" ht="15.6" x14ac:dyDescent="0.3">
      <c r="A29" s="1"/>
      <c r="B29" s="1"/>
    </row>
    <row r="30" spans="1:16" s="50" customFormat="1" ht="64.5" thickBot="1" x14ac:dyDescent="0.25">
      <c r="A30" s="47"/>
      <c r="B30" s="47"/>
      <c r="C30" s="48" t="s">
        <v>47</v>
      </c>
      <c r="D30" s="48" t="s">
        <v>48</v>
      </c>
      <c r="E30" s="48" t="s">
        <v>50</v>
      </c>
      <c r="F30" s="48" t="s">
        <v>49</v>
      </c>
      <c r="G30" s="48" t="s">
        <v>51</v>
      </c>
      <c r="H30" s="48" t="s">
        <v>75</v>
      </c>
      <c r="I30" s="48" t="s">
        <v>52</v>
      </c>
      <c r="J30" s="48" t="s">
        <v>83</v>
      </c>
      <c r="K30" s="48" t="s">
        <v>84</v>
      </c>
      <c r="L30" s="48" t="s">
        <v>85</v>
      </c>
      <c r="M30" s="48" t="s">
        <v>53</v>
      </c>
      <c r="N30" s="48" t="s">
        <v>35</v>
      </c>
    </row>
    <row r="31" spans="1:16" ht="15.75" hidden="1" thickBot="1" x14ac:dyDescent="0.3">
      <c r="A31" s="25"/>
      <c r="B31" s="25"/>
      <c r="C31" s="22"/>
      <c r="D31" s="22"/>
      <c r="E31" s="23"/>
      <c r="F31" s="24"/>
      <c r="G31" s="23"/>
      <c r="I31" s="24"/>
      <c r="J31" s="25"/>
      <c r="K31" s="25"/>
      <c r="L31" s="25"/>
      <c r="M31" s="21"/>
      <c r="N31" s="21"/>
    </row>
    <row r="32" spans="1:16" thickBot="1" x14ac:dyDescent="0.35">
      <c r="A32" s="43">
        <v>38352</v>
      </c>
      <c r="B32" s="76">
        <v>2004</v>
      </c>
      <c r="C32" s="57">
        <v>82</v>
      </c>
      <c r="D32" s="41">
        <v>96</v>
      </c>
      <c r="E32" s="61">
        <v>65</v>
      </c>
      <c r="F32" s="62"/>
      <c r="G32" s="61">
        <v>45</v>
      </c>
      <c r="I32" s="39"/>
      <c r="J32" s="7"/>
      <c r="K32" s="7"/>
      <c r="L32" s="7"/>
      <c r="M32" s="20">
        <v>72</v>
      </c>
      <c r="N32" s="8">
        <v>79.739999999999995</v>
      </c>
    </row>
    <row r="33" spans="1:14" thickBot="1" x14ac:dyDescent="0.35">
      <c r="A33" s="43">
        <v>38717</v>
      </c>
      <c r="B33" s="76">
        <v>2005</v>
      </c>
      <c r="C33" s="72">
        <v>94</v>
      </c>
      <c r="D33" s="41">
        <v>108</v>
      </c>
      <c r="E33" s="80">
        <v>65</v>
      </c>
      <c r="F33" s="40"/>
      <c r="G33" s="80">
        <v>42</v>
      </c>
      <c r="I33" s="39"/>
      <c r="J33" s="64"/>
      <c r="K33" s="7"/>
      <c r="L33" s="7"/>
      <c r="M33" s="20">
        <v>77.25</v>
      </c>
      <c r="N33" s="8">
        <v>77.739999999999995</v>
      </c>
    </row>
    <row r="34" spans="1:14" thickBot="1" x14ac:dyDescent="0.35">
      <c r="A34" s="43">
        <v>39082</v>
      </c>
      <c r="B34" s="76">
        <v>2006</v>
      </c>
      <c r="C34" s="72">
        <v>117</v>
      </c>
      <c r="D34" s="41">
        <v>116</v>
      </c>
      <c r="E34" s="80">
        <v>68</v>
      </c>
      <c r="F34" s="41">
        <v>41</v>
      </c>
      <c r="G34" s="80">
        <v>43</v>
      </c>
      <c r="H34" s="63"/>
      <c r="I34" s="62"/>
      <c r="J34" s="65">
        <v>42</v>
      </c>
      <c r="K34" s="8">
        <v>18</v>
      </c>
      <c r="L34" s="8">
        <v>59</v>
      </c>
      <c r="M34" s="20">
        <v>63</v>
      </c>
      <c r="N34" s="8">
        <v>77.02</v>
      </c>
    </row>
    <row r="35" spans="1:14" thickBot="1" x14ac:dyDescent="0.35">
      <c r="A35" s="43">
        <v>39447</v>
      </c>
      <c r="B35" s="76">
        <v>2007</v>
      </c>
      <c r="C35" s="72">
        <v>135</v>
      </c>
      <c r="D35" s="41">
        <v>126</v>
      </c>
      <c r="E35" s="80">
        <v>67</v>
      </c>
      <c r="F35" s="41">
        <v>44</v>
      </c>
      <c r="G35" s="80">
        <v>54</v>
      </c>
      <c r="H35" s="64"/>
      <c r="I35" s="62"/>
      <c r="J35" s="8">
        <v>51</v>
      </c>
      <c r="K35" s="8">
        <v>10</v>
      </c>
      <c r="L35" s="8">
        <v>40</v>
      </c>
      <c r="M35" s="20">
        <v>65.88</v>
      </c>
      <c r="N35" s="8">
        <v>78.94</v>
      </c>
    </row>
    <row r="36" spans="1:14" thickBot="1" x14ac:dyDescent="0.35">
      <c r="A36" s="43">
        <v>39813</v>
      </c>
      <c r="B36" s="76">
        <v>2008</v>
      </c>
      <c r="C36" s="72">
        <v>136</v>
      </c>
      <c r="D36" s="41">
        <v>132</v>
      </c>
      <c r="E36" s="80">
        <v>67</v>
      </c>
      <c r="F36" s="41">
        <v>54</v>
      </c>
      <c r="G36" s="80">
        <v>57</v>
      </c>
      <c r="H36" s="63"/>
      <c r="I36" s="40"/>
      <c r="J36" s="8">
        <v>59</v>
      </c>
      <c r="K36" s="8">
        <v>9</v>
      </c>
      <c r="L36" s="8">
        <v>38</v>
      </c>
      <c r="M36" s="20">
        <v>69</v>
      </c>
      <c r="N36" s="8">
        <v>87.36</v>
      </c>
    </row>
    <row r="37" spans="1:14" thickBot="1" x14ac:dyDescent="0.35">
      <c r="A37" s="43">
        <v>40178</v>
      </c>
      <c r="B37" s="76">
        <v>2009</v>
      </c>
      <c r="C37" s="72">
        <v>152</v>
      </c>
      <c r="D37" s="41">
        <v>134</v>
      </c>
      <c r="E37" s="80">
        <v>67</v>
      </c>
      <c r="F37" s="41">
        <v>58</v>
      </c>
      <c r="G37" s="80">
        <v>64</v>
      </c>
      <c r="I37" s="82">
        <v>40</v>
      </c>
      <c r="J37" s="8">
        <v>53</v>
      </c>
      <c r="K37" s="7"/>
      <c r="L37" s="7"/>
      <c r="M37" s="20">
        <v>81.14</v>
      </c>
      <c r="N37" s="8">
        <v>96.33</v>
      </c>
    </row>
    <row r="38" spans="1:14" thickBot="1" x14ac:dyDescent="0.35">
      <c r="A38" s="43">
        <v>40543</v>
      </c>
      <c r="B38" s="76">
        <v>2010</v>
      </c>
      <c r="C38" s="71">
        <v>174</v>
      </c>
      <c r="D38" s="74">
        <v>127</v>
      </c>
      <c r="E38" s="80">
        <v>62</v>
      </c>
      <c r="F38" s="41">
        <v>67</v>
      </c>
      <c r="G38" s="81">
        <v>61</v>
      </c>
      <c r="I38" s="61">
        <v>53</v>
      </c>
      <c r="J38" s="8">
        <v>44</v>
      </c>
      <c r="K38" s="7"/>
      <c r="L38" s="7"/>
      <c r="M38" s="20">
        <v>84</v>
      </c>
      <c r="N38" s="8">
        <v>105.9</v>
      </c>
    </row>
    <row r="39" spans="1:14" thickBot="1" x14ac:dyDescent="0.35">
      <c r="A39" s="56">
        <v>40908</v>
      </c>
      <c r="B39" s="76">
        <v>2011</v>
      </c>
      <c r="C39" s="57">
        <v>191</v>
      </c>
      <c r="D39" s="75">
        <v>126</v>
      </c>
      <c r="E39" s="80">
        <v>77</v>
      </c>
      <c r="F39" s="41">
        <v>72</v>
      </c>
      <c r="G39" s="61">
        <v>66</v>
      </c>
      <c r="H39" s="70">
        <v>61</v>
      </c>
      <c r="I39" s="80">
        <v>59</v>
      </c>
      <c r="J39" s="8"/>
      <c r="M39" s="20">
        <f>(SUM(C39:I39))/7</f>
        <v>93.142857142857139</v>
      </c>
      <c r="N39" s="8">
        <f>P25</f>
        <v>117.3</v>
      </c>
    </row>
    <row r="41" spans="1:14" ht="14.45" x14ac:dyDescent="0.3">
      <c r="A41" t="s">
        <v>11</v>
      </c>
    </row>
    <row r="42" spans="1:14" ht="15.6" x14ac:dyDescent="0.3">
      <c r="A42" s="1"/>
      <c r="B42" s="1"/>
    </row>
    <row r="43" spans="1:14" s="50" customFormat="1" ht="75" customHeight="1" x14ac:dyDescent="0.2">
      <c r="A43" s="47"/>
      <c r="B43" s="47"/>
      <c r="C43" s="48" t="s">
        <v>54</v>
      </c>
      <c r="D43" s="48" t="s">
        <v>55</v>
      </c>
      <c r="E43" s="48" t="s">
        <v>56</v>
      </c>
      <c r="F43" s="48" t="s">
        <v>57</v>
      </c>
      <c r="G43" s="48" t="s">
        <v>58</v>
      </c>
      <c r="H43" s="48" t="s">
        <v>59</v>
      </c>
      <c r="I43" s="48" t="s">
        <v>60</v>
      </c>
      <c r="J43" s="48" t="s">
        <v>88</v>
      </c>
      <c r="K43" s="48" t="s">
        <v>87</v>
      </c>
      <c r="L43" s="48" t="s">
        <v>61</v>
      </c>
      <c r="M43" s="48" t="s">
        <v>35</v>
      </c>
    </row>
    <row r="44" spans="1:14" ht="15.75" hidden="1" thickBot="1" x14ac:dyDescent="0.3">
      <c r="A44" s="25"/>
      <c r="B44" s="25"/>
      <c r="C44" s="25"/>
      <c r="D44" s="22"/>
      <c r="E44" s="23"/>
      <c r="F44" s="22"/>
      <c r="G44" s="25"/>
      <c r="H44" s="25"/>
      <c r="I44" s="24"/>
      <c r="J44" s="25"/>
      <c r="K44" s="25"/>
      <c r="L44" s="21"/>
      <c r="M44" s="21"/>
    </row>
    <row r="45" spans="1:14" thickBot="1" x14ac:dyDescent="0.35">
      <c r="A45" s="46">
        <v>38352</v>
      </c>
      <c r="B45" s="76">
        <v>2004</v>
      </c>
      <c r="C45" s="44"/>
      <c r="D45" s="27">
        <v>129</v>
      </c>
      <c r="E45" s="42">
        <v>46</v>
      </c>
      <c r="F45" s="27">
        <v>99</v>
      </c>
      <c r="G45" s="7"/>
      <c r="H45" s="7"/>
      <c r="I45" s="39"/>
      <c r="J45" s="7"/>
      <c r="K45" s="7"/>
      <c r="L45" s="20">
        <v>91.33</v>
      </c>
      <c r="M45" s="20">
        <v>79.739999999999995</v>
      </c>
    </row>
    <row r="46" spans="1:14" thickBot="1" x14ac:dyDescent="0.35">
      <c r="A46" s="46">
        <v>38717</v>
      </c>
      <c r="B46" s="76">
        <v>2005</v>
      </c>
      <c r="C46" s="31"/>
      <c r="D46" s="27">
        <v>125</v>
      </c>
      <c r="E46" s="42">
        <v>50</v>
      </c>
      <c r="F46" s="27">
        <v>99</v>
      </c>
      <c r="G46" s="7"/>
      <c r="H46" s="7"/>
      <c r="I46" s="39"/>
      <c r="J46" s="7"/>
      <c r="K46" s="7"/>
      <c r="L46" s="20">
        <v>91.33</v>
      </c>
      <c r="M46" s="20">
        <v>77.739999999999995</v>
      </c>
    </row>
    <row r="47" spans="1:14" thickBot="1" x14ac:dyDescent="0.35">
      <c r="A47" s="43">
        <v>39082</v>
      </c>
      <c r="B47" s="76">
        <v>2006</v>
      </c>
      <c r="C47" s="57">
        <v>57</v>
      </c>
      <c r="D47" s="27">
        <v>108</v>
      </c>
      <c r="E47" s="42">
        <v>64</v>
      </c>
      <c r="F47" s="27">
        <v>92</v>
      </c>
      <c r="G47" s="32"/>
      <c r="H47" s="7"/>
      <c r="I47" s="39"/>
      <c r="J47" s="7"/>
      <c r="K47" s="7"/>
      <c r="L47" s="20">
        <v>80.25</v>
      </c>
      <c r="M47" s="20">
        <v>77.02</v>
      </c>
    </row>
    <row r="48" spans="1:14" thickBot="1" x14ac:dyDescent="0.35">
      <c r="A48" s="43">
        <v>39447</v>
      </c>
      <c r="B48" s="76">
        <v>2007</v>
      </c>
      <c r="C48" s="72">
        <v>108</v>
      </c>
      <c r="D48" s="27">
        <v>115</v>
      </c>
      <c r="E48" s="42">
        <v>70</v>
      </c>
      <c r="F48" s="27">
        <v>102</v>
      </c>
      <c r="G48" s="26">
        <v>24</v>
      </c>
      <c r="H48" s="32"/>
      <c r="I48" s="39"/>
      <c r="J48" s="7"/>
      <c r="K48" s="8">
        <v>5</v>
      </c>
      <c r="L48" s="20">
        <v>70.67</v>
      </c>
      <c r="M48" s="20">
        <v>78.94</v>
      </c>
    </row>
    <row r="49" spans="1:17" thickBot="1" x14ac:dyDescent="0.35">
      <c r="A49" s="43">
        <v>39813</v>
      </c>
      <c r="B49" s="76">
        <v>2008</v>
      </c>
      <c r="C49" s="72">
        <v>148</v>
      </c>
      <c r="D49" s="27">
        <v>133</v>
      </c>
      <c r="E49" s="42">
        <v>88</v>
      </c>
      <c r="F49" s="27">
        <v>105</v>
      </c>
      <c r="G49" s="26">
        <v>48</v>
      </c>
      <c r="H49" s="27">
        <v>22</v>
      </c>
      <c r="I49" s="39"/>
      <c r="J49" s="7"/>
      <c r="K49" s="7"/>
      <c r="L49" s="20">
        <v>90.67</v>
      </c>
      <c r="M49" s="20">
        <v>87.36</v>
      </c>
    </row>
    <row r="50" spans="1:17" thickBot="1" x14ac:dyDescent="0.35">
      <c r="A50" s="43">
        <v>40178</v>
      </c>
      <c r="B50" s="76">
        <v>2009</v>
      </c>
      <c r="C50" s="72">
        <v>174</v>
      </c>
      <c r="D50" s="27">
        <v>150</v>
      </c>
      <c r="E50" s="42">
        <v>108</v>
      </c>
      <c r="F50" s="27">
        <v>106</v>
      </c>
      <c r="G50" s="26">
        <v>95</v>
      </c>
      <c r="H50" s="27">
        <v>52</v>
      </c>
      <c r="I50" s="45"/>
      <c r="J50" s="8">
        <v>38</v>
      </c>
      <c r="K50" s="7"/>
      <c r="L50" s="20">
        <v>103.29</v>
      </c>
      <c r="M50" s="20">
        <v>95.33</v>
      </c>
    </row>
    <row r="51" spans="1:17" thickBot="1" x14ac:dyDescent="0.35">
      <c r="A51" s="43">
        <v>40543</v>
      </c>
      <c r="B51" s="76">
        <v>2010</v>
      </c>
      <c r="C51" s="72">
        <v>183</v>
      </c>
      <c r="D51" s="27">
        <v>167</v>
      </c>
      <c r="E51" s="42">
        <v>124</v>
      </c>
      <c r="F51" s="27">
        <v>111</v>
      </c>
      <c r="G51" s="26">
        <v>102</v>
      </c>
      <c r="H51" s="27">
        <v>76</v>
      </c>
      <c r="I51" s="42">
        <v>50</v>
      </c>
      <c r="J51" s="8"/>
      <c r="K51" s="7"/>
      <c r="L51" s="20">
        <v>116.14</v>
      </c>
      <c r="M51" s="20">
        <v>105.9</v>
      </c>
    </row>
    <row r="52" spans="1:17" thickBot="1" x14ac:dyDescent="0.35">
      <c r="A52" s="56">
        <v>40908</v>
      </c>
      <c r="B52" s="76">
        <v>2011</v>
      </c>
      <c r="C52" s="57">
        <v>184</v>
      </c>
      <c r="D52" s="58">
        <v>180</v>
      </c>
      <c r="E52" s="59">
        <v>136</v>
      </c>
      <c r="F52" s="58">
        <v>116</v>
      </c>
      <c r="G52" s="69">
        <v>107</v>
      </c>
      <c r="H52" s="70">
        <v>101</v>
      </c>
      <c r="I52" s="58">
        <v>76</v>
      </c>
      <c r="L52" s="20">
        <f>(SUM(C52:I52))/7</f>
        <v>128.57142857142858</v>
      </c>
      <c r="M52" s="20">
        <f>N39</f>
        <v>117.3</v>
      </c>
    </row>
    <row r="56" spans="1:17" ht="15.6" x14ac:dyDescent="0.3">
      <c r="A56" s="1"/>
      <c r="B56" s="1"/>
    </row>
    <row r="57" spans="1:17" s="50" customFormat="1" ht="61.5" customHeight="1" x14ac:dyDescent="0.2">
      <c r="A57" s="47"/>
      <c r="B57" s="47"/>
      <c r="C57" s="48" t="s">
        <v>62</v>
      </c>
      <c r="D57" s="48" t="s">
        <v>63</v>
      </c>
      <c r="E57" s="48" t="s">
        <v>64</v>
      </c>
      <c r="F57" s="48" t="s">
        <v>65</v>
      </c>
      <c r="G57" s="48" t="s">
        <v>66</v>
      </c>
      <c r="H57" s="48" t="s">
        <v>67</v>
      </c>
      <c r="I57" s="48" t="s">
        <v>68</v>
      </c>
      <c r="J57" s="48" t="s">
        <v>70</v>
      </c>
      <c r="K57" s="48" t="s">
        <v>69</v>
      </c>
      <c r="L57" s="48" t="s">
        <v>72</v>
      </c>
      <c r="M57" s="48" t="s">
        <v>73</v>
      </c>
      <c r="N57" s="48" t="s">
        <v>71</v>
      </c>
      <c r="O57" s="48" t="s">
        <v>86</v>
      </c>
      <c r="P57" s="48" t="s">
        <v>74</v>
      </c>
      <c r="Q57" s="48" t="s">
        <v>35</v>
      </c>
    </row>
    <row r="58" spans="1:17" thickBot="1" x14ac:dyDescent="0.35">
      <c r="A58" s="21"/>
      <c r="B58" s="21"/>
      <c r="C58" s="25"/>
      <c r="D58" s="22"/>
      <c r="E58" s="22"/>
      <c r="F58" s="22"/>
      <c r="G58" s="23"/>
      <c r="H58" s="23"/>
      <c r="I58" s="23"/>
      <c r="J58" s="24"/>
      <c r="K58" s="24"/>
      <c r="L58" s="24"/>
      <c r="M58" s="22"/>
      <c r="N58" s="24"/>
      <c r="O58" s="25"/>
      <c r="P58" s="21"/>
      <c r="Q58" s="21"/>
    </row>
    <row r="59" spans="1:17" thickBot="1" x14ac:dyDescent="0.35">
      <c r="A59" s="46">
        <v>38352</v>
      </c>
      <c r="B59" s="76">
        <v>2004</v>
      </c>
      <c r="C59" s="31"/>
      <c r="D59" s="27">
        <v>67</v>
      </c>
      <c r="E59" s="26">
        <v>95</v>
      </c>
      <c r="F59" s="27">
        <v>62</v>
      </c>
      <c r="G59" s="42">
        <v>76</v>
      </c>
      <c r="H59" s="28">
        <v>57</v>
      </c>
      <c r="I59" s="42">
        <v>41</v>
      </c>
      <c r="J59" s="40"/>
      <c r="K59" s="40"/>
      <c r="L59" s="30"/>
      <c r="M59" s="61">
        <v>31</v>
      </c>
      <c r="N59" s="39"/>
      <c r="O59" s="7"/>
      <c r="P59" s="20">
        <v>61.29</v>
      </c>
      <c r="Q59" s="20">
        <v>79.739999999999995</v>
      </c>
    </row>
    <row r="60" spans="1:17" thickBot="1" x14ac:dyDescent="0.35">
      <c r="A60" s="43">
        <v>38717</v>
      </c>
      <c r="B60" s="76">
        <v>2005</v>
      </c>
      <c r="C60" s="57">
        <v>34</v>
      </c>
      <c r="D60" s="27">
        <v>82</v>
      </c>
      <c r="E60" s="26">
        <v>94</v>
      </c>
      <c r="F60" s="27">
        <v>69</v>
      </c>
      <c r="G60" s="42">
        <v>78</v>
      </c>
      <c r="H60" s="28">
        <v>60</v>
      </c>
      <c r="I60" s="42">
        <v>44</v>
      </c>
      <c r="J60" s="28">
        <v>21</v>
      </c>
      <c r="K60" s="61">
        <v>16</v>
      </c>
      <c r="L60" s="30"/>
      <c r="M60" s="61">
        <v>31</v>
      </c>
      <c r="N60" s="39"/>
      <c r="O60" s="7"/>
      <c r="P60" s="20">
        <v>52.9</v>
      </c>
      <c r="Q60" s="20">
        <v>77.739999999999995</v>
      </c>
    </row>
    <row r="61" spans="1:17" thickBot="1" x14ac:dyDescent="0.35">
      <c r="A61" s="43">
        <v>39082</v>
      </c>
      <c r="B61" s="76">
        <v>2006</v>
      </c>
      <c r="C61" s="72">
        <v>52</v>
      </c>
      <c r="D61" s="27">
        <v>90</v>
      </c>
      <c r="E61" s="26">
        <v>99</v>
      </c>
      <c r="F61" s="27">
        <v>69</v>
      </c>
      <c r="G61" s="42">
        <v>75</v>
      </c>
      <c r="H61" s="28">
        <v>68</v>
      </c>
      <c r="I61" s="42">
        <v>48</v>
      </c>
      <c r="J61" s="28">
        <v>29</v>
      </c>
      <c r="K61" s="61">
        <v>19</v>
      </c>
      <c r="L61" s="30"/>
      <c r="M61" s="61">
        <v>36</v>
      </c>
      <c r="N61" s="40"/>
      <c r="O61" s="7"/>
      <c r="P61" s="20">
        <v>58.5</v>
      </c>
      <c r="Q61" s="20">
        <v>77.02</v>
      </c>
    </row>
    <row r="62" spans="1:17" thickBot="1" x14ac:dyDescent="0.35">
      <c r="A62" s="43">
        <v>39447</v>
      </c>
      <c r="B62" s="76">
        <v>2007</v>
      </c>
      <c r="C62" s="72">
        <v>82</v>
      </c>
      <c r="D62" s="27">
        <v>98</v>
      </c>
      <c r="E62" s="26">
        <v>104</v>
      </c>
      <c r="F62" s="27">
        <v>71</v>
      </c>
      <c r="G62" s="42">
        <v>76</v>
      </c>
      <c r="H62" s="28">
        <v>76</v>
      </c>
      <c r="I62" s="42">
        <v>52</v>
      </c>
      <c r="J62" s="28">
        <v>36</v>
      </c>
      <c r="K62" s="61">
        <v>37</v>
      </c>
      <c r="L62" s="30"/>
      <c r="M62" s="61">
        <v>37</v>
      </c>
      <c r="N62" s="73">
        <v>43</v>
      </c>
      <c r="O62" s="7"/>
      <c r="P62" s="20">
        <v>64.73</v>
      </c>
      <c r="Q62" s="20">
        <v>78.94</v>
      </c>
    </row>
    <row r="63" spans="1:17" thickBot="1" x14ac:dyDescent="0.35">
      <c r="A63" s="43">
        <v>39813</v>
      </c>
      <c r="B63" s="76">
        <v>2008</v>
      </c>
      <c r="C63" s="72">
        <v>142</v>
      </c>
      <c r="D63" s="27">
        <v>115</v>
      </c>
      <c r="E63" s="26">
        <v>106</v>
      </c>
      <c r="F63" s="27">
        <v>87</v>
      </c>
      <c r="G63" s="42">
        <v>85</v>
      </c>
      <c r="H63" s="28">
        <v>80</v>
      </c>
      <c r="I63" s="42">
        <v>61</v>
      </c>
      <c r="J63" s="28">
        <v>36</v>
      </c>
      <c r="K63" s="61">
        <v>47</v>
      </c>
      <c r="L63" s="33"/>
      <c r="M63" s="61">
        <v>42</v>
      </c>
      <c r="N63" s="77">
        <v>46</v>
      </c>
      <c r="O63" s="8">
        <v>11</v>
      </c>
      <c r="P63" s="20">
        <v>71.5</v>
      </c>
      <c r="Q63" s="20">
        <v>87.36</v>
      </c>
    </row>
    <row r="64" spans="1:17" thickBot="1" x14ac:dyDescent="0.35">
      <c r="A64" s="43">
        <v>40178</v>
      </c>
      <c r="B64" s="76">
        <v>2009</v>
      </c>
      <c r="C64" s="72">
        <v>177</v>
      </c>
      <c r="D64" s="27">
        <v>122</v>
      </c>
      <c r="E64" s="26">
        <v>115</v>
      </c>
      <c r="F64" s="27">
        <v>103</v>
      </c>
      <c r="G64" s="42">
        <v>84</v>
      </c>
      <c r="H64" s="28">
        <v>86</v>
      </c>
      <c r="I64" s="42">
        <v>65</v>
      </c>
      <c r="J64" s="28">
        <v>52</v>
      </c>
      <c r="K64" s="61">
        <v>54</v>
      </c>
      <c r="L64" s="73">
        <v>38</v>
      </c>
      <c r="M64" s="61">
        <v>45</v>
      </c>
      <c r="N64" s="77">
        <v>49</v>
      </c>
      <c r="O64" s="7"/>
      <c r="P64" s="20">
        <v>81.14</v>
      </c>
      <c r="Q64" s="20">
        <v>96.33</v>
      </c>
    </row>
    <row r="65" spans="1:17" thickBot="1" x14ac:dyDescent="0.35">
      <c r="A65" s="43">
        <v>40543</v>
      </c>
      <c r="B65" s="76">
        <v>2010</v>
      </c>
      <c r="C65" s="72">
        <v>189</v>
      </c>
      <c r="D65" s="27">
        <v>157</v>
      </c>
      <c r="E65" s="26">
        <v>138</v>
      </c>
      <c r="F65" s="27">
        <v>107</v>
      </c>
      <c r="G65" s="42">
        <v>94</v>
      </c>
      <c r="H65" s="28">
        <v>87</v>
      </c>
      <c r="I65" s="42">
        <v>76</v>
      </c>
      <c r="J65" s="28">
        <v>63</v>
      </c>
      <c r="K65" s="61">
        <v>67</v>
      </c>
      <c r="L65" s="73">
        <v>52</v>
      </c>
      <c r="M65" s="61">
        <v>51</v>
      </c>
      <c r="N65" s="77">
        <v>55</v>
      </c>
      <c r="O65" s="7"/>
      <c r="P65" s="20">
        <v>94.67</v>
      </c>
      <c r="Q65" s="20">
        <v>105.9</v>
      </c>
    </row>
    <row r="66" spans="1:17" thickBot="1" x14ac:dyDescent="0.35">
      <c r="A66" s="56">
        <v>40908</v>
      </c>
      <c r="B66" s="76">
        <v>2011</v>
      </c>
      <c r="C66" s="57">
        <v>201</v>
      </c>
      <c r="D66" s="58">
        <v>166</v>
      </c>
      <c r="E66" s="66">
        <v>146</v>
      </c>
      <c r="F66" s="58">
        <v>130</v>
      </c>
      <c r="G66" s="59">
        <v>108</v>
      </c>
      <c r="H66" s="60">
        <v>92</v>
      </c>
      <c r="I66" s="59">
        <v>84</v>
      </c>
      <c r="J66" s="28">
        <v>79</v>
      </c>
      <c r="K66" s="61">
        <v>73</v>
      </c>
      <c r="L66" s="73">
        <v>63</v>
      </c>
      <c r="M66" s="61">
        <v>61</v>
      </c>
      <c r="N66" s="73">
        <v>59</v>
      </c>
      <c r="P66" s="20">
        <f>(SUM(C66:N66))/12</f>
        <v>105.16666666666667</v>
      </c>
      <c r="Q66" s="20">
        <f>M52</f>
        <v>117.3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7" sqref="S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aantal woningen per provincie</vt:lpstr>
      <vt:lpstr>aantal woningen per SVK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 Silkens</dc:creator>
  <cp:lastModifiedBy>Vlaams Parlement</cp:lastModifiedBy>
  <cp:lastPrinted>2012-05-21T13:22:50Z</cp:lastPrinted>
  <dcterms:created xsi:type="dcterms:W3CDTF">2012-04-27T08:45:32Z</dcterms:created>
  <dcterms:modified xsi:type="dcterms:W3CDTF">2012-06-06T14:21:04Z</dcterms:modified>
</cp:coreProperties>
</file>