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405" windowWidth="15180" windowHeight="1212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poldersC</author>
    <author>ingevanvynckt</author>
  </authors>
  <commentList>
    <comment ref="B4" authorId="0">
      <text>
        <r>
          <rPr>
            <b/>
            <sz val="8"/>
            <color indexed="40"/>
            <rFont val="Tahoma"/>
            <family val="2"/>
          </rPr>
          <t>http://www.crematorium.be/statistiek.html</t>
        </r>
        <r>
          <rPr>
            <b/>
            <sz val="8"/>
            <rFont val="Tahoma"/>
            <family val="0"/>
          </rPr>
          <t xml:space="preserve">
Dhr. Coenegrachts, Intercommunale Westlede</t>
        </r>
        <r>
          <rPr>
            <sz val="8"/>
            <rFont val="Tahoma"/>
            <family val="0"/>
          </rPr>
          <t xml:space="preserve">
</t>
        </r>
      </text>
    </comment>
    <comment ref="B18" authorId="1">
      <text>
        <r>
          <rPr>
            <b/>
            <sz val="8"/>
            <rFont val="Tahoma"/>
            <family val="0"/>
          </rPr>
          <t>ingevanvynckt:</t>
        </r>
        <r>
          <rPr>
            <sz val="8"/>
            <rFont val="Tahoma"/>
            <family val="0"/>
          </rPr>
          <t xml:space="preserve">
op basis van gemiddelde exacte metingen MI 2003-2004-2005</t>
        </r>
      </text>
    </comment>
    <comment ref="B20" authorId="1">
      <text>
        <r>
          <rPr>
            <b/>
            <sz val="8"/>
            <rFont val="Tahoma"/>
            <family val="0"/>
          </rPr>
          <t>ingevanvynckt:
op basis van gemiddelde exacte metingen MI 2003-2004-2005</t>
        </r>
      </text>
    </comment>
    <comment ref="B22" authorId="1">
      <text>
        <r>
          <rPr>
            <b/>
            <sz val="8"/>
            <rFont val="Tahoma"/>
            <family val="0"/>
          </rPr>
          <t>ingevanvynckt:
op basis van gemiddelde exacte metingen MI 2003-2004-2005</t>
        </r>
      </text>
    </comment>
    <comment ref="A24" authorId="0">
      <text>
        <r>
          <rPr>
            <b/>
            <sz val="8"/>
            <rFont val="Tahoma"/>
            <family val="2"/>
          </rPr>
          <t>Locatie van de crematoria in Vlaanderen is gekend.  Emissies toegekend aan de X-, Y-coördinaten van de crematoria.
Aantal crematies per crematorium is gekend.</t>
        </r>
        <r>
          <rPr>
            <sz val="8"/>
            <rFont val="Tahoma"/>
            <family val="0"/>
          </rPr>
          <t xml:space="preserve">
</t>
        </r>
      </text>
    </comment>
    <comment ref="C29" authorId="0">
      <text>
        <r>
          <rPr>
            <b/>
            <sz val="8"/>
            <color indexed="40"/>
            <rFont val="Tahoma"/>
            <family val="2"/>
          </rPr>
          <t>http://www.crematorium.be/statistiek.html</t>
        </r>
        <r>
          <rPr>
            <b/>
            <sz val="8"/>
            <rFont val="Tahoma"/>
            <family val="0"/>
          </rPr>
          <t xml:space="preserve">
Dhr. Coenegrachts, Intercommunale Westlede</t>
        </r>
        <r>
          <rPr>
            <sz val="8"/>
            <rFont val="Tahoma"/>
            <family val="0"/>
          </rPr>
          <t xml:space="preserve">
</t>
        </r>
      </text>
    </comment>
    <comment ref="C42" authorId="0">
      <text>
        <r>
          <rPr>
            <b/>
            <sz val="8"/>
            <color indexed="40"/>
            <rFont val="Tahoma"/>
            <family val="2"/>
          </rPr>
          <t>http://www.crematorium.be/statistiek.html</t>
        </r>
        <r>
          <rPr>
            <b/>
            <sz val="8"/>
            <rFont val="Tahoma"/>
            <family val="0"/>
          </rPr>
          <t xml:space="preserve">
Dhr. Coenegrachts, Intercommunale Westlede</t>
        </r>
        <r>
          <rPr>
            <sz val="8"/>
            <rFont val="Tahoma"/>
            <family val="0"/>
          </rPr>
          <t xml:space="preserve">
</t>
        </r>
      </text>
    </comment>
    <comment ref="C55" authorId="0">
      <text>
        <r>
          <rPr>
            <b/>
            <sz val="8"/>
            <color indexed="40"/>
            <rFont val="Tahoma"/>
            <family val="2"/>
          </rPr>
          <t>http://www.crematorium.be/statistiek.html</t>
        </r>
        <r>
          <rPr>
            <b/>
            <sz val="8"/>
            <rFont val="Tahoma"/>
            <family val="0"/>
          </rPr>
          <t xml:space="preserve">
Dhr. Coenegrachts, Intercommunale Westlede</t>
        </r>
        <r>
          <rPr>
            <sz val="8"/>
            <rFont val="Tahoma"/>
            <family val="0"/>
          </rPr>
          <t xml:space="preserve">
</t>
        </r>
      </text>
    </comment>
    <comment ref="C68" authorId="0">
      <text>
        <r>
          <rPr>
            <b/>
            <sz val="8"/>
            <color indexed="40"/>
            <rFont val="Tahoma"/>
            <family val="2"/>
          </rPr>
          <t>http://www.crematorium.be/statistiek.html</t>
        </r>
        <r>
          <rPr>
            <b/>
            <sz val="8"/>
            <rFont val="Tahoma"/>
            <family val="0"/>
          </rPr>
          <t xml:space="preserve">
Dhr. Coenegrachts, Intercommunale Westlede</t>
        </r>
        <r>
          <rPr>
            <sz val="8"/>
            <rFont val="Tahoma"/>
            <family val="0"/>
          </rPr>
          <t xml:space="preserve">
</t>
        </r>
      </text>
    </comment>
    <comment ref="C81" authorId="0">
      <text>
        <r>
          <rPr>
            <b/>
            <sz val="8"/>
            <color indexed="40"/>
            <rFont val="Tahoma"/>
            <family val="2"/>
          </rPr>
          <t>http://www.crematorium.be/statistiek.html</t>
        </r>
        <r>
          <rPr>
            <b/>
            <sz val="8"/>
            <rFont val="Tahoma"/>
            <family val="0"/>
          </rPr>
          <t xml:space="preserve">
Dhr. Coenegrachts, Intercommunale Westlede</t>
        </r>
        <r>
          <rPr>
            <sz val="8"/>
            <rFont val="Tahoma"/>
            <family val="0"/>
          </rPr>
          <t xml:space="preserve">
</t>
        </r>
      </text>
    </comment>
    <comment ref="C94" authorId="0">
      <text>
        <r>
          <rPr>
            <b/>
            <sz val="8"/>
            <color indexed="40"/>
            <rFont val="Tahoma"/>
            <family val="2"/>
          </rPr>
          <t>http://www.crematorium.be/statistiek.html</t>
        </r>
        <r>
          <rPr>
            <b/>
            <sz val="8"/>
            <rFont val="Tahoma"/>
            <family val="0"/>
          </rPr>
          <t xml:space="preserve">
Dhr. Coenegrachts, Intercommunale Westlede</t>
        </r>
        <r>
          <rPr>
            <sz val="8"/>
            <rFont val="Tahoma"/>
            <family val="0"/>
          </rPr>
          <t xml:space="preserve">
</t>
        </r>
      </text>
    </comment>
    <comment ref="C106" authorId="0">
      <text>
        <r>
          <rPr>
            <b/>
            <sz val="8"/>
            <color indexed="40"/>
            <rFont val="Tahoma"/>
            <family val="2"/>
          </rPr>
          <t>http://www.crematorium.be/statistiek.html</t>
        </r>
        <r>
          <rPr>
            <b/>
            <sz val="8"/>
            <rFont val="Tahoma"/>
            <family val="0"/>
          </rPr>
          <t xml:space="preserve">
Dhr. Coenegrachts, Intercommunale Westlede</t>
        </r>
        <r>
          <rPr>
            <sz val="8"/>
            <rFont val="Tahoma"/>
            <family val="0"/>
          </rPr>
          <t xml:space="preserve">
</t>
        </r>
      </text>
    </comment>
    <comment ref="C119" authorId="0">
      <text>
        <r>
          <rPr>
            <b/>
            <sz val="8"/>
            <color indexed="40"/>
            <rFont val="Tahoma"/>
            <family val="2"/>
          </rPr>
          <t>http://www.crematorium.be/statistiek.html</t>
        </r>
        <r>
          <rPr>
            <b/>
            <sz val="8"/>
            <rFont val="Tahoma"/>
            <family val="0"/>
          </rPr>
          <t xml:space="preserve">
Dhr. Coenegrachts, Intercommunale Westlede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<sst xmlns="http://schemas.openxmlformats.org/spreadsheetml/2006/main" count="207" uniqueCount="40">
  <si>
    <t>Jaar</t>
  </si>
  <si>
    <t>Aantal crematies</t>
  </si>
  <si>
    <t>Dioxines</t>
  </si>
  <si>
    <t>Stof</t>
  </si>
  <si>
    <t>Kwik</t>
  </si>
  <si>
    <t>Vlaanderen</t>
  </si>
  <si>
    <t>[ton]</t>
  </si>
  <si>
    <t>[mg]</t>
  </si>
  <si>
    <t>[kg]</t>
  </si>
  <si>
    <t>Component</t>
  </si>
  <si>
    <t>Emissiefactor</t>
  </si>
  <si>
    <t>Dioxines (… - 01/01/2003)</t>
  </si>
  <si>
    <t>[µg/crematie]</t>
  </si>
  <si>
    <t>Dioxines (01/01/2003 - ...)</t>
  </si>
  <si>
    <t>[kg/crematie]</t>
  </si>
  <si>
    <t>Stof (01/01/2003 - ...)</t>
  </si>
  <si>
    <t>[g/crematie]</t>
  </si>
  <si>
    <t>Kwik (01/01/2003 - ...)</t>
  </si>
  <si>
    <t>GEOGRAFISCHE OPSPLITSING</t>
  </si>
  <si>
    <t>Crematorium</t>
  </si>
  <si>
    <t>Adres</t>
  </si>
  <si>
    <t>Crematorium Antwerpen</t>
  </si>
  <si>
    <t>Jules Moretuslei 2, 2610 Wilrijk</t>
  </si>
  <si>
    <t>Crematorium Brugge</t>
  </si>
  <si>
    <t>Zeelaan 2, 8380 Dudzele</t>
  </si>
  <si>
    <t>Crematorium Lochristi</t>
  </si>
  <si>
    <t>Smalle Heerweg 60, 9080 Lochristi</t>
  </si>
  <si>
    <t>Crematorium Turnhout</t>
  </si>
  <si>
    <t>Steenweg op Merksplas 68, 2300 turnhout</t>
  </si>
  <si>
    <t>Crematorium Vilvoorde</t>
  </si>
  <si>
    <t>Havendoklaan 1, 1800 vilvoorde</t>
  </si>
  <si>
    <t>Crematorium Hasselt</t>
  </si>
  <si>
    <t>Prins-Bisschopssingel, 3500 Hasselt</t>
  </si>
  <si>
    <t>Totaal</t>
  </si>
  <si>
    <t>Havendonklaan 1, 1800 vilvoorde</t>
  </si>
  <si>
    <t>Crematorium Sint-Niklaas</t>
  </si>
  <si>
    <t>Waasmunstersesteenweg 13, 9100 Sint-Niklaas</t>
  </si>
  <si>
    <t>sector: BEHEER VAN KERKHOVEN EN CREMATORIA</t>
  </si>
  <si>
    <t>Gehanteerde emissiefactoren tot 31 dec 2002: rekening houdend met de geldende wetgeving (max. normering)</t>
  </si>
  <si>
    <t>Vanaf strengere wetgeving 1/1/2003 emissiefactoren gebaseerd op de gemiddelde resultaten van emissiemetingen in de verschillende crematoria over verschillende jaren.</t>
  </si>
</sst>
</file>

<file path=xl/styles.xml><?xml version="1.0" encoding="utf-8"?>
<styleSheet xmlns="http://schemas.openxmlformats.org/spreadsheetml/2006/main">
  <numFmts count="1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#,##0.000"/>
    <numFmt numFmtId="174" formatCode="#,##0.00000000000"/>
  </numFmts>
  <fonts count="10">
    <font>
      <sz val="10"/>
      <name val="Arial"/>
      <family val="0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sz val="10"/>
      <name val="Comic Sans MS"/>
      <family val="4"/>
    </font>
    <font>
      <b/>
      <sz val="8"/>
      <color indexed="40"/>
      <name val="Tahoma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sz val="10"/>
      <color indexed="10"/>
      <name val="Comic Sans MS"/>
      <family val="4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72" fontId="1" fillId="2" borderId="0" xfId="0" applyNumberFormat="1" applyFont="1" applyFill="1" applyBorder="1" applyAlignment="1">
      <alignment horizontal="left" vertical="center"/>
    </xf>
    <xf numFmtId="172" fontId="2" fillId="2" borderId="0" xfId="0" applyNumberFormat="1" applyFont="1" applyFill="1" applyBorder="1" applyAlignment="1">
      <alignment horizontal="center" vertical="center"/>
    </xf>
    <xf numFmtId="172" fontId="1" fillId="2" borderId="0" xfId="0" applyNumberFormat="1" applyFont="1" applyFill="1" applyBorder="1" applyAlignment="1">
      <alignment horizontal="center" vertical="center"/>
    </xf>
    <xf numFmtId="173" fontId="1" fillId="2" borderId="1" xfId="0" applyNumberFormat="1" applyFont="1" applyFill="1" applyBorder="1" applyAlignment="1">
      <alignment horizontal="left" vertical="center"/>
    </xf>
    <xf numFmtId="172" fontId="2" fillId="2" borderId="1" xfId="0" applyNumberFormat="1" applyFont="1" applyFill="1" applyBorder="1" applyAlignment="1">
      <alignment horizontal="center" vertical="center"/>
    </xf>
    <xf numFmtId="172" fontId="1" fillId="2" borderId="1" xfId="0" applyNumberFormat="1" applyFont="1" applyFill="1" applyBorder="1" applyAlignment="1">
      <alignment horizontal="center" vertical="center"/>
    </xf>
    <xf numFmtId="172" fontId="3" fillId="0" borderId="0" xfId="0" applyNumberFormat="1" applyFont="1" applyAlignment="1">
      <alignment horizontal="center" vertical="center"/>
    </xf>
    <xf numFmtId="172" fontId="3" fillId="2" borderId="2" xfId="0" applyNumberFormat="1" applyFont="1" applyFill="1" applyBorder="1" applyAlignment="1">
      <alignment horizontal="center" vertical="center" wrapText="1"/>
    </xf>
    <xf numFmtId="172" fontId="3" fillId="2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/>
    </xf>
    <xf numFmtId="172" fontId="3" fillId="0" borderId="5" xfId="0" applyNumberFormat="1" applyFont="1" applyBorder="1" applyAlignment="1">
      <alignment horizontal="center" vertical="center"/>
    </xf>
    <xf numFmtId="172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Border="1" applyAlignment="1">
      <alignment horizontal="center" vertical="center"/>
    </xf>
    <xf numFmtId="173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172" fontId="3" fillId="0" borderId="1" xfId="0" applyNumberFormat="1" applyFont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 vertical="center"/>
    </xf>
    <xf numFmtId="174" fontId="3" fillId="0" borderId="0" xfId="0" applyNumberFormat="1" applyFont="1" applyFill="1" applyBorder="1" applyAlignment="1">
      <alignment horizontal="center" vertical="center"/>
    </xf>
    <xf numFmtId="173" fontId="3" fillId="0" borderId="0" xfId="0" applyNumberFormat="1" applyFont="1" applyFill="1" applyBorder="1" applyAlignment="1">
      <alignment horizontal="center" vertical="center"/>
    </xf>
    <xf numFmtId="173" fontId="3" fillId="0" borderId="0" xfId="0" applyNumberFormat="1" applyFont="1" applyBorder="1" applyAlignment="1">
      <alignment horizontal="center" vertical="center"/>
    </xf>
    <xf numFmtId="172" fontId="3" fillId="2" borderId="2" xfId="0" applyNumberFormat="1" applyFont="1" applyFill="1" applyBorder="1" applyAlignment="1">
      <alignment horizontal="center" vertical="center"/>
    </xf>
    <xf numFmtId="172" fontId="3" fillId="0" borderId="11" xfId="0" applyNumberFormat="1" applyFont="1" applyFill="1" applyBorder="1" applyAlignment="1">
      <alignment horizontal="center" vertical="center"/>
    </xf>
    <xf numFmtId="173" fontId="3" fillId="0" borderId="11" xfId="0" applyNumberFormat="1" applyFont="1" applyFill="1" applyBorder="1" applyAlignment="1">
      <alignment horizontal="center" vertical="center"/>
    </xf>
    <xf numFmtId="172" fontId="3" fillId="2" borderId="0" xfId="0" applyNumberFormat="1" applyFont="1" applyFill="1" applyBorder="1" applyAlignment="1">
      <alignment horizontal="left" vertical="center"/>
    </xf>
    <xf numFmtId="172" fontId="3" fillId="2" borderId="0" xfId="0" applyNumberFormat="1" applyFont="1" applyFill="1" applyBorder="1" applyAlignment="1">
      <alignment horizontal="center" vertical="center"/>
    </xf>
    <xf numFmtId="172" fontId="3" fillId="2" borderId="1" xfId="0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172" fontId="3" fillId="2" borderId="4" xfId="0" applyNumberFormat="1" applyFont="1" applyFill="1" applyBorder="1" applyAlignment="1">
      <alignment horizontal="center" vertical="center" wrapText="1"/>
    </xf>
    <xf numFmtId="172" fontId="3" fillId="2" borderId="12" xfId="0" applyNumberFormat="1" applyFont="1" applyFill="1" applyBorder="1" applyAlignment="1">
      <alignment horizontal="center" vertical="center" wrapText="1"/>
    </xf>
    <xf numFmtId="172" fontId="3" fillId="2" borderId="9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/>
    </xf>
    <xf numFmtId="172" fontId="3" fillId="0" borderId="2" xfId="0" applyNumberFormat="1" applyFont="1" applyBorder="1" applyAlignment="1">
      <alignment horizontal="left" vertical="center"/>
    </xf>
    <xf numFmtId="172" fontId="3" fillId="0" borderId="4" xfId="0" applyNumberFormat="1" applyFont="1" applyFill="1" applyBorder="1" applyAlignment="1">
      <alignment horizontal="center" vertical="center"/>
    </xf>
    <xf numFmtId="172" fontId="3" fillId="0" borderId="2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left" vertical="center"/>
    </xf>
    <xf numFmtId="172" fontId="3" fillId="0" borderId="3" xfId="0" applyNumberFormat="1" applyFont="1" applyBorder="1" applyAlignment="1">
      <alignment horizontal="left" vertical="center"/>
    </xf>
    <xf numFmtId="172" fontId="3" fillId="0" borderId="7" xfId="0" applyNumberFormat="1" applyFont="1" applyFill="1" applyBorder="1" applyAlignment="1">
      <alignment horizontal="center" vertical="center"/>
    </xf>
    <xf numFmtId="172" fontId="3" fillId="0" borderId="3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left" vertical="center"/>
    </xf>
    <xf numFmtId="172" fontId="3" fillId="0" borderId="12" xfId="0" applyNumberFormat="1" applyFont="1" applyBorder="1" applyAlignment="1">
      <alignment horizontal="left" vertical="center"/>
    </xf>
    <xf numFmtId="172" fontId="3" fillId="0" borderId="9" xfId="0" applyNumberFormat="1" applyFont="1" applyFill="1" applyBorder="1" applyAlignment="1">
      <alignment horizontal="center" vertical="center"/>
    </xf>
    <xf numFmtId="172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left" vertical="center"/>
    </xf>
    <xf numFmtId="172" fontId="3" fillId="0" borderId="14" xfId="0" applyNumberFormat="1" applyFont="1" applyBorder="1" applyAlignment="1">
      <alignment horizontal="left" vertical="center"/>
    </xf>
    <xf numFmtId="172" fontId="3" fillId="0" borderId="13" xfId="0" applyNumberFormat="1" applyFont="1" applyFill="1" applyBorder="1" applyAlignment="1">
      <alignment horizontal="center" vertical="center"/>
    </xf>
    <xf numFmtId="172" fontId="3" fillId="0" borderId="4" xfId="0" applyNumberFormat="1" applyFont="1" applyBorder="1" applyAlignment="1">
      <alignment horizontal="center" vertical="center"/>
    </xf>
    <xf numFmtId="172" fontId="3" fillId="0" borderId="7" xfId="0" applyNumberFormat="1" applyFont="1" applyBorder="1" applyAlignment="1">
      <alignment horizontal="center" vertical="center"/>
    </xf>
    <xf numFmtId="172" fontId="3" fillId="0" borderId="8" xfId="0" applyNumberFormat="1" applyFont="1" applyBorder="1" applyAlignment="1">
      <alignment horizontal="center" vertical="center"/>
    </xf>
    <xf numFmtId="172" fontId="3" fillId="0" borderId="9" xfId="0" applyNumberFormat="1" applyFont="1" applyBorder="1" applyAlignment="1">
      <alignment horizontal="center" vertical="center"/>
    </xf>
    <xf numFmtId="172" fontId="3" fillId="0" borderId="12" xfId="0" applyNumberFormat="1" applyFont="1" applyFill="1" applyBorder="1" applyAlignment="1">
      <alignment horizontal="center" vertical="center"/>
    </xf>
    <xf numFmtId="172" fontId="3" fillId="0" borderId="2" xfId="0" applyNumberFormat="1" applyFont="1" applyFill="1" applyBorder="1" applyAlignment="1">
      <alignment horizontal="center" vertical="center"/>
    </xf>
    <xf numFmtId="172" fontId="3" fillId="0" borderId="3" xfId="0" applyNumberFormat="1" applyFont="1" applyFill="1" applyBorder="1" applyAlignment="1">
      <alignment horizontal="center" vertical="center"/>
    </xf>
    <xf numFmtId="172" fontId="3" fillId="0" borderId="6" xfId="0" applyNumberFormat="1" applyFont="1" applyFill="1" applyBorder="1" applyAlignment="1">
      <alignment horizontal="center" vertical="center"/>
    </xf>
    <xf numFmtId="172" fontId="3" fillId="0" borderId="8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72" fontId="8" fillId="0" borderId="0" xfId="0" applyNumberFormat="1" applyFont="1" applyAlignment="1">
      <alignment horizontal="left" vertical="center"/>
    </xf>
    <xf numFmtId="173" fontId="3" fillId="0" borderId="3" xfId="0" applyNumberFormat="1" applyFont="1" applyFill="1" applyBorder="1" applyAlignment="1">
      <alignment horizontal="center" vertical="center"/>
    </xf>
    <xf numFmtId="173" fontId="3" fillId="0" borderId="12" xfId="0" applyNumberFormat="1" applyFont="1" applyFill="1" applyBorder="1" applyAlignment="1">
      <alignment horizontal="center" vertical="center"/>
    </xf>
    <xf numFmtId="172" fontId="3" fillId="2" borderId="4" xfId="0" applyNumberFormat="1" applyFont="1" applyFill="1" applyBorder="1" applyAlignment="1">
      <alignment horizontal="center" vertical="center"/>
    </xf>
    <xf numFmtId="172" fontId="0" fillId="0" borderId="6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8"/>
  <sheetViews>
    <sheetView tabSelected="1" workbookViewId="0" topLeftCell="A1">
      <selection activeCell="E8" sqref="E8"/>
    </sheetView>
  </sheetViews>
  <sheetFormatPr defaultColWidth="9.140625" defaultRowHeight="12.75"/>
  <cols>
    <col min="1" max="1" width="42.7109375" style="7" bestFit="1" customWidth="1"/>
    <col min="2" max="2" width="41.8515625" style="7" customWidth="1"/>
    <col min="3" max="16384" width="20.7109375" style="7" customWidth="1"/>
  </cols>
  <sheetData>
    <row r="1" spans="1:2" s="3" customFormat="1" ht="16.5">
      <c r="A1" s="1" t="s">
        <v>37</v>
      </c>
      <c r="B1" s="2"/>
    </row>
    <row r="2" spans="1:2" s="6" customFormat="1" ht="16.5">
      <c r="A2" s="4"/>
      <c r="B2" s="5"/>
    </row>
    <row r="3" ht="15"/>
    <row r="4" spans="1:5" ht="15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</row>
    <row r="5" spans="1:5" ht="15">
      <c r="A5" s="9"/>
      <c r="B5" s="9" t="s">
        <v>5</v>
      </c>
      <c r="C5" s="9" t="s">
        <v>7</v>
      </c>
      <c r="D5" s="9" t="s">
        <v>6</v>
      </c>
      <c r="E5" s="9" t="s">
        <v>8</v>
      </c>
    </row>
    <row r="6" spans="1:5" ht="15">
      <c r="A6" s="10">
        <v>2002</v>
      </c>
      <c r="B6" s="53">
        <v>25667</v>
      </c>
      <c r="C6" s="11">
        <f>B6*$B$17/1000</f>
        <v>102.668</v>
      </c>
      <c r="D6" s="53">
        <f>B6*$B$19/1000</f>
        <v>15.400199999999998</v>
      </c>
      <c r="E6" s="12">
        <f>B6*$B$21/1000</f>
        <v>25.667</v>
      </c>
    </row>
    <row r="7" spans="1:5" ht="15">
      <c r="A7" s="13">
        <v>2003</v>
      </c>
      <c r="B7" s="54">
        <v>26698</v>
      </c>
      <c r="C7" s="15">
        <f aca="true" t="shared" si="0" ref="C7:C13">B7*$B$18/1000</f>
        <v>1.8323549346666665</v>
      </c>
      <c r="D7" s="60">
        <f>B7*B20/1000</f>
        <v>0.13650606496969697</v>
      </c>
      <c r="E7" s="16">
        <f>B7*B22/1000</f>
        <v>1.3185312269747473</v>
      </c>
    </row>
    <row r="8" spans="1:5" ht="15">
      <c r="A8" s="13">
        <v>2004</v>
      </c>
      <c r="B8" s="54">
        <v>26998</v>
      </c>
      <c r="C8" s="15">
        <f t="shared" si="0"/>
        <v>1.8529447346666665</v>
      </c>
      <c r="D8" s="60">
        <f>B8*B20/1000</f>
        <v>0.13803995587878787</v>
      </c>
      <c r="E8" s="16">
        <f>B8*B22/1000</f>
        <v>1.3333472943989897</v>
      </c>
    </row>
    <row r="9" spans="1:5" ht="15">
      <c r="A9" s="13">
        <v>2005</v>
      </c>
      <c r="B9" s="54">
        <v>28128</v>
      </c>
      <c r="C9" s="15">
        <f t="shared" si="0"/>
        <v>1.9304996479999998</v>
      </c>
      <c r="D9" s="60">
        <f>B9*B20/1000</f>
        <v>0.14381761163636364</v>
      </c>
      <c r="E9" s="16">
        <f>B9*B22/1000</f>
        <v>1.3891544816969696</v>
      </c>
    </row>
    <row r="10" spans="1:5" ht="15">
      <c r="A10" s="13">
        <v>2006</v>
      </c>
      <c r="B10" s="54">
        <f>C89</f>
        <v>28905</v>
      </c>
      <c r="C10" s="15">
        <f t="shared" si="0"/>
        <v>1.98382723</v>
      </c>
      <c r="D10" s="60">
        <f>B10*B20/1000</f>
        <v>0.1477903890909091</v>
      </c>
      <c r="E10" s="16">
        <f>B10*B22/1000</f>
        <v>1.4275280963257575</v>
      </c>
    </row>
    <row r="11" spans="1:5" ht="15">
      <c r="A11" s="13">
        <v>2007</v>
      </c>
      <c r="B11" s="54">
        <f>C102</f>
        <v>29877</v>
      </c>
      <c r="C11" s="15">
        <f t="shared" si="0"/>
        <v>2.050538182</v>
      </c>
      <c r="D11" s="60">
        <f>B11*$B$20/1000</f>
        <v>0.15276019563636364</v>
      </c>
      <c r="E11" s="16">
        <f>B11*$B$22/1000</f>
        <v>1.475532154780303</v>
      </c>
    </row>
    <row r="12" spans="1:5" ht="15">
      <c r="A12" s="13">
        <v>2008</v>
      </c>
      <c r="B12" s="54">
        <v>31690</v>
      </c>
      <c r="C12" s="15">
        <f>B12*$B$18/1000</f>
        <v>2.174969206666667</v>
      </c>
      <c r="D12" s="60">
        <f>B12*$B$20/1000</f>
        <v>0.1620300096969697</v>
      </c>
      <c r="E12" s="16">
        <f>B12*$B$22/1000</f>
        <v>1.5650705889141414</v>
      </c>
    </row>
    <row r="13" spans="1:5" ht="15">
      <c r="A13" s="17">
        <v>2009</v>
      </c>
      <c r="B13" s="52">
        <v>32667</v>
      </c>
      <c r="C13" s="18">
        <f t="shared" si="0"/>
        <v>2.242023322</v>
      </c>
      <c r="D13" s="61">
        <f>B13*$B$20/1000</f>
        <v>0.1670253810909091</v>
      </c>
      <c r="E13" s="19">
        <f>B13*$B$22/1000</f>
        <v>1.6133215818257574</v>
      </c>
    </row>
    <row r="14" spans="1:6" ht="15">
      <c r="A14" s="59" t="s">
        <v>38</v>
      </c>
      <c r="B14" s="14"/>
      <c r="C14" s="20"/>
      <c r="D14" s="14"/>
      <c r="E14" s="21"/>
      <c r="F14" s="22"/>
    </row>
    <row r="15" ht="15">
      <c r="A15" s="59" t="s">
        <v>39</v>
      </c>
    </row>
    <row r="16" spans="1:3" ht="15">
      <c r="A16" s="23" t="s">
        <v>9</v>
      </c>
      <c r="B16" s="62" t="s">
        <v>10</v>
      </c>
      <c r="C16" s="63"/>
    </row>
    <row r="17" spans="1:3" ht="15">
      <c r="A17" s="24" t="s">
        <v>11</v>
      </c>
      <c r="B17" s="25">
        <v>4</v>
      </c>
      <c r="C17" s="24" t="s">
        <v>12</v>
      </c>
    </row>
    <row r="18" spans="1:3" ht="15">
      <c r="A18" s="24" t="s">
        <v>13</v>
      </c>
      <c r="B18" s="25">
        <v>0.06863266666666666</v>
      </c>
      <c r="C18" s="24" t="s">
        <v>12</v>
      </c>
    </row>
    <row r="19" spans="1:3" ht="15">
      <c r="A19" s="24" t="s">
        <v>3</v>
      </c>
      <c r="B19" s="25">
        <v>0.6</v>
      </c>
      <c r="C19" s="24" t="s">
        <v>14</v>
      </c>
    </row>
    <row r="20" spans="1:3" ht="15">
      <c r="A20" s="24" t="s">
        <v>15</v>
      </c>
      <c r="B20" s="25">
        <v>0.005112969696969697</v>
      </c>
      <c r="C20" s="24" t="s">
        <v>14</v>
      </c>
    </row>
    <row r="21" spans="1:3" ht="15">
      <c r="A21" s="24" t="s">
        <v>4</v>
      </c>
      <c r="B21" s="25">
        <v>1</v>
      </c>
      <c r="C21" s="24" t="s">
        <v>16</v>
      </c>
    </row>
    <row r="22" spans="1:3" ht="15">
      <c r="A22" s="24" t="s">
        <v>17</v>
      </c>
      <c r="B22" s="25">
        <v>0.04938689141414141</v>
      </c>
      <c r="C22" s="24" t="s">
        <v>16</v>
      </c>
    </row>
    <row r="23" ht="15"/>
    <row r="24" s="27" customFormat="1" ht="15">
      <c r="A24" s="26" t="s">
        <v>18</v>
      </c>
    </row>
    <row r="25" s="28" customFormat="1" ht="15"/>
    <row r="26" ht="15"/>
    <row r="27" ht="15">
      <c r="A27" s="29">
        <v>2002</v>
      </c>
    </row>
    <row r="28" ht="15"/>
    <row r="29" spans="1:6" ht="15">
      <c r="A29" s="8" t="s">
        <v>19</v>
      </c>
      <c r="B29" s="8" t="s">
        <v>20</v>
      </c>
      <c r="C29" s="30" t="s">
        <v>1</v>
      </c>
      <c r="D29" s="8" t="s">
        <v>2</v>
      </c>
      <c r="E29" s="8" t="s">
        <v>3</v>
      </c>
      <c r="F29" s="8" t="s">
        <v>4</v>
      </c>
    </row>
    <row r="30" spans="1:6" ht="15">
      <c r="A30" s="31"/>
      <c r="B30" s="31"/>
      <c r="C30" s="32"/>
      <c r="D30" s="31" t="s">
        <v>7</v>
      </c>
      <c r="E30" s="31" t="s">
        <v>6</v>
      </c>
      <c r="F30" s="31" t="s">
        <v>8</v>
      </c>
    </row>
    <row r="31" spans="1:6" ht="15">
      <c r="A31" s="33" t="s">
        <v>21</v>
      </c>
      <c r="B31" s="34" t="s">
        <v>22</v>
      </c>
      <c r="C31" s="35">
        <v>6284</v>
      </c>
      <c r="D31" s="36">
        <f aca="true" t="shared" si="1" ref="D31:D36">C31*$B$17/1000</f>
        <v>25.136</v>
      </c>
      <c r="E31" s="36">
        <f aca="true" t="shared" si="2" ref="E31:E36">C31*$B$19/1000</f>
        <v>3.7703999999999995</v>
      </c>
      <c r="F31" s="36">
        <f aca="true" t="shared" si="3" ref="F31:F36">C31*$B$21/1000</f>
        <v>6.284</v>
      </c>
    </row>
    <row r="32" spans="1:6" ht="15">
      <c r="A32" s="37" t="s">
        <v>23</v>
      </c>
      <c r="B32" s="38" t="s">
        <v>24</v>
      </c>
      <c r="C32" s="39">
        <v>4886</v>
      </c>
      <c r="D32" s="40">
        <f t="shared" si="1"/>
        <v>19.544</v>
      </c>
      <c r="E32" s="40">
        <f t="shared" si="2"/>
        <v>2.9316</v>
      </c>
      <c r="F32" s="40">
        <f t="shared" si="3"/>
        <v>4.886</v>
      </c>
    </row>
    <row r="33" spans="1:6" ht="15">
      <c r="A33" s="37" t="s">
        <v>25</v>
      </c>
      <c r="B33" s="38" t="s">
        <v>26</v>
      </c>
      <c r="C33" s="39">
        <v>5728</v>
      </c>
      <c r="D33" s="40">
        <f t="shared" si="1"/>
        <v>22.912</v>
      </c>
      <c r="E33" s="40">
        <f t="shared" si="2"/>
        <v>3.4368</v>
      </c>
      <c r="F33" s="40">
        <f t="shared" si="3"/>
        <v>5.728</v>
      </c>
    </row>
    <row r="34" spans="1:6" ht="15">
      <c r="A34" s="37" t="s">
        <v>27</v>
      </c>
      <c r="B34" s="38" t="s">
        <v>28</v>
      </c>
      <c r="C34" s="39">
        <v>1673</v>
      </c>
      <c r="D34" s="40">
        <f t="shared" si="1"/>
        <v>6.692</v>
      </c>
      <c r="E34" s="40">
        <f t="shared" si="2"/>
        <v>1.0038</v>
      </c>
      <c r="F34" s="40">
        <f t="shared" si="3"/>
        <v>1.673</v>
      </c>
    </row>
    <row r="35" spans="1:6" ht="15">
      <c r="A35" s="37" t="s">
        <v>29</v>
      </c>
      <c r="B35" s="38" t="s">
        <v>30</v>
      </c>
      <c r="C35" s="39">
        <v>4403</v>
      </c>
      <c r="D35" s="40">
        <f t="shared" si="1"/>
        <v>17.612</v>
      </c>
      <c r="E35" s="40">
        <f t="shared" si="2"/>
        <v>2.6418</v>
      </c>
      <c r="F35" s="40">
        <f t="shared" si="3"/>
        <v>4.403</v>
      </c>
    </row>
    <row r="36" spans="1:6" ht="15">
      <c r="A36" s="41" t="s">
        <v>31</v>
      </c>
      <c r="B36" s="42" t="s">
        <v>32</v>
      </c>
      <c r="C36" s="43">
        <v>2693</v>
      </c>
      <c r="D36" s="44">
        <f t="shared" si="1"/>
        <v>10.772</v>
      </c>
      <c r="E36" s="44">
        <f t="shared" si="2"/>
        <v>1.6158</v>
      </c>
      <c r="F36" s="44">
        <f t="shared" si="3"/>
        <v>2.693</v>
      </c>
    </row>
    <row r="37" spans="1:6" ht="15">
      <c r="A37" s="45" t="s">
        <v>33</v>
      </c>
      <c r="B37" s="46"/>
      <c r="C37" s="47">
        <f>SUM(C31:C36)</f>
        <v>25667</v>
      </c>
      <c r="D37" s="24">
        <f>SUM(D31:D36)</f>
        <v>102.66799999999999</v>
      </c>
      <c r="E37" s="24">
        <f>SUM(E31:E36)</f>
        <v>15.4002</v>
      </c>
      <c r="F37" s="24">
        <f>SUM(F31:F36)</f>
        <v>25.666999999999998</v>
      </c>
    </row>
    <row r="38" ht="15"/>
    <row r="39" ht="15"/>
    <row r="40" ht="15">
      <c r="A40" s="29">
        <v>2003</v>
      </c>
    </row>
    <row r="41" ht="15"/>
    <row r="42" spans="1:6" ht="15">
      <c r="A42" s="8" t="s">
        <v>19</v>
      </c>
      <c r="B42" s="8" t="s">
        <v>20</v>
      </c>
      <c r="C42" s="30" t="s">
        <v>1</v>
      </c>
      <c r="D42" s="8" t="s">
        <v>2</v>
      </c>
      <c r="E42" s="8" t="s">
        <v>3</v>
      </c>
      <c r="F42" s="8" t="s">
        <v>4</v>
      </c>
    </row>
    <row r="43" spans="1:6" ht="15">
      <c r="A43" s="31"/>
      <c r="B43" s="31"/>
      <c r="C43" s="32"/>
      <c r="D43" s="31" t="s">
        <v>7</v>
      </c>
      <c r="E43" s="9" t="s">
        <v>6</v>
      </c>
      <c r="F43" s="31" t="s">
        <v>8</v>
      </c>
    </row>
    <row r="44" spans="1:6" ht="15">
      <c r="A44" s="33" t="s">
        <v>21</v>
      </c>
      <c r="B44" s="34" t="s">
        <v>22</v>
      </c>
      <c r="C44" s="35">
        <v>6189</v>
      </c>
      <c r="D44" s="48">
        <f aca="true" t="shared" si="4" ref="D44:D49">C44*$B$18/1000</f>
        <v>0.424767574</v>
      </c>
      <c r="E44" s="36">
        <f aca="true" t="shared" si="5" ref="E44:E49">C44*$B$20/1000</f>
        <v>0.03164416945454546</v>
      </c>
      <c r="F44" s="12">
        <f aca="true" t="shared" si="6" ref="F44:F49">C44*$B$22/1000</f>
        <v>0.30565547096212115</v>
      </c>
    </row>
    <row r="45" spans="1:6" ht="15">
      <c r="A45" s="37" t="s">
        <v>23</v>
      </c>
      <c r="B45" s="38" t="s">
        <v>24</v>
      </c>
      <c r="C45" s="39">
        <v>5256</v>
      </c>
      <c r="D45" s="49">
        <f t="shared" si="4"/>
        <v>0.360733296</v>
      </c>
      <c r="E45" s="40">
        <f t="shared" si="5"/>
        <v>0.02687376872727273</v>
      </c>
      <c r="F45" s="50">
        <f t="shared" si="6"/>
        <v>0.2595775012727273</v>
      </c>
    </row>
    <row r="46" spans="1:6" ht="15">
      <c r="A46" s="37" t="s">
        <v>25</v>
      </c>
      <c r="B46" s="38" t="s">
        <v>26</v>
      </c>
      <c r="C46" s="39">
        <v>6009</v>
      </c>
      <c r="D46" s="49">
        <f t="shared" si="4"/>
        <v>0.41241369399999994</v>
      </c>
      <c r="E46" s="40">
        <f t="shared" si="5"/>
        <v>0.030723834909090912</v>
      </c>
      <c r="F46" s="50">
        <f t="shared" si="6"/>
        <v>0.29676583050757577</v>
      </c>
    </row>
    <row r="47" spans="1:6" ht="15">
      <c r="A47" s="37" t="s">
        <v>27</v>
      </c>
      <c r="B47" s="38" t="s">
        <v>28</v>
      </c>
      <c r="C47" s="39">
        <v>1729</v>
      </c>
      <c r="D47" s="49">
        <f t="shared" si="4"/>
        <v>0.11866588066666665</v>
      </c>
      <c r="E47" s="40">
        <f t="shared" si="5"/>
        <v>0.008840324606060606</v>
      </c>
      <c r="F47" s="50">
        <f t="shared" si="6"/>
        <v>0.08538993525505051</v>
      </c>
    </row>
    <row r="48" spans="1:6" ht="15">
      <c r="A48" s="37" t="s">
        <v>29</v>
      </c>
      <c r="B48" s="38" t="s">
        <v>34</v>
      </c>
      <c r="C48" s="39">
        <v>4391</v>
      </c>
      <c r="D48" s="49">
        <f t="shared" si="4"/>
        <v>0.30136603933333334</v>
      </c>
      <c r="E48" s="40">
        <f t="shared" si="5"/>
        <v>0.02245104993939394</v>
      </c>
      <c r="F48" s="50">
        <f t="shared" si="6"/>
        <v>0.21685784019949494</v>
      </c>
    </row>
    <row r="49" spans="1:6" ht="15">
      <c r="A49" s="41" t="s">
        <v>31</v>
      </c>
      <c r="B49" s="42" t="s">
        <v>32</v>
      </c>
      <c r="C49" s="43">
        <v>3124</v>
      </c>
      <c r="D49" s="51">
        <f t="shared" si="4"/>
        <v>0.21440845066666664</v>
      </c>
      <c r="E49" s="44">
        <f t="shared" si="5"/>
        <v>0.015972917333333336</v>
      </c>
      <c r="F49" s="50">
        <f t="shared" si="6"/>
        <v>0.15428464877777776</v>
      </c>
    </row>
    <row r="50" spans="1:6" ht="15">
      <c r="A50" s="45" t="s">
        <v>33</v>
      </c>
      <c r="B50" s="46"/>
      <c r="C50" s="47">
        <f>SUM(C44:C49)</f>
        <v>26698</v>
      </c>
      <c r="D50" s="24">
        <f>SUM(D44:D49)</f>
        <v>1.8323549346666665</v>
      </c>
      <c r="E50" s="52">
        <f>SUM(E44:E49)</f>
        <v>0.13650606496969697</v>
      </c>
      <c r="F50" s="24">
        <f>SUM(F44:F49)</f>
        <v>1.3185312269747473</v>
      </c>
    </row>
    <row r="51" ht="15"/>
    <row r="52" ht="15"/>
    <row r="53" ht="15">
      <c r="A53" s="29">
        <v>2004</v>
      </c>
    </row>
    <row r="54" ht="15"/>
    <row r="55" spans="1:6" ht="15">
      <c r="A55" s="8" t="s">
        <v>19</v>
      </c>
      <c r="B55" s="8" t="s">
        <v>20</v>
      </c>
      <c r="C55" s="30" t="s">
        <v>1</v>
      </c>
      <c r="D55" s="8" t="s">
        <v>2</v>
      </c>
      <c r="E55" s="8" t="s">
        <v>3</v>
      </c>
      <c r="F55" s="8" t="s">
        <v>4</v>
      </c>
    </row>
    <row r="56" spans="1:6" ht="15">
      <c r="A56" s="31"/>
      <c r="B56" s="31"/>
      <c r="C56" s="32"/>
      <c r="D56" s="31" t="s">
        <v>7</v>
      </c>
      <c r="E56" s="31" t="s">
        <v>6</v>
      </c>
      <c r="F56" s="31" t="s">
        <v>8</v>
      </c>
    </row>
    <row r="57" spans="1:6" ht="15">
      <c r="A57" s="33" t="s">
        <v>21</v>
      </c>
      <c r="B57" s="34" t="s">
        <v>22</v>
      </c>
      <c r="C57" s="53">
        <v>6014</v>
      </c>
      <c r="D57" s="36">
        <f aca="true" t="shared" si="7" ref="D57:D62">C57*$B$18/1000</f>
        <v>0.4127568573333333</v>
      </c>
      <c r="E57" s="36">
        <f aca="true" t="shared" si="8" ref="E57:E62">C57*$B$20/1000</f>
        <v>0.03074939975757576</v>
      </c>
      <c r="F57" s="36">
        <f aca="true" t="shared" si="9" ref="F57:F62">C57*$B$22/1000</f>
        <v>0.29701276496464646</v>
      </c>
    </row>
    <row r="58" spans="1:6" ht="15">
      <c r="A58" s="37" t="s">
        <v>23</v>
      </c>
      <c r="B58" s="38" t="s">
        <v>24</v>
      </c>
      <c r="C58" s="54">
        <v>5198</v>
      </c>
      <c r="D58" s="40">
        <f t="shared" si="7"/>
        <v>0.3567526013333333</v>
      </c>
      <c r="E58" s="40">
        <f t="shared" si="8"/>
        <v>0.02657721648484849</v>
      </c>
      <c r="F58" s="40">
        <f t="shared" si="9"/>
        <v>0.25671306157070706</v>
      </c>
    </row>
    <row r="59" spans="1:6" ht="15">
      <c r="A59" s="37" t="s">
        <v>25</v>
      </c>
      <c r="B59" s="38" t="s">
        <v>26</v>
      </c>
      <c r="C59" s="54">
        <v>6293</v>
      </c>
      <c r="D59" s="40">
        <f t="shared" si="7"/>
        <v>0.4319053713333333</v>
      </c>
      <c r="E59" s="40">
        <f t="shared" si="8"/>
        <v>0.03217591830303031</v>
      </c>
      <c r="F59" s="40">
        <f t="shared" si="9"/>
        <v>0.3107917076691919</v>
      </c>
    </row>
    <row r="60" spans="1:6" ht="15">
      <c r="A60" s="37" t="s">
        <v>27</v>
      </c>
      <c r="B60" s="38" t="s">
        <v>28</v>
      </c>
      <c r="C60" s="54">
        <v>2157</v>
      </c>
      <c r="D60" s="40">
        <f t="shared" si="7"/>
        <v>0.148040662</v>
      </c>
      <c r="E60" s="40">
        <f t="shared" si="8"/>
        <v>0.011028675636363637</v>
      </c>
      <c r="F60" s="40">
        <f t="shared" si="9"/>
        <v>0.10652752478030303</v>
      </c>
    </row>
    <row r="61" spans="1:6" ht="15">
      <c r="A61" s="37" t="s">
        <v>29</v>
      </c>
      <c r="B61" s="38" t="s">
        <v>34</v>
      </c>
      <c r="C61" s="54">
        <v>3856</v>
      </c>
      <c r="D61" s="40">
        <f t="shared" si="7"/>
        <v>0.26464756266666667</v>
      </c>
      <c r="E61" s="40">
        <f t="shared" si="8"/>
        <v>0.019715611151515152</v>
      </c>
      <c r="F61" s="40">
        <f t="shared" si="9"/>
        <v>0.19043585329292928</v>
      </c>
    </row>
    <row r="62" spans="1:6" ht="15">
      <c r="A62" s="41" t="s">
        <v>31</v>
      </c>
      <c r="B62" s="42" t="s">
        <v>32</v>
      </c>
      <c r="C62" s="52">
        <v>3480</v>
      </c>
      <c r="D62" s="44">
        <f t="shared" si="7"/>
        <v>0.23884167999999997</v>
      </c>
      <c r="E62" s="40">
        <f t="shared" si="8"/>
        <v>0.017793134545454545</v>
      </c>
      <c r="F62" s="40">
        <f t="shared" si="9"/>
        <v>0.1718663821212121</v>
      </c>
    </row>
    <row r="63" spans="1:6" ht="15">
      <c r="A63" s="45" t="s">
        <v>33</v>
      </c>
      <c r="B63" s="46"/>
      <c r="C63" s="24">
        <f>SUM(C57:C62)</f>
        <v>26998</v>
      </c>
      <c r="D63" s="24">
        <f>SUM(D57:D62)</f>
        <v>1.8529447346666668</v>
      </c>
      <c r="E63" s="24">
        <f>SUM(E57:E62)</f>
        <v>0.13803995587878787</v>
      </c>
      <c r="F63" s="24">
        <f>SUM(F57:F62)</f>
        <v>1.33334729439899</v>
      </c>
    </row>
    <row r="64" ht="15"/>
    <row r="65" ht="15"/>
    <row r="66" ht="15">
      <c r="A66" s="29">
        <v>2005</v>
      </c>
    </row>
    <row r="67" ht="15"/>
    <row r="68" spans="1:6" ht="15">
      <c r="A68" s="8" t="s">
        <v>19</v>
      </c>
      <c r="B68" s="8" t="s">
        <v>20</v>
      </c>
      <c r="C68" s="30" t="s">
        <v>1</v>
      </c>
      <c r="D68" s="8" t="s">
        <v>2</v>
      </c>
      <c r="E68" s="8" t="s">
        <v>3</v>
      </c>
      <c r="F68" s="8" t="s">
        <v>4</v>
      </c>
    </row>
    <row r="69" spans="1:6" ht="15">
      <c r="A69" s="31"/>
      <c r="B69" s="31"/>
      <c r="C69" s="32"/>
      <c r="D69" s="31" t="s">
        <v>7</v>
      </c>
      <c r="E69" s="31" t="s">
        <v>6</v>
      </c>
      <c r="F69" s="31" t="s">
        <v>8</v>
      </c>
    </row>
    <row r="70" spans="1:6" ht="15">
      <c r="A70" s="33" t="s">
        <v>21</v>
      </c>
      <c r="B70" s="34" t="s">
        <v>22</v>
      </c>
      <c r="C70" s="53">
        <v>5946</v>
      </c>
      <c r="D70" s="36">
        <f aca="true" t="shared" si="10" ref="D70:D75">C70*$B$18/1000</f>
        <v>0.408089836</v>
      </c>
      <c r="E70" s="36">
        <f aca="true" t="shared" si="11" ref="E70:E75">C70*$B$20/1000</f>
        <v>0.030401717818181823</v>
      </c>
      <c r="F70" s="36">
        <f aca="true" t="shared" si="12" ref="F70:F75">C70*$B$22/1000</f>
        <v>0.2936544563484848</v>
      </c>
    </row>
    <row r="71" spans="1:6" ht="15">
      <c r="A71" s="37" t="s">
        <v>23</v>
      </c>
      <c r="B71" s="38" t="s">
        <v>24</v>
      </c>
      <c r="C71" s="54">
        <v>5261</v>
      </c>
      <c r="D71" s="40">
        <f t="shared" si="10"/>
        <v>0.3610764593333333</v>
      </c>
      <c r="E71" s="40">
        <f t="shared" si="11"/>
        <v>0.026899333575757578</v>
      </c>
      <c r="F71" s="40">
        <f t="shared" si="12"/>
        <v>0.25982443572979796</v>
      </c>
    </row>
    <row r="72" spans="1:6" ht="15">
      <c r="A72" s="37" t="s">
        <v>25</v>
      </c>
      <c r="B72" s="38" t="s">
        <v>26</v>
      </c>
      <c r="C72" s="54">
        <v>6678</v>
      </c>
      <c r="D72" s="40">
        <f t="shared" si="10"/>
        <v>0.45832894799999996</v>
      </c>
      <c r="E72" s="40">
        <f t="shared" si="11"/>
        <v>0.03414441163636364</v>
      </c>
      <c r="F72" s="40">
        <f t="shared" si="12"/>
        <v>0.32980566086363633</v>
      </c>
    </row>
    <row r="73" spans="1:6" ht="15">
      <c r="A73" s="37" t="s">
        <v>27</v>
      </c>
      <c r="B73" s="38" t="s">
        <v>28</v>
      </c>
      <c r="C73" s="54">
        <v>2104</v>
      </c>
      <c r="D73" s="40">
        <f t="shared" si="10"/>
        <v>0.14440313066666666</v>
      </c>
      <c r="E73" s="40">
        <f t="shared" si="11"/>
        <v>0.010757688242424243</v>
      </c>
      <c r="F73" s="40">
        <f t="shared" si="12"/>
        <v>0.10391001953535353</v>
      </c>
    </row>
    <row r="74" spans="1:6" ht="15">
      <c r="A74" s="37" t="s">
        <v>29</v>
      </c>
      <c r="B74" s="38" t="s">
        <v>34</v>
      </c>
      <c r="C74" s="54">
        <v>4143</v>
      </c>
      <c r="D74" s="40">
        <f t="shared" si="10"/>
        <v>0.28434513799999994</v>
      </c>
      <c r="E74" s="40">
        <f t="shared" si="11"/>
        <v>0.021183033454545454</v>
      </c>
      <c r="F74" s="40">
        <f t="shared" si="12"/>
        <v>0.20460989112878786</v>
      </c>
    </row>
    <row r="75" spans="1:6" ht="15">
      <c r="A75" s="41" t="s">
        <v>31</v>
      </c>
      <c r="B75" s="42" t="s">
        <v>32</v>
      </c>
      <c r="C75" s="52">
        <v>3996</v>
      </c>
      <c r="D75" s="44">
        <f t="shared" si="10"/>
        <v>0.274256136</v>
      </c>
      <c r="E75" s="40">
        <f t="shared" si="11"/>
        <v>0.02043142690909091</v>
      </c>
      <c r="F75" s="40">
        <f t="shared" si="12"/>
        <v>0.1973500180909091</v>
      </c>
    </row>
    <row r="76" spans="1:6" ht="15">
      <c r="A76" s="45" t="s">
        <v>33</v>
      </c>
      <c r="B76" s="46"/>
      <c r="C76" s="24">
        <f>SUM(C70:C75)</f>
        <v>28128</v>
      </c>
      <c r="D76" s="24">
        <f>SUM(D70:D75)</f>
        <v>1.9304996479999998</v>
      </c>
      <c r="E76" s="24">
        <f>SUM(E70:E75)</f>
        <v>0.14381761163636367</v>
      </c>
      <c r="F76" s="24">
        <f>SUM(F70:F75)</f>
        <v>1.3891544816969696</v>
      </c>
    </row>
    <row r="77" ht="15"/>
    <row r="78" ht="15"/>
    <row r="79" ht="15">
      <c r="A79" s="29">
        <v>2006</v>
      </c>
    </row>
    <row r="80" ht="15"/>
    <row r="81" spans="1:6" ht="15">
      <c r="A81" s="8" t="s">
        <v>19</v>
      </c>
      <c r="B81" s="8" t="s">
        <v>20</v>
      </c>
      <c r="C81" s="30" t="s">
        <v>1</v>
      </c>
      <c r="D81" s="8" t="s">
        <v>2</v>
      </c>
      <c r="E81" s="8" t="s">
        <v>3</v>
      </c>
      <c r="F81" s="8" t="s">
        <v>4</v>
      </c>
    </row>
    <row r="82" spans="1:6" ht="15">
      <c r="A82" s="31"/>
      <c r="B82" s="31"/>
      <c r="C82" s="32"/>
      <c r="D82" s="31" t="s">
        <v>7</v>
      </c>
      <c r="E82" s="31" t="s">
        <v>6</v>
      </c>
      <c r="F82" s="31" t="s">
        <v>8</v>
      </c>
    </row>
    <row r="83" spans="1:6" ht="15">
      <c r="A83" s="33" t="s">
        <v>21</v>
      </c>
      <c r="B83" s="34" t="s">
        <v>22</v>
      </c>
      <c r="C83" s="53">
        <v>6202</v>
      </c>
      <c r="D83" s="36">
        <f aca="true" t="shared" si="13" ref="D83:D88">C83*$B$18/1000</f>
        <v>0.42565979866666664</v>
      </c>
      <c r="E83" s="53">
        <f aca="true" t="shared" si="14" ref="E83:E88">C83*$B$20/1000</f>
        <v>0.03171063806060606</v>
      </c>
      <c r="F83" s="36">
        <f aca="true" t="shared" si="15" ref="F83:F88">C83*$B$22/1000</f>
        <v>0.30629750055050503</v>
      </c>
    </row>
    <row r="84" spans="1:6" ht="15">
      <c r="A84" s="37" t="s">
        <v>23</v>
      </c>
      <c r="B84" s="38" t="s">
        <v>24</v>
      </c>
      <c r="C84" s="54">
        <v>5601</v>
      </c>
      <c r="D84" s="40">
        <f t="shared" si="13"/>
        <v>0.384411566</v>
      </c>
      <c r="E84" s="54">
        <f t="shared" si="14"/>
        <v>0.028637743272727275</v>
      </c>
      <c r="F84" s="40">
        <f t="shared" si="15"/>
        <v>0.27661597881060607</v>
      </c>
    </row>
    <row r="85" spans="1:6" ht="15">
      <c r="A85" s="37" t="s">
        <v>25</v>
      </c>
      <c r="B85" s="38" t="s">
        <v>26</v>
      </c>
      <c r="C85" s="54">
        <v>6807</v>
      </c>
      <c r="D85" s="40">
        <f t="shared" si="13"/>
        <v>0.46718256199999997</v>
      </c>
      <c r="E85" s="54">
        <f t="shared" si="14"/>
        <v>0.034803984727272724</v>
      </c>
      <c r="F85" s="40">
        <f t="shared" si="15"/>
        <v>0.3361765698560606</v>
      </c>
    </row>
    <row r="86" spans="1:6" ht="15">
      <c r="A86" s="37" t="s">
        <v>27</v>
      </c>
      <c r="B86" s="38" t="s">
        <v>28</v>
      </c>
      <c r="C86" s="54">
        <v>2298</v>
      </c>
      <c r="D86" s="40">
        <f t="shared" si="13"/>
        <v>0.15771786799999998</v>
      </c>
      <c r="E86" s="54">
        <f t="shared" si="14"/>
        <v>0.011749604363636364</v>
      </c>
      <c r="F86" s="40">
        <f t="shared" si="15"/>
        <v>0.11349107646969696</v>
      </c>
    </row>
    <row r="87" spans="1:6" ht="15">
      <c r="A87" s="37" t="s">
        <v>29</v>
      </c>
      <c r="B87" s="38" t="s">
        <v>34</v>
      </c>
      <c r="C87" s="54">
        <v>4021</v>
      </c>
      <c r="D87" s="40">
        <f t="shared" si="13"/>
        <v>0.27597195266666663</v>
      </c>
      <c r="E87" s="54">
        <f t="shared" si="14"/>
        <v>0.02055925115151515</v>
      </c>
      <c r="F87" s="40">
        <f t="shared" si="15"/>
        <v>0.1985846903762626</v>
      </c>
    </row>
    <row r="88" spans="1:6" ht="15">
      <c r="A88" s="41" t="s">
        <v>31</v>
      </c>
      <c r="B88" s="42" t="s">
        <v>32</v>
      </c>
      <c r="C88" s="52">
        <v>3976</v>
      </c>
      <c r="D88" s="44">
        <f t="shared" si="13"/>
        <v>0.2728834826666666</v>
      </c>
      <c r="E88" s="54">
        <f t="shared" si="14"/>
        <v>0.020329167515151517</v>
      </c>
      <c r="F88" s="40">
        <f t="shared" si="15"/>
        <v>0.19636228026262625</v>
      </c>
    </row>
    <row r="89" spans="1:6" ht="15">
      <c r="A89" s="45" t="s">
        <v>33</v>
      </c>
      <c r="B89" s="46"/>
      <c r="C89" s="24">
        <f>SUM(C83:C88)</f>
        <v>28905</v>
      </c>
      <c r="D89" s="25">
        <f>SUM(D83:D88)</f>
        <v>1.9838272299999997</v>
      </c>
      <c r="E89" s="24">
        <f>SUM(E83:E88)</f>
        <v>0.1477903890909091</v>
      </c>
      <c r="F89" s="25">
        <f>SUM(F83:F88)</f>
        <v>1.4275280963257577</v>
      </c>
    </row>
    <row r="90" ht="15"/>
    <row r="91" ht="15"/>
    <row r="92" ht="15">
      <c r="A92" s="29">
        <v>2007</v>
      </c>
    </row>
    <row r="93" ht="15"/>
    <row r="94" spans="1:6" ht="15">
      <c r="A94" s="8" t="s">
        <v>19</v>
      </c>
      <c r="B94" s="8" t="s">
        <v>20</v>
      </c>
      <c r="C94" s="30" t="s">
        <v>1</v>
      </c>
      <c r="D94" s="8" t="s">
        <v>2</v>
      </c>
      <c r="E94" s="8" t="s">
        <v>3</v>
      </c>
      <c r="F94" s="8" t="s">
        <v>4</v>
      </c>
    </row>
    <row r="95" spans="1:6" ht="15">
      <c r="A95" s="31"/>
      <c r="B95" s="31"/>
      <c r="C95" s="32"/>
      <c r="D95" s="31" t="s">
        <v>7</v>
      </c>
      <c r="E95" s="31" t="s">
        <v>6</v>
      </c>
      <c r="F95" s="31" t="s">
        <v>8</v>
      </c>
    </row>
    <row r="96" spans="1:6" ht="15">
      <c r="A96" s="33" t="s">
        <v>21</v>
      </c>
      <c r="B96" s="34" t="s">
        <v>22</v>
      </c>
      <c r="C96" s="53">
        <v>6494</v>
      </c>
      <c r="D96" s="36">
        <f aca="true" t="shared" si="16" ref="D96:D101">C96*$B$18/1000</f>
        <v>0.44570053733333326</v>
      </c>
      <c r="E96" s="53">
        <f aca="true" t="shared" si="17" ref="E96:E101">C96*$B$20/1000</f>
        <v>0.03320362521212122</v>
      </c>
      <c r="F96" s="36">
        <f aca="true" t="shared" si="18" ref="F96:F101">C96*$B$22/1000</f>
        <v>0.3207184728434343</v>
      </c>
    </row>
    <row r="97" spans="1:6" ht="15">
      <c r="A97" s="37" t="s">
        <v>23</v>
      </c>
      <c r="B97" s="38" t="s">
        <v>24</v>
      </c>
      <c r="C97" s="54">
        <v>5593</v>
      </c>
      <c r="D97" s="40">
        <f t="shared" si="16"/>
        <v>0.3838625046666666</v>
      </c>
      <c r="E97" s="54">
        <f t="shared" si="17"/>
        <v>0.028596839515151518</v>
      </c>
      <c r="F97" s="40">
        <f t="shared" si="18"/>
        <v>0.27622088367929293</v>
      </c>
    </row>
    <row r="98" spans="1:6" ht="15">
      <c r="A98" s="37" t="s">
        <v>25</v>
      </c>
      <c r="B98" s="38" t="s">
        <v>26</v>
      </c>
      <c r="C98" s="54">
        <v>7055</v>
      </c>
      <c r="D98" s="40">
        <f t="shared" si="16"/>
        <v>0.48420346333333325</v>
      </c>
      <c r="E98" s="54">
        <f t="shared" si="17"/>
        <v>0.036072001212121216</v>
      </c>
      <c r="F98" s="40">
        <f t="shared" si="18"/>
        <v>0.3484245189267676</v>
      </c>
    </row>
    <row r="99" spans="1:6" ht="15">
      <c r="A99" s="37" t="s">
        <v>27</v>
      </c>
      <c r="B99" s="38" t="s">
        <v>28</v>
      </c>
      <c r="C99" s="54">
        <v>2546</v>
      </c>
      <c r="D99" s="40">
        <f t="shared" si="16"/>
        <v>0.17473876933333332</v>
      </c>
      <c r="E99" s="54">
        <f t="shared" si="17"/>
        <v>0.013017620848484849</v>
      </c>
      <c r="F99" s="40">
        <f t="shared" si="18"/>
        <v>0.12573902554040403</v>
      </c>
    </row>
    <row r="100" spans="1:6" ht="15">
      <c r="A100" s="37" t="s">
        <v>29</v>
      </c>
      <c r="B100" s="38" t="s">
        <v>34</v>
      </c>
      <c r="C100" s="54">
        <v>3997</v>
      </c>
      <c r="D100" s="40">
        <f t="shared" si="16"/>
        <v>0.27432476866666666</v>
      </c>
      <c r="E100" s="54">
        <f t="shared" si="17"/>
        <v>0.02043653987878788</v>
      </c>
      <c r="F100" s="40">
        <f t="shared" si="18"/>
        <v>0.19739940498232322</v>
      </c>
    </row>
    <row r="101" spans="1:6" ht="15">
      <c r="A101" s="41" t="s">
        <v>31</v>
      </c>
      <c r="B101" s="42" t="s">
        <v>32</v>
      </c>
      <c r="C101" s="52">
        <v>4192</v>
      </c>
      <c r="D101" s="44">
        <f t="shared" si="16"/>
        <v>0.2877081386666666</v>
      </c>
      <c r="E101" s="54">
        <f t="shared" si="17"/>
        <v>0.021433568969696972</v>
      </c>
      <c r="F101" s="40">
        <f t="shared" si="18"/>
        <v>0.2070298488080808</v>
      </c>
    </row>
    <row r="102" spans="1:6" ht="15">
      <c r="A102" s="45" t="s">
        <v>33</v>
      </c>
      <c r="B102" s="46"/>
      <c r="C102" s="24">
        <f>SUM(C96:C101)</f>
        <v>29877</v>
      </c>
      <c r="D102" s="25">
        <f>SUM(D96:D101)</f>
        <v>2.0505381819999995</v>
      </c>
      <c r="E102" s="24">
        <f>SUM(E96:E101)</f>
        <v>0.15276019563636364</v>
      </c>
      <c r="F102" s="25">
        <f>SUM(F96:F101)</f>
        <v>1.4755321547803029</v>
      </c>
    </row>
    <row r="103" ht="15"/>
    <row r="104" ht="15">
      <c r="A104" s="29">
        <v>2008</v>
      </c>
    </row>
    <row r="105" ht="15"/>
    <row r="106" spans="1:6" ht="15">
      <c r="A106" s="8" t="s">
        <v>19</v>
      </c>
      <c r="B106" s="8" t="s">
        <v>20</v>
      </c>
      <c r="C106" s="30" t="s">
        <v>1</v>
      </c>
      <c r="D106" s="8" t="s">
        <v>2</v>
      </c>
      <c r="E106" s="8" t="s">
        <v>3</v>
      </c>
      <c r="F106" s="8" t="s">
        <v>4</v>
      </c>
    </row>
    <row r="107" spans="1:6" ht="15">
      <c r="A107" s="31"/>
      <c r="B107" s="31"/>
      <c r="C107" s="32"/>
      <c r="D107" s="31" t="s">
        <v>7</v>
      </c>
      <c r="E107" s="31" t="s">
        <v>6</v>
      </c>
      <c r="F107" s="31" t="s">
        <v>8</v>
      </c>
    </row>
    <row r="108" spans="1:6" ht="15">
      <c r="A108" s="33" t="s">
        <v>21</v>
      </c>
      <c r="B108" s="34" t="s">
        <v>22</v>
      </c>
      <c r="C108" s="55">
        <v>6501</v>
      </c>
      <c r="D108" s="12">
        <f aca="true" t="shared" si="19" ref="D108:D114">C108*$B$18/1000</f>
        <v>0.44618096599999996</v>
      </c>
      <c r="E108" s="53">
        <f aca="true" t="shared" si="20" ref="E108:E114">C108*$B$20/1000</f>
        <v>0.03323941600000001</v>
      </c>
      <c r="F108" s="12">
        <f aca="true" t="shared" si="21" ref="F108:F114">C108*$B$22/1000</f>
        <v>0.32106418108333334</v>
      </c>
    </row>
    <row r="109" spans="1:6" ht="15">
      <c r="A109" s="37" t="s">
        <v>23</v>
      </c>
      <c r="B109" s="38" t="s">
        <v>24</v>
      </c>
      <c r="C109" s="56">
        <v>6151</v>
      </c>
      <c r="D109" s="50">
        <f t="shared" si="19"/>
        <v>0.4221595326666666</v>
      </c>
      <c r="E109" s="54">
        <f t="shared" si="20"/>
        <v>0.031449876606060606</v>
      </c>
      <c r="F109" s="50">
        <f t="shared" si="21"/>
        <v>0.3037787690883838</v>
      </c>
    </row>
    <row r="110" spans="1:6" ht="15">
      <c r="A110" s="37" t="s">
        <v>25</v>
      </c>
      <c r="B110" s="38" t="s">
        <v>26</v>
      </c>
      <c r="C110" s="56">
        <v>7308</v>
      </c>
      <c r="D110" s="50">
        <f t="shared" si="19"/>
        <v>0.5015675279999999</v>
      </c>
      <c r="E110" s="54">
        <f t="shared" si="20"/>
        <v>0.03736558254545455</v>
      </c>
      <c r="F110" s="50">
        <f t="shared" si="21"/>
        <v>0.36091940245454546</v>
      </c>
    </row>
    <row r="111" spans="1:6" ht="15">
      <c r="A111" s="37" t="s">
        <v>27</v>
      </c>
      <c r="B111" s="38" t="s">
        <v>28</v>
      </c>
      <c r="C111" s="56">
        <v>2656</v>
      </c>
      <c r="D111" s="50">
        <f t="shared" si="19"/>
        <v>0.18228836266666665</v>
      </c>
      <c r="E111" s="54">
        <f t="shared" si="20"/>
        <v>0.013580047515151517</v>
      </c>
      <c r="F111" s="50">
        <f t="shared" si="21"/>
        <v>0.1311715835959596</v>
      </c>
    </row>
    <row r="112" spans="1:6" ht="15">
      <c r="A112" s="37" t="s">
        <v>29</v>
      </c>
      <c r="B112" s="38" t="s">
        <v>34</v>
      </c>
      <c r="C112" s="54">
        <v>4490</v>
      </c>
      <c r="D112" s="15">
        <f t="shared" si="19"/>
        <v>0.3081606733333333</v>
      </c>
      <c r="E112" s="54">
        <f t="shared" si="20"/>
        <v>0.02295723393939394</v>
      </c>
      <c r="F112" s="50">
        <f t="shared" si="21"/>
        <v>0.22174714244949492</v>
      </c>
    </row>
    <row r="113" spans="1:6" ht="15">
      <c r="A113" s="37" t="s">
        <v>31</v>
      </c>
      <c r="B113" s="38" t="s">
        <v>32</v>
      </c>
      <c r="C113" s="54">
        <v>4156</v>
      </c>
      <c r="D113" s="15">
        <f t="shared" si="19"/>
        <v>0.2852373626666666</v>
      </c>
      <c r="E113" s="54">
        <f t="shared" si="20"/>
        <v>0.021249502060606062</v>
      </c>
      <c r="F113" s="50">
        <f t="shared" si="21"/>
        <v>0.20525192071717172</v>
      </c>
    </row>
    <row r="114" spans="1:6" ht="15">
      <c r="A114" s="41" t="s">
        <v>35</v>
      </c>
      <c r="B114" s="42" t="s">
        <v>36</v>
      </c>
      <c r="C114" s="57">
        <v>428</v>
      </c>
      <c r="D114" s="58">
        <f t="shared" si="19"/>
        <v>0.029374781333333332</v>
      </c>
      <c r="E114" s="52">
        <f t="shared" si="20"/>
        <v>0.0021883510303030308</v>
      </c>
      <c r="F114" s="58">
        <f t="shared" si="21"/>
        <v>0.021137589525252524</v>
      </c>
    </row>
    <row r="115" spans="1:6" ht="15">
      <c r="A115" s="45" t="s">
        <v>33</v>
      </c>
      <c r="B115" s="46"/>
      <c r="C115" s="24">
        <f>SUM(C108:C114)</f>
        <v>31690</v>
      </c>
      <c r="D115" s="25">
        <f>SUM(D108:D114)</f>
        <v>2.1749692066666664</v>
      </c>
      <c r="E115" s="24">
        <f>SUM(E108:E114)</f>
        <v>0.1620300096969697</v>
      </c>
      <c r="F115" s="25">
        <f>SUM(F108:F114)</f>
        <v>1.5650705889141416</v>
      </c>
    </row>
    <row r="116" ht="15"/>
    <row r="117" ht="15">
      <c r="A117" s="29">
        <v>2009</v>
      </c>
    </row>
    <row r="118" ht="15"/>
    <row r="119" spans="1:6" ht="15">
      <c r="A119" s="8" t="s">
        <v>19</v>
      </c>
      <c r="B119" s="8" t="s">
        <v>20</v>
      </c>
      <c r="C119" s="30" t="s">
        <v>1</v>
      </c>
      <c r="D119" s="8" t="s">
        <v>2</v>
      </c>
      <c r="E119" s="8" t="s">
        <v>3</v>
      </c>
      <c r="F119" s="8" t="s">
        <v>4</v>
      </c>
    </row>
    <row r="120" spans="1:6" ht="15">
      <c r="A120" s="31"/>
      <c r="B120" s="31"/>
      <c r="C120" s="32"/>
      <c r="D120" s="31" t="s">
        <v>7</v>
      </c>
      <c r="E120" s="31" t="s">
        <v>6</v>
      </c>
      <c r="F120" s="31" t="s">
        <v>8</v>
      </c>
    </row>
    <row r="121" spans="1:6" ht="15">
      <c r="A121" s="33" t="s">
        <v>21</v>
      </c>
      <c r="B121" s="34" t="s">
        <v>22</v>
      </c>
      <c r="C121" s="55">
        <v>6299</v>
      </c>
      <c r="D121" s="12">
        <f aca="true" t="shared" si="22" ref="D121:D127">C121*$B$18/1000</f>
        <v>0.4323171673333333</v>
      </c>
      <c r="E121" s="53">
        <f aca="true" t="shared" si="23" ref="E121:E127">C121*$B$20/1000</f>
        <v>0.03220659612121212</v>
      </c>
      <c r="F121" s="12">
        <f aca="true" t="shared" si="24" ref="F121:F127">C121*$B$22/1000</f>
        <v>0.3110880290176768</v>
      </c>
    </row>
    <row r="122" spans="1:6" ht="15">
      <c r="A122" s="37" t="s">
        <v>23</v>
      </c>
      <c r="B122" s="38" t="s">
        <v>24</v>
      </c>
      <c r="C122" s="56">
        <v>6281</v>
      </c>
      <c r="D122" s="50">
        <f t="shared" si="22"/>
        <v>0.4310817793333333</v>
      </c>
      <c r="E122" s="54">
        <f t="shared" si="23"/>
        <v>0.03211456266666667</v>
      </c>
      <c r="F122" s="50">
        <f t="shared" si="24"/>
        <v>0.31019906497222216</v>
      </c>
    </row>
    <row r="123" spans="1:6" ht="15">
      <c r="A123" s="37" t="s">
        <v>25</v>
      </c>
      <c r="B123" s="38" t="s">
        <v>26</v>
      </c>
      <c r="C123" s="56">
        <v>6310</v>
      </c>
      <c r="D123" s="50">
        <f t="shared" si="22"/>
        <v>0.4330721266666666</v>
      </c>
      <c r="E123" s="54">
        <f t="shared" si="23"/>
        <v>0.03226283878787879</v>
      </c>
      <c r="F123" s="50">
        <f t="shared" si="24"/>
        <v>0.3116312848232323</v>
      </c>
    </row>
    <row r="124" spans="1:6" ht="15">
      <c r="A124" s="37" t="s">
        <v>27</v>
      </c>
      <c r="B124" s="38" t="s">
        <v>28</v>
      </c>
      <c r="C124" s="56">
        <v>2639</v>
      </c>
      <c r="D124" s="50">
        <f t="shared" si="22"/>
        <v>0.18112160733333332</v>
      </c>
      <c r="E124" s="54">
        <f t="shared" si="23"/>
        <v>0.013493127030303033</v>
      </c>
      <c r="F124" s="50">
        <f t="shared" si="24"/>
        <v>0.1303320064419192</v>
      </c>
    </row>
    <row r="125" spans="1:6" ht="15">
      <c r="A125" s="37" t="s">
        <v>29</v>
      </c>
      <c r="B125" s="38" t="s">
        <v>34</v>
      </c>
      <c r="C125" s="54">
        <v>4571</v>
      </c>
      <c r="D125" s="15">
        <f t="shared" si="22"/>
        <v>0.3137199193333333</v>
      </c>
      <c r="E125" s="54">
        <f t="shared" si="23"/>
        <v>0.023371384484848486</v>
      </c>
      <c r="F125" s="50">
        <f t="shared" si="24"/>
        <v>0.2257474806540404</v>
      </c>
    </row>
    <row r="126" spans="1:6" ht="15">
      <c r="A126" s="37" t="s">
        <v>31</v>
      </c>
      <c r="B126" s="38" t="s">
        <v>32</v>
      </c>
      <c r="C126" s="54">
        <v>4285</v>
      </c>
      <c r="D126" s="15">
        <f t="shared" si="22"/>
        <v>0.2940909766666666</v>
      </c>
      <c r="E126" s="54">
        <f t="shared" si="23"/>
        <v>0.021909075151515155</v>
      </c>
      <c r="F126" s="50">
        <f t="shared" si="24"/>
        <v>0.21162282970959595</v>
      </c>
    </row>
    <row r="127" spans="1:6" ht="15">
      <c r="A127" s="41" t="s">
        <v>35</v>
      </c>
      <c r="B127" s="42" t="s">
        <v>36</v>
      </c>
      <c r="C127" s="57">
        <v>2282</v>
      </c>
      <c r="D127" s="58">
        <f t="shared" si="22"/>
        <v>0.15661974533333334</v>
      </c>
      <c r="E127" s="52">
        <f t="shared" si="23"/>
        <v>0.01166779684848485</v>
      </c>
      <c r="F127" s="58">
        <f t="shared" si="24"/>
        <v>0.1127008862070707</v>
      </c>
    </row>
    <row r="128" spans="1:6" ht="15">
      <c r="A128" s="45" t="s">
        <v>33</v>
      </c>
      <c r="B128" s="46"/>
      <c r="C128" s="24">
        <f>SUM(C121:C127)</f>
        <v>32667</v>
      </c>
      <c r="D128" s="25">
        <f>SUM(D121:D127)</f>
        <v>2.2420233219999997</v>
      </c>
      <c r="E128" s="24">
        <f>SUM(E121:E127)</f>
        <v>0.16702538109090911</v>
      </c>
      <c r="F128" s="25">
        <f>SUM(F121:F127)</f>
        <v>1.6133215818257574</v>
      </c>
    </row>
    <row r="129" ht="15"/>
    <row r="130" ht="15"/>
    <row r="131" ht="15"/>
  </sheetData>
  <mergeCells count="1">
    <mergeCell ref="B16:C1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Vlaamse Milieumaatschappij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ingevanvynckt</dc:creator>
  <cp:keywords/>
  <dc:description/>
  <cp:lastModifiedBy>Beun Pascaline</cp:lastModifiedBy>
  <dcterms:created xsi:type="dcterms:W3CDTF">2010-07-15T12:48:03Z</dcterms:created>
  <dcterms:modified xsi:type="dcterms:W3CDTF">2010-08-03T08:07:17Z</dcterms:modified>
  <cp:category/>
  <cp:version/>
  <cp:contentType/>
  <cp:contentStatus/>
</cp:coreProperties>
</file>