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.sharepoint.com/sites/KAbinet0V05/parlement/Gedeelde documenten/SV/2023-2024/SV 070 MED Regionale televisieomroeporganisaties - Ondersteuning Vlaamse overheid/"/>
    </mc:Choice>
  </mc:AlternateContent>
  <xr:revisionPtr revIDLastSave="7" documentId="8_{6097BF1B-6856-4575-A9E9-FD9B1468859F}" xr6:coauthVersionLast="47" xr6:coauthVersionMax="47" xr10:uidLastSave="{24D89ACC-6ECD-4292-94CE-F97D2901BD6B}"/>
  <bookViews>
    <workbookView xWindow="-120" yWindow="-120" windowWidth="25440" windowHeight="15390" xr2:uid="{7794F097-7C63-4FD8-B0D0-EF51D19126D6}"/>
  </bookViews>
  <sheets>
    <sheet name="Mediabeleid" sheetId="2" r:id="rId1"/>
    <sheet name="VGC en Brussel" sheetId="1" r:id="rId2"/>
    <sheet name="overzicht per omroep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3" l="1"/>
  <c r="E10" i="3"/>
  <c r="D10" i="3"/>
  <c r="C10" i="3"/>
  <c r="B10" i="3"/>
  <c r="F4" i="3"/>
  <c r="F5" i="3"/>
  <c r="F6" i="3"/>
  <c r="F7" i="3"/>
  <c r="F8" i="3"/>
  <c r="F9" i="3"/>
  <c r="F11" i="3"/>
  <c r="F12" i="3"/>
  <c r="F3" i="3"/>
  <c r="C6" i="3"/>
  <c r="C7" i="3"/>
  <c r="C8" i="3"/>
  <c r="C9" i="3"/>
  <c r="C11" i="3"/>
  <c r="C12" i="3"/>
  <c r="C4" i="3"/>
  <c r="C5" i="3"/>
  <c r="C3" i="3"/>
  <c r="E2" i="3"/>
  <c r="B2" i="3"/>
  <c r="D13" i="3"/>
  <c r="B13" i="3"/>
  <c r="D12" i="3"/>
  <c r="D11" i="3"/>
  <c r="D9" i="3"/>
  <c r="D8" i="3"/>
  <c r="D7" i="3"/>
  <c r="D6" i="3"/>
  <c r="D5" i="3"/>
  <c r="D4" i="3"/>
  <c r="D3" i="3"/>
  <c r="D2" i="3"/>
  <c r="F13" i="2"/>
  <c r="F5" i="2"/>
  <c r="F6" i="2"/>
  <c r="F7" i="2"/>
  <c r="F8" i="2"/>
  <c r="F9" i="2"/>
  <c r="F10" i="2"/>
  <c r="F11" i="2"/>
  <c r="F12" i="2"/>
  <c r="F4" i="2"/>
  <c r="F29" i="2"/>
  <c r="E14" i="2"/>
  <c r="D14" i="2"/>
  <c r="D3" i="2"/>
  <c r="C29" i="2"/>
  <c r="E29" i="2"/>
  <c r="C14" i="2"/>
  <c r="B14" i="2"/>
  <c r="D13" i="2"/>
  <c r="D12" i="2"/>
  <c r="D11" i="2"/>
  <c r="D10" i="2"/>
  <c r="D9" i="2"/>
  <c r="D8" i="2"/>
  <c r="D7" i="2"/>
  <c r="D6" i="2"/>
  <c r="D5" i="2"/>
  <c r="D4" i="2"/>
  <c r="F13" i="3" l="1"/>
  <c r="E13" i="3"/>
  <c r="C13" i="3"/>
  <c r="F14" i="2"/>
  <c r="C23" i="1" l="1"/>
  <c r="C18" i="1"/>
  <c r="C8" i="1"/>
  <c r="C32" i="1"/>
  <c r="C34" i="1" s="1"/>
  <c r="C26" i="1"/>
  <c r="C28" i="1" s="1"/>
</calcChain>
</file>

<file path=xl/sharedStrings.xml><?xml version="1.0" encoding="utf-8"?>
<sst xmlns="http://schemas.openxmlformats.org/spreadsheetml/2006/main" count="111" uniqueCount="47">
  <si>
    <t>reguliere werkingssubsidies Mediabeleid</t>
  </si>
  <si>
    <t>SWO's 2018-2022+2023</t>
  </si>
  <si>
    <t>NORTV</t>
  </si>
  <si>
    <t>ATV</t>
  </si>
  <si>
    <t>RingTV</t>
  </si>
  <si>
    <t>AVS</t>
  </si>
  <si>
    <t>TVO</t>
  </si>
  <si>
    <t>FOCUS</t>
  </si>
  <si>
    <t>WTV</t>
  </si>
  <si>
    <t>ROB TV</t>
  </si>
  <si>
    <t>BRUZZ</t>
  </si>
  <si>
    <t>zie ook tabblad VGC en Brussel</t>
  </si>
  <si>
    <t>TV Limburg</t>
  </si>
  <si>
    <t>RTV (Kempen / Mechelen)</t>
  </si>
  <si>
    <t>totaal reguliere steun</t>
  </si>
  <si>
    <t>Hulpfondsen Mediabeleid</t>
  </si>
  <si>
    <t>noodfonds</t>
  </si>
  <si>
    <t>relance</t>
  </si>
  <si>
    <t>energiesteun</t>
  </si>
  <si>
    <t>Noodfonds + Vlaamse Veerkracht + energiesteun</t>
  </si>
  <si>
    <t>projectssteun samenwerkingsproject digitale transformatie regio tv (te verdelen over omroepen)</t>
  </si>
  <si>
    <t>zie tabblad VGC en Brussel</t>
  </si>
  <si>
    <t>totaal hulppakketten</t>
  </si>
  <si>
    <t>Subsidies BRUZZ</t>
  </si>
  <si>
    <t xml:space="preserve"> =&gt; zie ook tabblad Mediabeleid</t>
  </si>
  <si>
    <t>VGC</t>
  </si>
  <si>
    <t>Subsidie BRUZZket 2020</t>
  </si>
  <si>
    <t>Projectsubsidie Brussel Kiest</t>
  </si>
  <si>
    <t>Projectsubsidie Brussel Helpt</t>
  </si>
  <si>
    <t>Ad nominatum subsidie</t>
  </si>
  <si>
    <t>VG</t>
  </si>
  <si>
    <t>Werkingssubsidie van Coördinatie Brussel</t>
  </si>
  <si>
    <t>Totaal</t>
  </si>
  <si>
    <t>Subsidie BRUZZket 2021</t>
  </si>
  <si>
    <t>Projectsubsidie Thuis in Brussel</t>
  </si>
  <si>
    <t>Projectsubsidie Het laatste jaar</t>
  </si>
  <si>
    <t>Subsidie naar aanleiding van COVID</t>
  </si>
  <si>
    <t>Projectsubsidie BRUZZ Off Stage</t>
  </si>
  <si>
    <t>Subsidie BRUZZket 2022</t>
  </si>
  <si>
    <t>Subsidie BRUZZket 2023</t>
  </si>
  <si>
    <t xml:space="preserve">VG </t>
  </si>
  <si>
    <t>Subsidie BRUZZket 2024</t>
  </si>
  <si>
    <t>Subsidie voor energiesteun</t>
  </si>
  <si>
    <t>totaal subsidiestromen per omroep</t>
  </si>
  <si>
    <t>VG Media</t>
  </si>
  <si>
    <t>VG Media+Brussel + VGC</t>
  </si>
  <si>
    <t>totaal VGC + 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</si>
</sst>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€-413]\ * #,##0_ ;_ [$€-413]\ * \-#,##0_ ;_ [$€-413]\ * &quot;-&quot;??_ ;_ @_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0" fillId="2" borderId="1" xfId="0" applyFill="1" applyBorder="1"/>
    <xf numFmtId="0" fontId="1" fillId="2" borderId="2" xfId="0" applyFont="1" applyFill="1" applyBorder="1" applyAlignment="1">
      <alignment horizontal="center"/>
    </xf>
    <xf numFmtId="0" fontId="0" fillId="2" borderId="3" xfId="0" applyFill="1" applyBorder="1"/>
    <xf numFmtId="164" fontId="0" fillId="0" borderId="4" xfId="0" applyNumberFormat="1" applyBorder="1"/>
    <xf numFmtId="164" fontId="0" fillId="0" borderId="5" xfId="0" applyNumberFormat="1" applyBorder="1"/>
    <xf numFmtId="164" fontId="1" fillId="0" borderId="7" xfId="0" applyNumberFormat="1" applyFont="1" applyBorder="1"/>
    <xf numFmtId="0" fontId="3" fillId="0" borderId="0" xfId="0" applyFont="1"/>
    <xf numFmtId="164" fontId="0" fillId="0" borderId="9" xfId="0" applyNumberFormat="1" applyBorder="1"/>
    <xf numFmtId="0" fontId="0" fillId="0" borderId="10" xfId="0" applyBorder="1"/>
    <xf numFmtId="164" fontId="0" fillId="0" borderId="11" xfId="0" applyNumberFormat="1" applyBorder="1"/>
    <xf numFmtId="0" fontId="3" fillId="0" borderId="10" xfId="0" applyFont="1" applyBorder="1"/>
    <xf numFmtId="164" fontId="0" fillId="0" borderId="8" xfId="0" applyNumberFormat="1" applyBorder="1"/>
    <xf numFmtId="164" fontId="0" fillId="0" borderId="12" xfId="0" applyNumberFormat="1" applyBorder="1"/>
    <xf numFmtId="0" fontId="1" fillId="2" borderId="6" xfId="0" applyFont="1" applyFill="1" applyBorder="1" applyAlignment="1">
      <alignment horizontal="right"/>
    </xf>
    <xf numFmtId="0" fontId="1" fillId="2" borderId="8" xfId="0" applyFont="1" applyFill="1" applyBorder="1"/>
    <xf numFmtId="0" fontId="1" fillId="2" borderId="2" xfId="0" applyFont="1" applyFill="1" applyBorder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3" xfId="0" applyBorder="1"/>
    <xf numFmtId="0" fontId="0" fillId="0" borderId="0" xfId="0" applyBorder="1"/>
    <xf numFmtId="3" fontId="0" fillId="0" borderId="14" xfId="0" applyNumberFormat="1" applyBorder="1"/>
    <xf numFmtId="0" fontId="1" fillId="0" borderId="13" xfId="0" applyFont="1" applyBorder="1"/>
    <xf numFmtId="0" fontId="1" fillId="0" borderId="16" xfId="0" applyFont="1" applyBorder="1" applyAlignment="1">
      <alignment horizontal="right"/>
    </xf>
    <xf numFmtId="3" fontId="1" fillId="0" borderId="17" xfId="0" applyNumberFormat="1" applyFont="1" applyBorder="1"/>
    <xf numFmtId="0" fontId="1" fillId="0" borderId="0" xfId="0" applyFont="1" applyBorder="1" applyAlignment="1">
      <alignment horizontal="right"/>
    </xf>
    <xf numFmtId="3" fontId="1" fillId="0" borderId="14" xfId="0" applyNumberFormat="1" applyFont="1" applyBorder="1"/>
    <xf numFmtId="0" fontId="0" fillId="0" borderId="15" xfId="0" applyBorder="1"/>
    <xf numFmtId="0" fontId="1" fillId="2" borderId="18" xfId="0" applyFont="1" applyFill="1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1" fillId="0" borderId="19" xfId="0" applyFont="1" applyBorder="1" applyAlignment="1">
      <alignment horizontal="right"/>
    </xf>
    <xf numFmtId="3" fontId="1" fillId="0" borderId="20" xfId="0" applyNumberFormat="1" applyFont="1" applyBorder="1"/>
    <xf numFmtId="0" fontId="2" fillId="0" borderId="0" xfId="0" applyFont="1" applyAlignment="1"/>
    <xf numFmtId="0" fontId="0" fillId="0" borderId="0" xfId="0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2A3CC-E8FF-4151-914D-9E06BE191291}">
  <sheetPr>
    <pageSetUpPr fitToPage="1"/>
  </sheetPr>
  <dimension ref="A1:G30"/>
  <sheetViews>
    <sheetView tabSelected="1" workbookViewId="0">
      <selection activeCell="B2" sqref="B2"/>
    </sheetView>
  </sheetViews>
  <sheetFormatPr defaultRowHeight="15" x14ac:dyDescent="0.25"/>
  <cols>
    <col min="1" max="1" width="37.42578125" bestFit="1" customWidth="1"/>
    <col min="2" max="2" width="13.85546875" customWidth="1"/>
    <col min="3" max="4" width="14.140625" customWidth="1"/>
    <col min="5" max="6" width="13.7109375" customWidth="1"/>
  </cols>
  <sheetData>
    <row r="1" spans="1:7" ht="15.75" thickBot="1" x14ac:dyDescent="0.3">
      <c r="A1" s="18" t="s">
        <v>0</v>
      </c>
    </row>
    <row r="2" spans="1:7" ht="15.75" thickBot="1" x14ac:dyDescent="0.3">
      <c r="A2" s="16" t="s">
        <v>1</v>
      </c>
      <c r="B2" s="3">
        <v>2019</v>
      </c>
      <c r="C2" s="3">
        <v>2020</v>
      </c>
      <c r="D2" s="3">
        <v>2021</v>
      </c>
      <c r="E2" s="3">
        <v>2022</v>
      </c>
      <c r="F2" s="3">
        <v>2023</v>
      </c>
    </row>
    <row r="3" spans="1:7" x14ac:dyDescent="0.25">
      <c r="A3" s="4" t="s">
        <v>2</v>
      </c>
      <c r="B3" s="5">
        <v>20000</v>
      </c>
      <c r="C3" s="5">
        <v>18800</v>
      </c>
      <c r="D3" s="5">
        <f>20000+96000-12419.85</f>
        <v>103580.15</v>
      </c>
      <c r="E3" s="5">
        <v>20000</v>
      </c>
      <c r="F3" s="5">
        <v>180000</v>
      </c>
    </row>
    <row r="4" spans="1:7" x14ac:dyDescent="0.25">
      <c r="A4" s="4" t="s">
        <v>3</v>
      </c>
      <c r="B4" s="6">
        <v>185100</v>
      </c>
      <c r="C4" s="6">
        <v>173970</v>
      </c>
      <c r="D4" s="6">
        <f>E4</f>
        <v>185100</v>
      </c>
      <c r="E4" s="6">
        <v>185100</v>
      </c>
      <c r="F4" s="6">
        <f>E4+34700</f>
        <v>219800</v>
      </c>
    </row>
    <row r="5" spans="1:7" x14ac:dyDescent="0.25">
      <c r="A5" s="4" t="s">
        <v>4</v>
      </c>
      <c r="B5" s="6">
        <v>185100</v>
      </c>
      <c r="C5" s="6">
        <v>173970</v>
      </c>
      <c r="D5" s="6">
        <f t="shared" ref="D5:D13" si="0">E5</f>
        <v>185100</v>
      </c>
      <c r="E5" s="6">
        <v>185100</v>
      </c>
      <c r="F5" s="6">
        <f t="shared" ref="F5:F12" si="1">E5+34700</f>
        <v>219800</v>
      </c>
    </row>
    <row r="6" spans="1:7" x14ac:dyDescent="0.25">
      <c r="A6" s="4" t="s">
        <v>5</v>
      </c>
      <c r="B6" s="6">
        <v>185100</v>
      </c>
      <c r="C6" s="6">
        <v>173970</v>
      </c>
      <c r="D6" s="6">
        <f t="shared" si="0"/>
        <v>185100</v>
      </c>
      <c r="E6" s="6">
        <v>185100</v>
      </c>
      <c r="F6" s="6">
        <f t="shared" si="1"/>
        <v>219800</v>
      </c>
    </row>
    <row r="7" spans="1:7" x14ac:dyDescent="0.25">
      <c r="A7" s="4" t="s">
        <v>6</v>
      </c>
      <c r="B7" s="6">
        <v>185100</v>
      </c>
      <c r="C7" s="6">
        <v>173970</v>
      </c>
      <c r="D7" s="6">
        <f t="shared" si="0"/>
        <v>185100</v>
      </c>
      <c r="E7" s="6">
        <v>185100</v>
      </c>
      <c r="F7" s="6">
        <f t="shared" si="1"/>
        <v>219800</v>
      </c>
    </row>
    <row r="8" spans="1:7" x14ac:dyDescent="0.25">
      <c r="A8" s="4" t="s">
        <v>7</v>
      </c>
      <c r="B8" s="6">
        <v>185100</v>
      </c>
      <c r="C8" s="6">
        <v>173970</v>
      </c>
      <c r="D8" s="6">
        <f t="shared" si="0"/>
        <v>185100</v>
      </c>
      <c r="E8" s="6">
        <v>185100</v>
      </c>
      <c r="F8" s="6">
        <f t="shared" si="1"/>
        <v>219800</v>
      </c>
    </row>
    <row r="9" spans="1:7" x14ac:dyDescent="0.25">
      <c r="A9" s="4" t="s">
        <v>8</v>
      </c>
      <c r="B9" s="6">
        <v>185100</v>
      </c>
      <c r="C9" s="6">
        <v>173970</v>
      </c>
      <c r="D9" s="6">
        <f t="shared" si="0"/>
        <v>185100</v>
      </c>
      <c r="E9" s="6">
        <v>185100</v>
      </c>
      <c r="F9" s="6">
        <f t="shared" si="1"/>
        <v>219800</v>
      </c>
    </row>
    <row r="10" spans="1:7" x14ac:dyDescent="0.25">
      <c r="A10" s="4" t="s">
        <v>9</v>
      </c>
      <c r="B10" s="6">
        <v>185100</v>
      </c>
      <c r="C10" s="6">
        <v>173970</v>
      </c>
      <c r="D10" s="6">
        <f t="shared" si="0"/>
        <v>185100</v>
      </c>
      <c r="E10" s="6">
        <v>185100</v>
      </c>
      <c r="F10" s="6">
        <f t="shared" si="1"/>
        <v>219800</v>
      </c>
    </row>
    <row r="11" spans="1:7" x14ac:dyDescent="0.25">
      <c r="A11" s="4" t="s">
        <v>10</v>
      </c>
      <c r="B11" s="6">
        <v>185100</v>
      </c>
      <c r="C11" s="6">
        <v>173970</v>
      </c>
      <c r="D11" s="6">
        <f t="shared" si="0"/>
        <v>185100</v>
      </c>
      <c r="E11" s="6">
        <v>185100</v>
      </c>
      <c r="F11" s="6">
        <f t="shared" si="1"/>
        <v>219800</v>
      </c>
      <c r="G11" s="1" t="s">
        <v>11</v>
      </c>
    </row>
    <row r="12" spans="1:7" x14ac:dyDescent="0.25">
      <c r="A12" s="4" t="s">
        <v>12</v>
      </c>
      <c r="B12" s="6">
        <v>185100</v>
      </c>
      <c r="C12" s="6">
        <v>173970</v>
      </c>
      <c r="D12" s="6">
        <f t="shared" si="0"/>
        <v>185100</v>
      </c>
      <c r="E12" s="6">
        <v>185100</v>
      </c>
      <c r="F12" s="6">
        <f t="shared" si="1"/>
        <v>219800</v>
      </c>
    </row>
    <row r="13" spans="1:7" x14ac:dyDescent="0.25">
      <c r="A13" s="4" t="s">
        <v>13</v>
      </c>
      <c r="B13" s="6">
        <v>210100</v>
      </c>
      <c r="C13" s="6">
        <v>197470</v>
      </c>
      <c r="D13" s="6">
        <f t="shared" si="0"/>
        <v>210100</v>
      </c>
      <c r="E13" s="6">
        <v>210100</v>
      </c>
      <c r="F13" s="6">
        <f>E13+34700</f>
        <v>244800</v>
      </c>
    </row>
    <row r="14" spans="1:7" ht="15.75" thickBot="1" x14ac:dyDescent="0.3">
      <c r="A14" s="15" t="s">
        <v>14</v>
      </c>
      <c r="B14" s="7">
        <f t="shared" ref="B14:C14" si="2">SUM(B3:B13)</f>
        <v>1896000</v>
      </c>
      <c r="C14" s="7">
        <f t="shared" si="2"/>
        <v>1782000</v>
      </c>
      <c r="D14" s="7">
        <f>SUM(D3:D13)</f>
        <v>1979580.15</v>
      </c>
      <c r="E14" s="7">
        <f>SUM(E3:E13)</f>
        <v>1896000</v>
      </c>
      <c r="F14" s="7">
        <f>SUM(F3:F13)</f>
        <v>2403000</v>
      </c>
    </row>
    <row r="16" spans="1:7" s="19" customFormat="1" ht="15.75" thickBot="1" x14ac:dyDescent="0.3">
      <c r="A16" s="18" t="s">
        <v>15</v>
      </c>
      <c r="C16" s="18" t="s">
        <v>16</v>
      </c>
      <c r="D16" s="18"/>
      <c r="E16" s="18" t="s">
        <v>17</v>
      </c>
      <c r="F16" s="18" t="s">
        <v>18</v>
      </c>
    </row>
    <row r="17" spans="1:7" ht="15.75" thickBot="1" x14ac:dyDescent="0.3">
      <c r="A17" s="17" t="s">
        <v>19</v>
      </c>
      <c r="C17" s="3">
        <v>2020</v>
      </c>
      <c r="D17" s="8"/>
      <c r="E17" s="3">
        <v>2022</v>
      </c>
      <c r="F17" s="3">
        <v>2023</v>
      </c>
    </row>
    <row r="18" spans="1:7" ht="15.75" thickBot="1" x14ac:dyDescent="0.3">
      <c r="A18" s="2" t="s">
        <v>2</v>
      </c>
      <c r="B18" s="10"/>
      <c r="C18" s="11">
        <v>0</v>
      </c>
      <c r="D18" s="12"/>
      <c r="E18" s="13">
        <v>2000000</v>
      </c>
      <c r="F18" s="5">
        <v>0</v>
      </c>
      <c r="G18" t="s">
        <v>20</v>
      </c>
    </row>
    <row r="19" spans="1:7" x14ac:dyDescent="0.25">
      <c r="A19" s="4" t="s">
        <v>3</v>
      </c>
      <c r="C19" s="9">
        <v>300000</v>
      </c>
      <c r="D19" s="8"/>
      <c r="E19" s="9">
        <v>0</v>
      </c>
      <c r="F19" s="6">
        <v>22222</v>
      </c>
    </row>
    <row r="20" spans="1:7" x14ac:dyDescent="0.25">
      <c r="A20" s="4" t="s">
        <v>4</v>
      </c>
      <c r="C20" s="9">
        <v>300000</v>
      </c>
      <c r="D20" s="8"/>
      <c r="E20" s="6">
        <v>0</v>
      </c>
      <c r="F20" s="6">
        <v>22222</v>
      </c>
    </row>
    <row r="21" spans="1:7" x14ac:dyDescent="0.25">
      <c r="A21" s="4" t="s">
        <v>5</v>
      </c>
      <c r="C21" s="9">
        <v>300000</v>
      </c>
      <c r="D21" s="8"/>
      <c r="E21" s="6">
        <v>0</v>
      </c>
      <c r="F21" s="6">
        <v>22222</v>
      </c>
    </row>
    <row r="22" spans="1:7" x14ac:dyDescent="0.25">
      <c r="A22" s="4" t="s">
        <v>6</v>
      </c>
      <c r="C22" s="9">
        <v>300000</v>
      </c>
      <c r="D22" s="8"/>
      <c r="E22" s="6">
        <v>0</v>
      </c>
      <c r="F22" s="6">
        <v>22222</v>
      </c>
    </row>
    <row r="23" spans="1:7" x14ac:dyDescent="0.25">
      <c r="A23" s="4" t="s">
        <v>7</v>
      </c>
      <c r="C23" s="9">
        <v>300000</v>
      </c>
      <c r="D23" s="8"/>
      <c r="E23" s="6">
        <v>0</v>
      </c>
      <c r="F23" s="6">
        <v>22222</v>
      </c>
    </row>
    <row r="24" spans="1:7" x14ac:dyDescent="0.25">
      <c r="A24" s="4" t="s">
        <v>8</v>
      </c>
      <c r="C24" s="9">
        <v>300000</v>
      </c>
      <c r="D24" s="8"/>
      <c r="E24" s="6">
        <v>0</v>
      </c>
      <c r="F24" s="6">
        <v>22222</v>
      </c>
    </row>
    <row r="25" spans="1:7" ht="15.75" thickBot="1" x14ac:dyDescent="0.3">
      <c r="A25" s="4" t="s">
        <v>9</v>
      </c>
      <c r="C25" s="9">
        <v>300000</v>
      </c>
      <c r="D25" s="8"/>
      <c r="E25" s="14">
        <v>0</v>
      </c>
      <c r="F25" s="6">
        <v>22222</v>
      </c>
    </row>
    <row r="26" spans="1:7" ht="15.75" thickBot="1" x14ac:dyDescent="0.3">
      <c r="A26" s="2" t="s">
        <v>10</v>
      </c>
      <c r="B26" s="10"/>
      <c r="C26" s="11">
        <v>0</v>
      </c>
      <c r="D26" s="12"/>
      <c r="E26" s="13">
        <v>0</v>
      </c>
      <c r="F26" s="13">
        <v>0</v>
      </c>
      <c r="G26" s="1" t="s">
        <v>21</v>
      </c>
    </row>
    <row r="27" spans="1:7" x14ac:dyDescent="0.25">
      <c r="A27" s="4" t="s">
        <v>12</v>
      </c>
      <c r="C27" s="9">
        <v>300000</v>
      </c>
      <c r="D27" s="8"/>
      <c r="E27" s="9">
        <v>0</v>
      </c>
      <c r="F27" s="9">
        <v>22222</v>
      </c>
    </row>
    <row r="28" spans="1:7" x14ac:dyDescent="0.25">
      <c r="A28" s="4" t="s">
        <v>13</v>
      </c>
      <c r="C28" s="6">
        <v>545863.43000000005</v>
      </c>
      <c r="D28" s="8"/>
      <c r="E28" s="6">
        <v>0</v>
      </c>
      <c r="F28" s="6">
        <v>22222</v>
      </c>
    </row>
    <row r="29" spans="1:7" ht="15.75" thickBot="1" x14ac:dyDescent="0.3">
      <c r="A29" s="15" t="s">
        <v>22</v>
      </c>
      <c r="C29" s="7">
        <f>SUM(C18:C28)</f>
        <v>2945863.43</v>
      </c>
      <c r="D29" s="8"/>
      <c r="E29" s="7">
        <f>SUM(E18:E28)</f>
        <v>2000000</v>
      </c>
      <c r="F29" s="7">
        <f>SUM(F18:F28)</f>
        <v>199998</v>
      </c>
    </row>
    <row r="30" spans="1:7" x14ac:dyDescent="0.25">
      <c r="D30" s="8"/>
    </row>
  </sheetData>
  <pageMargins left="0.7" right="0.7" top="0.75" bottom="0.75" header="0.3" footer="0.3"/>
  <pageSetup paperSize="9" scale="69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46604-B61B-4B70-A5A2-6D45E44AA33C}">
  <sheetPr>
    <pageSetUpPr fitToPage="1"/>
  </sheetPr>
  <dimension ref="A1:C34"/>
  <sheetViews>
    <sheetView workbookViewId="0">
      <selection activeCell="I32" sqref="I31:I32"/>
    </sheetView>
  </sheetViews>
  <sheetFormatPr defaultRowHeight="15" x14ac:dyDescent="0.25"/>
  <cols>
    <col min="2" max="2" width="46.28515625" customWidth="1"/>
    <col min="3" max="3" width="13.28515625" customWidth="1"/>
  </cols>
  <sheetData>
    <row r="1" spans="1:3" ht="18.75" x14ac:dyDescent="0.3">
      <c r="A1" s="34" t="s">
        <v>23</v>
      </c>
      <c r="B1" s="35"/>
      <c r="C1" s="1" t="s">
        <v>24</v>
      </c>
    </row>
    <row r="2" spans="1:3" x14ac:dyDescent="0.25">
      <c r="A2" s="29">
        <v>2019</v>
      </c>
      <c r="B2" s="30"/>
      <c r="C2" s="31"/>
    </row>
    <row r="3" spans="1:3" x14ac:dyDescent="0.25">
      <c r="A3" s="20" t="s">
        <v>25</v>
      </c>
      <c r="B3" s="21" t="s">
        <v>26</v>
      </c>
      <c r="C3" s="22">
        <v>70000</v>
      </c>
    </row>
    <row r="4" spans="1:3" x14ac:dyDescent="0.25">
      <c r="A4" s="23" t="s">
        <v>25</v>
      </c>
      <c r="B4" s="21" t="s">
        <v>27</v>
      </c>
      <c r="C4" s="22">
        <v>60000</v>
      </c>
    </row>
    <row r="5" spans="1:3" x14ac:dyDescent="0.25">
      <c r="A5" s="23" t="s">
        <v>25</v>
      </c>
      <c r="B5" s="21" t="s">
        <v>28</v>
      </c>
      <c r="C5" s="22">
        <v>21000</v>
      </c>
    </row>
    <row r="6" spans="1:3" x14ac:dyDescent="0.25">
      <c r="A6" s="23" t="s">
        <v>25</v>
      </c>
      <c r="B6" s="21" t="s">
        <v>29</v>
      </c>
      <c r="C6" s="22">
        <v>1489000</v>
      </c>
    </row>
    <row r="7" spans="1:3" x14ac:dyDescent="0.25">
      <c r="A7" s="23" t="s">
        <v>30</v>
      </c>
      <c r="B7" s="21" t="s">
        <v>31</v>
      </c>
      <c r="C7" s="22">
        <v>6442000</v>
      </c>
    </row>
    <row r="8" spans="1:3" x14ac:dyDescent="0.25">
      <c r="A8" s="23"/>
      <c r="B8" s="26" t="s">
        <v>32</v>
      </c>
      <c r="C8" s="27">
        <f>SUM(C3:C7)</f>
        <v>8082000</v>
      </c>
    </row>
    <row r="9" spans="1:3" x14ac:dyDescent="0.25">
      <c r="A9" s="29">
        <v>2020</v>
      </c>
      <c r="B9" s="30"/>
      <c r="C9" s="31"/>
    </row>
    <row r="10" spans="1:3" x14ac:dyDescent="0.25">
      <c r="A10" s="23" t="s">
        <v>25</v>
      </c>
      <c r="B10" s="21" t="s">
        <v>33</v>
      </c>
      <c r="C10" s="22">
        <v>65750</v>
      </c>
    </row>
    <row r="11" spans="1:3" x14ac:dyDescent="0.25">
      <c r="A11" s="23" t="s">
        <v>25</v>
      </c>
      <c r="B11" s="21" t="s">
        <v>34</v>
      </c>
      <c r="C11" s="22">
        <v>38478</v>
      </c>
    </row>
    <row r="12" spans="1:3" x14ac:dyDescent="0.25">
      <c r="A12" s="23" t="s">
        <v>25</v>
      </c>
      <c r="B12" s="21" t="s">
        <v>28</v>
      </c>
      <c r="C12" s="22">
        <v>25000</v>
      </c>
    </row>
    <row r="13" spans="1:3" x14ac:dyDescent="0.25">
      <c r="A13" s="23" t="s">
        <v>25</v>
      </c>
      <c r="B13" s="21" t="s">
        <v>35</v>
      </c>
      <c r="C13" s="22">
        <v>17000</v>
      </c>
    </row>
    <row r="14" spans="1:3" x14ac:dyDescent="0.25">
      <c r="A14" s="23" t="s">
        <v>25</v>
      </c>
      <c r="B14" s="21" t="s">
        <v>36</v>
      </c>
      <c r="C14" s="22">
        <v>150000</v>
      </c>
    </row>
    <row r="15" spans="1:3" x14ac:dyDescent="0.25">
      <c r="A15" s="23" t="s">
        <v>25</v>
      </c>
      <c r="B15" s="21" t="s">
        <v>37</v>
      </c>
      <c r="C15" s="22">
        <v>8000</v>
      </c>
    </row>
    <row r="16" spans="1:3" x14ac:dyDescent="0.25">
      <c r="A16" s="23" t="s">
        <v>25</v>
      </c>
      <c r="B16" s="21" t="s">
        <v>29</v>
      </c>
      <c r="C16" s="22">
        <v>1489000</v>
      </c>
    </row>
    <row r="17" spans="1:3" x14ac:dyDescent="0.25">
      <c r="A17" s="23" t="s">
        <v>30</v>
      </c>
      <c r="B17" s="21" t="s">
        <v>31</v>
      </c>
      <c r="C17" s="22">
        <v>5956000</v>
      </c>
    </row>
    <row r="18" spans="1:3" x14ac:dyDescent="0.25">
      <c r="A18" s="23"/>
      <c r="B18" s="26" t="s">
        <v>32</v>
      </c>
      <c r="C18" s="27">
        <f>SUM(C10:C17)</f>
        <v>7749228</v>
      </c>
    </row>
    <row r="19" spans="1:3" x14ac:dyDescent="0.25">
      <c r="A19" s="29">
        <v>2021</v>
      </c>
      <c r="B19" s="32"/>
      <c r="C19" s="33"/>
    </row>
    <row r="20" spans="1:3" x14ac:dyDescent="0.25">
      <c r="A20" s="23" t="s">
        <v>25</v>
      </c>
      <c r="B20" s="21" t="s">
        <v>38</v>
      </c>
      <c r="C20" s="22">
        <v>73100</v>
      </c>
    </row>
    <row r="21" spans="1:3" x14ac:dyDescent="0.25">
      <c r="A21" s="23" t="s">
        <v>25</v>
      </c>
      <c r="B21" s="21" t="s">
        <v>29</v>
      </c>
      <c r="C21" s="22">
        <v>1570000</v>
      </c>
    </row>
    <row r="22" spans="1:3" x14ac:dyDescent="0.25">
      <c r="A22" s="23" t="s">
        <v>30</v>
      </c>
      <c r="B22" s="21" t="s">
        <v>31</v>
      </c>
      <c r="C22" s="22">
        <v>5967000</v>
      </c>
    </row>
    <row r="23" spans="1:3" x14ac:dyDescent="0.25">
      <c r="A23" s="23"/>
      <c r="B23" s="26" t="s">
        <v>32</v>
      </c>
      <c r="C23" s="27">
        <f>SUM(C20:C22)</f>
        <v>7610100</v>
      </c>
    </row>
    <row r="24" spans="1:3" x14ac:dyDescent="0.25">
      <c r="A24" s="29">
        <v>2022</v>
      </c>
      <c r="B24" s="32"/>
      <c r="C24" s="33"/>
    </row>
    <row r="25" spans="1:3" x14ac:dyDescent="0.25">
      <c r="A25" s="23" t="s">
        <v>25</v>
      </c>
      <c r="B25" s="21" t="s">
        <v>39</v>
      </c>
      <c r="C25" s="22">
        <v>73100</v>
      </c>
    </row>
    <row r="26" spans="1:3" x14ac:dyDescent="0.25">
      <c r="A26" s="23" t="s">
        <v>25</v>
      </c>
      <c r="B26" s="21" t="s">
        <v>29</v>
      </c>
      <c r="C26" s="22">
        <f>1570000+47100</f>
        <v>1617100</v>
      </c>
    </row>
    <row r="27" spans="1:3" x14ac:dyDescent="0.25">
      <c r="A27" s="23" t="s">
        <v>40</v>
      </c>
      <c r="B27" s="21" t="s">
        <v>31</v>
      </c>
      <c r="C27" s="22">
        <v>6178000</v>
      </c>
    </row>
    <row r="28" spans="1:3" x14ac:dyDescent="0.25">
      <c r="A28" s="23"/>
      <c r="B28" s="26" t="s">
        <v>32</v>
      </c>
      <c r="C28" s="27">
        <f>SUM(C25:C27)</f>
        <v>7868200</v>
      </c>
    </row>
    <row r="29" spans="1:3" x14ac:dyDescent="0.25">
      <c r="A29" s="29">
        <v>2023</v>
      </c>
      <c r="B29" s="32"/>
      <c r="C29" s="33"/>
    </row>
    <row r="30" spans="1:3" x14ac:dyDescent="0.25">
      <c r="A30" s="23" t="s">
        <v>25</v>
      </c>
      <c r="B30" s="21" t="s">
        <v>41</v>
      </c>
      <c r="C30" s="22">
        <v>67050</v>
      </c>
    </row>
    <row r="31" spans="1:3" x14ac:dyDescent="0.25">
      <c r="A31" s="23" t="s">
        <v>25</v>
      </c>
      <c r="B31" s="21" t="s">
        <v>42</v>
      </c>
      <c r="C31" s="22">
        <v>13368.99</v>
      </c>
    </row>
    <row r="32" spans="1:3" x14ac:dyDescent="0.25">
      <c r="A32" s="23" t="s">
        <v>25</v>
      </c>
      <c r="B32" s="21" t="s">
        <v>29</v>
      </c>
      <c r="C32" s="22">
        <f>392500*4+97070</f>
        <v>1667070</v>
      </c>
    </row>
    <row r="33" spans="1:3" x14ac:dyDescent="0.25">
      <c r="A33" s="23" t="s">
        <v>30</v>
      </c>
      <c r="B33" s="21" t="s">
        <v>31</v>
      </c>
      <c r="C33" s="22">
        <v>6567000</v>
      </c>
    </row>
    <row r="34" spans="1:3" x14ac:dyDescent="0.25">
      <c r="A34" s="28"/>
      <c r="B34" s="24" t="s">
        <v>32</v>
      </c>
      <c r="C34" s="25">
        <f>SUM(C30:C33)</f>
        <v>8314488.9900000002</v>
      </c>
    </row>
  </sheetData>
  <mergeCells count="1">
    <mergeCell ref="A1:B1"/>
  </mergeCells>
  <pageMargins left="0.7" right="0.7" top="0.75" bottom="0.75" header="0.3" footer="0.3"/>
  <pageSetup paperSize="9" scale="97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8564F-6A4F-4166-B0E6-E84E23B7A248}">
  <sheetPr>
    <pageSetUpPr fitToPage="1"/>
  </sheetPr>
  <dimension ref="A1:G13"/>
  <sheetViews>
    <sheetView workbookViewId="0">
      <selection activeCell="H23" sqref="H23"/>
    </sheetView>
  </sheetViews>
  <sheetFormatPr defaultRowHeight="15" x14ac:dyDescent="0.25"/>
  <cols>
    <col min="1" max="1" width="32.140625" bestFit="1" customWidth="1"/>
    <col min="2" max="2" width="14.28515625" customWidth="1"/>
    <col min="3" max="3" width="15.140625" customWidth="1"/>
    <col min="4" max="4" width="15.85546875" customWidth="1"/>
    <col min="5" max="6" width="13.28515625" customWidth="1"/>
  </cols>
  <sheetData>
    <row r="1" spans="1:7" ht="15.75" thickBot="1" x14ac:dyDescent="0.3">
      <c r="A1" s="16" t="s">
        <v>43</v>
      </c>
      <c r="B1" s="3">
        <v>2019</v>
      </c>
      <c r="C1" s="3">
        <v>2020</v>
      </c>
      <c r="D1" s="3">
        <v>2021</v>
      </c>
      <c r="E1" s="3">
        <v>2022</v>
      </c>
      <c r="F1" s="3">
        <v>2023</v>
      </c>
    </row>
    <row r="2" spans="1:7" x14ac:dyDescent="0.25">
      <c r="A2" s="4" t="s">
        <v>2</v>
      </c>
      <c r="B2" s="5">
        <f>Mediabeleid!B3</f>
        <v>20000</v>
      </c>
      <c r="C2" s="5">
        <v>18800</v>
      </c>
      <c r="D2" s="5">
        <f>20000+96000-12419.85</f>
        <v>103580.15</v>
      </c>
      <c r="E2" s="5">
        <f>Mediabeleid!E3+Mediabeleid!E18</f>
        <v>2020000</v>
      </c>
      <c r="F2" s="5">
        <v>180000</v>
      </c>
      <c r="G2" t="s">
        <v>44</v>
      </c>
    </row>
    <row r="3" spans="1:7" x14ac:dyDescent="0.25">
      <c r="A3" s="4" t="s">
        <v>3</v>
      </c>
      <c r="B3" s="6">
        <v>185100</v>
      </c>
      <c r="C3" s="6">
        <f>Mediabeleid!C4+Mediabeleid!C19</f>
        <v>473970</v>
      </c>
      <c r="D3" s="6">
        <f>E3</f>
        <v>185100</v>
      </c>
      <c r="E3" s="6">
        <v>185100</v>
      </c>
      <c r="F3" s="6">
        <f>Mediabeleid!F4+Mediabeleid!F19</f>
        <v>242022</v>
      </c>
      <c r="G3" t="s">
        <v>44</v>
      </c>
    </row>
    <row r="4" spans="1:7" x14ac:dyDescent="0.25">
      <c r="A4" s="4" t="s">
        <v>4</v>
      </c>
      <c r="B4" s="6">
        <v>185100</v>
      </c>
      <c r="C4" s="6">
        <f>Mediabeleid!C5+Mediabeleid!C20</f>
        <v>473970</v>
      </c>
      <c r="D4" s="6">
        <f t="shared" ref="D4:D12" si="0">E4</f>
        <v>185100</v>
      </c>
      <c r="E4" s="6">
        <v>185100</v>
      </c>
      <c r="F4" s="6">
        <f>Mediabeleid!F5+Mediabeleid!F20</f>
        <v>242022</v>
      </c>
      <c r="G4" t="s">
        <v>44</v>
      </c>
    </row>
    <row r="5" spans="1:7" x14ac:dyDescent="0.25">
      <c r="A5" s="4" t="s">
        <v>5</v>
      </c>
      <c r="B5" s="6">
        <v>185100</v>
      </c>
      <c r="C5" s="6">
        <f>Mediabeleid!C6+Mediabeleid!C21</f>
        <v>473970</v>
      </c>
      <c r="D5" s="6">
        <f t="shared" si="0"/>
        <v>185100</v>
      </c>
      <c r="E5" s="6">
        <v>185100</v>
      </c>
      <c r="F5" s="6">
        <f>Mediabeleid!F6+Mediabeleid!F21</f>
        <v>242022</v>
      </c>
      <c r="G5" t="s">
        <v>44</v>
      </c>
    </row>
    <row r="6" spans="1:7" x14ac:dyDescent="0.25">
      <c r="A6" s="4" t="s">
        <v>6</v>
      </c>
      <c r="B6" s="6">
        <v>185100</v>
      </c>
      <c r="C6" s="6">
        <f>Mediabeleid!C7+Mediabeleid!C22</f>
        <v>473970</v>
      </c>
      <c r="D6" s="6">
        <f t="shared" si="0"/>
        <v>185100</v>
      </c>
      <c r="E6" s="6">
        <v>185100</v>
      </c>
      <c r="F6" s="6">
        <f>Mediabeleid!F7+Mediabeleid!F22</f>
        <v>242022</v>
      </c>
      <c r="G6" t="s">
        <v>44</v>
      </c>
    </row>
    <row r="7" spans="1:7" x14ac:dyDescent="0.25">
      <c r="A7" s="4" t="s">
        <v>7</v>
      </c>
      <c r="B7" s="6">
        <v>185100</v>
      </c>
      <c r="C7" s="6">
        <f>Mediabeleid!C8+Mediabeleid!C23</f>
        <v>473970</v>
      </c>
      <c r="D7" s="6">
        <f t="shared" si="0"/>
        <v>185100</v>
      </c>
      <c r="E7" s="6">
        <v>185100</v>
      </c>
      <c r="F7" s="6">
        <f>Mediabeleid!F8+Mediabeleid!F23</f>
        <v>242022</v>
      </c>
      <c r="G7" t="s">
        <v>44</v>
      </c>
    </row>
    <row r="8" spans="1:7" x14ac:dyDescent="0.25">
      <c r="A8" s="4" t="s">
        <v>8</v>
      </c>
      <c r="B8" s="6">
        <v>185100</v>
      </c>
      <c r="C8" s="6">
        <f>Mediabeleid!C9+Mediabeleid!C24</f>
        <v>473970</v>
      </c>
      <c r="D8" s="6">
        <f t="shared" si="0"/>
        <v>185100</v>
      </c>
      <c r="E8" s="6">
        <v>185100</v>
      </c>
      <c r="F8" s="6">
        <f>Mediabeleid!F9+Mediabeleid!F24</f>
        <v>242022</v>
      </c>
      <c r="G8" t="s">
        <v>44</v>
      </c>
    </row>
    <row r="9" spans="1:7" x14ac:dyDescent="0.25">
      <c r="A9" s="4" t="s">
        <v>9</v>
      </c>
      <c r="B9" s="6">
        <v>185100</v>
      </c>
      <c r="C9" s="6">
        <f>Mediabeleid!C10+Mediabeleid!C25</f>
        <v>473970</v>
      </c>
      <c r="D9" s="6">
        <f t="shared" si="0"/>
        <v>185100</v>
      </c>
      <c r="E9" s="6">
        <v>185100</v>
      </c>
      <c r="F9" s="6">
        <f>Mediabeleid!F10+Mediabeleid!F25</f>
        <v>242022</v>
      </c>
      <c r="G9" t="s">
        <v>44</v>
      </c>
    </row>
    <row r="10" spans="1:7" x14ac:dyDescent="0.25">
      <c r="A10" s="4" t="s">
        <v>10</v>
      </c>
      <c r="B10" s="6">
        <f>Mediabeleid!B11+'VGC en Brussel'!C8</f>
        <v>8267100</v>
      </c>
      <c r="C10" s="6">
        <f>Mediabeleid!C11+'VGC en Brussel'!C18</f>
        <v>7923198</v>
      </c>
      <c r="D10" s="6">
        <f>Mediabeleid!D11+'VGC en Brussel'!C23</f>
        <v>7795200</v>
      </c>
      <c r="E10" s="6">
        <f>Mediabeleid!E11+'VGC en Brussel'!C28</f>
        <v>8053300</v>
      </c>
      <c r="F10" s="6">
        <f>Mediabeleid!F12+'VGC en Brussel'!C34</f>
        <v>8534288.9900000002</v>
      </c>
      <c r="G10" t="s">
        <v>45</v>
      </c>
    </row>
    <row r="11" spans="1:7" x14ac:dyDescent="0.25">
      <c r="A11" s="4" t="s">
        <v>12</v>
      </c>
      <c r="B11" s="6">
        <v>185100</v>
      </c>
      <c r="C11" s="6">
        <f>Mediabeleid!C12+Mediabeleid!C27</f>
        <v>473970</v>
      </c>
      <c r="D11" s="6">
        <f t="shared" si="0"/>
        <v>185100</v>
      </c>
      <c r="E11" s="6">
        <v>185100</v>
      </c>
      <c r="F11" s="6">
        <f>Mediabeleid!F12+Mediabeleid!F27</f>
        <v>242022</v>
      </c>
      <c r="G11" t="s">
        <v>44</v>
      </c>
    </row>
    <row r="12" spans="1:7" x14ac:dyDescent="0.25">
      <c r="A12" s="4" t="s">
        <v>13</v>
      </c>
      <c r="B12" s="6">
        <v>210100</v>
      </c>
      <c r="C12" s="6">
        <f>Mediabeleid!C13+Mediabeleid!C28</f>
        <v>743333.43</v>
      </c>
      <c r="D12" s="6">
        <f t="shared" si="0"/>
        <v>210100</v>
      </c>
      <c r="E12" s="6">
        <v>210100</v>
      </c>
      <c r="F12" s="6">
        <f>Mediabeleid!F13+Mediabeleid!F28</f>
        <v>267022</v>
      </c>
      <c r="G12" t="s">
        <v>44</v>
      </c>
    </row>
    <row r="13" spans="1:7" ht="15.75" thickBot="1" x14ac:dyDescent="0.3">
      <c r="A13" s="15" t="s">
        <v>46</v>
      </c>
      <c r="B13" s="7">
        <f t="shared" ref="B13:C13" si="1">SUM(B2:B12)</f>
        <v>9978000</v>
      </c>
      <c r="C13" s="7">
        <f t="shared" si="1"/>
        <v>12477091.43</v>
      </c>
      <c r="D13" s="7">
        <f>SUM(D2:D12)</f>
        <v>9589680.1500000004</v>
      </c>
      <c r="E13" s="7">
        <f>SUM(E2:E12)</f>
        <v>11764200</v>
      </c>
      <c r="F13" s="7">
        <f>SUM(F2:F12)</f>
        <v>10917486.99</v>
      </c>
    </row>
  </sheetData>
  <pageMargins left="0.7" right="0.7" top="0.75" bottom="0.75" header="0.3" footer="0.3"/>
  <pageSetup paperSize="9" scale="99" fitToHeight="0" orientation="landscape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a9ec0f0-7796-43d0-ac1f-4c8c46ee0bd1" xsi:nil="true"/>
    <lcf76f155ced4ddcb4097134ff3c332f xmlns="8c06d317-adf7-4cf6-a67c-771bdbdc3545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15FD8C6C5A8944A846F5727F331F93" ma:contentTypeVersion="16" ma:contentTypeDescription="Een nieuw document maken." ma:contentTypeScope="" ma:versionID="56dff7bd89224d4e7a4c093d3e9d4950">
  <xsd:schema xmlns:xsd="http://www.w3.org/2001/XMLSchema" xmlns:xs="http://www.w3.org/2001/XMLSchema" xmlns:p="http://schemas.microsoft.com/office/2006/metadata/properties" xmlns:ns2="8c06d317-adf7-4cf6-a67c-771bdbdc3545" xmlns:ns3="bc84308c-1211-4a0b-ab25-828daea0d748" xmlns:ns4="9a9ec0f0-7796-43d0-ac1f-4c8c46ee0bd1" targetNamespace="http://schemas.microsoft.com/office/2006/metadata/properties" ma:root="true" ma:fieldsID="34a2ef8723020c16104d1149315756a0" ns2:_="" ns3:_="" ns4:_="">
    <xsd:import namespace="8c06d317-adf7-4cf6-a67c-771bdbdc3545"/>
    <xsd:import namespace="bc84308c-1211-4a0b-ab25-828daea0d748"/>
    <xsd:import namespace="9a9ec0f0-7796-43d0-ac1f-4c8c46ee0b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6d317-adf7-4cf6-a67c-771bdbdc35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Afbeeldingtags" ma:readOnly="false" ma:fieldId="{5cf76f15-5ced-4ddc-b409-7134ff3c332f}" ma:taxonomyMulti="true" ma:sspId="49ca8161-7180-459b-a0ef-1a71cf6ff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84308c-1211-4a0b-ab25-828daea0d74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9dcee07d-ec79-44e5-9bc3-962d4d3f1864}" ma:internalName="TaxCatchAll" ma:showField="CatchAllData" ma:web="ceeae0c4-f3ff-4153-af2f-582bafa5e8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BE3BCC-4EFA-4B0E-B681-69EC86C0D351}">
  <ds:schemaRefs>
    <ds:schemaRef ds:uri="http://purl.org/dc/dcmitype/"/>
    <ds:schemaRef ds:uri="9a9ec0f0-7796-43d0-ac1f-4c8c46ee0bd1"/>
    <ds:schemaRef ds:uri="http://purl.org/dc/elements/1.1/"/>
    <ds:schemaRef ds:uri="d182f509-706b-4aba-aa71-1d7dc8d24a05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4a5bbe67-a8da-4aa0-b91b-62123359b05a"/>
    <ds:schemaRef ds:uri="http://purl.org/dc/terms/"/>
    <ds:schemaRef ds:uri="eaa7ac44-3316-4fb7-a1db-447cf4f77e09"/>
    <ds:schemaRef ds:uri="http://schemas.microsoft.com/sharepoint.v3"/>
    <ds:schemaRef ds:uri="http://schemas.microsoft.com/sharepoint/v3"/>
    <ds:schemaRef ds:uri="http://schemas.microsoft.com/office/2006/metadata/properties"/>
    <ds:schemaRef ds:uri="http://www.w3.org/XML/1998/namespace"/>
    <ds:schemaRef ds:uri="8c06d317-adf7-4cf6-a67c-771bdbdc3545"/>
  </ds:schemaRefs>
</ds:datastoreItem>
</file>

<file path=customXml/itemProps2.xml><?xml version="1.0" encoding="utf-8"?>
<ds:datastoreItem xmlns:ds="http://schemas.openxmlformats.org/officeDocument/2006/customXml" ds:itemID="{71ED0A24-0CFF-4BD3-9C49-A1962C1C10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06d317-adf7-4cf6-a67c-771bdbdc3545"/>
    <ds:schemaRef ds:uri="bc84308c-1211-4a0b-ab25-828daea0d748"/>
    <ds:schemaRef ds:uri="9a9ec0f0-7796-43d0-ac1f-4c8c46ee0b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240D5A1-7327-4850-BF7F-98FA5604ACF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Mediabeleid</vt:lpstr>
      <vt:lpstr>VGC en Brussel</vt:lpstr>
      <vt:lpstr>overzicht per omroep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Danny Coninx</dc:creator>
  <cp:keywords/>
  <dc:description/>
  <cp:lastModifiedBy>Haji Rashid Ahmed Randa</cp:lastModifiedBy>
  <cp:revision/>
  <cp:lastPrinted>2024-02-21T15:17:34Z</cp:lastPrinted>
  <dcterms:created xsi:type="dcterms:W3CDTF">2024-01-29T08:47:00Z</dcterms:created>
  <dcterms:modified xsi:type="dcterms:W3CDTF">2024-02-21T15:17:38Z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0x010100DDC163A814404E44B6734BD6429017EE2D0062D3E8D92C35714C93CE15D703D67B03</vt:lpwstr>
  </property>
  <property fmtid="{D5CDD505-2E9C-101B-9397-08002B2CF9AE}" pid="3" name="PV_Vraagsteller">
    <vt:lpwstr>1529</vt:lpwstr>
  </property>
  <property fmtid="{D5CDD505-2E9C-101B-9397-08002B2CF9AE}" pid="4" name="_dlc_DocIdItemGuid">
    <vt:lpwstr>fbef0b1f-394c-4d6f-9a9c-3cb6e42da3a3</vt:lpwstr>
  </property>
  <property fmtid="{D5CDD505-2E9C-101B-9397-08002B2CF9AE}" pid="5" name="Meta_PV">
    <vt:lpwstr/>
  </property>
  <property fmtid="{D5CDD505-2E9C-101B-9397-08002B2CF9AE}" pid="6" name="MediaServiceImageTags">
    <vt:lpwstr/>
  </property>
</Properties>
</file>