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KAbinet0V05/parlement/Gedeelde documenten/SV/2023-2024/SV 029 COR VRT - Financiering/"/>
    </mc:Choice>
  </mc:AlternateContent>
  <xr:revisionPtr revIDLastSave="0" documentId="8_{1DDC77CD-8211-40E0-BE84-2BA445BCFF49}" xr6:coauthVersionLast="47" xr6:coauthVersionMax="47" xr10:uidLastSave="{00000000-0000-0000-0000-000000000000}"/>
  <bookViews>
    <workbookView xWindow="-120" yWindow="-120" windowWidth="25440" windowHeight="15390" firstSheet="1" activeTab="7" xr2:uid="{F9BC3C0F-77AC-47DC-83FC-EF3989D3CE0A}"/>
  </bookViews>
  <sheets>
    <sheet name="Diependaele" sheetId="8" r:id="rId1"/>
    <sheet name="Jambon" sheetId="1" r:id="rId2"/>
    <sheet name="Crevits" sheetId="7" r:id="rId3"/>
    <sheet name="Rutten" sheetId="6" r:id="rId4"/>
    <sheet name="Weyts" sheetId="5" r:id="rId5"/>
    <sheet name="Demir" sheetId="4" r:id="rId6"/>
    <sheet name="Peeters" sheetId="3" r:id="rId7"/>
    <sheet name="Dalle" sheetId="2" r:id="rId8"/>
    <sheet name="Brouns" sheetId="9" r:id="rId9"/>
    <sheet name="Blad1" sheetId="10"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9" l="1"/>
  <c r="H15" i="3"/>
  <c r="H19" i="3"/>
  <c r="H22" i="3"/>
  <c r="H26" i="3"/>
  <c r="H31" i="3"/>
  <c r="H57" i="4"/>
  <c r="H47" i="4"/>
  <c r="H30" i="4"/>
  <c r="H19" i="4"/>
  <c r="H6" i="4"/>
  <c r="H36" i="5"/>
  <c r="H29" i="5"/>
  <c r="H22" i="5"/>
  <c r="H15" i="5"/>
  <c r="H30" i="1"/>
  <c r="H19" i="1"/>
  <c r="H10" i="1"/>
  <c r="H6" i="1"/>
  <c r="H13" i="8"/>
  <c r="H10" i="8"/>
  <c r="H11" i="3"/>
  <c r="H9" i="3"/>
  <c r="H7" i="3"/>
  <c r="H5" i="3"/>
  <c r="H23" i="9"/>
  <c r="H19" i="9"/>
  <c r="H16" i="9"/>
  <c r="H14" i="9"/>
  <c r="H11" i="9"/>
  <c r="H25" i="7"/>
  <c r="H17" i="7"/>
  <c r="H13" i="7"/>
  <c r="H44" i="1"/>
  <c r="H49" i="1"/>
  <c r="H42" i="2"/>
  <c r="H40" i="2"/>
  <c r="H38" i="1"/>
  <c r="H16" i="1"/>
  <c r="H12" i="1"/>
  <c r="H11" i="2"/>
  <c r="H12" i="2" s="1"/>
  <c r="H13" i="2"/>
  <c r="H8" i="2"/>
  <c r="H10" i="2" s="1"/>
  <c r="H6" i="2"/>
  <c r="H24" i="2"/>
  <c r="H18" i="2"/>
  <c r="H14" i="2"/>
  <c r="H5" i="2"/>
  <c r="H22" i="2"/>
  <c r="H19" i="2"/>
  <c r="H21" i="2" s="1"/>
  <c r="H7" i="2"/>
  <c r="H21" i="4"/>
  <c r="H15" i="4"/>
  <c r="H13" i="4"/>
  <c r="H10" i="4"/>
  <c r="H14" i="6"/>
  <c r="H11" i="6"/>
  <c r="H27" i="7"/>
  <c r="H19" i="8"/>
  <c r="H17" i="8"/>
  <c r="H15" i="8"/>
</calcChain>
</file>

<file path=xl/sharedStrings.xml><?xml version="1.0" encoding="utf-8"?>
<sst xmlns="http://schemas.openxmlformats.org/spreadsheetml/2006/main" count="1412" uniqueCount="269">
  <si>
    <t>Matthias Diependaele, Vlaams minister van Financiën en Begroting, Wonen en Onroerend Erfgoed</t>
  </si>
  <si>
    <t>overzicht finaciële stromen (antwoord op deelvragen 1 tot en met 3)</t>
  </si>
  <si>
    <t>detail samenwerkingsovereenkomsten - vraag 2 - aanvullende info (incl. SWO's zondere financiële consequenties)</t>
  </si>
  <si>
    <t>Jaar</t>
  </si>
  <si>
    <t>Bevoegdheid</t>
  </si>
  <si>
    <t>Beleidsdomein</t>
  </si>
  <si>
    <t>Departement/
Agentschap</t>
  </si>
  <si>
    <t>Aard van financiële stroom (zie keuzemenu)</t>
  </si>
  <si>
    <t>Thema (dotatie, subsidie, Corona, energiepremie, evementen, campagnenaam, andere vergoeding...)</t>
  </si>
  <si>
    <t>link met samenwerkings-overeenkomst (ja/nee) - zie detail</t>
  </si>
  <si>
    <t>Betaald bedrag</t>
  </si>
  <si>
    <t>Samenwerkingsovereenkomst (naam)</t>
  </si>
  <si>
    <t>Reden</t>
  </si>
  <si>
    <t>Aard van samenwerking (ruil, captatie, etc...)</t>
  </si>
  <si>
    <t>periode (van... tot...)</t>
  </si>
  <si>
    <t>SWO met financiële stroom - (zie linker tabel)</t>
  </si>
  <si>
    <t>Totaal 2015</t>
  </si>
  <si>
    <t>Totaal 2016</t>
  </si>
  <si>
    <t>Totaal 2017</t>
  </si>
  <si>
    <t>Totaal 2018</t>
  </si>
  <si>
    <t>Totaal 2019</t>
  </si>
  <si>
    <t>Totaal 2020</t>
  </si>
  <si>
    <t>Totaal 2021</t>
  </si>
  <si>
    <t>Totaal 2022</t>
  </si>
  <si>
    <t>Totaal 2023</t>
  </si>
  <si>
    <t>cultuur</t>
  </si>
  <si>
    <t>CJM</t>
  </si>
  <si>
    <t>1. toelagen en premies</t>
  </si>
  <si>
    <t>lottomiddelen: projectsubsidie ondersteuning educatief pakket Ketnetprogramma 'Generatie K'</t>
  </si>
  <si>
    <t>nee</t>
  </si>
  <si>
    <t>Hilde Crevits, Viceminister-president van de Vlaamse Regering
Vlaams minister van Welzijn, Volksgezondheid en Gezin</t>
  </si>
  <si>
    <t>Gwendolyn Rutten, Viceminister-president van de Vlaamse Regering
Vlaams minister van Binnenlands Bestuur, Bestuurszaken, Inburgering en Gelijke Kansen</t>
  </si>
  <si>
    <t>Ben Weyts, Viceminister-president van de Vlaamse Regering
Vlaams minister van Onderwijs, Sport, Dierenwelzijn en Vlaamse Rand</t>
  </si>
  <si>
    <t>Zuhal Demir, Vlaams minister van Justitie en Handhaving, Omgeving, Energie en Toerisme</t>
  </si>
  <si>
    <t>Lydia Peeters, Vlaams minister van Mobiliteit en Openbare Werken</t>
  </si>
  <si>
    <t>Benjamin Dalle, Vlaams minister van Brussel, Jeugd, Media en Armoedebestrijding</t>
  </si>
  <si>
    <t>ja</t>
  </si>
  <si>
    <t>Jo Brouns, Vlaams minister van Economie, Innovatie, Werk, Sociale economie en Landbouw</t>
  </si>
  <si>
    <t>2. Informatiecampagne</t>
  </si>
  <si>
    <t>3. andere</t>
  </si>
  <si>
    <t xml:space="preserve">Beheersovereenkomst VRT </t>
  </si>
  <si>
    <t>5-jaarlijks te vernieuwen - KPI's en toelagen aan VRT</t>
  </si>
  <si>
    <t>na te leven KPI's + basis voor toekenning jaarlijkse werkingstoelage</t>
  </si>
  <si>
    <t>2011-2015</t>
  </si>
  <si>
    <t>2016-2020</t>
  </si>
  <si>
    <t>2021-2025</t>
  </si>
  <si>
    <t>Overeenkomst met VRT met betrekking tot de Vlaamse participatie in BVN (2017-2020)</t>
  </si>
  <si>
    <t>regeling samenwerking VRT en BVN</t>
  </si>
  <si>
    <t>aanlevering content en afsprakenkader ifv het Beste van Vlaanderen en Nederland</t>
  </si>
  <si>
    <t>2017-2020</t>
  </si>
  <si>
    <t>Addendum bij overeenkomst met betrekking tot de Vlaamse participatie in BVN (2017-2020)</t>
  </si>
  <si>
    <t>vervolgregeling tgv stopzetting BVN</t>
  </si>
  <si>
    <t>actieplan ‘Aanbod Vlamingen in het buitenland’ incl. aankoop internationale clearingsrechten</t>
  </si>
  <si>
    <t>werkingstoelage incl. indexering</t>
  </si>
  <si>
    <t>dotatie VRT pensioenfonds contractuelen ter ondersteuning van het eigen vermogen</t>
  </si>
  <si>
    <t>aanvullende toelage zero-emissie</t>
  </si>
  <si>
    <t>Noodfonds Covid</t>
  </si>
  <si>
    <t>actieplan ‘Aanbod Vlamingen in het buitenland’</t>
  </si>
  <si>
    <t>Campagne 'Nee is altijd oké"</t>
  </si>
  <si>
    <t>compensatie energiekost</t>
  </si>
  <si>
    <t>Jeugd</t>
  </si>
  <si>
    <t>Media</t>
  </si>
  <si>
    <t>Bestuurszaken (vastgoed, overheidsopdrachten, documentbeheer, facilities)</t>
  </si>
  <si>
    <t>Kanselarij, Bestuur, Buitenlandse Zaken en Justitie</t>
  </si>
  <si>
    <t>Het Facilitair Bedrijf</t>
  </si>
  <si>
    <t>Vergoeding voor 100 Mbps back-up connectie tussen fiberknooppunt en een entiteit van de VO via straalverbinding (end-to-end service). Incl. Installatie + Freq. gebruik + Monitoring + Onderhoud + Transport</t>
  </si>
  <si>
    <t>Beleidsveld Ondersteuning van de Vlaamse Regering</t>
  </si>
  <si>
    <t xml:space="preserve">Kanselarij, Bestuur, Buitenlandse Zaken en Justitie </t>
  </si>
  <si>
    <t>Departement Kanselarij en Buitenlandse Zaken</t>
  </si>
  <si>
    <t>Covid 19 - golf 1</t>
  </si>
  <si>
    <t>Covid 19 - golf 2</t>
  </si>
  <si>
    <t>Covid 19 - golf 3: begin zomer</t>
  </si>
  <si>
    <t>Covid 19 - golf 3: einde zomer</t>
  </si>
  <si>
    <t>Covid 19 - golf 3: contactopsporing</t>
  </si>
  <si>
    <t xml:space="preserve">Feest Vlaamse Gemeenschap </t>
  </si>
  <si>
    <t>Covid 19 - Cijfers van Hoop</t>
  </si>
  <si>
    <t>Covid 19 - Geniet met Maatregelen</t>
  </si>
  <si>
    <t>Digitalisering</t>
  </si>
  <si>
    <t>Digitaal Vlaanderen</t>
  </si>
  <si>
    <t>Campagne Mijn Burgerprofiel</t>
  </si>
  <si>
    <t>Internationaal ondernemen</t>
  </si>
  <si>
    <t>Vlaams Agentschap voor Internationaal Ondernemen (Flanders Investment &amp; Trade)</t>
  </si>
  <si>
    <t>Leeuw van de Export en Exportbeurs</t>
  </si>
  <si>
    <t>Awarenesscampagne FTI</t>
  </si>
  <si>
    <t>Welzijn</t>
  </si>
  <si>
    <t>WVG</t>
  </si>
  <si>
    <t>Departement Welzijn, Volksgezondheid en Gezin</t>
  </si>
  <si>
    <t>Welzijn, Volksgezondheid</t>
  </si>
  <si>
    <t>Gezondheid</t>
  </si>
  <si>
    <t>Agentschap Zorg en Gezondheid</t>
  </si>
  <si>
    <t>Campagne basisvaccinatie covidvaccinatie</t>
  </si>
  <si>
    <t>Campagne griep- en covidvaccinatie</t>
  </si>
  <si>
    <t>CJSM</t>
  </si>
  <si>
    <t>Dienstverleningsovereenkomst betreffende de pensioenen van de vastbenoemde personeelsleden van de VRT</t>
  </si>
  <si>
    <t>Deze overeenkomst heeft tot doel aan de PDOS het administratief beheer toe te vertrouwen van de rustpensioenrechten van de gewezen statutaire personeelsleden van de VRT, evenals van de overlevingspensioenrechten van hun rechthebbenden, alsook het administratief beheer van de betaling van deze pensioenen, conform het VRT pensioendecreet</t>
  </si>
  <si>
    <t>afspraken en financiering tav Federale Pensioendienst en VG</t>
  </si>
  <si>
    <t xml:space="preserve">2016 e.v. </t>
  </si>
  <si>
    <t>Samenwerkingsovereenkomst betreffende de pensioenen van de vastbenoemde personeelsleden van de VRT</t>
  </si>
  <si>
    <t>overheveling taken aan VG</t>
  </si>
  <si>
    <t>afspraken en financiering tav VRT en VG</t>
  </si>
  <si>
    <t>Addendum bij de samenwerkingsovereenkomst betreffende de pensioenen van de vastbenoemde personeelsleden van de VRT</t>
  </si>
  <si>
    <t>extra regelingen bij SWO</t>
  </si>
  <si>
    <t>extra afspraken</t>
  </si>
  <si>
    <t>2019 e.v.</t>
  </si>
  <si>
    <t>Cultuur</t>
  </si>
  <si>
    <t>Dotatie aan de VRT voor personeelsleden van de nv VRT, die bij de vzw Brussels Philharmonic/Vlaams Radio Koor tewerkgesteld zijn, conform de afspraken in het decreet van 13 april 1999 tot de regeling van de rechtspositie van het statutair en contractueel personeel van het VRT-Filharmonisch orkest en het VRT-koor</t>
  </si>
  <si>
    <t> </t>
  </si>
  <si>
    <t>reeds vastgelegd maar betaling moet nog gebeuren</t>
  </si>
  <si>
    <t>extra indexering werkingstoelage - dossier december</t>
  </si>
  <si>
    <t>overige = projectsubsidiesdie over meerdere jaren lopen</t>
  </si>
  <si>
    <t>Projectsubsidies gespreid over meerdere jaren</t>
  </si>
  <si>
    <t>vastgelegd bedrag</t>
  </si>
  <si>
    <t>transformatieplan “VRTRN 2030" (2023-2025)</t>
  </si>
  <si>
    <t>gedeeltelijke uitbetaling in pijplijn</t>
  </si>
  <si>
    <t>digitale transformatie - automatische ondertiteling 2023-2024</t>
  </si>
  <si>
    <t>deels uitbetaald</t>
  </si>
  <si>
    <t xml:space="preserve">digitale transformatie - OASIS 2023-2024 </t>
  </si>
  <si>
    <t xml:space="preserve">digitale transformatie - MediaDigest 2023-2024 </t>
  </si>
  <si>
    <t xml:space="preserve">desinformatie EHBT 2022-2024 </t>
  </si>
  <si>
    <t>Edubox 'wetenschap, klimaat en gezondheid'</t>
  </si>
  <si>
    <t>Samenwerkingsovereenkomst tussen VRT, DKBUZA, Sciensano en het Instituut Tropische Geneeskunde m.h.o. de productie en distributie van een digitale educatieve toolbox (edubox) voor gebruik in het onderwijs, m.n. de edubox 'duurzaamheid: wetenschap voor een gezonde mensheid op een gezonde planeet'</t>
  </si>
  <si>
    <t>VRT realiseert de edubox mee op basis van inbreng (inhoudelijk, financieel, logistiek) van de andere projectpartners en zorgt voor de promotie en verspreiding ervan</t>
  </si>
  <si>
    <t>12/2021-12/2022</t>
  </si>
  <si>
    <t>Edubox 'gezondheidssystemen'</t>
  </si>
  <si>
    <t>Samenwerkingsovereenkomst tussen VRT, DKBUZA en het Instituut Tropische Geneeskunde m.h.o. de productie en distributie van een digitale educatieve toolbox (edubox) voor gebruik in het onderwijs, m.n. de edubox 'gezondheidssystemen'</t>
  </si>
  <si>
    <t>Kunstendag voor Kinderen</t>
  </si>
  <si>
    <t>Bijdrage CJM in organisatie evenement Culture Fast Forward</t>
  </si>
  <si>
    <t>Productiebudget uitzending Ultimas in Culture Club</t>
  </si>
  <si>
    <t>Aankondigingspots Ultimas</t>
  </si>
  <si>
    <t xml:space="preserve">Aankondigingspots uitzending Ultimas </t>
  </si>
  <si>
    <t>SPORT</t>
  </si>
  <si>
    <t>SPORT VLAANDEREN</t>
  </si>
  <si>
    <t>Maand van de Sportclub</t>
  </si>
  <si>
    <t>Campagne #sportersbelevenmeer</t>
  </si>
  <si>
    <t>Sport op het Werk</t>
  </si>
  <si>
    <t>Campagne #Blijfsporten</t>
  </si>
  <si>
    <t>Sporten zonder drempels</t>
  </si>
  <si>
    <t>Gezinssport: Zot Veel Vakantie</t>
  </si>
  <si>
    <t>De Sportzomer</t>
  </si>
  <si>
    <t>Schoolsport - Gek Op Sport</t>
  </si>
  <si>
    <t>MNM Blokparty</t>
  </si>
  <si>
    <t xml:space="preserve"> </t>
  </si>
  <si>
    <t>Onderwijs</t>
  </si>
  <si>
    <t>OV</t>
  </si>
  <si>
    <t>DOV</t>
  </si>
  <si>
    <t>EDUbox Cultuur</t>
  </si>
  <si>
    <t>Campagne Lerarenberoep</t>
  </si>
  <si>
    <t>Subsidie Leesprojecten Leesoffensief</t>
  </si>
  <si>
    <t>Campagne Leraar van het Jaar</t>
  </si>
  <si>
    <t>Partnerschap voor de ontwikkeling van een EDUBOX rond cultuureducatie ('Edubox Cultuur')</t>
  </si>
  <si>
    <t>Participatie in financiering - uitwisseling expertise</t>
  </si>
  <si>
    <t>2021-2022</t>
  </si>
  <si>
    <t>Samenwerkingsovereenkomst EDUbox 'Cultuureducatie' - Ondersteuning onderwijs (lijn 28)</t>
  </si>
  <si>
    <t>Bestuurszaken</t>
  </si>
  <si>
    <t>Campagen gezonde voeding, promotie voedingsapp</t>
  </si>
  <si>
    <t xml:space="preserve">Campagne versterken hulplijnen tijdens corona </t>
  </si>
  <si>
    <t xml:space="preserve">Campagne 1712 rond daders </t>
  </si>
  <si>
    <t xml:space="preserve">Campagne zelfzorg tijdens corona (check jezelf) wave 1 </t>
  </si>
  <si>
    <t xml:space="preserve">Campagne zelfzorg tijdens corona (check jezelf) wave 2 </t>
  </si>
  <si>
    <t xml:space="preserve">Campagne promotie mijnburgerprofiel </t>
  </si>
  <si>
    <t xml:space="preserve">campagne covidvaccinatie boostervaccinatie 18+ </t>
  </si>
  <si>
    <t xml:space="preserve">Campagne 1712 rond geweld op ouders </t>
  </si>
  <si>
    <t xml:space="preserve">Campagne week van de gezonde binnenlucht </t>
  </si>
  <si>
    <t xml:space="preserve">Campagne aangeboren aandoeningen </t>
  </si>
  <si>
    <t xml:space="preserve">Campagne COVID-vaccinatie bij 5-11-jarigen </t>
  </si>
  <si>
    <t xml:space="preserve">Campagne herfstvaccinatie covid  </t>
  </si>
  <si>
    <t>REPowerEU (2023-2026) (Europese financiering)</t>
  </si>
  <si>
    <t>wordt niet gerapporteerd in tabel - financiering niet via VRT</t>
  </si>
  <si>
    <t>Wonen</t>
  </si>
  <si>
    <t>Omgeving</t>
  </si>
  <si>
    <t>Wonen in Vlaanderen</t>
  </si>
  <si>
    <t>Rookmelders</t>
  </si>
  <si>
    <t>Thuis in de toekomst</t>
  </si>
  <si>
    <t>Woningkwaliteit</t>
  </si>
  <si>
    <t>Mijn Verbouwpremie</t>
  </si>
  <si>
    <t>Sensibilisering CO-preventie</t>
  </si>
  <si>
    <t>VMSW</t>
  </si>
  <si>
    <t>Sociaal Wonendag</t>
  </si>
  <si>
    <t>Natuur en Bos</t>
  </si>
  <si>
    <t>ANB</t>
  </si>
  <si>
    <t>Bosuitbreiding</t>
  </si>
  <si>
    <t>Milieu</t>
  </si>
  <si>
    <t>OVAM</t>
  </si>
  <si>
    <t>Kwitten</t>
  </si>
  <si>
    <t>Energie</t>
  </si>
  <si>
    <t>VEKA</t>
  </si>
  <si>
    <t>Renovatieverplichting residentiële gebouwen</t>
  </si>
  <si>
    <t>ReNUveren</t>
  </si>
  <si>
    <t>Verwarmen</t>
  </si>
  <si>
    <t>Energietransitie niet-residentiële gebouwen</t>
  </si>
  <si>
    <t>Mooimakers Peukencampagne</t>
  </si>
  <si>
    <t>Asbestattest</t>
  </si>
  <si>
    <t>ReNUveren deel 2</t>
  </si>
  <si>
    <t>ReNUveren deel 1</t>
  </si>
  <si>
    <t>Renteloos Renovatiekrediet</t>
  </si>
  <si>
    <t>Energietransitie</t>
  </si>
  <si>
    <t>De Grote Grondvraag</t>
  </si>
  <si>
    <t>Mobiliteit en Openbare Werken</t>
  </si>
  <si>
    <t>Hoppin</t>
  </si>
  <si>
    <t>Economie, Wetenschap en Innovatie</t>
  </si>
  <si>
    <t>VLAIO</t>
  </si>
  <si>
    <t>Campagne Mondmaskers bij jongeren</t>
  </si>
  <si>
    <t>Campagne Edusprong</t>
  </si>
  <si>
    <t xml:space="preserve">Campagne Lerarenberoep </t>
  </si>
  <si>
    <t xml:space="preserve">Integratie &amp; Inburgering </t>
  </si>
  <si>
    <t>Agentschap Binnenlands Bestuur</t>
  </si>
  <si>
    <t>subsidie Digitale ervaringsopdrachten bij de VRT</t>
  </si>
  <si>
    <t>Gelijke Kansen</t>
  </si>
  <si>
    <t>subsidie VRTRN project digitale inclusie</t>
  </si>
  <si>
    <t>MOW</t>
  </si>
  <si>
    <t>De Lijn</t>
  </si>
  <si>
    <t>klantentevredenheid</t>
  </si>
  <si>
    <t>nieuwe app</t>
  </si>
  <si>
    <t>employer branding/rekrutering</t>
  </si>
  <si>
    <t>mobiele maandag</t>
  </si>
  <si>
    <t>rekrutering/employer branding</t>
  </si>
  <si>
    <t>kusttram</t>
  </si>
  <si>
    <t>vlot&amp;veilig corona</t>
  </si>
  <si>
    <t>vernieuwde app</t>
  </si>
  <si>
    <t>corona -securisatie</t>
  </si>
  <si>
    <t>corona - zomer in eigen land</t>
  </si>
  <si>
    <t>beweeg mee naar minder CO2</t>
  </si>
  <si>
    <t>zomercampagne</t>
  </si>
  <si>
    <t>Departement Mobiliteit en Openbare Werken</t>
  </si>
  <si>
    <t xml:space="preserve">Havendag </t>
  </si>
  <si>
    <t>subsidie sensibiliseringscampagne afleiding verkeer</t>
  </si>
  <si>
    <t>EWI</t>
  </si>
  <si>
    <t>Agentschap Plantentuin Meise</t>
  </si>
  <si>
    <t>evenement</t>
  </si>
  <si>
    <t>Wetenschap en Innovatie</t>
  </si>
  <si>
    <t>Departement EWI</t>
  </si>
  <si>
    <t>Subsidie Brain Men eerste schijf</t>
  </si>
  <si>
    <t>Nee</t>
  </si>
  <si>
    <t>Radio 1 Innovatie Tour</t>
  </si>
  <si>
    <t>Subsidie Brain Men eindsaldo</t>
  </si>
  <si>
    <t>Innovatie</t>
  </si>
  <si>
    <t>Subsidie ikv innovatie (ICON)</t>
  </si>
  <si>
    <t>andere vergoeding</t>
  </si>
  <si>
    <t>Jan Jambon, Minister-president van de Vlaamse Regering
Vlaams minister van Buitenlandse Zaken, Cultuur, Digitalisering en Facilitair Management</t>
  </si>
  <si>
    <t>Campagne Week van het Bos</t>
  </si>
  <si>
    <t>Toerisme</t>
  </si>
  <si>
    <t>Toerisme Vlaanderen</t>
  </si>
  <si>
    <t>1406594-MIDDAGPOST RADIO 2 ANTWERPEN</t>
  </si>
  <si>
    <t>160012761 mediapartner JKG</t>
  </si>
  <si>
    <t>8.500,00</t>
  </si>
  <si>
    <t>Campagne nieuwe website Peter Van de Veire paasactie +  zendt uit vanuit z'n nest</t>
  </si>
  <si>
    <t>bijdrage voor 'Het Grote Afvalonderzoek van Radio 2'</t>
  </si>
  <si>
    <t>Expeditie Gillis en Govaerts (MNM)</t>
  </si>
  <si>
    <t>Samenwerking Week van het Bos</t>
  </si>
  <si>
    <t>bijdrage voor ontwikkeling en verspreiding van EDUbox ‘Duurzaamheid: Nu maken voor de toekomst’</t>
  </si>
  <si>
    <t>DOMG</t>
  </si>
  <si>
    <t>EDUBOX Duurzaam Ruimtegebruik</t>
  </si>
  <si>
    <t>Bosuitbreiding radiospot 3 weken</t>
  </si>
  <si>
    <t>Bosuitbreiding radio2 Bene Bene bos</t>
  </si>
  <si>
    <t>Bosuitbreiding radiospot 2 weken</t>
  </si>
  <si>
    <t>Aanwezigheid van de Helden van Ketnet</t>
  </si>
  <si>
    <t>BR - Raamovereenkomst VRT lokaal ambassadeurschap ikv Vlaamse Meesters</t>
  </si>
  <si>
    <t>Betaling aan de VRT voor de afleveringen van Vlaanderen Vakantieland in 2021 zoals contractueel afgesproken in contract C-2020-0838 met de VRT.</t>
  </si>
  <si>
    <t>Organisatie Thuisdag en participatiemoment op domein Herkenrode - aandeel Toerisme Vlaanderen</t>
  </si>
  <si>
    <t>Betaling aan de VRT voor de afleveringen van Vlaanderen Vakantieland in 2022 zoals contractueel afgesproken in contract C-2020-0838 met de VRT.</t>
  </si>
  <si>
    <t>aankoop beeldmateriaal uit VRT beeldarchief: rushes uit de episode Leuven van de Museum Tours, voor hergebruik beelden in een montage voor BRU Airport</t>
  </si>
  <si>
    <t>Vlaanderen Vakantieland afleveringen VRT betaling jaargang 2023 volgens afspraken contract C-2020-0838.</t>
  </si>
  <si>
    <t>VRT archief (Trappisten)</t>
  </si>
  <si>
    <t>Toerisme Vlaanderen organiseert samen met VRT interactieve wandelingen rond Sarah op de sites van de kastelen binnen de pilootprojecten</t>
  </si>
  <si>
    <t>VRT Voorleesclub</t>
  </si>
  <si>
    <t>VRT produceert podwalks voor de 5 pilootprojecten van Toerisme Vlaanderen in een samenwerking met Arnaud Hauben voor het programma "Dwars de Lage Landen". VRT neemt ook de promotie van deze podwalks op zich via hun kanalen en via het programma.</t>
  </si>
  <si>
    <t>EDUbox 'duurzaam ruimtegebruik'</t>
  </si>
  <si>
    <t>aanreiken van educatief materiaal dat gebruikt wordt in klasverband</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</si>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</sst>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quot;€&quot;\ * #,##0.00_ ;_ &quot;€&quot;\ * \-#,##0.00_ ;_ &quot;€&quot;\ * &quot;-&quot;??_ ;_ @_ "/>
    <numFmt numFmtId="165" formatCode="_ * #,##0.00_ ;_ * \-#,##0.00_ ;_ * &quot;-&quot;??_ ;_ @_ "/>
    <numFmt numFmtId="166" formatCode="_ * #,##0_ ;_ * \-#,##0_ ;_ * &quot;-&quot;??_ ;_ @_ "/>
    <numFmt numFmtId="167" formatCode="#,##0\ &quot;€&quot;"/>
  </numFmts>
  <fonts count="16" x14ac:knownFonts="1">
    <font>
      <sz val="11"/>
      <color theme="1"/>
      <name val="Calibri"/>
      <family val="2"/>
      <scheme val="minor"/>
    </font>
    <font>
      <b/>
      <sz val="11"/>
      <color theme="1"/>
      <name val="Calibri"/>
      <family val="2"/>
      <scheme val="minor"/>
    </font>
    <font>
      <b/>
      <sz val="11"/>
      <name val="Calibri"/>
      <family val="2"/>
    </font>
    <font>
      <sz val="11"/>
      <color theme="1"/>
      <name val="Calibri"/>
      <family val="2"/>
      <scheme val="minor"/>
    </font>
    <font>
      <sz val="12"/>
      <color rgb="FF222222"/>
      <name val="Arial"/>
      <family val="2"/>
    </font>
    <font>
      <sz val="16"/>
      <color rgb="FFFF0000"/>
      <name val="Calibri"/>
      <family val="2"/>
      <scheme val="minor"/>
    </font>
    <font>
      <sz val="11"/>
      <color rgb="FF000000"/>
      <name val="Calibri"/>
      <family val="2"/>
    </font>
    <font>
      <b/>
      <sz val="11"/>
      <color rgb="FFFF0000"/>
      <name val="Calibri"/>
      <family val="2"/>
    </font>
    <font>
      <sz val="11"/>
      <color rgb="FF000000"/>
      <name val="Calibri"/>
      <family val="2"/>
      <scheme val="minor"/>
    </font>
    <font>
      <b/>
      <u/>
      <sz val="11"/>
      <color rgb="FF000000"/>
      <name val="Calibri"/>
      <family val="2"/>
    </font>
    <font>
      <b/>
      <sz val="11"/>
      <color rgb="FF000000"/>
      <name val="Calibri"/>
      <family val="2"/>
    </font>
    <font>
      <sz val="11"/>
      <color rgb="FF444444"/>
      <name val="Calibri"/>
      <family val="2"/>
    </font>
    <font>
      <sz val="14"/>
      <color rgb="FFFF0000"/>
      <name val="Calibri"/>
      <family val="2"/>
      <scheme val="minor"/>
    </font>
    <font>
      <sz val="11"/>
      <color rgb="FF000000"/>
      <name val="Calibri"/>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theme="2"/>
        <bgColor indexed="64"/>
      </patternFill>
    </fill>
    <fill>
      <patternFill patternType="solid">
        <fgColor rgb="FFE7E6E6"/>
        <bgColor rgb="FF000000"/>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rgb="FF979991"/>
      </left>
      <right style="thin">
        <color rgb="FF979991"/>
      </right>
      <top/>
      <bottom/>
      <diagonal/>
    </border>
    <border>
      <left style="thin">
        <color rgb="FF979991"/>
      </left>
      <right/>
      <top/>
      <bottom style="thin">
        <color rgb="FF979991"/>
      </bottom>
      <diagonal/>
    </border>
    <border>
      <left/>
      <right/>
      <top/>
      <bottom style="hair">
        <color indexed="64"/>
      </bottom>
      <diagonal/>
    </border>
    <border>
      <left style="thin">
        <color rgb="FF979991"/>
      </left>
      <right style="thin">
        <color rgb="FF979991"/>
      </right>
      <top/>
      <bottom style="hair">
        <color indexed="64"/>
      </bottom>
      <diagonal/>
    </border>
    <border>
      <left style="thin">
        <color rgb="FF979991"/>
      </left>
      <right style="thin">
        <color indexed="64"/>
      </right>
      <top/>
      <bottom style="hair">
        <color indexed="64"/>
      </bottom>
      <diagonal/>
    </border>
    <border>
      <left style="thin">
        <color rgb="FF979991"/>
      </left>
      <right style="hair">
        <color rgb="FF979991"/>
      </right>
      <top style="hair">
        <color indexed="64"/>
      </top>
      <bottom style="thin">
        <color indexed="64"/>
      </bottom>
      <diagonal/>
    </border>
    <border>
      <left style="hair">
        <color rgb="FF979991"/>
      </left>
      <right style="thin">
        <color rgb="FF979991"/>
      </right>
      <top style="hair">
        <color indexed="64"/>
      </top>
      <bottom style="thin">
        <color indexed="64"/>
      </bottom>
      <diagonal/>
    </border>
    <border>
      <left style="thin">
        <color rgb="FF979991"/>
      </left>
      <right style="hair">
        <color rgb="FF979991"/>
      </right>
      <top style="hair">
        <color rgb="FF979991"/>
      </top>
      <bottom style="hair">
        <color rgb="FF979991"/>
      </bottom>
      <diagonal/>
    </border>
    <border>
      <left style="hair">
        <color rgb="FF979991"/>
      </left>
      <right style="hair">
        <color rgb="FF979991"/>
      </right>
      <top style="hair">
        <color rgb="FF979991"/>
      </top>
      <bottom style="hair">
        <color rgb="FF979991"/>
      </bottom>
      <diagonal/>
    </border>
    <border>
      <left style="hair">
        <color rgb="FF979991"/>
      </left>
      <right style="thin">
        <color indexed="64"/>
      </right>
      <top style="hair">
        <color rgb="FF979991"/>
      </top>
      <bottom style="hair">
        <color rgb="FF979991"/>
      </bottom>
      <diagonal/>
    </border>
    <border>
      <left style="thin">
        <color rgb="FF979991"/>
      </left>
      <right style="hair">
        <color rgb="FF979991"/>
      </right>
      <top style="hair">
        <color rgb="FF979991"/>
      </top>
      <bottom style="thin">
        <color indexed="64"/>
      </bottom>
      <diagonal/>
    </border>
    <border>
      <left style="hair">
        <color rgb="FF979991"/>
      </left>
      <right style="hair">
        <color rgb="FF979991"/>
      </right>
      <top style="hair">
        <color rgb="FF979991"/>
      </top>
      <bottom style="thin">
        <color indexed="64"/>
      </bottom>
      <diagonal/>
    </border>
    <border>
      <left style="hair">
        <color rgb="FF979991"/>
      </left>
      <right style="thin">
        <color indexed="64"/>
      </right>
      <top style="hair">
        <color rgb="FF979991"/>
      </top>
      <bottom style="thin">
        <color indexed="64"/>
      </bottom>
      <diagonal/>
    </border>
    <border>
      <left style="thin">
        <color rgb="FF979991"/>
      </left>
      <right/>
      <top/>
      <bottom/>
      <diagonal/>
    </border>
    <border>
      <left/>
      <right/>
      <top/>
      <bottom style="thin">
        <color rgb="FF979991"/>
      </bottom>
      <diagonal/>
    </border>
    <border>
      <left/>
      <right style="medium">
        <color indexed="64"/>
      </right>
      <top style="medium">
        <color indexed="64"/>
      </top>
      <bottom style="medium">
        <color indexed="64"/>
      </bottom>
      <diagonal/>
    </border>
    <border>
      <left style="thin">
        <color rgb="FF979991"/>
      </left>
      <right style="hair">
        <color rgb="FF979991"/>
      </right>
      <top/>
      <bottom style="hair">
        <color rgb="FF979991"/>
      </bottom>
      <diagonal/>
    </border>
    <border>
      <left style="hair">
        <color rgb="FF979991"/>
      </left>
      <right style="hair">
        <color rgb="FF979991"/>
      </right>
      <top/>
      <bottom style="hair">
        <color rgb="FF979991"/>
      </bottom>
      <diagonal/>
    </border>
    <border>
      <left style="hair">
        <color rgb="FF979991"/>
      </left>
      <right style="thin">
        <color indexed="64"/>
      </right>
      <top/>
      <bottom style="hair">
        <color rgb="FF979991"/>
      </bottom>
      <diagonal/>
    </border>
  </borders>
  <cellStyleXfs count="3">
    <xf numFmtId="0" fontId="0" fillId="0" borderId="0"/>
    <xf numFmtId="43" fontId="3" fillId="0" borderId="0" applyFont="0" applyFill="0" applyBorder="0" applyAlignment="0" applyProtection="0"/>
    <xf numFmtId="0" fontId="14" fillId="0" borderId="0" applyNumberFormat="0" applyFill="0" applyBorder="0" applyAlignment="0" applyProtection="0"/>
  </cellStyleXfs>
  <cellXfs count="128">
    <xf numFmtId="0" fontId="0" fillId="0" borderId="0" xfId="0"/>
    <xf numFmtId="0" fontId="1" fillId="0" borderId="1" xfId="0" applyFont="1" applyBorder="1"/>
    <xf numFmtId="0" fontId="1" fillId="0" borderId="3" xfId="0" applyFont="1" applyBorder="1"/>
    <xf numFmtId="0" fontId="0" fillId="0" borderId="0" xfId="0" applyAlignment="1">
      <alignment horizontal="left"/>
    </xf>
    <xf numFmtId="0" fontId="1" fillId="0" borderId="3" xfId="0" applyFont="1" applyBorder="1" applyAlignment="1">
      <alignment wrapText="1"/>
    </xf>
    <xf numFmtId="0" fontId="1" fillId="2" borderId="2" xfId="0" applyFont="1" applyFill="1" applyBorder="1"/>
    <xf numFmtId="0" fontId="1" fillId="0" borderId="0" xfId="0" applyFont="1"/>
    <xf numFmtId="0" fontId="0" fillId="0" borderId="0" xfId="0" applyAlignment="1">
      <alignment wrapText="1"/>
    </xf>
    <xf numFmtId="0" fontId="1" fillId="0" borderId="5" xfId="0" applyFont="1" applyBorder="1" applyAlignment="1">
      <alignment wrapText="1"/>
    </xf>
    <xf numFmtId="0" fontId="0" fillId="0" borderId="6" xfId="0" applyBorder="1"/>
    <xf numFmtId="0" fontId="0" fillId="0" borderId="7" xfId="0" applyBorder="1"/>
    <xf numFmtId="0" fontId="1" fillId="0" borderId="6" xfId="0" applyFont="1" applyBorder="1" applyAlignment="1">
      <alignment wrapText="1"/>
    </xf>
    <xf numFmtId="0" fontId="1" fillId="0" borderId="9" xfId="0" applyFont="1" applyBorder="1" applyAlignment="1">
      <alignment wrapText="1"/>
    </xf>
    <xf numFmtId="0" fontId="1" fillId="0" borderId="8" xfId="0" applyFont="1" applyBorder="1" applyAlignment="1">
      <alignment wrapText="1"/>
    </xf>
    <xf numFmtId="43" fontId="0" fillId="0" borderId="0" xfId="1" applyFont="1"/>
    <xf numFmtId="43" fontId="1" fillId="0" borderId="3" xfId="1" applyFont="1" applyBorder="1"/>
    <xf numFmtId="43" fontId="1" fillId="0" borderId="4" xfId="1" applyFont="1" applyBorder="1"/>
    <xf numFmtId="0" fontId="3" fillId="0" borderId="0" xfId="0" applyFont="1"/>
    <xf numFmtId="0" fontId="1" fillId="0" borderId="0" xfId="0" applyFont="1" applyBorder="1" applyAlignment="1">
      <alignment wrapText="1"/>
    </xf>
    <xf numFmtId="165" fontId="0" fillId="0" borderId="0" xfId="0" applyNumberFormat="1"/>
    <xf numFmtId="165" fontId="1" fillId="0" borderId="3" xfId="0" applyNumberFormat="1" applyFont="1" applyBorder="1"/>
    <xf numFmtId="3" fontId="0" fillId="0" borderId="0" xfId="0" applyNumberFormat="1"/>
    <xf numFmtId="166" fontId="0" fillId="0" borderId="0" xfId="0" applyNumberFormat="1"/>
    <xf numFmtId="0" fontId="6" fillId="0" borderId="0" xfId="0" applyFont="1"/>
    <xf numFmtId="0" fontId="6" fillId="0" borderId="6" xfId="0" applyFont="1" applyBorder="1"/>
    <xf numFmtId="0" fontId="6" fillId="0" borderId="0" xfId="0" applyFont="1" applyAlignment="1">
      <alignment wrapText="1"/>
    </xf>
    <xf numFmtId="0" fontId="6" fillId="0" borderId="7" xfId="0" applyFont="1" applyBorder="1"/>
    <xf numFmtId="0" fontId="8" fillId="0" borderId="0" xfId="0" applyFont="1"/>
    <xf numFmtId="0" fontId="8" fillId="0" borderId="0" xfId="0" applyFont="1" applyAlignment="1">
      <alignment horizontal="left"/>
    </xf>
    <xf numFmtId="0" fontId="8" fillId="0" borderId="0" xfId="0" applyFont="1" applyAlignment="1">
      <alignment wrapText="1"/>
    </xf>
    <xf numFmtId="0" fontId="9" fillId="0" borderId="10" xfId="0" applyFont="1" applyBorder="1"/>
    <xf numFmtId="0" fontId="9" fillId="0" borderId="11" xfId="0" applyFont="1" applyBorder="1"/>
    <xf numFmtId="0" fontId="6" fillId="0" borderId="11" xfId="0" applyFont="1" applyBorder="1"/>
    <xf numFmtId="0" fontId="7" fillId="0" borderId="12" xfId="0" applyFont="1" applyBorder="1"/>
    <xf numFmtId="0" fontId="10" fillId="0" borderId="6" xfId="0" applyFont="1" applyBorder="1" applyAlignment="1">
      <alignment wrapText="1"/>
    </xf>
    <xf numFmtId="0" fontId="10" fillId="0" borderId="1" xfId="0" applyFont="1" applyBorder="1"/>
    <xf numFmtId="0" fontId="10" fillId="3" borderId="2" xfId="0" applyFont="1" applyFill="1" applyBorder="1"/>
    <xf numFmtId="0" fontId="10" fillId="0" borderId="0" xfId="0" applyFont="1" applyAlignment="1">
      <alignment wrapText="1"/>
    </xf>
    <xf numFmtId="4" fontId="10" fillId="0" borderId="4" xfId="0" applyNumberFormat="1" applyFont="1" applyBorder="1"/>
    <xf numFmtId="0" fontId="7" fillId="0" borderId="4" xfId="0" applyFont="1" applyBorder="1"/>
    <xf numFmtId="0" fontId="6" fillId="0" borderId="0" xfId="0" applyFont="1" applyBorder="1"/>
    <xf numFmtId="0" fontId="6" fillId="0" borderId="13" xfId="0" applyFont="1" applyBorder="1"/>
    <xf numFmtId="4" fontId="6" fillId="0" borderId="14" xfId="0" applyNumberFormat="1" applyFont="1" applyBorder="1"/>
    <xf numFmtId="4" fontId="11" fillId="0" borderId="14" xfId="0" applyNumberFormat="1" applyFont="1" applyBorder="1"/>
    <xf numFmtId="0" fontId="10" fillId="0" borderId="15" xfId="0" applyFont="1" applyBorder="1"/>
    <xf numFmtId="0" fontId="10" fillId="0" borderId="16" xfId="0" applyFont="1" applyBorder="1"/>
    <xf numFmtId="0" fontId="10" fillId="3" borderId="17" xfId="0" applyFont="1" applyFill="1" applyBorder="1"/>
    <xf numFmtId="0" fontId="8" fillId="0" borderId="3" xfId="0" applyFont="1" applyBorder="1"/>
    <xf numFmtId="0" fontId="0" fillId="0" borderId="3" xfId="0" applyBorder="1"/>
    <xf numFmtId="167" fontId="0" fillId="0" borderId="3" xfId="0" applyNumberFormat="1" applyBorder="1" applyAlignment="1">
      <alignment horizontal="right"/>
    </xf>
    <xf numFmtId="0" fontId="8" fillId="0" borderId="3" xfId="0" applyFont="1" applyBorder="1" applyAlignment="1">
      <alignment wrapText="1"/>
    </xf>
    <xf numFmtId="17" fontId="0" fillId="0" borderId="3" xfId="0" applyNumberFormat="1" applyBorder="1"/>
    <xf numFmtId="0" fontId="0" fillId="0" borderId="3" xfId="0" applyBorder="1" applyAlignment="1">
      <alignment horizontal="right"/>
    </xf>
    <xf numFmtId="0" fontId="0" fillId="0" borderId="3" xfId="0" applyBorder="1" applyAlignment="1">
      <alignment horizontal="left" vertical="top" wrapText="1"/>
    </xf>
    <xf numFmtId="17" fontId="0" fillId="0" borderId="3" xfId="0" applyNumberFormat="1" applyBorder="1" applyAlignment="1">
      <alignment horizontal="right"/>
    </xf>
    <xf numFmtId="17" fontId="0" fillId="0" borderId="3" xfId="0" applyNumberFormat="1" applyBorder="1" applyAlignment="1">
      <alignment horizontal="right" vertical="top"/>
    </xf>
    <xf numFmtId="167" fontId="0" fillId="0" borderId="3" xfId="0" applyNumberFormat="1" applyBorder="1" applyAlignment="1">
      <alignment horizontal="right" vertical="top"/>
    </xf>
    <xf numFmtId="0" fontId="0" fillId="0" borderId="3" xfId="0" applyBorder="1" applyAlignment="1">
      <alignment horizontal="right" vertical="top"/>
    </xf>
    <xf numFmtId="0" fontId="5" fillId="0" borderId="0" xfId="0" applyFont="1" applyAlignment="1">
      <alignment horizontal="left" wrapText="1"/>
    </xf>
    <xf numFmtId="0" fontId="1" fillId="0" borderId="0" xfId="0" applyFont="1" applyAlignment="1">
      <alignment horizontal="left"/>
    </xf>
    <xf numFmtId="0" fontId="12" fillId="0" borderId="0" xfId="0" applyFont="1" applyAlignment="1">
      <alignment horizontal="left" wrapText="1"/>
    </xf>
    <xf numFmtId="0" fontId="6" fillId="0" borderId="3" xfId="0" applyFont="1" applyBorder="1" applyAlignment="1">
      <alignment wrapText="1"/>
    </xf>
    <xf numFmtId="17" fontId="8" fillId="0" borderId="0" xfId="0" applyNumberFormat="1" applyFont="1"/>
    <xf numFmtId="0" fontId="0" fillId="4" borderId="0" xfId="0" applyFill="1" applyAlignment="1">
      <alignment horizontal="left"/>
    </xf>
    <xf numFmtId="0" fontId="1" fillId="4" borderId="1" xfId="0" applyFont="1" applyFill="1" applyBorder="1"/>
    <xf numFmtId="0" fontId="0" fillId="0" borderId="0" xfId="0" applyBorder="1"/>
    <xf numFmtId="0" fontId="0" fillId="0" borderId="3" xfId="0" applyBorder="1" applyAlignment="1">
      <alignment vertical="top" wrapText="1"/>
    </xf>
    <xf numFmtId="3" fontId="0" fillId="0" borderId="3" xfId="0" applyNumberFormat="1" applyBorder="1" applyAlignment="1">
      <alignment vertical="top"/>
    </xf>
    <xf numFmtId="0" fontId="0" fillId="0" borderId="3" xfId="0" applyBorder="1" applyAlignment="1">
      <alignment vertical="top"/>
    </xf>
    <xf numFmtId="0" fontId="0" fillId="0" borderId="0" xfId="0" applyFill="1"/>
    <xf numFmtId="0" fontId="0" fillId="0" borderId="0" xfId="0" applyFill="1" applyAlignment="1">
      <alignment horizontal="left"/>
    </xf>
    <xf numFmtId="0" fontId="1" fillId="0" borderId="6" xfId="0" applyFont="1" applyFill="1" applyBorder="1" applyAlignment="1">
      <alignment wrapText="1"/>
    </xf>
    <xf numFmtId="0" fontId="4" fillId="0" borderId="0" xfId="0" applyFont="1" applyFill="1"/>
    <xf numFmtId="0" fontId="0" fillId="0" borderId="0" xfId="0" applyAlignment="1">
      <alignment vertical="top"/>
    </xf>
    <xf numFmtId="0" fontId="0" fillId="0" borderId="0" xfId="0" applyAlignment="1">
      <alignment vertical="top" wrapText="1"/>
    </xf>
    <xf numFmtId="164" fontId="0" fillId="0" borderId="0" xfId="0" applyNumberFormat="1"/>
    <xf numFmtId="164" fontId="1" fillId="0" borderId="3" xfId="0" applyNumberFormat="1" applyFont="1" applyBorder="1"/>
    <xf numFmtId="43" fontId="0" fillId="0" borderId="0" xfId="0" applyNumberFormat="1"/>
    <xf numFmtId="15" fontId="0" fillId="0" borderId="0" xfId="0" applyNumberFormat="1"/>
    <xf numFmtId="0" fontId="1" fillId="5" borderId="2" xfId="0" applyFont="1" applyFill="1" applyBorder="1"/>
    <xf numFmtId="0" fontId="8" fillId="0" borderId="0" xfId="0" applyFont="1" applyFill="1" applyAlignment="1">
      <alignment horizontal="left"/>
    </xf>
    <xf numFmtId="0" fontId="8" fillId="0" borderId="0" xfId="0" applyFont="1" applyFill="1"/>
    <xf numFmtId="0" fontId="8" fillId="0" borderId="0" xfId="0" applyFont="1" applyFill="1" applyAlignment="1">
      <alignment wrapText="1"/>
    </xf>
    <xf numFmtId="0" fontId="0" fillId="0" borderId="0" xfId="0" applyFill="1" applyAlignment="1">
      <alignment wrapText="1"/>
    </xf>
    <xf numFmtId="0" fontId="0" fillId="0" borderId="0" xfId="0" applyFill="1" applyAlignment="1">
      <alignment vertical="top" wrapText="1"/>
    </xf>
    <xf numFmtId="0" fontId="0" fillId="0" borderId="0" xfId="0" applyFill="1" applyAlignment="1">
      <alignment vertical="top"/>
    </xf>
    <xf numFmtId="0" fontId="0" fillId="0" borderId="0" xfId="0" applyFont="1" applyFill="1" applyBorder="1" applyAlignment="1">
      <alignment horizontal="left"/>
    </xf>
    <xf numFmtId="0" fontId="1" fillId="0" borderId="1" xfId="0" applyFont="1" applyFill="1" applyBorder="1"/>
    <xf numFmtId="0" fontId="1" fillId="0" borderId="2" xfId="0" applyFont="1" applyFill="1" applyBorder="1"/>
    <xf numFmtId="0" fontId="13" fillId="6" borderId="18" xfId="0" applyFont="1" applyFill="1" applyBorder="1" applyAlignment="1">
      <alignment wrapText="1"/>
    </xf>
    <xf numFmtId="4" fontId="0" fillId="0" borderId="0" xfId="0" applyNumberFormat="1" applyAlignment="1">
      <alignment horizontal="right"/>
    </xf>
    <xf numFmtId="0" fontId="13" fillId="6" borderId="25" xfId="0" applyFont="1" applyFill="1" applyBorder="1" applyAlignment="1">
      <alignment wrapText="1"/>
    </xf>
    <xf numFmtId="0" fontId="0" fillId="0" borderId="26" xfId="0" applyBorder="1"/>
    <xf numFmtId="4" fontId="8" fillId="6" borderId="27" xfId="0" applyNumberFormat="1" applyFont="1" applyFill="1" applyBorder="1" applyAlignment="1">
      <alignment horizontal="right" wrapText="1"/>
    </xf>
    <xf numFmtId="0" fontId="13" fillId="6" borderId="28" xfId="0" applyFont="1" applyFill="1" applyBorder="1" applyAlignment="1">
      <alignment wrapText="1"/>
    </xf>
    <xf numFmtId="0" fontId="0" fillId="0" borderId="29" xfId="0" applyBorder="1"/>
    <xf numFmtId="4" fontId="8" fillId="6" borderId="30" xfId="0" applyNumberFormat="1" applyFont="1" applyFill="1" applyBorder="1" applyAlignment="1">
      <alignment horizontal="right" wrapText="1"/>
    </xf>
    <xf numFmtId="0" fontId="13" fillId="0" borderId="18" xfId="0" applyFont="1" applyFill="1" applyBorder="1" applyAlignment="1">
      <alignment wrapText="1"/>
    </xf>
    <xf numFmtId="0" fontId="13" fillId="0" borderId="31" xfId="0" applyFont="1" applyFill="1" applyBorder="1" applyAlignment="1">
      <alignment wrapText="1"/>
    </xf>
    <xf numFmtId="49" fontId="0" fillId="0" borderId="0" xfId="0" applyNumberFormat="1" applyFill="1" applyBorder="1"/>
    <xf numFmtId="4" fontId="8" fillId="0" borderId="32" xfId="0" applyNumberFormat="1" applyFont="1" applyFill="1" applyBorder="1" applyAlignment="1">
      <alignment horizontal="right" wrapText="1"/>
    </xf>
    <xf numFmtId="0" fontId="1" fillId="2" borderId="3" xfId="0" applyFont="1" applyFill="1" applyBorder="1"/>
    <xf numFmtId="4" fontId="1" fillId="0" borderId="4" xfId="0" applyNumberFormat="1" applyFont="1" applyBorder="1"/>
    <xf numFmtId="4" fontId="0" fillId="0" borderId="0" xfId="0" applyNumberFormat="1" applyAlignment="1">
      <alignment vertical="top"/>
    </xf>
    <xf numFmtId="17" fontId="8" fillId="0" borderId="3" xfId="0" applyNumberFormat="1" applyFont="1" applyBorder="1" applyAlignment="1">
      <alignment horizontal="right"/>
    </xf>
    <xf numFmtId="4" fontId="0" fillId="0" borderId="0" xfId="0" applyNumberFormat="1"/>
    <xf numFmtId="4" fontId="1" fillId="0" borderId="33" xfId="0" applyNumberFormat="1" applyFont="1" applyBorder="1"/>
    <xf numFmtId="0" fontId="15" fillId="0" borderId="0" xfId="2" applyFont="1" applyFill="1" applyAlignment="1">
      <alignment wrapText="1"/>
    </xf>
    <xf numFmtId="0" fontId="13" fillId="0" borderId="19" xfId="0" applyFont="1" applyFill="1" applyBorder="1" applyAlignment="1">
      <alignment wrapText="1"/>
    </xf>
    <xf numFmtId="4" fontId="8" fillId="0" borderId="19" xfId="0" applyNumberFormat="1" applyFont="1" applyFill="1" applyBorder="1" applyAlignment="1">
      <alignment horizontal="right" wrapText="1"/>
    </xf>
    <xf numFmtId="0" fontId="0" fillId="0" borderId="20" xfId="0" applyFill="1" applyBorder="1"/>
    <xf numFmtId="0" fontId="13" fillId="0" borderId="21" xfId="0" applyFont="1" applyFill="1" applyBorder="1" applyAlignment="1">
      <alignment wrapText="1"/>
    </xf>
    <xf numFmtId="4" fontId="8" fillId="0" borderId="22" xfId="0" applyNumberFormat="1" applyFont="1" applyFill="1" applyBorder="1" applyAlignment="1">
      <alignment horizontal="right" wrapText="1"/>
    </xf>
    <xf numFmtId="0" fontId="13" fillId="0" borderId="23" xfId="0" applyFont="1" applyFill="1" applyBorder="1" applyAlignment="1">
      <alignment wrapText="1"/>
    </xf>
    <xf numFmtId="0" fontId="0" fillId="0" borderId="24" xfId="0" applyFill="1" applyBorder="1"/>
    <xf numFmtId="4" fontId="0" fillId="0" borderId="0" xfId="0" applyNumberFormat="1" applyFill="1"/>
    <xf numFmtId="0" fontId="13" fillId="6" borderId="34" xfId="0" applyFont="1" applyFill="1" applyBorder="1" applyAlignment="1">
      <alignment wrapText="1"/>
    </xf>
    <xf numFmtId="0" fontId="0" fillId="0" borderId="35" xfId="0" applyBorder="1"/>
    <xf numFmtId="4" fontId="8" fillId="6" borderId="36" xfId="0" applyNumberFormat="1" applyFont="1" applyFill="1" applyBorder="1" applyAlignment="1">
      <alignment horizontal="right" wrapText="1"/>
    </xf>
    <xf numFmtId="0" fontId="13" fillId="0" borderId="0" xfId="0" applyFont="1" applyFill="1" applyBorder="1" applyAlignment="1">
      <alignment wrapText="1"/>
    </xf>
    <xf numFmtId="0" fontId="0" fillId="0" borderId="0" xfId="0" applyFill="1" applyBorder="1"/>
    <xf numFmtId="4" fontId="8" fillId="0" borderId="7" xfId="0" applyNumberFormat="1" applyFont="1" applyFill="1" applyBorder="1" applyAlignment="1">
      <alignment horizontal="right" wrapText="1"/>
    </xf>
    <xf numFmtId="4" fontId="8" fillId="0" borderId="0" xfId="0" applyNumberFormat="1" applyFont="1" applyFill="1"/>
    <xf numFmtId="4" fontId="1" fillId="4" borderId="4" xfId="0" applyNumberFormat="1" applyFont="1" applyFill="1" applyBorder="1"/>
    <xf numFmtId="4" fontId="0" fillId="0" borderId="0" xfId="0" applyNumberFormat="1" applyFill="1" applyAlignment="1">
      <alignment vertical="top"/>
    </xf>
    <xf numFmtId="4" fontId="1" fillId="0" borderId="4" xfId="0" applyNumberFormat="1" applyFont="1" applyFill="1" applyBorder="1"/>
    <xf numFmtId="4" fontId="8" fillId="0" borderId="0" xfId="0" applyNumberFormat="1" applyFont="1"/>
    <xf numFmtId="0" fontId="2" fillId="0" borderId="0" xfId="0" applyFont="1" applyAlignment="1">
      <alignment horizontal="center" vertical="center" wrapText="1"/>
    </xf>
  </cellXfs>
  <cellStyles count="3">
    <cellStyle name="Hyperlink" xfId="2" xr:uid="{6AB47AFB-AEF2-4195-872A-14BBB7DA6616}"/>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3135-3605-466A-AEBC-E65C392825C0}">
  <sheetPr>
    <tabColor rgb="FF92D050"/>
  </sheetPr>
  <dimension ref="A1:P25"/>
  <sheetViews>
    <sheetView zoomScale="85" zoomScaleNormal="85" workbookViewId="0">
      <pane xSplit="1" ySplit="3" topLeftCell="D4" activePane="bottomRight" state="frozen"/>
      <selection pane="topRight" activeCell="B1" sqref="B1"/>
      <selection pane="bottomLeft" activeCell="A4" sqref="A4"/>
      <selection pane="bottomRight" activeCell="A4" sqref="A4:H19"/>
    </sheetView>
  </sheetViews>
  <sheetFormatPr defaultColWidth="8.85546875" defaultRowHeight="15" x14ac:dyDescent="0.25"/>
  <cols>
    <col min="1" max="1" width="10.7109375" bestFit="1" customWidth="1"/>
    <col min="2" max="2" width="13.42578125" bestFit="1" customWidth="1"/>
    <col min="3" max="4" width="13.42578125" customWidth="1"/>
    <col min="5" max="5" width="40.7109375" customWidth="1"/>
    <col min="6" max="6" width="45.140625" customWidth="1"/>
    <col min="7" max="7" width="17.28515625" customWidth="1"/>
    <col min="8" max="8" width="13.7109375" style="21" bestFit="1" customWidth="1"/>
    <col min="9" max="9" width="10.28515625" customWidth="1"/>
    <col min="10" max="10" width="41" customWidth="1"/>
    <col min="11" max="11" width="33.5703125" customWidth="1"/>
    <col min="12" max="12" width="31.140625" customWidth="1"/>
    <col min="13" max="13" width="18.85546875" customWidth="1"/>
    <col min="14" max="14" width="15.5703125" customWidth="1"/>
  </cols>
  <sheetData>
    <row r="1" spans="1:14" ht="44.1" customHeight="1" x14ac:dyDescent="0.3">
      <c r="A1" s="127" t="s">
        <v>0</v>
      </c>
      <c r="B1" s="127"/>
      <c r="C1" s="127"/>
      <c r="D1" s="127"/>
      <c r="E1" s="127"/>
      <c r="F1" s="127"/>
      <c r="G1" s="127"/>
      <c r="H1" s="127"/>
      <c r="I1" s="127"/>
      <c r="J1" s="60"/>
    </row>
    <row r="2" spans="1:14" x14ac:dyDescent="0.25">
      <c r="A2" s="6" t="s">
        <v>1</v>
      </c>
      <c r="H2"/>
      <c r="J2" s="59" t="s">
        <v>2</v>
      </c>
    </row>
    <row r="3" spans="1:14" ht="75.75" thickBot="1" x14ac:dyDescent="0.3">
      <c r="A3" s="2" t="s">
        <v>3</v>
      </c>
      <c r="B3" s="2" t="s">
        <v>4</v>
      </c>
      <c r="C3" s="2" t="s">
        <v>5</v>
      </c>
      <c r="D3" s="4" t="s">
        <v>6</v>
      </c>
      <c r="E3" s="4" t="s">
        <v>7</v>
      </c>
      <c r="F3" s="4" t="s">
        <v>8</v>
      </c>
      <c r="G3" s="4" t="s">
        <v>9</v>
      </c>
      <c r="H3" s="2" t="s">
        <v>10</v>
      </c>
      <c r="I3" s="8"/>
      <c r="J3" s="4" t="s">
        <v>11</v>
      </c>
      <c r="K3" s="4" t="s">
        <v>12</v>
      </c>
      <c r="L3" s="4" t="s">
        <v>13</v>
      </c>
      <c r="M3" s="4" t="s">
        <v>14</v>
      </c>
      <c r="N3" s="13" t="s">
        <v>15</v>
      </c>
    </row>
    <row r="4" spans="1:14" ht="15.75" thickBot="1" x14ac:dyDescent="0.3">
      <c r="A4" s="1" t="s">
        <v>16</v>
      </c>
      <c r="B4" s="5"/>
      <c r="C4" s="5"/>
      <c r="D4" s="5"/>
      <c r="E4" s="5"/>
      <c r="F4" s="5"/>
      <c r="G4" s="5"/>
      <c r="H4" s="102">
        <v>0</v>
      </c>
      <c r="I4" s="8"/>
      <c r="J4" s="9"/>
      <c r="M4" s="10"/>
      <c r="N4" s="10"/>
    </row>
    <row r="5" spans="1:14" ht="15.75" thickBot="1" x14ac:dyDescent="0.3">
      <c r="A5" s="1" t="s">
        <v>17</v>
      </c>
      <c r="B5" s="5"/>
      <c r="C5" s="5"/>
      <c r="D5" s="5"/>
      <c r="E5" s="5"/>
      <c r="F5" s="5"/>
      <c r="G5" s="5"/>
      <c r="H5" s="102">
        <v>0</v>
      </c>
      <c r="I5" s="8"/>
      <c r="J5" s="9"/>
      <c r="M5" s="10"/>
      <c r="N5" s="10"/>
    </row>
    <row r="6" spans="1:14" ht="15.75" thickBot="1" x14ac:dyDescent="0.3">
      <c r="A6" s="1" t="s">
        <v>18</v>
      </c>
      <c r="B6" s="5"/>
      <c r="C6" s="5"/>
      <c r="D6" s="5"/>
      <c r="E6" s="5"/>
      <c r="F6" s="5"/>
      <c r="G6" s="5"/>
      <c r="H6" s="102">
        <v>0</v>
      </c>
      <c r="I6" s="11"/>
    </row>
    <row r="7" spans="1:14" ht="15.75" thickBot="1" x14ac:dyDescent="0.3">
      <c r="A7" s="1" t="s">
        <v>19</v>
      </c>
      <c r="B7" s="5"/>
      <c r="C7" s="5"/>
      <c r="D7" s="5"/>
      <c r="E7" s="5"/>
      <c r="F7" s="5"/>
      <c r="G7" s="5"/>
      <c r="H7" s="102">
        <v>0</v>
      </c>
      <c r="I7" s="11"/>
    </row>
    <row r="8" spans="1:14" x14ac:dyDescent="0.25">
      <c r="A8" s="3">
        <v>2019</v>
      </c>
      <c r="B8" t="s">
        <v>168</v>
      </c>
      <c r="C8" t="s">
        <v>169</v>
      </c>
      <c r="D8" t="s">
        <v>170</v>
      </c>
      <c r="E8" t="s">
        <v>38</v>
      </c>
      <c r="F8" t="s">
        <v>171</v>
      </c>
      <c r="G8" t="s">
        <v>29</v>
      </c>
      <c r="H8" s="105">
        <v>88652.36</v>
      </c>
      <c r="I8" s="11"/>
    </row>
    <row r="9" spans="1:14" ht="15.75" thickBot="1" x14ac:dyDescent="0.3">
      <c r="A9" s="3">
        <v>2019</v>
      </c>
      <c r="B9" t="s">
        <v>168</v>
      </c>
      <c r="C9" t="s">
        <v>169</v>
      </c>
      <c r="D9" t="s">
        <v>176</v>
      </c>
      <c r="E9" t="s">
        <v>38</v>
      </c>
      <c r="F9" t="s">
        <v>177</v>
      </c>
      <c r="G9" t="s">
        <v>29</v>
      </c>
      <c r="H9" s="105">
        <v>37564.94</v>
      </c>
      <c r="I9" s="11"/>
    </row>
    <row r="10" spans="1:14" ht="15.75" thickBot="1" x14ac:dyDescent="0.3">
      <c r="A10" s="1" t="s">
        <v>20</v>
      </c>
      <c r="B10" s="5"/>
      <c r="C10" s="5"/>
      <c r="D10" s="5"/>
      <c r="E10" s="5"/>
      <c r="F10" s="5"/>
      <c r="G10" s="5"/>
      <c r="H10" s="102">
        <f>SUM(H8:H9)</f>
        <v>126217.3</v>
      </c>
      <c r="I10" s="11"/>
    </row>
    <row r="11" spans="1:14" x14ac:dyDescent="0.25">
      <c r="A11" s="3">
        <v>2020</v>
      </c>
      <c r="B11" t="s">
        <v>168</v>
      </c>
      <c r="C11" t="s">
        <v>169</v>
      </c>
      <c r="D11" t="s">
        <v>170</v>
      </c>
      <c r="E11" t="s">
        <v>38</v>
      </c>
      <c r="F11" t="s">
        <v>172</v>
      </c>
      <c r="G11" t="s">
        <v>29</v>
      </c>
      <c r="H11" s="105">
        <v>20156.490000000002</v>
      </c>
      <c r="I11" s="11"/>
    </row>
    <row r="12" spans="1:14" ht="15.75" thickBot="1" x14ac:dyDescent="0.3">
      <c r="A12" s="3">
        <v>2020</v>
      </c>
      <c r="B12" t="s">
        <v>168</v>
      </c>
      <c r="C12" t="s">
        <v>169</v>
      </c>
      <c r="D12" t="s">
        <v>170</v>
      </c>
      <c r="E12" t="s">
        <v>38</v>
      </c>
      <c r="F12" t="s">
        <v>173</v>
      </c>
      <c r="G12" t="s">
        <v>29</v>
      </c>
      <c r="H12" s="105">
        <v>89943.88</v>
      </c>
      <c r="I12" s="11"/>
    </row>
    <row r="13" spans="1:14" ht="15.75" thickBot="1" x14ac:dyDescent="0.3">
      <c r="A13" s="1" t="s">
        <v>21</v>
      </c>
      <c r="B13" s="5"/>
      <c r="C13" s="5"/>
      <c r="D13" s="5"/>
      <c r="E13" s="5"/>
      <c r="F13" s="5"/>
      <c r="G13" s="5"/>
      <c r="H13" s="102">
        <f>SUM(H11:H12)</f>
        <v>110100.37000000001</v>
      </c>
      <c r="I13" s="11"/>
    </row>
    <row r="14" spans="1:14" ht="15.75" thickBot="1" x14ac:dyDescent="0.3">
      <c r="A14" s="3">
        <v>2021</v>
      </c>
      <c r="B14" t="s">
        <v>168</v>
      </c>
      <c r="C14" t="s">
        <v>169</v>
      </c>
      <c r="D14" t="s">
        <v>170</v>
      </c>
      <c r="E14" t="s">
        <v>38</v>
      </c>
      <c r="F14" t="s">
        <v>173</v>
      </c>
      <c r="G14" t="s">
        <v>29</v>
      </c>
      <c r="H14" s="105">
        <v>96683.37</v>
      </c>
      <c r="I14" s="11"/>
    </row>
    <row r="15" spans="1:14" ht="15.75" thickBot="1" x14ac:dyDescent="0.3">
      <c r="A15" s="1" t="s">
        <v>22</v>
      </c>
      <c r="B15" s="5"/>
      <c r="C15" s="5"/>
      <c r="D15" s="5"/>
      <c r="E15" s="5"/>
      <c r="F15" s="5"/>
      <c r="G15" s="5"/>
      <c r="H15" s="102">
        <f>SUM(H14:H14)</f>
        <v>96683.37</v>
      </c>
      <c r="I15" s="11"/>
    </row>
    <row r="16" spans="1:14" ht="15.75" thickBot="1" x14ac:dyDescent="0.3">
      <c r="A16" s="3">
        <v>2022</v>
      </c>
      <c r="B16" t="s">
        <v>168</v>
      </c>
      <c r="C16" t="s">
        <v>169</v>
      </c>
      <c r="D16" t="s">
        <v>170</v>
      </c>
      <c r="E16" t="s">
        <v>38</v>
      </c>
      <c r="F16" t="s">
        <v>174</v>
      </c>
      <c r="G16" t="s">
        <v>29</v>
      </c>
      <c r="H16" s="105">
        <v>44813.58</v>
      </c>
      <c r="I16" s="11"/>
    </row>
    <row r="17" spans="1:16" ht="15.75" thickBot="1" x14ac:dyDescent="0.3">
      <c r="A17" s="1" t="s">
        <v>23</v>
      </c>
      <c r="B17" s="5"/>
      <c r="C17" s="5"/>
      <c r="D17" s="5"/>
      <c r="E17" s="5"/>
      <c r="F17" s="5"/>
      <c r="G17" s="5"/>
      <c r="H17" s="102">
        <f>SUM(H16:H16)</f>
        <v>44813.58</v>
      </c>
      <c r="I17" s="11"/>
    </row>
    <row r="18" spans="1:16" ht="15.75" thickBot="1" x14ac:dyDescent="0.3">
      <c r="A18" s="3">
        <v>2023</v>
      </c>
      <c r="B18" t="s">
        <v>168</v>
      </c>
      <c r="C18" t="s">
        <v>169</v>
      </c>
      <c r="D18" t="s">
        <v>170</v>
      </c>
      <c r="E18" t="s">
        <v>38</v>
      </c>
      <c r="F18" t="s">
        <v>175</v>
      </c>
      <c r="G18" t="s">
        <v>29</v>
      </c>
      <c r="H18" s="105">
        <v>37206.58</v>
      </c>
      <c r="I18" s="11"/>
    </row>
    <row r="19" spans="1:16" ht="15.75" thickBot="1" x14ac:dyDescent="0.3">
      <c r="A19" s="1" t="s">
        <v>24</v>
      </c>
      <c r="B19" s="5"/>
      <c r="C19" s="5"/>
      <c r="D19" s="5"/>
      <c r="E19" s="5"/>
      <c r="F19" s="5"/>
      <c r="G19" s="5"/>
      <c r="H19" s="102">
        <f>SUM(H18:H18)</f>
        <v>37206.58</v>
      </c>
      <c r="I19" s="11"/>
    </row>
    <row r="21" spans="1:16" x14ac:dyDescent="0.25">
      <c r="A21" s="3"/>
      <c r="J21" s="7"/>
      <c r="K21" s="7"/>
      <c r="L21" s="7"/>
      <c r="M21" s="7"/>
      <c r="N21" s="7"/>
      <c r="O21" s="7"/>
      <c r="P21" s="7"/>
    </row>
    <row r="22" spans="1:16" s="7" customFormat="1" x14ac:dyDescent="0.25">
      <c r="A22" s="3"/>
      <c r="B22"/>
      <c r="C22"/>
      <c r="D22"/>
      <c r="E22"/>
      <c r="F22"/>
      <c r="G22"/>
      <c r="H22" s="21"/>
      <c r="J22"/>
      <c r="K22"/>
      <c r="L22"/>
      <c r="M22"/>
      <c r="N22"/>
      <c r="O22"/>
      <c r="P22"/>
    </row>
    <row r="23" spans="1:16" x14ac:dyDescent="0.25">
      <c r="A23" s="3"/>
    </row>
    <row r="24" spans="1:16" x14ac:dyDescent="0.25">
      <c r="A24" s="3"/>
    </row>
    <row r="25" spans="1:16" x14ac:dyDescent="0.25">
      <c r="A25" s="3"/>
    </row>
  </sheetData>
  <mergeCells count="1">
    <mergeCell ref="A1:I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C8BE7E61-7C55-41E0-BD67-1BB9A9BC9C25}">
          <x14:formula1>
            <xm:f>Blad1!$A$1:$A$3</xm:f>
          </x14:formula1>
          <xm:sqref>E21:E25 E18 E11:E12 E16 E14 E8:E9</xm:sqref>
        </x14:dataValidation>
        <x14:dataValidation type="list" allowBlank="1" showInputMessage="1" showErrorMessage="1" xr:uid="{5AB2B11B-8DFF-49D7-9268-40630682C128}">
          <x14:formula1>
            <xm:f>Blad1!$A$5:$A$6</xm:f>
          </x14:formula1>
          <xm:sqref>G8:G9 G11:G12 G18 G16 G14 N4:N5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6EE8F-03BD-4633-8BEF-DB98B38919E1}">
  <dimension ref="A1:A6"/>
  <sheetViews>
    <sheetView workbookViewId="0">
      <selection activeCell="G25" sqref="G25"/>
    </sheetView>
  </sheetViews>
  <sheetFormatPr defaultRowHeight="15" x14ac:dyDescent="0.25"/>
  <sheetData>
    <row r="1" spans="1:1" x14ac:dyDescent="0.25">
      <c r="A1" t="s">
        <v>27</v>
      </c>
    </row>
    <row r="2" spans="1:1" x14ac:dyDescent="0.25">
      <c r="A2" t="s">
        <v>38</v>
      </c>
    </row>
    <row r="3" spans="1:1" x14ac:dyDescent="0.25">
      <c r="A3" t="s">
        <v>39</v>
      </c>
    </row>
    <row r="5" spans="1:1" x14ac:dyDescent="0.25">
      <c r="A5" t="s">
        <v>36</v>
      </c>
    </row>
    <row r="6" spans="1:1" x14ac:dyDescent="0.25">
      <c r="A6" t="s">
        <v>29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CE13C-8A0B-4042-90B4-54783BEB23EF}">
  <sheetPr>
    <tabColor rgb="FF92D050"/>
  </sheetPr>
  <dimension ref="A1:P55"/>
  <sheetViews>
    <sheetView zoomScale="85" zoomScaleNormal="85" workbookViewId="0">
      <pane xSplit="1" ySplit="3" topLeftCell="E45" activePane="bottomRight" state="frozen"/>
      <selection pane="topRight" activeCell="B1" sqref="B1"/>
      <selection pane="bottomLeft" activeCell="A4" sqref="A4"/>
      <selection pane="bottomRight" activeCell="A4" sqref="A4:H49"/>
    </sheetView>
  </sheetViews>
  <sheetFormatPr defaultColWidth="8.85546875" defaultRowHeight="15" x14ac:dyDescent="0.25"/>
  <cols>
    <col min="1" max="1" width="18.28515625" customWidth="1"/>
    <col min="2" max="2" width="17.7109375" customWidth="1"/>
    <col min="3" max="3" width="13.42578125" customWidth="1"/>
    <col min="4" max="4" width="19.5703125" customWidth="1"/>
    <col min="5" max="5" width="40.7109375" customWidth="1"/>
    <col min="6" max="6" width="45.140625" customWidth="1"/>
    <col min="7" max="7" width="21.85546875" customWidth="1"/>
    <col min="8" max="8" width="20" style="19" bestFit="1" customWidth="1"/>
    <col min="9" max="9" width="10.28515625" customWidth="1"/>
    <col min="10" max="10" width="41" customWidth="1"/>
    <col min="11" max="11" width="33.5703125" customWidth="1"/>
    <col min="12" max="12" width="31.140625" customWidth="1"/>
    <col min="13" max="13" width="18.85546875" customWidth="1"/>
    <col min="14" max="14" width="15.7109375" customWidth="1"/>
  </cols>
  <sheetData>
    <row r="1" spans="1:14" ht="44.1" customHeight="1" x14ac:dyDescent="0.25">
      <c r="A1" s="127" t="s">
        <v>238</v>
      </c>
      <c r="B1" s="127"/>
      <c r="C1" s="127"/>
      <c r="D1" s="127"/>
      <c r="E1" s="127"/>
      <c r="F1" s="127"/>
      <c r="G1" s="127"/>
      <c r="H1" s="127"/>
      <c r="I1" s="127"/>
    </row>
    <row r="2" spans="1:14" x14ac:dyDescent="0.25">
      <c r="A2" s="6" t="s">
        <v>1</v>
      </c>
      <c r="J2" s="6" t="s">
        <v>2</v>
      </c>
    </row>
    <row r="3" spans="1:14" ht="60" x14ac:dyDescent="0.25">
      <c r="A3" s="2" t="s">
        <v>3</v>
      </c>
      <c r="B3" s="2" t="s">
        <v>4</v>
      </c>
      <c r="C3" s="2" t="s">
        <v>5</v>
      </c>
      <c r="D3" s="4" t="s">
        <v>6</v>
      </c>
      <c r="E3" s="4" t="s">
        <v>7</v>
      </c>
      <c r="F3" s="4" t="s">
        <v>8</v>
      </c>
      <c r="G3" s="4" t="s">
        <v>9</v>
      </c>
      <c r="H3" s="20" t="s">
        <v>10</v>
      </c>
      <c r="I3" s="8"/>
      <c r="J3" s="4" t="s">
        <v>11</v>
      </c>
      <c r="K3" s="4" t="s">
        <v>12</v>
      </c>
      <c r="L3" s="4" t="s">
        <v>13</v>
      </c>
      <c r="M3" s="4" t="s">
        <v>14</v>
      </c>
      <c r="N3" s="4" t="s">
        <v>15</v>
      </c>
    </row>
    <row r="4" spans="1:14" ht="108" customHeight="1" x14ac:dyDescent="0.25">
      <c r="A4" s="70">
        <v>2015</v>
      </c>
      <c r="B4" s="80" t="s">
        <v>25</v>
      </c>
      <c r="C4" s="81" t="s">
        <v>104</v>
      </c>
      <c r="D4" s="81" t="s">
        <v>26</v>
      </c>
      <c r="E4" s="81" t="s">
        <v>27</v>
      </c>
      <c r="F4" s="82" t="s">
        <v>105</v>
      </c>
      <c r="G4" s="81" t="s">
        <v>29</v>
      </c>
      <c r="H4" s="122">
        <v>1304000</v>
      </c>
      <c r="I4" s="8"/>
      <c r="J4" s="66" t="s">
        <v>119</v>
      </c>
      <c r="K4" s="66" t="s">
        <v>120</v>
      </c>
      <c r="L4" s="66" t="s">
        <v>121</v>
      </c>
      <c r="M4" s="66" t="s">
        <v>122</v>
      </c>
      <c r="N4" s="67">
        <v>10000</v>
      </c>
    </row>
    <row r="5" spans="1:14" ht="120.75" thickBot="1" x14ac:dyDescent="0.3">
      <c r="A5" s="70">
        <v>2015</v>
      </c>
      <c r="B5" s="80" t="s">
        <v>25</v>
      </c>
      <c r="C5" s="69" t="s">
        <v>104</v>
      </c>
      <c r="D5" s="69" t="s">
        <v>26</v>
      </c>
      <c r="E5" s="69" t="s">
        <v>38</v>
      </c>
      <c r="F5" s="69" t="s">
        <v>125</v>
      </c>
      <c r="G5" s="69"/>
      <c r="H5" s="115">
        <v>11800</v>
      </c>
      <c r="I5" s="8"/>
      <c r="J5" s="68" t="s">
        <v>123</v>
      </c>
      <c r="K5" s="66" t="s">
        <v>124</v>
      </c>
      <c r="L5" s="66" t="s">
        <v>121</v>
      </c>
      <c r="M5" s="68" t="s">
        <v>122</v>
      </c>
      <c r="N5" s="67">
        <v>10000</v>
      </c>
    </row>
    <row r="6" spans="1:14" ht="15.75" thickBot="1" x14ac:dyDescent="0.3">
      <c r="A6" s="64" t="s">
        <v>16</v>
      </c>
      <c r="B6" s="79"/>
      <c r="C6" s="79"/>
      <c r="D6" s="79"/>
      <c r="E6" s="79"/>
      <c r="F6" s="79"/>
      <c r="G6" s="79"/>
      <c r="H6" s="123">
        <f>SUM(H4:H5)</f>
        <v>1315800</v>
      </c>
      <c r="I6" s="11"/>
      <c r="J6" s="65"/>
      <c r="K6" s="65"/>
      <c r="L6" s="65"/>
      <c r="M6" s="65"/>
      <c r="N6" s="65"/>
    </row>
    <row r="7" spans="1:14" ht="108" customHeight="1" x14ac:dyDescent="0.25">
      <c r="A7" s="70">
        <v>2016</v>
      </c>
      <c r="B7" s="81" t="s">
        <v>104</v>
      </c>
      <c r="C7" s="81" t="s">
        <v>104</v>
      </c>
      <c r="D7" s="81" t="s">
        <v>26</v>
      </c>
      <c r="E7" s="81" t="s">
        <v>27</v>
      </c>
      <c r="F7" s="82" t="s">
        <v>105</v>
      </c>
      <c r="G7" s="81" t="s">
        <v>29</v>
      </c>
      <c r="H7" s="122">
        <v>995000</v>
      </c>
      <c r="I7" s="11"/>
      <c r="J7" s="65"/>
      <c r="K7" s="65"/>
      <c r="L7" s="65"/>
      <c r="M7" s="65"/>
      <c r="N7" s="65"/>
    </row>
    <row r="8" spans="1:14" ht="48" customHeight="1" x14ac:dyDescent="0.25">
      <c r="A8" s="70">
        <v>2016</v>
      </c>
      <c r="B8" s="69" t="s">
        <v>25</v>
      </c>
      <c r="C8" s="69" t="s">
        <v>25</v>
      </c>
      <c r="D8" s="69" t="s">
        <v>26</v>
      </c>
      <c r="E8" s="69" t="s">
        <v>27</v>
      </c>
      <c r="F8" s="83" t="s">
        <v>28</v>
      </c>
      <c r="G8" s="69" t="s">
        <v>29</v>
      </c>
      <c r="H8" s="115">
        <v>20000</v>
      </c>
      <c r="I8" s="11"/>
      <c r="J8" s="65"/>
      <c r="K8" s="65"/>
      <c r="L8" s="65"/>
      <c r="M8" s="65"/>
      <c r="N8" s="65"/>
    </row>
    <row r="9" spans="1:14" ht="15.75" thickBot="1" x14ac:dyDescent="0.3">
      <c r="A9" s="70">
        <v>2016</v>
      </c>
      <c r="B9" s="70"/>
      <c r="C9" s="69" t="s">
        <v>104</v>
      </c>
      <c r="D9" s="69"/>
      <c r="E9" s="69" t="s">
        <v>38</v>
      </c>
      <c r="F9" s="69" t="s">
        <v>125</v>
      </c>
      <c r="G9" s="69"/>
      <c r="H9" s="115">
        <v>7252</v>
      </c>
      <c r="I9" s="11"/>
      <c r="J9" s="65"/>
      <c r="K9" s="65"/>
      <c r="L9" s="65"/>
      <c r="M9" s="65"/>
      <c r="N9" s="65"/>
    </row>
    <row r="10" spans="1:14" ht="15.75" thickBot="1" x14ac:dyDescent="0.3">
      <c r="A10" s="64" t="s">
        <v>17</v>
      </c>
      <c r="B10" s="79"/>
      <c r="C10" s="79"/>
      <c r="D10" s="79"/>
      <c r="E10" s="79"/>
      <c r="F10" s="79"/>
      <c r="G10" s="79"/>
      <c r="H10" s="123">
        <f>SUM(H7:H9)</f>
        <v>1022252</v>
      </c>
      <c r="I10" s="11"/>
      <c r="J10" s="65"/>
      <c r="K10" s="65"/>
      <c r="L10" s="65"/>
      <c r="M10" s="65"/>
      <c r="N10" s="65"/>
    </row>
    <row r="11" spans="1:14" ht="111" customHeight="1" thickBot="1" x14ac:dyDescent="0.3">
      <c r="A11" s="70">
        <v>2017</v>
      </c>
      <c r="B11" s="81" t="s">
        <v>104</v>
      </c>
      <c r="C11" s="81" t="s">
        <v>104</v>
      </c>
      <c r="D11" s="81" t="s">
        <v>26</v>
      </c>
      <c r="E11" s="81" t="s">
        <v>27</v>
      </c>
      <c r="F11" s="82" t="s">
        <v>105</v>
      </c>
      <c r="G11" s="81"/>
      <c r="H11" s="122">
        <v>941000</v>
      </c>
      <c r="I11" s="11"/>
      <c r="J11" s="65"/>
      <c r="K11" s="65"/>
      <c r="L11" s="65"/>
      <c r="M11" s="65"/>
      <c r="N11" s="65"/>
    </row>
    <row r="12" spans="1:14" ht="15.75" thickBot="1" x14ac:dyDescent="0.3">
      <c r="A12" s="64" t="s">
        <v>18</v>
      </c>
      <c r="B12" s="79"/>
      <c r="C12" s="79"/>
      <c r="D12" s="79"/>
      <c r="E12" s="79"/>
      <c r="F12" s="79"/>
      <c r="G12" s="79"/>
      <c r="H12" s="123">
        <f>SUM(H11)</f>
        <v>941000</v>
      </c>
      <c r="I12" s="11"/>
    </row>
    <row r="13" spans="1:14" ht="109.5" customHeight="1" x14ac:dyDescent="0.25">
      <c r="A13" s="70">
        <v>2018</v>
      </c>
      <c r="B13" s="81" t="s">
        <v>104</v>
      </c>
      <c r="C13" s="81" t="s">
        <v>104</v>
      </c>
      <c r="D13" s="81" t="s">
        <v>26</v>
      </c>
      <c r="E13" s="81" t="s">
        <v>27</v>
      </c>
      <c r="F13" s="82" t="s">
        <v>105</v>
      </c>
      <c r="G13" s="81"/>
      <c r="H13" s="122">
        <v>929000</v>
      </c>
      <c r="I13" s="11"/>
    </row>
    <row r="14" spans="1:14" x14ac:dyDescent="0.25">
      <c r="A14" s="70">
        <v>2018</v>
      </c>
      <c r="B14" s="70"/>
      <c r="C14" s="69" t="s">
        <v>104</v>
      </c>
      <c r="D14" s="69"/>
      <c r="E14" s="69" t="s">
        <v>38</v>
      </c>
      <c r="F14" s="69" t="s">
        <v>125</v>
      </c>
      <c r="G14" s="69" t="s">
        <v>29</v>
      </c>
      <c r="H14" s="115">
        <v>12130</v>
      </c>
      <c r="I14" s="11"/>
    </row>
    <row r="15" spans="1:14" ht="75.75" thickBot="1" x14ac:dyDescent="0.3">
      <c r="A15" s="70">
        <v>2018</v>
      </c>
      <c r="B15" s="84" t="s">
        <v>153</v>
      </c>
      <c r="C15" s="84" t="s">
        <v>63</v>
      </c>
      <c r="D15" s="84" t="s">
        <v>64</v>
      </c>
      <c r="E15" s="85" t="s">
        <v>39</v>
      </c>
      <c r="F15" s="84" t="s">
        <v>65</v>
      </c>
      <c r="G15" s="85" t="s">
        <v>29</v>
      </c>
      <c r="H15" s="124">
        <v>9100</v>
      </c>
      <c r="I15" s="11"/>
    </row>
    <row r="16" spans="1:14" ht="15.75" thickBot="1" x14ac:dyDescent="0.3">
      <c r="A16" s="64" t="s">
        <v>19</v>
      </c>
      <c r="B16" s="79"/>
      <c r="C16" s="79"/>
      <c r="D16" s="79"/>
      <c r="E16" s="79"/>
      <c r="F16" s="79"/>
      <c r="G16" s="79"/>
      <c r="H16" s="123">
        <f>SUM(H13:H15)</f>
        <v>950230</v>
      </c>
      <c r="I16" s="11"/>
    </row>
    <row r="17" spans="1:9" ht="107.25" customHeight="1" x14ac:dyDescent="0.25">
      <c r="A17" s="70">
        <v>2019</v>
      </c>
      <c r="B17" s="81" t="s">
        <v>104</v>
      </c>
      <c r="C17" s="81" t="s">
        <v>104</v>
      </c>
      <c r="D17" s="81"/>
      <c r="E17" s="81" t="s">
        <v>27</v>
      </c>
      <c r="F17" s="82" t="s">
        <v>105</v>
      </c>
      <c r="G17" s="81"/>
      <c r="H17" s="122">
        <v>806000</v>
      </c>
      <c r="I17" s="11"/>
    </row>
    <row r="18" spans="1:9" ht="75.75" thickBot="1" x14ac:dyDescent="0.3">
      <c r="A18" s="70">
        <v>2019</v>
      </c>
      <c r="B18" s="84" t="s">
        <v>153</v>
      </c>
      <c r="C18" s="84" t="s">
        <v>63</v>
      </c>
      <c r="D18" s="84" t="s">
        <v>64</v>
      </c>
      <c r="E18" s="85" t="s">
        <v>39</v>
      </c>
      <c r="F18" s="84" t="s">
        <v>65</v>
      </c>
      <c r="G18" s="85" t="s">
        <v>29</v>
      </c>
      <c r="H18" s="124">
        <v>7800</v>
      </c>
      <c r="I18" s="11"/>
    </row>
    <row r="19" spans="1:9" ht="15.75" thickBot="1" x14ac:dyDescent="0.3">
      <c r="A19" s="64" t="s">
        <v>20</v>
      </c>
      <c r="B19" s="79"/>
      <c r="C19" s="79"/>
      <c r="D19" s="79"/>
      <c r="E19" s="79"/>
      <c r="F19" s="79"/>
      <c r="G19" s="79"/>
      <c r="H19" s="123">
        <f>SUM(H17:H18)</f>
        <v>813800</v>
      </c>
      <c r="I19" s="11"/>
    </row>
    <row r="20" spans="1:9" ht="110.25" customHeight="1" x14ac:dyDescent="0.25">
      <c r="A20" s="70">
        <v>2020</v>
      </c>
      <c r="B20" s="81" t="s">
        <v>104</v>
      </c>
      <c r="C20" s="81" t="s">
        <v>104</v>
      </c>
      <c r="D20" s="81" t="s">
        <v>26</v>
      </c>
      <c r="E20" s="81" t="s">
        <v>27</v>
      </c>
      <c r="F20" s="82" t="s">
        <v>105</v>
      </c>
      <c r="G20" s="81"/>
      <c r="H20" s="122">
        <v>818000</v>
      </c>
      <c r="I20" s="11"/>
    </row>
    <row r="21" spans="1:9" ht="34.5" customHeight="1" x14ac:dyDescent="0.25">
      <c r="A21" s="70">
        <v>2020</v>
      </c>
      <c r="B21" s="81" t="s">
        <v>104</v>
      </c>
      <c r="C21" s="69" t="s">
        <v>104</v>
      </c>
      <c r="D21" s="69"/>
      <c r="E21" s="69" t="s">
        <v>39</v>
      </c>
      <c r="F21" s="83" t="s">
        <v>126</v>
      </c>
      <c r="G21" s="69" t="s">
        <v>36</v>
      </c>
      <c r="H21" s="115">
        <v>165289.26</v>
      </c>
      <c r="I21" s="11"/>
    </row>
    <row r="22" spans="1:9" ht="30" x14ac:dyDescent="0.25">
      <c r="A22" s="70">
        <v>2020</v>
      </c>
      <c r="B22" s="81" t="s">
        <v>104</v>
      </c>
      <c r="C22" s="69" t="s">
        <v>104</v>
      </c>
      <c r="D22" s="69"/>
      <c r="E22" s="69" t="s">
        <v>39</v>
      </c>
      <c r="F22" s="83" t="s">
        <v>127</v>
      </c>
      <c r="G22" s="69" t="s">
        <v>36</v>
      </c>
      <c r="H22" s="115">
        <v>4000</v>
      </c>
      <c r="I22" s="11"/>
    </row>
    <row r="23" spans="1:9" ht="75" x14ac:dyDescent="0.25">
      <c r="A23" s="70">
        <v>2020</v>
      </c>
      <c r="B23" s="84" t="s">
        <v>153</v>
      </c>
      <c r="C23" s="84" t="s">
        <v>63</v>
      </c>
      <c r="D23" s="84" t="s">
        <v>64</v>
      </c>
      <c r="E23" s="85" t="s">
        <v>39</v>
      </c>
      <c r="F23" s="84" t="s">
        <v>65</v>
      </c>
      <c r="G23" s="85" t="s">
        <v>29</v>
      </c>
      <c r="H23" s="124">
        <v>7800</v>
      </c>
      <c r="I23" s="11"/>
    </row>
    <row r="24" spans="1:9" ht="75" x14ac:dyDescent="0.25">
      <c r="A24" s="70">
        <v>2020</v>
      </c>
      <c r="B24" s="84" t="s">
        <v>66</v>
      </c>
      <c r="C24" s="84" t="s">
        <v>67</v>
      </c>
      <c r="D24" s="84" t="s">
        <v>68</v>
      </c>
      <c r="E24" s="85" t="s">
        <v>38</v>
      </c>
      <c r="F24" s="85" t="s">
        <v>69</v>
      </c>
      <c r="G24" s="85" t="s">
        <v>29</v>
      </c>
      <c r="H24" s="124">
        <v>28032.92</v>
      </c>
      <c r="I24" s="11"/>
    </row>
    <row r="25" spans="1:9" ht="75" x14ac:dyDescent="0.25">
      <c r="A25" s="70">
        <v>2020</v>
      </c>
      <c r="B25" s="84" t="s">
        <v>66</v>
      </c>
      <c r="C25" s="84" t="s">
        <v>67</v>
      </c>
      <c r="D25" s="84" t="s">
        <v>68</v>
      </c>
      <c r="E25" s="85" t="s">
        <v>38</v>
      </c>
      <c r="F25" s="85" t="s">
        <v>70</v>
      </c>
      <c r="G25" s="85" t="s">
        <v>29</v>
      </c>
      <c r="H25" s="124">
        <v>113129.73</v>
      </c>
      <c r="I25" s="11"/>
    </row>
    <row r="26" spans="1:9" ht="75" x14ac:dyDescent="0.25">
      <c r="A26" s="70">
        <v>2020</v>
      </c>
      <c r="B26" s="84" t="s">
        <v>66</v>
      </c>
      <c r="C26" s="84" t="s">
        <v>67</v>
      </c>
      <c r="D26" s="84" t="s">
        <v>68</v>
      </c>
      <c r="E26" s="85" t="s">
        <v>38</v>
      </c>
      <c r="F26" s="85" t="s">
        <v>71</v>
      </c>
      <c r="G26" s="85" t="s">
        <v>29</v>
      </c>
      <c r="H26" s="124">
        <v>124738.2</v>
      </c>
      <c r="I26" s="11"/>
    </row>
    <row r="27" spans="1:9" ht="75" x14ac:dyDescent="0.25">
      <c r="A27" s="70">
        <v>2020</v>
      </c>
      <c r="B27" s="84" t="s">
        <v>66</v>
      </c>
      <c r="C27" s="84" t="s">
        <v>67</v>
      </c>
      <c r="D27" s="84" t="s">
        <v>68</v>
      </c>
      <c r="E27" s="85" t="s">
        <v>38</v>
      </c>
      <c r="F27" s="85" t="s">
        <v>72</v>
      </c>
      <c r="G27" s="85" t="s">
        <v>29</v>
      </c>
      <c r="H27" s="124">
        <v>81952.86</v>
      </c>
      <c r="I27" s="11"/>
    </row>
    <row r="28" spans="1:9" ht="75" x14ac:dyDescent="0.25">
      <c r="A28" s="70">
        <v>2020</v>
      </c>
      <c r="B28" s="84" t="s">
        <v>66</v>
      </c>
      <c r="C28" s="84" t="s">
        <v>67</v>
      </c>
      <c r="D28" s="84" t="s">
        <v>68</v>
      </c>
      <c r="E28" s="85" t="s">
        <v>38</v>
      </c>
      <c r="F28" s="85" t="s">
        <v>73</v>
      </c>
      <c r="G28" s="85" t="s">
        <v>29</v>
      </c>
      <c r="H28" s="124">
        <v>39456.54</v>
      </c>
      <c r="I28" s="11"/>
    </row>
    <row r="29" spans="1:9" ht="75.75" thickBot="1" x14ac:dyDescent="0.3">
      <c r="A29" s="70">
        <v>2020</v>
      </c>
      <c r="B29" s="84" t="s">
        <v>66</v>
      </c>
      <c r="C29" s="84" t="s">
        <v>67</v>
      </c>
      <c r="D29" s="84" t="s">
        <v>68</v>
      </c>
      <c r="E29" s="85" t="s">
        <v>38</v>
      </c>
      <c r="F29" s="85" t="s">
        <v>74</v>
      </c>
      <c r="G29" s="85" t="s">
        <v>29</v>
      </c>
      <c r="H29" s="124">
        <v>22361.25</v>
      </c>
      <c r="I29" s="11"/>
    </row>
    <row r="30" spans="1:9" ht="15.75" thickBot="1" x14ac:dyDescent="0.3">
      <c r="A30" s="64" t="s">
        <v>21</v>
      </c>
      <c r="B30" s="79"/>
      <c r="C30" s="79"/>
      <c r="D30" s="79"/>
      <c r="E30" s="79"/>
      <c r="F30" s="79"/>
      <c r="G30" s="79"/>
      <c r="H30" s="123">
        <f>SUM(H20:H29)</f>
        <v>1404760.7600000002</v>
      </c>
      <c r="I30" s="11"/>
    </row>
    <row r="31" spans="1:9" ht="105" x14ac:dyDescent="0.25">
      <c r="A31" s="86">
        <v>2021</v>
      </c>
      <c r="B31" s="81" t="s">
        <v>104</v>
      </c>
      <c r="C31" s="81" t="s">
        <v>104</v>
      </c>
      <c r="D31" s="81" t="s">
        <v>26</v>
      </c>
      <c r="E31" s="81" t="s">
        <v>27</v>
      </c>
      <c r="F31" s="82" t="s">
        <v>105</v>
      </c>
      <c r="G31" s="81"/>
      <c r="H31" s="122">
        <v>319000</v>
      </c>
      <c r="I31" s="11"/>
    </row>
    <row r="32" spans="1:9" x14ac:dyDescent="0.25">
      <c r="A32" s="86">
        <v>2021</v>
      </c>
      <c r="B32" s="81" t="s">
        <v>25</v>
      </c>
      <c r="C32" s="81" t="s">
        <v>104</v>
      </c>
      <c r="D32" s="81"/>
      <c r="E32" s="69" t="s">
        <v>38</v>
      </c>
      <c r="F32" s="69" t="s">
        <v>128</v>
      </c>
      <c r="G32" s="69" t="s">
        <v>36</v>
      </c>
      <c r="H32" s="115">
        <v>5750</v>
      </c>
      <c r="I32" s="11"/>
    </row>
    <row r="33" spans="1:9" ht="90" x14ac:dyDescent="0.25">
      <c r="A33" s="70">
        <v>2021</v>
      </c>
      <c r="B33" s="84" t="s">
        <v>62</v>
      </c>
      <c r="C33" s="84" t="s">
        <v>63</v>
      </c>
      <c r="D33" s="84" t="s">
        <v>64</v>
      </c>
      <c r="E33" s="85" t="s">
        <v>39</v>
      </c>
      <c r="F33" s="84" t="s">
        <v>65</v>
      </c>
      <c r="G33" s="85" t="s">
        <v>29</v>
      </c>
      <c r="H33" s="124">
        <v>7800</v>
      </c>
      <c r="I33" s="11"/>
    </row>
    <row r="34" spans="1:9" ht="75" x14ac:dyDescent="0.25">
      <c r="A34" s="70">
        <v>2021</v>
      </c>
      <c r="B34" s="84" t="s">
        <v>66</v>
      </c>
      <c r="C34" s="84" t="s">
        <v>63</v>
      </c>
      <c r="D34" s="84" t="s">
        <v>68</v>
      </c>
      <c r="E34" s="85" t="s">
        <v>38</v>
      </c>
      <c r="F34" s="85" t="s">
        <v>75</v>
      </c>
      <c r="G34" s="85" t="s">
        <v>29</v>
      </c>
      <c r="H34" s="124">
        <v>173383.67</v>
      </c>
      <c r="I34" s="11"/>
    </row>
    <row r="35" spans="1:9" ht="75" x14ac:dyDescent="0.25">
      <c r="A35" s="70">
        <v>2021</v>
      </c>
      <c r="B35" s="84" t="s">
        <v>66</v>
      </c>
      <c r="C35" s="84" t="s">
        <v>63</v>
      </c>
      <c r="D35" s="84" t="s">
        <v>68</v>
      </c>
      <c r="E35" s="85" t="s">
        <v>38</v>
      </c>
      <c r="F35" s="85" t="s">
        <v>76</v>
      </c>
      <c r="G35" s="85" t="s">
        <v>29</v>
      </c>
      <c r="H35" s="124">
        <v>57885.22</v>
      </c>
      <c r="I35" s="11"/>
    </row>
    <row r="36" spans="1:9" ht="75" x14ac:dyDescent="0.25">
      <c r="A36" s="70">
        <v>2021</v>
      </c>
      <c r="B36" s="84" t="s">
        <v>66</v>
      </c>
      <c r="C36" s="84" t="s">
        <v>63</v>
      </c>
      <c r="D36" s="84" t="s">
        <v>68</v>
      </c>
      <c r="E36" s="85" t="s">
        <v>39</v>
      </c>
      <c r="F36" s="85" t="s">
        <v>119</v>
      </c>
      <c r="G36" s="85" t="s">
        <v>36</v>
      </c>
      <c r="H36" s="124">
        <v>10000</v>
      </c>
      <c r="I36" s="11"/>
    </row>
    <row r="37" spans="1:9" ht="75.75" thickBot="1" x14ac:dyDescent="0.3">
      <c r="A37" s="70">
        <v>2021</v>
      </c>
      <c r="B37" s="84" t="s">
        <v>66</v>
      </c>
      <c r="C37" s="84" t="s">
        <v>63</v>
      </c>
      <c r="D37" s="84" t="s">
        <v>68</v>
      </c>
      <c r="E37" s="85" t="s">
        <v>39</v>
      </c>
      <c r="F37" s="85" t="s">
        <v>123</v>
      </c>
      <c r="G37" s="85" t="s">
        <v>36</v>
      </c>
      <c r="H37" s="124">
        <v>10000</v>
      </c>
      <c r="I37" s="11"/>
    </row>
    <row r="38" spans="1:9" ht="15.75" thickBot="1" x14ac:dyDescent="0.3">
      <c r="A38" s="87" t="s">
        <v>22</v>
      </c>
      <c r="B38" s="88"/>
      <c r="C38" s="88"/>
      <c r="D38" s="88"/>
      <c r="E38" s="88"/>
      <c r="F38" s="88"/>
      <c r="G38" s="88"/>
      <c r="H38" s="125">
        <f>SUM(H31:H37)</f>
        <v>583818.89</v>
      </c>
      <c r="I38" s="11"/>
    </row>
    <row r="39" spans="1:9" ht="105" x14ac:dyDescent="0.25">
      <c r="A39" s="86">
        <v>2022</v>
      </c>
      <c r="B39" s="81" t="s">
        <v>104</v>
      </c>
      <c r="C39" s="81" t="s">
        <v>104</v>
      </c>
      <c r="D39" s="81" t="s">
        <v>26</v>
      </c>
      <c r="E39" s="81" t="s">
        <v>27</v>
      </c>
      <c r="F39" s="82" t="s">
        <v>105</v>
      </c>
      <c r="G39" s="81"/>
      <c r="H39" s="122">
        <v>219000</v>
      </c>
      <c r="I39" s="11"/>
    </row>
    <row r="40" spans="1:9" x14ac:dyDescent="0.25">
      <c r="A40" s="86">
        <v>2022</v>
      </c>
      <c r="B40" s="81" t="s">
        <v>25</v>
      </c>
      <c r="C40" s="69" t="s">
        <v>104</v>
      </c>
      <c r="D40" s="69"/>
      <c r="E40" s="69" t="s">
        <v>38</v>
      </c>
      <c r="F40" s="69" t="s">
        <v>128</v>
      </c>
      <c r="G40" s="69"/>
      <c r="H40" s="115">
        <v>5750</v>
      </c>
      <c r="I40" s="11"/>
    </row>
    <row r="41" spans="1:9" ht="90" x14ac:dyDescent="0.25">
      <c r="A41" s="70">
        <v>2022</v>
      </c>
      <c r="B41" s="84" t="s">
        <v>62</v>
      </c>
      <c r="C41" s="84" t="s">
        <v>63</v>
      </c>
      <c r="D41" s="84" t="s">
        <v>64</v>
      </c>
      <c r="E41" s="85" t="s">
        <v>39</v>
      </c>
      <c r="F41" s="84" t="s">
        <v>65</v>
      </c>
      <c r="G41" s="85" t="s">
        <v>29</v>
      </c>
      <c r="H41" s="124">
        <v>7800</v>
      </c>
      <c r="I41" s="11"/>
    </row>
    <row r="42" spans="1:9" ht="75" x14ac:dyDescent="0.25">
      <c r="A42" s="70">
        <v>2022</v>
      </c>
      <c r="B42" s="84" t="s">
        <v>77</v>
      </c>
      <c r="C42" s="84" t="s">
        <v>63</v>
      </c>
      <c r="D42" s="84" t="s">
        <v>78</v>
      </c>
      <c r="E42" s="85" t="s">
        <v>38</v>
      </c>
      <c r="F42" s="85" t="s">
        <v>79</v>
      </c>
      <c r="G42" s="85" t="s">
        <v>29</v>
      </c>
      <c r="H42" s="124">
        <v>40270.870000000003</v>
      </c>
      <c r="I42" s="11"/>
    </row>
    <row r="43" spans="1:9" ht="75.75" thickBot="1" x14ac:dyDescent="0.3">
      <c r="A43" s="70">
        <v>2022</v>
      </c>
      <c r="B43" s="84" t="s">
        <v>80</v>
      </c>
      <c r="C43" s="84" t="s">
        <v>63</v>
      </c>
      <c r="D43" s="84" t="s">
        <v>81</v>
      </c>
      <c r="E43" s="85" t="s">
        <v>38</v>
      </c>
      <c r="F43" s="85" t="s">
        <v>82</v>
      </c>
      <c r="G43" s="85" t="s">
        <v>29</v>
      </c>
      <c r="H43" s="124">
        <v>33765.660000000003</v>
      </c>
      <c r="I43" s="11"/>
    </row>
    <row r="44" spans="1:9" ht="15.75" thickBot="1" x14ac:dyDescent="0.3">
      <c r="A44" s="64" t="s">
        <v>23</v>
      </c>
      <c r="B44" s="79"/>
      <c r="C44" s="79"/>
      <c r="D44" s="79"/>
      <c r="E44" s="79"/>
      <c r="F44" s="79"/>
      <c r="G44" s="79"/>
      <c r="H44" s="123">
        <f>SUM(H39:H43)</f>
        <v>306586.53000000003</v>
      </c>
      <c r="I44" s="11"/>
    </row>
    <row r="45" spans="1:9" ht="105" x14ac:dyDescent="0.25">
      <c r="A45" s="86">
        <v>2023</v>
      </c>
      <c r="B45" s="81" t="s">
        <v>104</v>
      </c>
      <c r="C45" s="81" t="s">
        <v>104</v>
      </c>
      <c r="D45" s="81" t="s">
        <v>26</v>
      </c>
      <c r="E45" s="81" t="s">
        <v>27</v>
      </c>
      <c r="F45" s="82" t="s">
        <v>105</v>
      </c>
      <c r="G45" s="81"/>
      <c r="H45" s="122">
        <v>232000</v>
      </c>
      <c r="I45" s="11"/>
    </row>
    <row r="46" spans="1:9" x14ac:dyDescent="0.25">
      <c r="A46" s="86">
        <v>2023</v>
      </c>
      <c r="B46" s="81" t="s">
        <v>104</v>
      </c>
      <c r="C46" s="69" t="s">
        <v>104</v>
      </c>
      <c r="D46" s="69"/>
      <c r="E46" s="69" t="s">
        <v>38</v>
      </c>
      <c r="F46" s="69" t="s">
        <v>129</v>
      </c>
      <c r="G46" s="69"/>
      <c r="H46" s="115">
        <v>10000</v>
      </c>
      <c r="I46" s="11"/>
    </row>
    <row r="47" spans="1:9" ht="90" x14ac:dyDescent="0.25">
      <c r="A47" s="70">
        <v>2023</v>
      </c>
      <c r="B47" s="84" t="s">
        <v>62</v>
      </c>
      <c r="C47" s="84" t="s">
        <v>63</v>
      </c>
      <c r="D47" s="84" t="s">
        <v>64</v>
      </c>
      <c r="E47" s="85" t="s">
        <v>39</v>
      </c>
      <c r="F47" s="84" t="s">
        <v>65</v>
      </c>
      <c r="G47" s="85" t="s">
        <v>29</v>
      </c>
      <c r="H47" s="124">
        <v>7800</v>
      </c>
      <c r="I47" s="11"/>
    </row>
    <row r="48" spans="1:9" ht="75.75" thickBot="1" x14ac:dyDescent="0.3">
      <c r="A48" s="70">
        <v>2023</v>
      </c>
      <c r="B48" s="84" t="s">
        <v>66</v>
      </c>
      <c r="C48" s="84" t="s">
        <v>63</v>
      </c>
      <c r="D48" s="84" t="s">
        <v>68</v>
      </c>
      <c r="E48" s="85" t="s">
        <v>38</v>
      </c>
      <c r="F48" s="85" t="s">
        <v>83</v>
      </c>
      <c r="G48" s="85" t="s">
        <v>29</v>
      </c>
      <c r="H48" s="124">
        <v>103827.02</v>
      </c>
      <c r="I48" s="11"/>
    </row>
    <row r="49" spans="1:16" ht="15.75" thickBot="1" x14ac:dyDescent="0.3">
      <c r="A49" s="64" t="s">
        <v>24</v>
      </c>
      <c r="B49" s="79"/>
      <c r="C49" s="79"/>
      <c r="D49" s="79"/>
      <c r="E49" s="79"/>
      <c r="F49" s="79"/>
      <c r="G49" s="79"/>
      <c r="H49" s="123">
        <f>SUM(H45:H48)</f>
        <v>353627.02</v>
      </c>
      <c r="I49" s="11"/>
    </row>
    <row r="51" spans="1:16" x14ac:dyDescent="0.25">
      <c r="A51" s="3"/>
      <c r="J51" s="7"/>
      <c r="K51" s="7"/>
      <c r="L51" s="7"/>
      <c r="M51" s="7"/>
      <c r="N51" s="7"/>
      <c r="O51" s="7"/>
      <c r="P51" s="7"/>
    </row>
    <row r="52" spans="1:16" s="7" customFormat="1" x14ac:dyDescent="0.25">
      <c r="A52" s="3"/>
      <c r="B52"/>
      <c r="C52"/>
      <c r="D52"/>
      <c r="E52"/>
      <c r="F52"/>
      <c r="G52"/>
      <c r="H52" s="19"/>
      <c r="J52"/>
      <c r="K52"/>
      <c r="L52"/>
      <c r="M52"/>
      <c r="N52"/>
      <c r="O52"/>
      <c r="P52"/>
    </row>
    <row r="53" spans="1:16" x14ac:dyDescent="0.25">
      <c r="A53" s="3"/>
    </row>
    <row r="54" spans="1:16" x14ac:dyDescent="0.25">
      <c r="A54" s="3"/>
    </row>
    <row r="55" spans="1:16" x14ac:dyDescent="0.25">
      <c r="A55" s="3"/>
    </row>
  </sheetData>
  <mergeCells count="1">
    <mergeCell ref="A1:I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A94DA12-0173-4D0A-B91C-362EFA70B721}">
          <x14:formula1>
            <xm:f>Blad1!$A$1:$A$3</xm:f>
          </x14:formula1>
          <xm:sqref>E8</xm:sqref>
        </x14:dataValidation>
        <x14:dataValidation type="list" allowBlank="1" showInputMessage="1" showErrorMessage="1" xr:uid="{439C4C93-EBAC-426F-A179-3EA65FDFD393}">
          <x14:formula1>
            <xm:f>Blad1!$A$5:$A$6</xm:f>
          </x14:formula1>
          <xm:sqref>N4:N11 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47CE5-C060-4EFA-9E16-F4BCB8407987}">
  <sheetPr>
    <tabColor rgb="FF92D050"/>
  </sheetPr>
  <dimension ref="A1:P33"/>
  <sheetViews>
    <sheetView zoomScale="85" zoomScaleNormal="85" workbookViewId="0">
      <pane xSplit="1" ySplit="3" topLeftCell="D19" activePane="bottomRight" state="frozen"/>
      <selection pane="topRight" activeCell="B1" sqref="B1"/>
      <selection pane="bottomLeft" activeCell="A4" sqref="A4"/>
      <selection pane="bottomRight" activeCell="A4" sqref="A4:H27"/>
    </sheetView>
  </sheetViews>
  <sheetFormatPr defaultColWidth="8.85546875" defaultRowHeight="15" x14ac:dyDescent="0.25"/>
  <cols>
    <col min="1" max="1" width="10.7109375" bestFit="1" customWidth="1"/>
    <col min="2" max="2" width="13.42578125" bestFit="1" customWidth="1"/>
    <col min="3" max="4" width="13.42578125" customWidth="1"/>
    <col min="5" max="5" width="40.7109375" customWidth="1"/>
    <col min="6" max="6" width="45.140625" customWidth="1"/>
    <col min="7" max="7" width="17.5703125" customWidth="1"/>
    <col min="8" max="8" width="13.7109375" bestFit="1" customWidth="1"/>
    <col min="9" max="9" width="10.28515625" customWidth="1"/>
    <col min="10" max="10" width="41" customWidth="1"/>
    <col min="11" max="11" width="33.5703125" customWidth="1"/>
    <col min="12" max="12" width="31.140625" customWidth="1"/>
    <col min="13" max="13" width="18.85546875" customWidth="1"/>
    <col min="14" max="14" width="15.5703125" customWidth="1"/>
  </cols>
  <sheetData>
    <row r="1" spans="1:14" ht="44.1" customHeight="1" x14ac:dyDescent="0.25">
      <c r="A1" s="127" t="s">
        <v>30</v>
      </c>
      <c r="B1" s="127"/>
      <c r="C1" s="127"/>
      <c r="D1" s="127"/>
      <c r="E1" s="127"/>
      <c r="F1" s="127"/>
      <c r="G1" s="127"/>
      <c r="H1" s="127"/>
      <c r="I1" s="127"/>
    </row>
    <row r="2" spans="1:14" x14ac:dyDescent="0.25">
      <c r="A2" s="6" t="s">
        <v>1</v>
      </c>
      <c r="J2" s="6" t="s">
        <v>2</v>
      </c>
    </row>
    <row r="3" spans="1:14" ht="75.75" thickBot="1" x14ac:dyDescent="0.3">
      <c r="A3" s="2" t="s">
        <v>3</v>
      </c>
      <c r="B3" s="2" t="s">
        <v>4</v>
      </c>
      <c r="C3" s="2" t="s">
        <v>5</v>
      </c>
      <c r="D3" s="4" t="s">
        <v>6</v>
      </c>
      <c r="E3" s="4" t="s">
        <v>7</v>
      </c>
      <c r="F3" s="4" t="s">
        <v>8</v>
      </c>
      <c r="G3" s="4" t="s">
        <v>9</v>
      </c>
      <c r="H3" s="2" t="s">
        <v>10</v>
      </c>
      <c r="I3" s="8"/>
      <c r="J3" s="12" t="s">
        <v>11</v>
      </c>
      <c r="K3" s="12" t="s">
        <v>12</v>
      </c>
      <c r="L3" s="12" t="s">
        <v>13</v>
      </c>
      <c r="M3" s="12" t="s">
        <v>14</v>
      </c>
      <c r="N3" s="12" t="s">
        <v>15</v>
      </c>
    </row>
    <row r="4" spans="1:14" ht="15.75" thickBot="1" x14ac:dyDescent="0.3">
      <c r="A4" s="1" t="s">
        <v>16</v>
      </c>
      <c r="B4" s="5"/>
      <c r="C4" s="5"/>
      <c r="D4" s="5"/>
      <c r="E4" s="5"/>
      <c r="F4" s="5"/>
      <c r="G4" s="5"/>
      <c r="H4" s="102">
        <v>0</v>
      </c>
      <c r="I4" s="11"/>
      <c r="J4" s="65"/>
      <c r="K4" s="65"/>
      <c r="L4" s="65"/>
      <c r="M4" s="65"/>
      <c r="N4" s="65"/>
    </row>
    <row r="5" spans="1:14" ht="15.75" thickBot="1" x14ac:dyDescent="0.3">
      <c r="A5" s="1" t="s">
        <v>17</v>
      </c>
      <c r="B5" s="5"/>
      <c r="C5" s="5"/>
      <c r="D5" s="5"/>
      <c r="E5" s="5"/>
      <c r="F5" s="5"/>
      <c r="G5" s="5"/>
      <c r="H5" s="102">
        <v>0</v>
      </c>
      <c r="I5" s="11"/>
      <c r="J5" s="65"/>
      <c r="K5" s="65"/>
      <c r="L5" s="65"/>
      <c r="M5" s="65"/>
      <c r="N5" s="65"/>
    </row>
    <row r="6" spans="1:14" ht="15.75" thickBot="1" x14ac:dyDescent="0.3">
      <c r="A6" s="1" t="s">
        <v>18</v>
      </c>
      <c r="B6" s="5"/>
      <c r="C6" s="5"/>
      <c r="D6" s="5"/>
      <c r="E6" s="5"/>
      <c r="F6" s="5"/>
      <c r="G6" s="5"/>
      <c r="H6" s="102">
        <v>0</v>
      </c>
      <c r="I6" s="11"/>
    </row>
    <row r="7" spans="1:14" ht="15.75" thickBot="1" x14ac:dyDescent="0.3">
      <c r="A7" s="1" t="s">
        <v>19</v>
      </c>
      <c r="B7" s="5"/>
      <c r="C7" s="5"/>
      <c r="D7" s="5"/>
      <c r="E7" s="5"/>
      <c r="F7" s="5"/>
      <c r="G7" s="5"/>
      <c r="H7" s="102">
        <v>0</v>
      </c>
      <c r="I7" s="11"/>
    </row>
    <row r="8" spans="1:14" ht="15.75" thickBot="1" x14ac:dyDescent="0.3">
      <c r="A8" s="1" t="s">
        <v>20</v>
      </c>
      <c r="B8" s="5"/>
      <c r="C8" s="5"/>
      <c r="D8" s="5"/>
      <c r="E8" s="5"/>
      <c r="F8" s="5"/>
      <c r="G8" s="5"/>
      <c r="H8" s="102">
        <v>0</v>
      </c>
      <c r="I8" s="11"/>
    </row>
    <row r="9" spans="1:14" x14ac:dyDescent="0.25">
      <c r="A9" s="3">
        <v>2020</v>
      </c>
      <c r="B9" t="s">
        <v>87</v>
      </c>
      <c r="C9" t="s">
        <v>85</v>
      </c>
      <c r="D9" t="s">
        <v>86</v>
      </c>
      <c r="E9" t="s">
        <v>38</v>
      </c>
      <c r="F9" t="s">
        <v>155</v>
      </c>
      <c r="G9" t="s">
        <v>29</v>
      </c>
      <c r="H9" s="105">
        <v>50876.46</v>
      </c>
      <c r="I9" s="11"/>
    </row>
    <row r="10" spans="1:14" x14ac:dyDescent="0.25">
      <c r="A10" s="3">
        <v>2020</v>
      </c>
      <c r="B10" t="s">
        <v>88</v>
      </c>
      <c r="C10" t="s">
        <v>85</v>
      </c>
      <c r="D10" t="s">
        <v>89</v>
      </c>
      <c r="E10" t="s">
        <v>38</v>
      </c>
      <c r="F10" t="s">
        <v>154</v>
      </c>
      <c r="G10" t="s">
        <v>29</v>
      </c>
      <c r="H10" s="105">
        <v>25137.3</v>
      </c>
      <c r="I10" s="11"/>
    </row>
    <row r="11" spans="1:14" x14ac:dyDescent="0.25">
      <c r="A11" s="3">
        <v>2020</v>
      </c>
      <c r="B11" t="s">
        <v>87</v>
      </c>
      <c r="C11" t="s">
        <v>85</v>
      </c>
      <c r="D11" t="s">
        <v>86</v>
      </c>
      <c r="E11" t="s">
        <v>38</v>
      </c>
      <c r="F11" t="s">
        <v>157</v>
      </c>
      <c r="G11" t="s">
        <v>29</v>
      </c>
      <c r="H11" s="105">
        <v>31551.71</v>
      </c>
      <c r="I11" s="11"/>
    </row>
    <row r="12" spans="1:14" ht="15.75" thickBot="1" x14ac:dyDescent="0.3">
      <c r="A12" s="3">
        <v>2020</v>
      </c>
      <c r="B12" t="s">
        <v>87</v>
      </c>
      <c r="C12" t="s">
        <v>85</v>
      </c>
      <c r="D12" t="s">
        <v>86</v>
      </c>
      <c r="E12" t="s">
        <v>38</v>
      </c>
      <c r="F12" t="s">
        <v>158</v>
      </c>
      <c r="G12" t="s">
        <v>29</v>
      </c>
      <c r="H12" s="105">
        <v>31531.78</v>
      </c>
      <c r="I12" s="11"/>
    </row>
    <row r="13" spans="1:14" ht="15.75" thickBot="1" x14ac:dyDescent="0.3">
      <c r="A13" s="1" t="s">
        <v>21</v>
      </c>
      <c r="B13" s="5"/>
      <c r="C13" s="5"/>
      <c r="D13" s="5"/>
      <c r="E13" s="5"/>
      <c r="F13" s="5"/>
      <c r="G13" s="5"/>
      <c r="H13" s="102">
        <f>SUM(H9:H12)</f>
        <v>139097.25</v>
      </c>
      <c r="I13" s="11"/>
    </row>
    <row r="14" spans="1:14" x14ac:dyDescent="0.25">
      <c r="A14" s="3">
        <v>2021</v>
      </c>
      <c r="B14" t="s">
        <v>84</v>
      </c>
      <c r="C14" t="s">
        <v>85</v>
      </c>
      <c r="D14" t="s">
        <v>86</v>
      </c>
      <c r="E14" t="s">
        <v>38</v>
      </c>
      <c r="F14" t="s">
        <v>156</v>
      </c>
      <c r="G14" t="s">
        <v>29</v>
      </c>
      <c r="H14" s="105">
        <v>29514.85</v>
      </c>
      <c r="I14" s="11"/>
    </row>
    <row r="15" spans="1:14" x14ac:dyDescent="0.25">
      <c r="A15" s="3">
        <v>2021</v>
      </c>
      <c r="B15" t="s">
        <v>88</v>
      </c>
      <c r="C15" t="s">
        <v>85</v>
      </c>
      <c r="D15" t="s">
        <v>89</v>
      </c>
      <c r="E15" t="s">
        <v>38</v>
      </c>
      <c r="F15" t="s">
        <v>90</v>
      </c>
      <c r="G15" t="s">
        <v>29</v>
      </c>
      <c r="H15" s="105">
        <v>76008.34</v>
      </c>
      <c r="I15" s="11"/>
    </row>
    <row r="16" spans="1:14" ht="15.75" thickBot="1" x14ac:dyDescent="0.3">
      <c r="A16" s="3">
        <v>2021</v>
      </c>
      <c r="B16" t="s">
        <v>88</v>
      </c>
      <c r="C16" t="s">
        <v>85</v>
      </c>
      <c r="D16" t="s">
        <v>89</v>
      </c>
      <c r="E16" t="s">
        <v>38</v>
      </c>
      <c r="F16" t="s">
        <v>159</v>
      </c>
      <c r="G16" t="s">
        <v>29</v>
      </c>
      <c r="H16" s="105">
        <v>40232.44</v>
      </c>
      <c r="I16" s="11"/>
    </row>
    <row r="17" spans="1:16" ht="15.75" thickBot="1" x14ac:dyDescent="0.3">
      <c r="A17" s="1" t="s">
        <v>22</v>
      </c>
      <c r="B17" s="5"/>
      <c r="C17" s="5"/>
      <c r="D17" s="5"/>
      <c r="E17" s="5"/>
      <c r="F17" s="5"/>
      <c r="G17" s="5"/>
      <c r="H17" s="102">
        <f>SUM(H14:H16)</f>
        <v>145755.63</v>
      </c>
      <c r="I17" s="11"/>
    </row>
    <row r="18" spans="1:16" x14ac:dyDescent="0.25">
      <c r="A18" s="3">
        <v>2021</v>
      </c>
      <c r="B18" t="s">
        <v>88</v>
      </c>
      <c r="C18" t="s">
        <v>85</v>
      </c>
      <c r="D18" t="s">
        <v>89</v>
      </c>
      <c r="E18" t="s">
        <v>38</v>
      </c>
      <c r="F18" t="s">
        <v>159</v>
      </c>
      <c r="G18" t="s">
        <v>29</v>
      </c>
      <c r="H18" s="105">
        <v>47181.66</v>
      </c>
      <c r="I18" s="11"/>
    </row>
    <row r="19" spans="1:16" x14ac:dyDescent="0.25">
      <c r="A19" s="3">
        <v>2021</v>
      </c>
      <c r="B19" t="s">
        <v>88</v>
      </c>
      <c r="C19" t="s">
        <v>85</v>
      </c>
      <c r="D19" t="s">
        <v>89</v>
      </c>
      <c r="E19" t="s">
        <v>38</v>
      </c>
      <c r="F19" t="s">
        <v>160</v>
      </c>
      <c r="G19" t="s">
        <v>29</v>
      </c>
      <c r="H19" s="105">
        <v>58388.07</v>
      </c>
      <c r="I19" s="11"/>
    </row>
    <row r="20" spans="1:16" x14ac:dyDescent="0.25">
      <c r="A20" s="3">
        <v>2022</v>
      </c>
      <c r="B20" t="s">
        <v>84</v>
      </c>
      <c r="C20" t="s">
        <v>85</v>
      </c>
      <c r="D20" t="s">
        <v>86</v>
      </c>
      <c r="E20" t="s">
        <v>38</v>
      </c>
      <c r="F20" t="s">
        <v>161</v>
      </c>
      <c r="G20" t="s">
        <v>29</v>
      </c>
      <c r="H20" s="105">
        <v>48535.6</v>
      </c>
      <c r="I20" s="11"/>
    </row>
    <row r="21" spans="1:16" x14ac:dyDescent="0.25">
      <c r="A21" s="70">
        <v>2022</v>
      </c>
      <c r="B21" s="69" t="s">
        <v>88</v>
      </c>
      <c r="C21" s="69" t="s">
        <v>85</v>
      </c>
      <c r="D21" s="69" t="s">
        <v>89</v>
      </c>
      <c r="E21" s="69" t="s">
        <v>38</v>
      </c>
      <c r="F21" s="69" t="s">
        <v>162</v>
      </c>
      <c r="G21" s="69" t="s">
        <v>29</v>
      </c>
      <c r="H21" s="115">
        <v>20789.150000000001</v>
      </c>
      <c r="I21" s="71"/>
    </row>
    <row r="22" spans="1:16" x14ac:dyDescent="0.25">
      <c r="A22" s="3">
        <v>2022</v>
      </c>
      <c r="B22" t="s">
        <v>88</v>
      </c>
      <c r="C22" t="s">
        <v>85</v>
      </c>
      <c r="D22" t="s">
        <v>89</v>
      </c>
      <c r="E22" t="s">
        <v>38</v>
      </c>
      <c r="F22" t="s">
        <v>163</v>
      </c>
      <c r="G22" t="s">
        <v>29</v>
      </c>
      <c r="H22" s="105">
        <v>120185.85</v>
      </c>
      <c r="I22" s="11"/>
    </row>
    <row r="23" spans="1:16" x14ac:dyDescent="0.25">
      <c r="A23" s="3">
        <v>2022</v>
      </c>
      <c r="B23" t="s">
        <v>88</v>
      </c>
      <c r="C23" t="s">
        <v>85</v>
      </c>
      <c r="D23" t="s">
        <v>89</v>
      </c>
      <c r="E23" t="s">
        <v>38</v>
      </c>
      <c r="F23" t="s">
        <v>164</v>
      </c>
      <c r="G23" t="s">
        <v>29</v>
      </c>
      <c r="H23" s="105">
        <v>114290.23</v>
      </c>
      <c r="I23" s="11"/>
    </row>
    <row r="24" spans="1:16" ht="15.75" thickBot="1" x14ac:dyDescent="0.3">
      <c r="A24" s="3">
        <v>2022</v>
      </c>
      <c r="B24" t="s">
        <v>88</v>
      </c>
      <c r="C24" t="s">
        <v>85</v>
      </c>
      <c r="D24" t="s">
        <v>89</v>
      </c>
      <c r="E24" t="s">
        <v>38</v>
      </c>
      <c r="F24" t="s">
        <v>165</v>
      </c>
      <c r="G24" t="s">
        <v>29</v>
      </c>
      <c r="H24" s="105">
        <v>36256.54</v>
      </c>
      <c r="I24" s="11"/>
    </row>
    <row r="25" spans="1:16" ht="15.75" thickBot="1" x14ac:dyDescent="0.3">
      <c r="A25" s="1" t="s">
        <v>23</v>
      </c>
      <c r="B25" s="5"/>
      <c r="C25" s="5"/>
      <c r="D25" s="5"/>
      <c r="E25" s="5"/>
      <c r="F25" s="5"/>
      <c r="G25" s="5"/>
      <c r="H25" s="102">
        <f>SUM(H18:H24)</f>
        <v>445627.1</v>
      </c>
      <c r="I25" s="11"/>
    </row>
    <row r="26" spans="1:16" ht="15.75" thickBot="1" x14ac:dyDescent="0.3">
      <c r="A26" s="3">
        <v>2023</v>
      </c>
      <c r="B26" t="s">
        <v>88</v>
      </c>
      <c r="C26" t="s">
        <v>85</v>
      </c>
      <c r="D26" t="s">
        <v>89</v>
      </c>
      <c r="E26" t="s">
        <v>38</v>
      </c>
      <c r="F26" t="s">
        <v>91</v>
      </c>
      <c r="G26" t="s">
        <v>29</v>
      </c>
      <c r="H26" s="105">
        <v>80374.69</v>
      </c>
      <c r="I26" s="11"/>
    </row>
    <row r="27" spans="1:16" ht="15.75" thickBot="1" x14ac:dyDescent="0.3">
      <c r="A27" s="1" t="s">
        <v>24</v>
      </c>
      <c r="B27" s="5"/>
      <c r="C27" s="5"/>
      <c r="D27" s="5"/>
      <c r="E27" s="5"/>
      <c r="F27" s="5"/>
      <c r="G27" s="5"/>
      <c r="H27" s="102">
        <f>SUM(H26:H26)</f>
        <v>80374.69</v>
      </c>
      <c r="I27" s="11"/>
    </row>
    <row r="29" spans="1:16" x14ac:dyDescent="0.25">
      <c r="A29" s="3"/>
      <c r="J29" s="7"/>
      <c r="K29" s="7"/>
      <c r="L29" s="7"/>
      <c r="M29" s="7"/>
      <c r="N29" s="7"/>
      <c r="O29" s="7"/>
      <c r="P29" s="7"/>
    </row>
    <row r="30" spans="1:16" s="7" customFormat="1" x14ac:dyDescent="0.25">
      <c r="A30" s="3"/>
      <c r="B30"/>
      <c r="C30"/>
      <c r="D30"/>
      <c r="E30"/>
      <c r="F30"/>
      <c r="G30"/>
      <c r="H30"/>
      <c r="J30"/>
      <c r="K30"/>
      <c r="L30"/>
      <c r="M30"/>
      <c r="N30"/>
      <c r="O30"/>
      <c r="P30"/>
    </row>
    <row r="31" spans="1:16" x14ac:dyDescent="0.25">
      <c r="A31" s="3"/>
    </row>
    <row r="32" spans="1:16" x14ac:dyDescent="0.25">
      <c r="A32" s="3"/>
    </row>
    <row r="33" spans="1:1" x14ac:dyDescent="0.25">
      <c r="A33" s="3"/>
    </row>
  </sheetData>
  <mergeCells count="1">
    <mergeCell ref="A1:I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6B82F6B-B736-4294-8389-1F1AD1825FA9}">
          <x14:formula1>
            <xm:f>Blad1!$A$5:$A$6</xm:f>
          </x14:formula1>
          <xm:sqref>N4:N5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DA61-E8CE-47BE-BD28-E42DEB92E5D5}">
  <sheetPr>
    <tabColor rgb="FF92D050"/>
  </sheetPr>
  <dimension ref="A1:P20"/>
  <sheetViews>
    <sheetView zoomScale="80" zoomScaleNormal="80" workbookViewId="0">
      <pane xSplit="1" ySplit="3" topLeftCell="D10" activePane="bottomRight" state="frozen"/>
      <selection pane="topRight" activeCell="B1" sqref="B1"/>
      <selection pane="bottomLeft" activeCell="A4" sqref="A4"/>
      <selection pane="bottomRight" activeCell="A4" sqref="A4:H14"/>
    </sheetView>
  </sheetViews>
  <sheetFormatPr defaultColWidth="8.85546875" defaultRowHeight="15" x14ac:dyDescent="0.25"/>
  <cols>
    <col min="1" max="1" width="13.28515625" customWidth="1"/>
    <col min="2" max="2" width="13.42578125" bestFit="1" customWidth="1"/>
    <col min="3" max="3" width="14.42578125" bestFit="1" customWidth="1"/>
    <col min="4" max="4" width="30.7109375" bestFit="1" customWidth="1"/>
    <col min="5" max="5" width="40.7109375" customWidth="1"/>
    <col min="6" max="6" width="45.140625" customWidth="1"/>
    <col min="7" max="7" width="17.7109375" customWidth="1"/>
    <col min="8" max="8" width="14.85546875" bestFit="1" customWidth="1"/>
    <col min="9" max="9" width="10.28515625" customWidth="1"/>
    <col min="10" max="10" width="41" customWidth="1"/>
    <col min="11" max="11" width="33.5703125" customWidth="1"/>
    <col min="12" max="12" width="31.140625" customWidth="1"/>
    <col min="13" max="13" width="18.85546875" customWidth="1"/>
    <col min="14" max="14" width="15.5703125" customWidth="1"/>
  </cols>
  <sheetData>
    <row r="1" spans="1:16" ht="44.1" customHeight="1" x14ac:dyDescent="0.25">
      <c r="A1" s="127" t="s">
        <v>31</v>
      </c>
      <c r="B1" s="127"/>
      <c r="C1" s="127"/>
      <c r="D1" s="127"/>
      <c r="E1" s="127"/>
      <c r="F1" s="127"/>
      <c r="G1" s="127"/>
      <c r="H1" s="127"/>
      <c r="I1" s="127"/>
    </row>
    <row r="2" spans="1:16" x14ac:dyDescent="0.25">
      <c r="A2" s="6" t="s">
        <v>1</v>
      </c>
      <c r="J2" s="6" t="s">
        <v>2</v>
      </c>
    </row>
    <row r="3" spans="1:16" ht="75.75" thickBot="1" x14ac:dyDescent="0.3">
      <c r="A3" s="2" t="s">
        <v>3</v>
      </c>
      <c r="B3" s="2" t="s">
        <v>4</v>
      </c>
      <c r="C3" s="2" t="s">
        <v>5</v>
      </c>
      <c r="D3" s="4" t="s">
        <v>6</v>
      </c>
      <c r="E3" s="4" t="s">
        <v>7</v>
      </c>
      <c r="F3" s="4" t="s">
        <v>8</v>
      </c>
      <c r="G3" s="4" t="s">
        <v>9</v>
      </c>
      <c r="H3" s="2" t="s">
        <v>10</v>
      </c>
      <c r="I3" s="8"/>
      <c r="J3" s="4" t="s">
        <v>11</v>
      </c>
      <c r="K3" s="4" t="s">
        <v>12</v>
      </c>
      <c r="L3" s="4" t="s">
        <v>13</v>
      </c>
      <c r="M3" s="4" t="s">
        <v>14</v>
      </c>
      <c r="N3" s="12" t="s">
        <v>15</v>
      </c>
    </row>
    <row r="4" spans="1:16" ht="15.75" thickBot="1" x14ac:dyDescent="0.3">
      <c r="A4" s="1" t="s">
        <v>16</v>
      </c>
      <c r="B4" s="5"/>
      <c r="C4" s="5"/>
      <c r="D4" s="5"/>
      <c r="E4" s="5"/>
      <c r="F4" s="5"/>
      <c r="G4" s="5"/>
      <c r="H4" s="102">
        <v>0</v>
      </c>
      <c r="I4" s="8"/>
      <c r="J4" s="9"/>
      <c r="M4" s="10"/>
      <c r="N4" s="10"/>
    </row>
    <row r="5" spans="1:16" ht="15.75" thickBot="1" x14ac:dyDescent="0.3">
      <c r="A5" s="1" t="s">
        <v>17</v>
      </c>
      <c r="B5" s="5"/>
      <c r="C5" s="5"/>
      <c r="D5" s="5"/>
      <c r="E5" s="5"/>
      <c r="F5" s="5"/>
      <c r="G5" s="5"/>
      <c r="H5" s="102">
        <v>0</v>
      </c>
      <c r="I5" s="8"/>
      <c r="J5" s="9"/>
      <c r="M5" s="10"/>
      <c r="N5" s="10"/>
    </row>
    <row r="6" spans="1:16" ht="15.75" thickBot="1" x14ac:dyDescent="0.3">
      <c r="A6" s="1" t="s">
        <v>18</v>
      </c>
      <c r="B6" s="5"/>
      <c r="C6" s="5"/>
      <c r="D6" s="5"/>
      <c r="E6" s="5"/>
      <c r="F6" s="5"/>
      <c r="G6" s="5"/>
      <c r="H6" s="102">
        <v>0</v>
      </c>
      <c r="I6" s="11"/>
    </row>
    <row r="7" spans="1:16" ht="15.75" thickBot="1" x14ac:dyDescent="0.3">
      <c r="A7" s="1" t="s">
        <v>19</v>
      </c>
      <c r="B7" s="5"/>
      <c r="C7" s="5"/>
      <c r="D7" s="5"/>
      <c r="E7" s="5"/>
      <c r="F7" s="5"/>
      <c r="G7" s="5"/>
      <c r="H7" s="102">
        <v>0</v>
      </c>
      <c r="I7" s="11"/>
    </row>
    <row r="8" spans="1:16" ht="15.75" thickBot="1" x14ac:dyDescent="0.3">
      <c r="A8" s="1" t="s">
        <v>20</v>
      </c>
      <c r="B8" s="5"/>
      <c r="C8" s="5"/>
      <c r="D8" s="5"/>
      <c r="E8" s="5"/>
      <c r="F8" s="5"/>
      <c r="G8" s="5"/>
      <c r="H8" s="102">
        <v>0</v>
      </c>
      <c r="I8" s="11"/>
    </row>
    <row r="9" spans="1:16" ht="15.75" thickBot="1" x14ac:dyDescent="0.3">
      <c r="A9" s="1" t="s">
        <v>21</v>
      </c>
      <c r="B9" s="5"/>
      <c r="C9" s="5"/>
      <c r="D9" s="5"/>
      <c r="E9" s="5"/>
      <c r="F9" s="5"/>
      <c r="G9" s="5"/>
      <c r="H9" s="102">
        <v>0</v>
      </c>
      <c r="I9" s="11"/>
    </row>
    <row r="10" spans="1:16" ht="75.75" thickBot="1" x14ac:dyDescent="0.3">
      <c r="A10" s="3">
        <v>2021</v>
      </c>
      <c r="B10" s="73" t="s">
        <v>204</v>
      </c>
      <c r="C10" s="74" t="s">
        <v>63</v>
      </c>
      <c r="D10" s="73" t="s">
        <v>205</v>
      </c>
      <c r="E10" s="23" t="s">
        <v>27</v>
      </c>
      <c r="F10" s="73" t="s">
        <v>206</v>
      </c>
      <c r="G10" s="73" t="s">
        <v>29</v>
      </c>
      <c r="H10" s="103">
        <v>247500</v>
      </c>
      <c r="I10" s="11"/>
    </row>
    <row r="11" spans="1:16" ht="15.75" thickBot="1" x14ac:dyDescent="0.3">
      <c r="A11" s="1" t="s">
        <v>22</v>
      </c>
      <c r="B11" s="5"/>
      <c r="C11" s="5"/>
      <c r="D11" s="5"/>
      <c r="E11" s="5"/>
      <c r="F11" s="5"/>
      <c r="G11" s="5"/>
      <c r="H11" s="102">
        <f>SUM(H10:H10)</f>
        <v>247500</v>
      </c>
      <c r="I11" s="11"/>
    </row>
    <row r="12" spans="1:16" ht="15.75" thickBot="1" x14ac:dyDescent="0.3">
      <c r="A12" s="1" t="s">
        <v>23</v>
      </c>
      <c r="B12" s="5"/>
      <c r="C12" s="5"/>
      <c r="D12" s="5"/>
      <c r="E12" s="5"/>
      <c r="F12" s="5"/>
      <c r="G12" s="5"/>
      <c r="H12" s="102">
        <v>0</v>
      </c>
      <c r="I12" s="11"/>
    </row>
    <row r="13" spans="1:16" ht="75.75" thickBot="1" x14ac:dyDescent="0.3">
      <c r="A13" s="3">
        <v>2023</v>
      </c>
      <c r="B13" s="73" t="s">
        <v>207</v>
      </c>
      <c r="C13" s="74" t="s">
        <v>63</v>
      </c>
      <c r="D13" s="73" t="s">
        <v>205</v>
      </c>
      <c r="E13" s="23" t="s">
        <v>27</v>
      </c>
      <c r="F13" s="73" t="s">
        <v>208</v>
      </c>
      <c r="G13" s="73" t="s">
        <v>29</v>
      </c>
      <c r="H13" s="103">
        <v>2055000</v>
      </c>
      <c r="I13" s="11"/>
    </row>
    <row r="14" spans="1:16" ht="15.75" thickBot="1" x14ac:dyDescent="0.3">
      <c r="A14" s="1" t="s">
        <v>24</v>
      </c>
      <c r="B14" s="5"/>
      <c r="C14" s="5"/>
      <c r="D14" s="5"/>
      <c r="E14" s="5"/>
      <c r="F14" s="5"/>
      <c r="G14" s="5"/>
      <c r="H14" s="102">
        <f>SUM(H13:H13)</f>
        <v>2055000</v>
      </c>
      <c r="I14" s="11"/>
    </row>
    <row r="16" spans="1:16" x14ac:dyDescent="0.25">
      <c r="A16" s="3"/>
      <c r="J16" s="7"/>
      <c r="K16" s="7"/>
      <c r="L16" s="7"/>
      <c r="M16" s="7"/>
      <c r="N16" s="7"/>
      <c r="O16" s="7"/>
      <c r="P16" s="7"/>
    </row>
    <row r="17" spans="1:16" s="7" customFormat="1" x14ac:dyDescent="0.25">
      <c r="A17" s="3"/>
      <c r="B17"/>
      <c r="C17"/>
      <c r="D17"/>
      <c r="E17"/>
      <c r="F17"/>
      <c r="G17"/>
      <c r="H17"/>
      <c r="J17"/>
      <c r="K17"/>
      <c r="L17"/>
      <c r="M17"/>
      <c r="N17"/>
      <c r="O17"/>
      <c r="P17"/>
    </row>
    <row r="18" spans="1:16" x14ac:dyDescent="0.25">
      <c r="A18" s="3"/>
    </row>
    <row r="19" spans="1:16" x14ac:dyDescent="0.25">
      <c r="A19" s="3"/>
    </row>
    <row r="20" spans="1:16" x14ac:dyDescent="0.25">
      <c r="A20" s="3"/>
    </row>
  </sheetData>
  <mergeCells count="1">
    <mergeCell ref="A1:I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4A48D6F-A69D-4BE1-B24C-0F4094C69905}">
          <x14:formula1>
            <xm:f>Blad1!$A$5:$A$6</xm:f>
          </x14:formula1>
          <xm:sqref>N4:N5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83C9A-B279-4DA3-9493-4AEA6B9D8384}">
  <sheetPr>
    <tabColor rgb="FF92D050"/>
  </sheetPr>
  <dimension ref="A1:N46"/>
  <sheetViews>
    <sheetView zoomScale="85" zoomScaleNormal="85" workbookViewId="0">
      <pane xSplit="1" ySplit="3" topLeftCell="D23" activePane="bottomRight" state="frozen"/>
      <selection pane="topRight" activeCell="B1" sqref="B1"/>
      <selection pane="bottomLeft" activeCell="A4" sqref="A4"/>
      <selection pane="bottomRight" activeCell="A4" sqref="A4:H36"/>
    </sheetView>
  </sheetViews>
  <sheetFormatPr defaultColWidth="8.85546875" defaultRowHeight="15" x14ac:dyDescent="0.25"/>
  <cols>
    <col min="1" max="1" width="10.7109375" bestFit="1" customWidth="1"/>
    <col min="2" max="2" width="13.42578125" bestFit="1" customWidth="1"/>
    <col min="3" max="4" width="13.42578125" customWidth="1"/>
    <col min="5" max="5" width="40.7109375" customWidth="1"/>
    <col min="6" max="6" width="45.140625" customWidth="1"/>
    <col min="7" max="7" width="17.5703125" customWidth="1"/>
    <col min="8" max="8" width="13.7109375" bestFit="1" customWidth="1"/>
    <col min="9" max="9" width="10.28515625" customWidth="1"/>
    <col min="10" max="10" width="54" customWidth="1"/>
    <col min="11" max="11" width="50.140625" customWidth="1"/>
    <col min="12" max="12" width="53.5703125" customWidth="1"/>
    <col min="13" max="13" width="18.85546875" customWidth="1"/>
    <col min="14" max="14" width="15.5703125" customWidth="1"/>
  </cols>
  <sheetData>
    <row r="1" spans="1:14" ht="44.1" customHeight="1" x14ac:dyDescent="0.25">
      <c r="A1" s="127" t="s">
        <v>32</v>
      </c>
      <c r="B1" s="127"/>
      <c r="C1" s="127"/>
      <c r="D1" s="127"/>
      <c r="E1" s="127"/>
      <c r="F1" s="127"/>
      <c r="G1" s="127"/>
      <c r="H1" s="127"/>
      <c r="I1" s="127"/>
    </row>
    <row r="2" spans="1:14" x14ac:dyDescent="0.25">
      <c r="A2" s="6" t="s">
        <v>1</v>
      </c>
      <c r="J2" s="6" t="s">
        <v>2</v>
      </c>
    </row>
    <row r="3" spans="1:14" ht="75.75" thickBot="1" x14ac:dyDescent="0.3">
      <c r="A3" s="2" t="s">
        <v>3</v>
      </c>
      <c r="B3" s="2" t="s">
        <v>4</v>
      </c>
      <c r="C3" s="2" t="s">
        <v>5</v>
      </c>
      <c r="D3" s="4" t="s">
        <v>6</v>
      </c>
      <c r="E3" s="4" t="s">
        <v>7</v>
      </c>
      <c r="F3" s="4" t="s">
        <v>8</v>
      </c>
      <c r="G3" s="4" t="s">
        <v>9</v>
      </c>
      <c r="H3" s="2" t="s">
        <v>10</v>
      </c>
      <c r="I3" s="8"/>
      <c r="J3" s="4" t="s">
        <v>11</v>
      </c>
      <c r="K3" s="4" t="s">
        <v>12</v>
      </c>
      <c r="L3" s="4" t="s">
        <v>13</v>
      </c>
      <c r="M3" s="4" t="s">
        <v>14</v>
      </c>
      <c r="N3" s="12" t="s">
        <v>15</v>
      </c>
    </row>
    <row r="4" spans="1:14" ht="29.25" customHeight="1" thickBot="1" x14ac:dyDescent="0.3">
      <c r="A4" s="1" t="s">
        <v>16</v>
      </c>
      <c r="B4" s="5"/>
      <c r="C4" s="5"/>
      <c r="D4" s="5"/>
      <c r="E4" s="5"/>
      <c r="F4" s="5"/>
      <c r="G4" s="5"/>
      <c r="H4" s="102">
        <v>0</v>
      </c>
      <c r="I4" s="8"/>
      <c r="J4" s="48"/>
      <c r="K4" s="48"/>
      <c r="L4" s="50"/>
      <c r="M4" s="51"/>
      <c r="N4" s="49"/>
    </row>
    <row r="5" spans="1:14" ht="15.75" thickBot="1" x14ac:dyDescent="0.3">
      <c r="A5" s="1" t="s">
        <v>17</v>
      </c>
      <c r="B5" s="5"/>
      <c r="C5" s="5"/>
      <c r="D5" s="5"/>
      <c r="E5" s="5"/>
      <c r="F5" s="5"/>
      <c r="G5" s="5"/>
      <c r="H5" s="102">
        <v>0</v>
      </c>
      <c r="I5" s="8"/>
      <c r="J5" s="48"/>
      <c r="K5" s="53"/>
      <c r="L5" s="47"/>
      <c r="M5" s="54"/>
      <c r="N5" s="49"/>
    </row>
    <row r="6" spans="1:14" ht="15" customHeight="1" thickBot="1" x14ac:dyDescent="0.3">
      <c r="A6" s="1" t="s">
        <v>18</v>
      </c>
      <c r="B6" s="5"/>
      <c r="C6" s="5"/>
      <c r="D6" s="5"/>
      <c r="E6" s="5"/>
      <c r="F6" s="5"/>
      <c r="G6" s="5"/>
      <c r="H6" s="102">
        <v>0</v>
      </c>
      <c r="I6" s="11"/>
      <c r="J6" s="48"/>
      <c r="K6" s="48"/>
      <c r="L6" s="47"/>
      <c r="M6" s="52"/>
      <c r="N6" s="49"/>
    </row>
    <row r="7" spans="1:14" ht="15" customHeight="1" thickBot="1" x14ac:dyDescent="0.3">
      <c r="A7" s="1" t="s">
        <v>19</v>
      </c>
      <c r="B7" s="5"/>
      <c r="C7" s="5"/>
      <c r="D7" s="5"/>
      <c r="E7" s="5"/>
      <c r="F7" s="5"/>
      <c r="G7" s="5"/>
      <c r="H7" s="102">
        <v>0</v>
      </c>
      <c r="I7" s="11"/>
      <c r="J7" s="48"/>
      <c r="K7" s="48"/>
      <c r="L7" s="47"/>
      <c r="M7" s="54"/>
      <c r="N7" s="49"/>
    </row>
    <row r="8" spans="1:14" ht="15" customHeight="1" thickBot="1" x14ac:dyDescent="0.3">
      <c r="A8" s="1" t="s">
        <v>20</v>
      </c>
      <c r="B8" s="5"/>
      <c r="C8" s="5"/>
      <c r="D8" s="5"/>
      <c r="E8" s="5"/>
      <c r="F8" s="5"/>
      <c r="G8" s="5"/>
      <c r="H8" s="102">
        <v>0</v>
      </c>
      <c r="I8" s="11"/>
      <c r="J8" s="48"/>
      <c r="K8" s="48"/>
      <c r="L8" s="48"/>
      <c r="M8" s="54"/>
      <c r="N8" s="49"/>
    </row>
    <row r="9" spans="1:14" x14ac:dyDescent="0.25">
      <c r="A9" s="3">
        <v>2020</v>
      </c>
      <c r="B9" t="s">
        <v>130</v>
      </c>
      <c r="C9" t="s">
        <v>92</v>
      </c>
      <c r="D9" t="s">
        <v>131</v>
      </c>
      <c r="E9" t="s">
        <v>38</v>
      </c>
      <c r="F9" t="s">
        <v>133</v>
      </c>
      <c r="G9" t="s">
        <v>29</v>
      </c>
      <c r="H9" s="105">
        <v>271953.93</v>
      </c>
      <c r="I9" s="11"/>
      <c r="J9" s="48"/>
      <c r="K9" s="53"/>
      <c r="L9" s="47"/>
      <c r="M9" s="52"/>
      <c r="N9" s="49"/>
    </row>
    <row r="10" spans="1:14" ht="28.5" customHeight="1" x14ac:dyDescent="0.25">
      <c r="A10" s="3">
        <v>2020</v>
      </c>
      <c r="B10" t="s">
        <v>130</v>
      </c>
      <c r="C10" t="s">
        <v>92</v>
      </c>
      <c r="D10" t="s">
        <v>131</v>
      </c>
      <c r="E10" t="s">
        <v>38</v>
      </c>
      <c r="F10" t="s">
        <v>135</v>
      </c>
      <c r="G10" t="s">
        <v>29</v>
      </c>
      <c r="H10" s="105">
        <v>118706.61</v>
      </c>
      <c r="I10" s="11"/>
      <c r="J10" s="48"/>
      <c r="K10" s="48"/>
      <c r="L10" s="50"/>
      <c r="M10" s="54"/>
      <c r="N10" s="49"/>
    </row>
    <row r="11" spans="1:14" ht="42.75" customHeight="1" x14ac:dyDescent="0.25">
      <c r="A11" s="3">
        <v>2020</v>
      </c>
      <c r="B11" t="s">
        <v>130</v>
      </c>
      <c r="C11" t="s">
        <v>92</v>
      </c>
      <c r="D11" t="s">
        <v>131</v>
      </c>
      <c r="E11" t="s">
        <v>38</v>
      </c>
      <c r="F11" t="s">
        <v>134</v>
      </c>
      <c r="G11" t="s">
        <v>29</v>
      </c>
      <c r="H11" s="105">
        <v>45500</v>
      </c>
      <c r="I11" s="11"/>
      <c r="J11" s="48"/>
      <c r="K11" s="53"/>
      <c r="L11" s="48"/>
      <c r="M11" s="52"/>
      <c r="N11" s="49"/>
    </row>
    <row r="12" spans="1:14" x14ac:dyDescent="0.25">
      <c r="A12" s="3">
        <v>2020</v>
      </c>
      <c r="B12" t="s">
        <v>130</v>
      </c>
      <c r="C12" t="s">
        <v>92</v>
      </c>
      <c r="D12" t="s">
        <v>131</v>
      </c>
      <c r="E12" t="s">
        <v>38</v>
      </c>
      <c r="F12" t="s">
        <v>136</v>
      </c>
      <c r="G12" t="s">
        <v>29</v>
      </c>
      <c r="H12" s="105">
        <v>58900.21</v>
      </c>
      <c r="I12" s="11"/>
      <c r="J12" s="48"/>
      <c r="K12" s="53"/>
      <c r="L12" s="48"/>
      <c r="M12" s="52"/>
      <c r="N12" s="49"/>
    </row>
    <row r="13" spans="1:14" ht="42.75" customHeight="1" x14ac:dyDescent="0.25">
      <c r="A13" s="3" t="s">
        <v>141</v>
      </c>
      <c r="B13" t="s">
        <v>130</v>
      </c>
      <c r="C13" t="s">
        <v>92</v>
      </c>
      <c r="D13" t="s">
        <v>131</v>
      </c>
      <c r="E13" t="s">
        <v>38</v>
      </c>
      <c r="F13" t="s">
        <v>137</v>
      </c>
      <c r="G13" t="s">
        <v>29</v>
      </c>
      <c r="H13" s="105">
        <v>12000</v>
      </c>
      <c r="I13" s="11"/>
      <c r="J13" s="53"/>
      <c r="K13" s="53"/>
      <c r="L13" s="53"/>
      <c r="M13" s="55"/>
      <c r="N13" s="56"/>
    </row>
    <row r="14" spans="1:14" ht="15.75" thickBot="1" x14ac:dyDescent="0.3">
      <c r="A14" s="3">
        <v>2020</v>
      </c>
      <c r="B14" t="s">
        <v>142</v>
      </c>
      <c r="C14" t="s">
        <v>143</v>
      </c>
      <c r="D14" t="s">
        <v>144</v>
      </c>
      <c r="E14" t="s">
        <v>38</v>
      </c>
      <c r="F14" s="7" t="s">
        <v>201</v>
      </c>
      <c r="G14" t="s">
        <v>29</v>
      </c>
      <c r="H14" s="105">
        <v>37282.269999999997</v>
      </c>
      <c r="I14" s="11"/>
      <c r="J14" s="53"/>
      <c r="K14" s="53"/>
      <c r="L14" s="53"/>
      <c r="M14" s="57"/>
      <c r="N14" s="56"/>
    </row>
    <row r="15" spans="1:14" ht="15.75" thickBot="1" x14ac:dyDescent="0.3">
      <c r="A15" s="1" t="s">
        <v>21</v>
      </c>
      <c r="B15" s="5"/>
      <c r="C15" s="5"/>
      <c r="D15" s="5"/>
      <c r="E15" s="5"/>
      <c r="F15" s="5"/>
      <c r="G15" s="5"/>
      <c r="H15" s="102">
        <f>SUM(H9:H14)</f>
        <v>544343.02</v>
      </c>
      <c r="I15" s="11"/>
      <c r="J15" s="53"/>
      <c r="K15" s="53"/>
      <c r="L15" s="53"/>
      <c r="M15" s="55"/>
      <c r="N15" s="56"/>
    </row>
    <row r="16" spans="1:14" x14ac:dyDescent="0.25">
      <c r="A16" s="3">
        <v>2021</v>
      </c>
      <c r="B16" t="s">
        <v>130</v>
      </c>
      <c r="C16" t="s">
        <v>92</v>
      </c>
      <c r="D16" t="s">
        <v>131</v>
      </c>
      <c r="E16" t="s">
        <v>38</v>
      </c>
      <c r="F16" t="s">
        <v>133</v>
      </c>
      <c r="G16" t="s">
        <v>29</v>
      </c>
      <c r="H16" s="105">
        <v>203411</v>
      </c>
      <c r="I16" s="11"/>
      <c r="J16" s="53"/>
      <c r="K16" s="53"/>
      <c r="L16" s="53"/>
      <c r="M16" s="55"/>
      <c r="N16" s="56"/>
    </row>
    <row r="17" spans="1:14" ht="43.5" customHeight="1" x14ac:dyDescent="0.25">
      <c r="A17" s="3">
        <v>2021</v>
      </c>
      <c r="B17" t="s">
        <v>130</v>
      </c>
      <c r="C17" t="s">
        <v>92</v>
      </c>
      <c r="D17" t="s">
        <v>131</v>
      </c>
      <c r="E17" t="s">
        <v>38</v>
      </c>
      <c r="F17" t="s">
        <v>132</v>
      </c>
      <c r="G17" t="s">
        <v>29</v>
      </c>
      <c r="H17" s="105">
        <v>20000</v>
      </c>
      <c r="I17" s="11"/>
      <c r="J17" s="53"/>
      <c r="K17" s="53"/>
      <c r="L17" s="53"/>
      <c r="M17" s="55"/>
      <c r="N17" s="56"/>
    </row>
    <row r="18" spans="1:14" ht="42.75" customHeight="1" x14ac:dyDescent="0.25">
      <c r="A18" s="3">
        <v>2021</v>
      </c>
      <c r="B18" t="s">
        <v>130</v>
      </c>
      <c r="C18" t="s">
        <v>92</v>
      </c>
      <c r="D18" t="s">
        <v>131</v>
      </c>
      <c r="E18" t="s">
        <v>38</v>
      </c>
      <c r="F18" t="s">
        <v>134</v>
      </c>
      <c r="G18" t="s">
        <v>29</v>
      </c>
      <c r="H18" s="105">
        <v>74574.100000000006</v>
      </c>
      <c r="I18" s="11"/>
      <c r="J18" s="53"/>
      <c r="K18" s="53"/>
      <c r="L18" s="53"/>
      <c r="M18" s="55"/>
      <c r="N18" s="56"/>
    </row>
    <row r="19" spans="1:14" x14ac:dyDescent="0.25">
      <c r="A19" s="3">
        <v>2021</v>
      </c>
      <c r="B19" t="s">
        <v>130</v>
      </c>
      <c r="C19" t="s">
        <v>92</v>
      </c>
      <c r="D19" t="s">
        <v>131</v>
      </c>
      <c r="E19" t="s">
        <v>38</v>
      </c>
      <c r="F19" t="s">
        <v>138</v>
      </c>
      <c r="G19" t="s">
        <v>29</v>
      </c>
      <c r="H19" s="105">
        <v>12500</v>
      </c>
      <c r="I19" s="11"/>
      <c r="J19" s="53"/>
      <c r="K19" s="53"/>
      <c r="L19" s="53"/>
      <c r="M19" s="57"/>
      <c r="N19" s="56"/>
    </row>
    <row r="20" spans="1:14" x14ac:dyDescent="0.25">
      <c r="A20" s="3">
        <v>2021</v>
      </c>
      <c r="B20" t="s">
        <v>130</v>
      </c>
      <c r="C20" t="s">
        <v>92</v>
      </c>
      <c r="D20" t="s">
        <v>131</v>
      </c>
      <c r="E20" t="s">
        <v>38</v>
      </c>
      <c r="F20" t="s">
        <v>139</v>
      </c>
      <c r="G20" t="s">
        <v>29</v>
      </c>
      <c r="H20" s="105">
        <v>20000</v>
      </c>
      <c r="I20" s="11"/>
      <c r="J20" s="53"/>
      <c r="K20" s="53"/>
      <c r="L20" s="53"/>
      <c r="M20" s="57"/>
      <c r="N20" s="56"/>
    </row>
    <row r="21" spans="1:14" ht="30.75" thickBot="1" x14ac:dyDescent="0.3">
      <c r="A21" s="3">
        <v>2021</v>
      </c>
      <c r="B21" s="27" t="s">
        <v>142</v>
      </c>
      <c r="C21" s="27" t="s">
        <v>143</v>
      </c>
      <c r="D21" s="27" t="s">
        <v>144</v>
      </c>
      <c r="E21" t="s">
        <v>39</v>
      </c>
      <c r="F21" t="s">
        <v>145</v>
      </c>
      <c r="G21" t="s">
        <v>36</v>
      </c>
      <c r="H21" s="105">
        <v>5500</v>
      </c>
      <c r="I21" s="11"/>
      <c r="J21" s="61" t="s">
        <v>152</v>
      </c>
      <c r="K21" s="50" t="s">
        <v>149</v>
      </c>
      <c r="L21" s="50" t="s">
        <v>150</v>
      </c>
      <c r="M21" s="104" t="s">
        <v>151</v>
      </c>
      <c r="N21" s="47" t="s">
        <v>36</v>
      </c>
    </row>
    <row r="22" spans="1:14" ht="15.75" thickBot="1" x14ac:dyDescent="0.3">
      <c r="A22" s="1" t="s">
        <v>22</v>
      </c>
      <c r="B22" s="5"/>
      <c r="C22" s="5"/>
      <c r="D22" s="5"/>
      <c r="E22" s="5"/>
      <c r="F22" s="5"/>
      <c r="G22" s="5"/>
      <c r="H22" s="102">
        <f>SUM(H16:H21)</f>
        <v>335985.1</v>
      </c>
      <c r="I22" s="11"/>
    </row>
    <row r="23" spans="1:14" x14ac:dyDescent="0.25">
      <c r="A23" s="3">
        <v>2022</v>
      </c>
      <c r="B23" t="s">
        <v>130</v>
      </c>
      <c r="C23" t="s">
        <v>92</v>
      </c>
      <c r="D23" t="s">
        <v>131</v>
      </c>
      <c r="E23" t="s">
        <v>38</v>
      </c>
      <c r="F23" t="s">
        <v>133</v>
      </c>
      <c r="G23" t="s">
        <v>29</v>
      </c>
      <c r="H23" s="105">
        <v>157190.06</v>
      </c>
      <c r="I23" s="11"/>
    </row>
    <row r="24" spans="1:14" x14ac:dyDescent="0.25">
      <c r="A24" s="3">
        <v>2022</v>
      </c>
      <c r="B24" t="s">
        <v>130</v>
      </c>
      <c r="C24" t="s">
        <v>92</v>
      </c>
      <c r="D24" t="s">
        <v>131</v>
      </c>
      <c r="E24" t="s">
        <v>38</v>
      </c>
      <c r="F24" t="s">
        <v>138</v>
      </c>
      <c r="G24" t="s">
        <v>29</v>
      </c>
      <c r="H24" s="105">
        <v>20000</v>
      </c>
      <c r="I24" s="11"/>
    </row>
    <row r="25" spans="1:14" x14ac:dyDescent="0.25">
      <c r="A25" s="28">
        <v>2022</v>
      </c>
      <c r="B25" s="27" t="s">
        <v>142</v>
      </c>
      <c r="C25" s="27" t="s">
        <v>143</v>
      </c>
      <c r="D25" s="27" t="s">
        <v>144</v>
      </c>
      <c r="E25" s="27" t="s">
        <v>38</v>
      </c>
      <c r="F25" s="27" t="s">
        <v>146</v>
      </c>
      <c r="G25" s="27" t="s">
        <v>36</v>
      </c>
      <c r="H25" s="126">
        <v>15000</v>
      </c>
      <c r="I25" s="11"/>
    </row>
    <row r="26" spans="1:14" x14ac:dyDescent="0.25">
      <c r="A26" s="28">
        <v>2022</v>
      </c>
      <c r="B26" s="27" t="s">
        <v>142</v>
      </c>
      <c r="C26" s="27" t="s">
        <v>143</v>
      </c>
      <c r="D26" s="27" t="s">
        <v>144</v>
      </c>
      <c r="E26" s="27" t="s">
        <v>38</v>
      </c>
      <c r="F26" s="27" t="s">
        <v>146</v>
      </c>
      <c r="G26" s="27" t="s">
        <v>36</v>
      </c>
      <c r="H26" s="126">
        <v>15000</v>
      </c>
      <c r="I26" s="11"/>
    </row>
    <row r="27" spans="1:14" x14ac:dyDescent="0.25">
      <c r="A27" s="28">
        <v>2022</v>
      </c>
      <c r="B27" s="27" t="s">
        <v>142</v>
      </c>
      <c r="C27" s="27" t="s">
        <v>143</v>
      </c>
      <c r="D27" s="27" t="s">
        <v>144</v>
      </c>
      <c r="E27" s="23" t="s">
        <v>27</v>
      </c>
      <c r="F27" s="27" t="s">
        <v>147</v>
      </c>
      <c r="G27" s="27" t="s">
        <v>29</v>
      </c>
      <c r="H27" s="126">
        <v>115000</v>
      </c>
      <c r="I27" s="11"/>
    </row>
    <row r="28" spans="1:14" ht="15.75" thickBot="1" x14ac:dyDescent="0.3">
      <c r="A28" s="28">
        <v>2022</v>
      </c>
      <c r="B28" s="27" t="s">
        <v>142</v>
      </c>
      <c r="C28" s="27" t="s">
        <v>143</v>
      </c>
      <c r="D28" s="27" t="s">
        <v>144</v>
      </c>
      <c r="E28" s="27" t="s">
        <v>38</v>
      </c>
      <c r="F28" s="27" t="s">
        <v>146</v>
      </c>
      <c r="G28" s="27" t="s">
        <v>29</v>
      </c>
      <c r="H28" s="126">
        <v>126177.64</v>
      </c>
      <c r="I28" s="11"/>
    </row>
    <row r="29" spans="1:14" ht="15.75" thickBot="1" x14ac:dyDescent="0.3">
      <c r="A29" s="1" t="s">
        <v>23</v>
      </c>
      <c r="B29" s="5"/>
      <c r="C29" s="5"/>
      <c r="D29" s="5"/>
      <c r="E29" s="5"/>
      <c r="F29" s="5"/>
      <c r="G29" s="5"/>
      <c r="H29" s="102">
        <f>SUM(H23:H28)</f>
        <v>448367.7</v>
      </c>
      <c r="I29" s="11"/>
    </row>
    <row r="30" spans="1:14" x14ac:dyDescent="0.25">
      <c r="A30" s="3">
        <v>2023</v>
      </c>
      <c r="B30" t="s">
        <v>130</v>
      </c>
      <c r="C30" t="s">
        <v>92</v>
      </c>
      <c r="D30" t="s">
        <v>131</v>
      </c>
      <c r="E30" t="s">
        <v>38</v>
      </c>
      <c r="F30" t="s">
        <v>140</v>
      </c>
      <c r="G30" t="s">
        <v>29</v>
      </c>
      <c r="H30" s="105">
        <v>11023.68</v>
      </c>
      <c r="I30" s="11"/>
    </row>
    <row r="31" spans="1:14" x14ac:dyDescent="0.25">
      <c r="A31" s="3">
        <v>2023</v>
      </c>
      <c r="B31" t="s">
        <v>130</v>
      </c>
      <c r="C31" t="s">
        <v>92</v>
      </c>
      <c r="D31" t="s">
        <v>131</v>
      </c>
      <c r="E31" t="s">
        <v>38</v>
      </c>
      <c r="F31" t="s">
        <v>138</v>
      </c>
      <c r="G31" t="s">
        <v>29</v>
      </c>
      <c r="H31" s="105">
        <v>51540.6</v>
      </c>
      <c r="I31" s="11"/>
    </row>
    <row r="32" spans="1:14" x14ac:dyDescent="0.25">
      <c r="A32" s="28">
        <v>2023</v>
      </c>
      <c r="B32" s="27" t="s">
        <v>142</v>
      </c>
      <c r="C32" s="27" t="s">
        <v>143</v>
      </c>
      <c r="D32" s="27" t="s">
        <v>144</v>
      </c>
      <c r="E32" t="s">
        <v>38</v>
      </c>
      <c r="F32" t="s">
        <v>148</v>
      </c>
      <c r="G32" t="s">
        <v>36</v>
      </c>
      <c r="H32" s="126">
        <v>13000</v>
      </c>
      <c r="I32" s="11"/>
      <c r="J32" s="27"/>
      <c r="K32" s="29"/>
      <c r="L32" s="27"/>
      <c r="M32" s="62"/>
      <c r="N32" s="27"/>
    </row>
    <row r="33" spans="1:14" x14ac:dyDescent="0.25">
      <c r="A33" s="28">
        <v>2023</v>
      </c>
      <c r="B33" s="27" t="s">
        <v>142</v>
      </c>
      <c r="C33" s="27" t="s">
        <v>143</v>
      </c>
      <c r="D33" s="27" t="s">
        <v>144</v>
      </c>
      <c r="E33" s="27" t="s">
        <v>38</v>
      </c>
      <c r="F33" s="27" t="s">
        <v>146</v>
      </c>
      <c r="G33" s="27" t="s">
        <v>36</v>
      </c>
      <c r="H33" s="126">
        <v>15000</v>
      </c>
      <c r="I33" s="11"/>
      <c r="J33" s="27"/>
      <c r="K33" s="29"/>
      <c r="L33" s="27"/>
      <c r="M33" s="62"/>
      <c r="N33" s="27"/>
    </row>
    <row r="34" spans="1:14" x14ac:dyDescent="0.25">
      <c r="A34" s="28">
        <v>2023</v>
      </c>
      <c r="B34" s="27" t="s">
        <v>142</v>
      </c>
      <c r="C34" s="27" t="s">
        <v>143</v>
      </c>
      <c r="D34" s="27" t="s">
        <v>144</v>
      </c>
      <c r="E34" s="27" t="s">
        <v>38</v>
      </c>
      <c r="F34" s="27" t="s">
        <v>202</v>
      </c>
      <c r="G34" s="27" t="s">
        <v>29</v>
      </c>
      <c r="H34" s="126">
        <v>70342.460000000006</v>
      </c>
      <c r="I34" s="11"/>
    </row>
    <row r="35" spans="1:14" ht="15.75" thickBot="1" x14ac:dyDescent="0.3">
      <c r="A35" s="28">
        <v>2023</v>
      </c>
      <c r="B35" s="27" t="s">
        <v>142</v>
      </c>
      <c r="C35" s="27" t="s">
        <v>143</v>
      </c>
      <c r="D35" s="27" t="s">
        <v>144</v>
      </c>
      <c r="E35" s="27" t="s">
        <v>38</v>
      </c>
      <c r="F35" s="27" t="s">
        <v>203</v>
      </c>
      <c r="G35" s="27" t="s">
        <v>29</v>
      </c>
      <c r="H35" s="126">
        <v>47464.25</v>
      </c>
      <c r="I35" s="11"/>
    </row>
    <row r="36" spans="1:14" ht="15.75" thickBot="1" x14ac:dyDescent="0.3">
      <c r="A36" s="1" t="s">
        <v>24</v>
      </c>
      <c r="B36" s="5"/>
      <c r="C36" s="5"/>
      <c r="D36" s="5"/>
      <c r="E36" s="5"/>
      <c r="F36" s="5"/>
      <c r="G36" s="5"/>
      <c r="H36" s="102">
        <f>SUM(H30:H35)</f>
        <v>208370.99</v>
      </c>
      <c r="I36" s="11"/>
    </row>
    <row r="42" spans="1:14" x14ac:dyDescent="0.25">
      <c r="A42" s="7"/>
      <c r="B42" s="7"/>
    </row>
    <row r="43" spans="1:14" s="7" customFormat="1" x14ac:dyDescent="0.25">
      <c r="A43"/>
      <c r="B43"/>
    </row>
    <row r="45" spans="1:14" x14ac:dyDescent="0.25">
      <c r="A45" s="3"/>
    </row>
    <row r="46" spans="1:14" x14ac:dyDescent="0.25">
      <c r="A46" s="3"/>
    </row>
  </sheetData>
  <mergeCells count="1">
    <mergeCell ref="A1:I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99989-3A65-4291-9298-925E29E8C4E0}">
  <sheetPr>
    <tabColor rgb="FF92D050"/>
  </sheetPr>
  <dimension ref="A1:P63"/>
  <sheetViews>
    <sheetView zoomScale="85" zoomScaleNormal="85" workbookViewId="0">
      <pane xSplit="1" ySplit="3" topLeftCell="D53" activePane="bottomRight" state="frozen"/>
      <selection pane="topRight" activeCell="B1" sqref="B1"/>
      <selection pane="bottomLeft" activeCell="A4" sqref="A4"/>
      <selection pane="bottomRight" activeCell="A4" sqref="A4:H57"/>
    </sheetView>
  </sheetViews>
  <sheetFormatPr defaultColWidth="8.85546875" defaultRowHeight="15" x14ac:dyDescent="0.25"/>
  <cols>
    <col min="1" max="1" width="10.7109375" bestFit="1" customWidth="1"/>
    <col min="2" max="2" width="13.42578125" bestFit="1" customWidth="1"/>
    <col min="3" max="4" width="13.42578125" customWidth="1"/>
    <col min="5" max="5" width="40.7109375" customWidth="1"/>
    <col min="6" max="6" width="45.140625" customWidth="1"/>
    <col min="7" max="7" width="17.7109375" customWidth="1"/>
    <col min="8" max="8" width="13.7109375" bestFit="1" customWidth="1"/>
    <col min="9" max="9" width="10.28515625" customWidth="1"/>
    <col min="10" max="10" width="41" customWidth="1"/>
    <col min="11" max="11" width="33.5703125" customWidth="1"/>
    <col min="12" max="12" width="31.140625" customWidth="1"/>
    <col min="13" max="13" width="18.85546875" customWidth="1"/>
    <col min="14" max="14" width="15.5703125" customWidth="1"/>
  </cols>
  <sheetData>
    <row r="1" spans="1:14" ht="44.1" customHeight="1" x14ac:dyDescent="0.35">
      <c r="A1" s="127" t="s">
        <v>33</v>
      </c>
      <c r="B1" s="127"/>
      <c r="C1" s="127"/>
      <c r="D1" s="127"/>
      <c r="E1" s="127"/>
      <c r="F1" s="127"/>
      <c r="G1" s="127"/>
      <c r="H1" s="127"/>
      <c r="I1" s="127"/>
      <c r="J1" s="58"/>
    </row>
    <row r="2" spans="1:14" x14ac:dyDescent="0.25">
      <c r="A2" s="6" t="s">
        <v>1</v>
      </c>
      <c r="J2" s="6" t="s">
        <v>2</v>
      </c>
    </row>
    <row r="3" spans="1:14" ht="75" x14ac:dyDescent="0.25">
      <c r="A3" s="2" t="s">
        <v>3</v>
      </c>
      <c r="B3" s="2" t="s">
        <v>4</v>
      </c>
      <c r="C3" s="2" t="s">
        <v>5</v>
      </c>
      <c r="D3" s="4" t="s">
        <v>6</v>
      </c>
      <c r="E3" s="4" t="s">
        <v>7</v>
      </c>
      <c r="F3" s="4" t="s">
        <v>8</v>
      </c>
      <c r="G3" s="4" t="s">
        <v>9</v>
      </c>
      <c r="H3" s="2" t="s">
        <v>10</v>
      </c>
      <c r="I3" s="8"/>
      <c r="J3" s="4" t="s">
        <v>11</v>
      </c>
      <c r="K3" s="4" t="s">
        <v>12</v>
      </c>
      <c r="L3" s="4" t="s">
        <v>13</v>
      </c>
      <c r="M3" s="4" t="s">
        <v>14</v>
      </c>
      <c r="N3" s="12" t="s">
        <v>15</v>
      </c>
    </row>
    <row r="4" spans="1:14" x14ac:dyDescent="0.25">
      <c r="A4" s="3">
        <v>2015</v>
      </c>
      <c r="B4" t="s">
        <v>169</v>
      </c>
      <c r="C4" t="s">
        <v>169</v>
      </c>
      <c r="D4" t="s">
        <v>179</v>
      </c>
      <c r="E4" t="s">
        <v>38</v>
      </c>
      <c r="F4" s="69" t="s">
        <v>239</v>
      </c>
      <c r="G4" t="s">
        <v>29</v>
      </c>
      <c r="H4" s="105">
        <v>15000</v>
      </c>
      <c r="I4" s="8"/>
      <c r="J4" s="9"/>
      <c r="M4" s="10"/>
      <c r="N4" s="10"/>
    </row>
    <row r="5" spans="1:14" ht="15.75" thickBot="1" x14ac:dyDescent="0.3">
      <c r="A5" s="3">
        <v>2015</v>
      </c>
      <c r="B5" t="s">
        <v>240</v>
      </c>
      <c r="C5" t="s">
        <v>240</v>
      </c>
      <c r="D5" t="s">
        <v>241</v>
      </c>
      <c r="E5" t="s">
        <v>39</v>
      </c>
      <c r="F5" s="97" t="s">
        <v>242</v>
      </c>
      <c r="G5" t="s">
        <v>29</v>
      </c>
      <c r="H5" s="90">
        <v>2500</v>
      </c>
      <c r="I5" s="8"/>
      <c r="J5" s="9"/>
      <c r="M5" s="10"/>
      <c r="N5" s="10"/>
    </row>
    <row r="6" spans="1:14" ht="15.75" thickBot="1" x14ac:dyDescent="0.3">
      <c r="A6" s="1" t="s">
        <v>16</v>
      </c>
      <c r="B6" s="5"/>
      <c r="C6" s="5"/>
      <c r="D6" s="5"/>
      <c r="E6" s="5"/>
      <c r="F6" s="5"/>
      <c r="G6" s="5"/>
      <c r="H6" s="102">
        <f>SUM(H4:H5)</f>
        <v>17500</v>
      </c>
      <c r="I6" s="8"/>
      <c r="J6" s="9"/>
      <c r="M6" s="10"/>
      <c r="N6" s="10"/>
    </row>
    <row r="7" spans="1:14" x14ac:dyDescent="0.25">
      <c r="A7" s="3">
        <v>2016</v>
      </c>
      <c r="B7" t="s">
        <v>169</v>
      </c>
      <c r="C7" t="s">
        <v>169</v>
      </c>
      <c r="D7" t="s">
        <v>179</v>
      </c>
      <c r="E7" t="s">
        <v>38</v>
      </c>
      <c r="F7" s="69" t="s">
        <v>245</v>
      </c>
      <c r="G7" t="s">
        <v>29</v>
      </c>
      <c r="H7" s="105">
        <v>11000</v>
      </c>
      <c r="I7" s="8"/>
      <c r="J7" s="9"/>
      <c r="M7" s="10"/>
      <c r="N7" s="10"/>
    </row>
    <row r="8" spans="1:14" x14ac:dyDescent="0.25">
      <c r="A8" s="3">
        <v>2016</v>
      </c>
      <c r="B8" t="s">
        <v>169</v>
      </c>
      <c r="C8" t="s">
        <v>169</v>
      </c>
      <c r="D8" t="s">
        <v>179</v>
      </c>
      <c r="E8" t="s">
        <v>38</v>
      </c>
      <c r="F8" s="69" t="s">
        <v>239</v>
      </c>
      <c r="G8" t="s">
        <v>29</v>
      </c>
      <c r="H8" s="105">
        <v>15000</v>
      </c>
      <c r="I8" s="8"/>
      <c r="J8" s="9"/>
      <c r="M8" s="10"/>
      <c r="N8" s="10"/>
    </row>
    <row r="9" spans="1:14" ht="15.75" thickBot="1" x14ac:dyDescent="0.3">
      <c r="A9" s="3">
        <v>2016</v>
      </c>
      <c r="B9" t="s">
        <v>240</v>
      </c>
      <c r="C9" t="s">
        <v>240</v>
      </c>
      <c r="D9" t="s">
        <v>241</v>
      </c>
      <c r="E9" t="s">
        <v>39</v>
      </c>
      <c r="F9" s="97" t="s">
        <v>243</v>
      </c>
      <c r="H9" s="90" t="s">
        <v>244</v>
      </c>
      <c r="I9" s="8"/>
      <c r="J9" s="9"/>
      <c r="M9" s="10"/>
      <c r="N9" s="10"/>
    </row>
    <row r="10" spans="1:14" ht="15.75" thickBot="1" x14ac:dyDescent="0.3">
      <c r="A10" s="1" t="s">
        <v>17</v>
      </c>
      <c r="B10" s="5"/>
      <c r="C10" s="5"/>
      <c r="D10" s="5"/>
      <c r="E10" s="5"/>
      <c r="F10" s="5"/>
      <c r="G10" s="5"/>
      <c r="H10" s="102">
        <f>SUM(H7:H9)</f>
        <v>26000</v>
      </c>
      <c r="I10" s="8"/>
      <c r="J10" s="9"/>
      <c r="M10" s="10"/>
      <c r="N10" s="10"/>
    </row>
    <row r="11" spans="1:14" x14ac:dyDescent="0.25">
      <c r="A11" s="3">
        <v>2017</v>
      </c>
      <c r="B11" t="s">
        <v>169</v>
      </c>
      <c r="C11" t="s">
        <v>169</v>
      </c>
      <c r="D11" t="s">
        <v>179</v>
      </c>
      <c r="F11" t="s">
        <v>239</v>
      </c>
      <c r="G11" t="s">
        <v>29</v>
      </c>
      <c r="H11" s="105">
        <v>15000</v>
      </c>
      <c r="I11" s="8"/>
      <c r="J11" s="9"/>
      <c r="M11" s="10"/>
      <c r="N11" s="10"/>
    </row>
    <row r="12" spans="1:14" ht="15.75" thickBot="1" x14ac:dyDescent="0.3">
      <c r="A12" s="3">
        <v>2017</v>
      </c>
      <c r="B12" t="s">
        <v>169</v>
      </c>
      <c r="C12" t="s">
        <v>169</v>
      </c>
      <c r="D12" t="s">
        <v>182</v>
      </c>
      <c r="E12" t="s">
        <v>38</v>
      </c>
      <c r="F12" t="s">
        <v>246</v>
      </c>
      <c r="G12" t="s">
        <v>29</v>
      </c>
      <c r="H12" s="105">
        <v>10000</v>
      </c>
      <c r="I12" s="8"/>
      <c r="J12" s="9"/>
      <c r="M12" s="10"/>
      <c r="N12" s="10"/>
    </row>
    <row r="13" spans="1:14" ht="15.75" thickBot="1" x14ac:dyDescent="0.3">
      <c r="A13" s="1" t="s">
        <v>18</v>
      </c>
      <c r="B13" s="5"/>
      <c r="C13" s="5"/>
      <c r="D13" s="5"/>
      <c r="E13" s="5"/>
      <c r="F13" s="5"/>
      <c r="G13" s="5"/>
      <c r="H13" s="102">
        <f>SUM(H11:H12)</f>
        <v>25000</v>
      </c>
      <c r="I13" s="11"/>
    </row>
    <row r="14" spans="1:14" ht="15.75" thickBot="1" x14ac:dyDescent="0.3">
      <c r="A14" s="3">
        <v>2018</v>
      </c>
      <c r="B14" t="s">
        <v>184</v>
      </c>
      <c r="C14" t="s">
        <v>169</v>
      </c>
      <c r="D14" t="s">
        <v>185</v>
      </c>
      <c r="E14" t="s">
        <v>38</v>
      </c>
      <c r="H14" s="105">
        <v>10000</v>
      </c>
      <c r="I14" s="11"/>
    </row>
    <row r="15" spans="1:14" ht="15.75" thickBot="1" x14ac:dyDescent="0.3">
      <c r="A15" s="1" t="s">
        <v>19</v>
      </c>
      <c r="B15" s="5"/>
      <c r="C15" s="5"/>
      <c r="D15" s="5"/>
      <c r="E15" s="5"/>
      <c r="F15" s="5"/>
      <c r="G15" s="5"/>
      <c r="H15" s="102">
        <f>SUM(H14:H14)</f>
        <v>10000</v>
      </c>
      <c r="I15" s="11"/>
    </row>
    <row r="16" spans="1:14" x14ac:dyDescent="0.25">
      <c r="A16" s="3">
        <v>2019</v>
      </c>
      <c r="B16" t="s">
        <v>169</v>
      </c>
      <c r="C16" t="s">
        <v>169</v>
      </c>
      <c r="D16" t="s">
        <v>179</v>
      </c>
      <c r="E16" t="s">
        <v>38</v>
      </c>
      <c r="F16" t="s">
        <v>255</v>
      </c>
      <c r="G16" t="s">
        <v>29</v>
      </c>
      <c r="H16" s="105">
        <v>279</v>
      </c>
      <c r="I16" s="11"/>
    </row>
    <row r="17" spans="1:9" x14ac:dyDescent="0.25">
      <c r="A17" s="3">
        <v>2019</v>
      </c>
      <c r="B17" t="s">
        <v>181</v>
      </c>
      <c r="C17" t="s">
        <v>169</v>
      </c>
      <c r="D17" t="s">
        <v>182</v>
      </c>
      <c r="E17" t="s">
        <v>38</v>
      </c>
      <c r="F17" t="s">
        <v>196</v>
      </c>
      <c r="G17" t="s">
        <v>29</v>
      </c>
      <c r="H17" s="105">
        <v>34155.31</v>
      </c>
      <c r="I17" s="11"/>
    </row>
    <row r="18" spans="1:9" ht="30.75" thickBot="1" x14ac:dyDescent="0.3">
      <c r="A18" s="3">
        <v>2019</v>
      </c>
      <c r="B18" t="s">
        <v>240</v>
      </c>
      <c r="C18" t="s">
        <v>240</v>
      </c>
      <c r="D18" t="s">
        <v>241</v>
      </c>
      <c r="E18" t="s">
        <v>39</v>
      </c>
      <c r="F18" s="89" t="s">
        <v>256</v>
      </c>
      <c r="G18" t="s">
        <v>36</v>
      </c>
      <c r="H18" s="90">
        <v>200000</v>
      </c>
      <c r="I18" s="11"/>
    </row>
    <row r="19" spans="1:9" ht="15.75" thickBot="1" x14ac:dyDescent="0.3">
      <c r="A19" s="1" t="s">
        <v>20</v>
      </c>
      <c r="B19" s="5"/>
      <c r="C19" s="5"/>
      <c r="D19" s="5"/>
      <c r="E19" s="5"/>
      <c r="F19" s="5"/>
      <c r="G19" s="5"/>
      <c r="H19" s="102">
        <f>SUM(H16:H18)</f>
        <v>234434.31</v>
      </c>
      <c r="I19" s="11"/>
    </row>
    <row r="20" spans="1:9" ht="15.75" thickBot="1" x14ac:dyDescent="0.3">
      <c r="A20" s="3">
        <v>2020</v>
      </c>
      <c r="B20" t="s">
        <v>181</v>
      </c>
      <c r="C20" t="s">
        <v>169</v>
      </c>
      <c r="D20" t="s">
        <v>182</v>
      </c>
      <c r="E20" t="s">
        <v>38</v>
      </c>
      <c r="F20" t="s">
        <v>196</v>
      </c>
      <c r="G20" t="s">
        <v>29</v>
      </c>
      <c r="H20" s="105">
        <v>34406.81</v>
      </c>
      <c r="I20" s="11"/>
    </row>
    <row r="21" spans="1:9" ht="15.75" thickBot="1" x14ac:dyDescent="0.3">
      <c r="A21" s="1" t="s">
        <v>21</v>
      </c>
      <c r="B21" s="5"/>
      <c r="C21" s="5"/>
      <c r="D21" s="5"/>
      <c r="E21" s="5"/>
      <c r="F21" s="5"/>
      <c r="G21" s="5"/>
      <c r="H21" s="102">
        <f>SUM(H20:H20)</f>
        <v>34406.81</v>
      </c>
      <c r="I21" s="11"/>
    </row>
    <row r="22" spans="1:9" x14ac:dyDescent="0.25">
      <c r="A22" s="3">
        <v>2021</v>
      </c>
      <c r="B22" t="s">
        <v>169</v>
      </c>
      <c r="C22" t="s">
        <v>169</v>
      </c>
      <c r="D22" t="s">
        <v>179</v>
      </c>
      <c r="E22" t="s">
        <v>38</v>
      </c>
      <c r="F22" t="s">
        <v>247</v>
      </c>
      <c r="G22" t="s">
        <v>36</v>
      </c>
      <c r="H22" s="105">
        <v>0</v>
      </c>
      <c r="I22" s="11"/>
    </row>
    <row r="23" spans="1:9" x14ac:dyDescent="0.25">
      <c r="A23" s="3">
        <v>2021</v>
      </c>
      <c r="B23" t="s">
        <v>169</v>
      </c>
      <c r="C23" t="s">
        <v>169</v>
      </c>
      <c r="D23" t="s">
        <v>179</v>
      </c>
      <c r="E23" t="s">
        <v>38</v>
      </c>
      <c r="F23" t="s">
        <v>248</v>
      </c>
      <c r="G23" t="s">
        <v>36</v>
      </c>
      <c r="H23" s="105">
        <v>5000</v>
      </c>
      <c r="I23" s="11"/>
    </row>
    <row r="24" spans="1:9" x14ac:dyDescent="0.25">
      <c r="A24" s="3">
        <v>2021</v>
      </c>
      <c r="B24" t="s">
        <v>181</v>
      </c>
      <c r="C24" t="s">
        <v>169</v>
      </c>
      <c r="D24" t="s">
        <v>182</v>
      </c>
      <c r="E24" t="s">
        <v>38</v>
      </c>
      <c r="F24" t="s">
        <v>183</v>
      </c>
      <c r="G24" t="s">
        <v>29</v>
      </c>
      <c r="H24" s="105">
        <v>32645.41</v>
      </c>
      <c r="I24" s="11"/>
    </row>
    <row r="25" spans="1:9" x14ac:dyDescent="0.25">
      <c r="A25" s="3">
        <v>2021</v>
      </c>
      <c r="B25" t="s">
        <v>184</v>
      </c>
      <c r="C25" t="s">
        <v>169</v>
      </c>
      <c r="D25" t="s">
        <v>185</v>
      </c>
      <c r="E25" t="s">
        <v>38</v>
      </c>
      <c r="F25" t="s">
        <v>195</v>
      </c>
      <c r="G25" t="s">
        <v>29</v>
      </c>
      <c r="H25" s="105">
        <v>69096.72</v>
      </c>
      <c r="I25" s="11"/>
    </row>
    <row r="26" spans="1:9" x14ac:dyDescent="0.25">
      <c r="A26" s="3">
        <v>2021</v>
      </c>
      <c r="B26" t="s">
        <v>184</v>
      </c>
      <c r="C26" t="s">
        <v>169</v>
      </c>
      <c r="D26" t="s">
        <v>185</v>
      </c>
      <c r="E26" t="s">
        <v>38</v>
      </c>
      <c r="F26" t="s">
        <v>194</v>
      </c>
      <c r="G26" t="s">
        <v>29</v>
      </c>
      <c r="H26" s="105">
        <v>50644.98000000001</v>
      </c>
      <c r="I26" s="11"/>
    </row>
    <row r="27" spans="1:9" x14ac:dyDescent="0.25">
      <c r="A27" s="3">
        <v>2021</v>
      </c>
      <c r="B27" t="s">
        <v>184</v>
      </c>
      <c r="C27" t="s">
        <v>169</v>
      </c>
      <c r="D27" t="s">
        <v>185</v>
      </c>
      <c r="E27" t="s">
        <v>38</v>
      </c>
      <c r="F27" t="s">
        <v>193</v>
      </c>
      <c r="G27" t="s">
        <v>29</v>
      </c>
      <c r="H27" s="105">
        <v>136456.81000000003</v>
      </c>
      <c r="I27" s="11"/>
    </row>
    <row r="28" spans="1:9" x14ac:dyDescent="0.25">
      <c r="A28" s="3">
        <v>2021</v>
      </c>
      <c r="B28" t="s">
        <v>184</v>
      </c>
      <c r="C28" t="s">
        <v>169</v>
      </c>
      <c r="D28" t="s">
        <v>185</v>
      </c>
      <c r="E28" t="s">
        <v>38</v>
      </c>
      <c r="F28" t="s">
        <v>192</v>
      </c>
      <c r="G28" t="s">
        <v>29</v>
      </c>
      <c r="H28" s="105">
        <v>118295.47</v>
      </c>
      <c r="I28" s="11"/>
    </row>
    <row r="29" spans="1:9" ht="60.75" thickBot="1" x14ac:dyDescent="0.3">
      <c r="A29" s="3">
        <v>2021</v>
      </c>
      <c r="B29" t="s">
        <v>240</v>
      </c>
      <c r="C29" t="s">
        <v>240</v>
      </c>
      <c r="D29" t="s">
        <v>241</v>
      </c>
      <c r="E29" t="s">
        <v>39</v>
      </c>
      <c r="F29" s="98" t="s">
        <v>257</v>
      </c>
      <c r="G29" s="99" t="s">
        <v>36</v>
      </c>
      <c r="H29" s="100">
        <v>860000</v>
      </c>
      <c r="I29" s="11"/>
    </row>
    <row r="30" spans="1:9" ht="15.75" thickBot="1" x14ac:dyDescent="0.3">
      <c r="A30" s="1" t="s">
        <v>22</v>
      </c>
      <c r="B30" s="5"/>
      <c r="C30" s="5"/>
      <c r="D30" s="5"/>
      <c r="E30" s="5"/>
      <c r="F30" s="5"/>
      <c r="G30" s="101"/>
      <c r="H30" s="106">
        <f>SUM(H22:H29)</f>
        <v>1272139.3900000001</v>
      </c>
      <c r="I30" s="11"/>
    </row>
    <row r="31" spans="1:9" x14ac:dyDescent="0.25">
      <c r="A31" s="3">
        <v>2022</v>
      </c>
      <c r="B31" t="s">
        <v>169</v>
      </c>
      <c r="C31" t="s">
        <v>169</v>
      </c>
      <c r="D31" t="s">
        <v>179</v>
      </c>
      <c r="E31" t="s">
        <v>38</v>
      </c>
      <c r="F31" t="s">
        <v>252</v>
      </c>
      <c r="G31" t="s">
        <v>29</v>
      </c>
      <c r="H31" s="105">
        <v>73314.3</v>
      </c>
      <c r="I31" s="11"/>
    </row>
    <row r="32" spans="1:9" x14ac:dyDescent="0.25">
      <c r="A32" s="3">
        <v>2022</v>
      </c>
      <c r="B32" t="s">
        <v>169</v>
      </c>
      <c r="C32" t="s">
        <v>169</v>
      </c>
      <c r="D32" t="s">
        <v>179</v>
      </c>
      <c r="E32" t="s">
        <v>38</v>
      </c>
      <c r="F32" t="s">
        <v>253</v>
      </c>
      <c r="G32" t="s">
        <v>29</v>
      </c>
      <c r="H32" s="105">
        <v>5900</v>
      </c>
      <c r="I32" s="11"/>
    </row>
    <row r="33" spans="1:13" x14ac:dyDescent="0.25">
      <c r="A33" s="3">
        <v>2022</v>
      </c>
      <c r="B33" t="s">
        <v>169</v>
      </c>
      <c r="C33" t="s">
        <v>169</v>
      </c>
      <c r="D33" t="s">
        <v>179</v>
      </c>
      <c r="E33" t="s">
        <v>38</v>
      </c>
      <c r="F33" t="s">
        <v>254</v>
      </c>
      <c r="G33" t="s">
        <v>29</v>
      </c>
      <c r="H33" s="105">
        <v>34193.78</v>
      </c>
      <c r="I33" s="11"/>
    </row>
    <row r="34" spans="1:13" x14ac:dyDescent="0.25">
      <c r="A34" s="3">
        <v>2022</v>
      </c>
      <c r="B34" s="69" t="s">
        <v>169</v>
      </c>
      <c r="C34" s="69" t="s">
        <v>169</v>
      </c>
      <c r="D34" s="69" t="s">
        <v>179</v>
      </c>
      <c r="E34" s="69" t="s">
        <v>38</v>
      </c>
      <c r="F34" s="69" t="s">
        <v>247</v>
      </c>
      <c r="G34" s="69" t="s">
        <v>36</v>
      </c>
      <c r="H34" s="115">
        <v>0</v>
      </c>
      <c r="I34" s="11"/>
    </row>
    <row r="35" spans="1:13" ht="30" x14ac:dyDescent="0.25">
      <c r="A35" s="63">
        <v>2022</v>
      </c>
      <c r="B35" s="69" t="s">
        <v>169</v>
      </c>
      <c r="C35" s="69" t="s">
        <v>169</v>
      </c>
      <c r="D35" s="69" t="s">
        <v>250</v>
      </c>
      <c r="E35" s="69" t="s">
        <v>39</v>
      </c>
      <c r="F35" s="69" t="s">
        <v>251</v>
      </c>
      <c r="G35" s="69" t="s">
        <v>36</v>
      </c>
      <c r="H35" s="115">
        <v>30000</v>
      </c>
      <c r="I35" s="11"/>
      <c r="J35" s="7" t="s">
        <v>266</v>
      </c>
      <c r="K35" s="7" t="s">
        <v>267</v>
      </c>
      <c r="L35" s="7"/>
      <c r="M35" t="s">
        <v>268</v>
      </c>
    </row>
    <row r="36" spans="1:13" ht="45" x14ac:dyDescent="0.25">
      <c r="A36" s="3">
        <v>2022</v>
      </c>
      <c r="B36" s="69" t="s">
        <v>169</v>
      </c>
      <c r="C36" s="69" t="s">
        <v>169</v>
      </c>
      <c r="D36" s="69" t="s">
        <v>182</v>
      </c>
      <c r="E36" s="69" t="s">
        <v>38</v>
      </c>
      <c r="F36" s="107" t="s">
        <v>249</v>
      </c>
      <c r="G36" s="69" t="s">
        <v>29</v>
      </c>
      <c r="H36" s="115">
        <v>6000</v>
      </c>
      <c r="I36" s="11"/>
    </row>
    <row r="37" spans="1:13" x14ac:dyDescent="0.25">
      <c r="A37" s="3">
        <v>2022</v>
      </c>
      <c r="B37" s="69" t="s">
        <v>181</v>
      </c>
      <c r="C37" s="69" t="s">
        <v>169</v>
      </c>
      <c r="D37" s="69" t="s">
        <v>182</v>
      </c>
      <c r="E37" s="69" t="s">
        <v>38</v>
      </c>
      <c r="F37" s="69" t="s">
        <v>191</v>
      </c>
      <c r="G37" s="69" t="s">
        <v>29</v>
      </c>
      <c r="H37" s="115">
        <v>97451.47</v>
      </c>
      <c r="I37" s="11"/>
    </row>
    <row r="38" spans="1:13" x14ac:dyDescent="0.25">
      <c r="A38" s="3">
        <v>2022</v>
      </c>
      <c r="B38" s="69" t="s">
        <v>181</v>
      </c>
      <c r="C38" s="69" t="s">
        <v>169</v>
      </c>
      <c r="D38" s="69" t="s">
        <v>182</v>
      </c>
      <c r="E38" s="69" t="s">
        <v>38</v>
      </c>
      <c r="F38" s="69" t="s">
        <v>183</v>
      </c>
      <c r="G38" s="69" t="s">
        <v>29</v>
      </c>
      <c r="H38" s="115">
        <v>27339.45</v>
      </c>
      <c r="I38" s="11"/>
    </row>
    <row r="39" spans="1:13" x14ac:dyDescent="0.25">
      <c r="A39" s="3">
        <v>2022</v>
      </c>
      <c r="B39" s="69" t="s">
        <v>181</v>
      </c>
      <c r="C39" s="69" t="s">
        <v>169</v>
      </c>
      <c r="D39" s="69" t="s">
        <v>182</v>
      </c>
      <c r="E39" s="69" t="s">
        <v>38</v>
      </c>
      <c r="F39" s="69" t="s">
        <v>190</v>
      </c>
      <c r="G39" s="69" t="s">
        <v>29</v>
      </c>
      <c r="H39" s="115">
        <v>57202.190000000031</v>
      </c>
      <c r="I39" s="11"/>
    </row>
    <row r="40" spans="1:13" x14ac:dyDescent="0.25">
      <c r="A40" s="3">
        <v>2022</v>
      </c>
      <c r="B40" s="69" t="s">
        <v>184</v>
      </c>
      <c r="C40" s="69" t="s">
        <v>169</v>
      </c>
      <c r="D40" s="69" t="s">
        <v>185</v>
      </c>
      <c r="E40" s="69" t="s">
        <v>38</v>
      </c>
      <c r="F40" s="69" t="s">
        <v>189</v>
      </c>
      <c r="G40" s="69" t="s">
        <v>29</v>
      </c>
      <c r="H40" s="115">
        <v>46798.470000000016</v>
      </c>
      <c r="I40" s="11"/>
    </row>
    <row r="41" spans="1:13" x14ac:dyDescent="0.25">
      <c r="A41" s="3">
        <v>2022</v>
      </c>
      <c r="B41" s="69" t="s">
        <v>184</v>
      </c>
      <c r="C41" s="69" t="s">
        <v>169</v>
      </c>
      <c r="D41" s="69" t="s">
        <v>185</v>
      </c>
      <c r="E41" s="69" t="s">
        <v>38</v>
      </c>
      <c r="F41" s="69" t="s">
        <v>174</v>
      </c>
      <c r="G41" s="69" t="s">
        <v>29</v>
      </c>
      <c r="H41" s="115">
        <v>60371.74</v>
      </c>
      <c r="I41" s="11"/>
    </row>
    <row r="42" spans="1:13" x14ac:dyDescent="0.25">
      <c r="A42" s="3">
        <v>2022</v>
      </c>
      <c r="B42" s="69" t="s">
        <v>184</v>
      </c>
      <c r="C42" s="69" t="s">
        <v>169</v>
      </c>
      <c r="D42" s="69" t="s">
        <v>185</v>
      </c>
      <c r="E42" s="69" t="s">
        <v>38</v>
      </c>
      <c r="F42" s="69" t="s">
        <v>187</v>
      </c>
      <c r="G42" s="69" t="s">
        <v>29</v>
      </c>
      <c r="H42" s="115">
        <v>106941.05999999998</v>
      </c>
      <c r="I42" s="11"/>
    </row>
    <row r="43" spans="1:13" x14ac:dyDescent="0.25">
      <c r="A43" s="3">
        <v>2022</v>
      </c>
      <c r="B43" s="69" t="s">
        <v>184</v>
      </c>
      <c r="C43" s="69" t="s">
        <v>169</v>
      </c>
      <c r="D43" s="69" t="s">
        <v>185</v>
      </c>
      <c r="E43" s="69" t="s">
        <v>38</v>
      </c>
      <c r="F43" s="69" t="s">
        <v>188</v>
      </c>
      <c r="G43" s="69" t="s">
        <v>29</v>
      </c>
      <c r="H43" s="115">
        <v>121660.3</v>
      </c>
      <c r="I43" s="11"/>
    </row>
    <row r="44" spans="1:13" ht="45" x14ac:dyDescent="0.25">
      <c r="A44" s="3">
        <v>2022</v>
      </c>
      <c r="B44" s="69" t="s">
        <v>240</v>
      </c>
      <c r="C44" s="69" t="s">
        <v>240</v>
      </c>
      <c r="D44" s="69" t="s">
        <v>241</v>
      </c>
      <c r="E44" s="69" t="s">
        <v>39</v>
      </c>
      <c r="F44" s="108" t="s">
        <v>258</v>
      </c>
      <c r="G44" s="69" t="s">
        <v>36</v>
      </c>
      <c r="H44" s="109">
        <v>75000</v>
      </c>
      <c r="I44" s="11"/>
    </row>
    <row r="45" spans="1:13" ht="60" x14ac:dyDescent="0.25">
      <c r="A45" s="3">
        <v>2022</v>
      </c>
      <c r="B45" s="69" t="s">
        <v>240</v>
      </c>
      <c r="C45" s="69" t="s">
        <v>240</v>
      </c>
      <c r="D45" s="69" t="s">
        <v>241</v>
      </c>
      <c r="E45" s="110" t="s">
        <v>39</v>
      </c>
      <c r="F45" s="111" t="s">
        <v>259</v>
      </c>
      <c r="G45" s="110" t="s">
        <v>36</v>
      </c>
      <c r="H45" s="112">
        <v>912000</v>
      </c>
      <c r="I45" s="11"/>
    </row>
    <row r="46" spans="1:13" ht="60.75" thickBot="1" x14ac:dyDescent="0.3">
      <c r="A46" s="3">
        <v>2022</v>
      </c>
      <c r="B46" s="69" t="s">
        <v>240</v>
      </c>
      <c r="C46" s="69" t="s">
        <v>240</v>
      </c>
      <c r="D46" s="69" t="s">
        <v>241</v>
      </c>
      <c r="E46" s="69" t="s">
        <v>39</v>
      </c>
      <c r="F46" s="113" t="s">
        <v>260</v>
      </c>
      <c r="G46" s="114" t="s">
        <v>29</v>
      </c>
      <c r="H46" s="109">
        <v>150</v>
      </c>
      <c r="I46" s="11"/>
    </row>
    <row r="47" spans="1:13" ht="15.75" thickBot="1" x14ac:dyDescent="0.3">
      <c r="A47" s="1" t="s">
        <v>23</v>
      </c>
      <c r="B47" s="5"/>
      <c r="C47" s="5"/>
      <c r="D47" s="5"/>
      <c r="E47" s="5"/>
      <c r="F47" s="5"/>
      <c r="G47" s="5"/>
      <c r="H47" s="102">
        <f>SUM(H31:H46)</f>
        <v>1654322.7600000002</v>
      </c>
      <c r="I47" s="11"/>
    </row>
    <row r="48" spans="1:13" x14ac:dyDescent="0.25">
      <c r="A48" s="3">
        <v>2023</v>
      </c>
      <c r="B48" t="s">
        <v>178</v>
      </c>
      <c r="C48" t="s">
        <v>169</v>
      </c>
      <c r="D48" t="s">
        <v>179</v>
      </c>
      <c r="E48" t="s">
        <v>38</v>
      </c>
      <c r="F48" t="s">
        <v>180</v>
      </c>
      <c r="G48" t="s">
        <v>29</v>
      </c>
      <c r="H48" s="105">
        <v>46469.01</v>
      </c>
      <c r="I48" s="11"/>
    </row>
    <row r="49" spans="1:16" x14ac:dyDescent="0.25">
      <c r="A49" s="3">
        <v>2023</v>
      </c>
      <c r="B49" t="s">
        <v>181</v>
      </c>
      <c r="C49" t="s">
        <v>169</v>
      </c>
      <c r="D49" t="s">
        <v>182</v>
      </c>
      <c r="E49" t="s">
        <v>38</v>
      </c>
      <c r="F49" t="s">
        <v>183</v>
      </c>
      <c r="G49" t="s">
        <v>29</v>
      </c>
      <c r="H49" s="105">
        <v>29289.26</v>
      </c>
      <c r="I49" s="11"/>
    </row>
    <row r="50" spans="1:16" x14ac:dyDescent="0.25">
      <c r="A50" s="3">
        <v>2023</v>
      </c>
      <c r="B50" t="s">
        <v>184</v>
      </c>
      <c r="C50" t="s">
        <v>169</v>
      </c>
      <c r="D50" t="s">
        <v>185</v>
      </c>
      <c r="E50" t="s">
        <v>38</v>
      </c>
      <c r="F50" t="s">
        <v>174</v>
      </c>
      <c r="G50" t="s">
        <v>29</v>
      </c>
      <c r="H50" s="105">
        <v>38683.759999999995</v>
      </c>
      <c r="I50" s="11"/>
    </row>
    <row r="51" spans="1:16" x14ac:dyDescent="0.25">
      <c r="A51" s="3">
        <v>2023</v>
      </c>
      <c r="B51" t="s">
        <v>184</v>
      </c>
      <c r="C51" t="s">
        <v>169</v>
      </c>
      <c r="D51" t="s">
        <v>185</v>
      </c>
      <c r="E51" t="s">
        <v>38</v>
      </c>
      <c r="F51" t="s">
        <v>186</v>
      </c>
      <c r="G51" t="s">
        <v>29</v>
      </c>
      <c r="H51" s="105">
        <v>29395.450000000004</v>
      </c>
      <c r="I51" s="11"/>
    </row>
    <row r="52" spans="1:16" ht="45" x14ac:dyDescent="0.25">
      <c r="A52" s="3">
        <v>2023</v>
      </c>
      <c r="B52" t="s">
        <v>240</v>
      </c>
      <c r="C52" t="s">
        <v>240</v>
      </c>
      <c r="D52" t="s">
        <v>241</v>
      </c>
      <c r="E52" s="69" t="s">
        <v>39</v>
      </c>
      <c r="F52" s="119" t="s">
        <v>261</v>
      </c>
      <c r="G52" s="120" t="s">
        <v>36</v>
      </c>
      <c r="H52" s="121">
        <v>912000</v>
      </c>
      <c r="I52" s="18"/>
    </row>
    <row r="53" spans="1:16" x14ac:dyDescent="0.25">
      <c r="A53" s="3">
        <v>2023</v>
      </c>
      <c r="B53" t="s">
        <v>240</v>
      </c>
      <c r="C53" t="s">
        <v>240</v>
      </c>
      <c r="D53" t="s">
        <v>241</v>
      </c>
      <c r="E53" t="s">
        <v>39</v>
      </c>
      <c r="F53" s="116" t="s">
        <v>262</v>
      </c>
      <c r="G53" s="117" t="s">
        <v>29</v>
      </c>
      <c r="H53" s="118">
        <v>300</v>
      </c>
      <c r="I53" s="11"/>
    </row>
    <row r="54" spans="1:16" ht="45" x14ac:dyDescent="0.25">
      <c r="A54" s="3">
        <v>2023</v>
      </c>
      <c r="B54" t="s">
        <v>240</v>
      </c>
      <c r="C54" t="s">
        <v>240</v>
      </c>
      <c r="D54" t="s">
        <v>241</v>
      </c>
      <c r="E54" t="s">
        <v>39</v>
      </c>
      <c r="F54" s="91" t="s">
        <v>263</v>
      </c>
      <c r="G54" s="92" t="s">
        <v>36</v>
      </c>
      <c r="H54" s="93">
        <v>20000</v>
      </c>
      <c r="I54" s="11"/>
    </row>
    <row r="55" spans="1:16" x14ac:dyDescent="0.25">
      <c r="A55" s="3">
        <v>2023</v>
      </c>
      <c r="B55" t="s">
        <v>240</v>
      </c>
      <c r="C55" t="s">
        <v>240</v>
      </c>
      <c r="D55" t="s">
        <v>241</v>
      </c>
      <c r="E55" t="s">
        <v>39</v>
      </c>
      <c r="F55" s="91" t="s">
        <v>264</v>
      </c>
      <c r="G55" s="92" t="s">
        <v>36</v>
      </c>
      <c r="H55" s="93">
        <v>0</v>
      </c>
      <c r="I55" s="11"/>
    </row>
    <row r="56" spans="1:16" ht="90.75" thickBot="1" x14ac:dyDescent="0.3">
      <c r="A56" s="3"/>
      <c r="B56" t="s">
        <v>240</v>
      </c>
      <c r="C56" t="s">
        <v>240</v>
      </c>
      <c r="D56" t="s">
        <v>241</v>
      </c>
      <c r="E56" t="s">
        <v>39</v>
      </c>
      <c r="F56" s="94" t="s">
        <v>265</v>
      </c>
      <c r="G56" s="95" t="s">
        <v>36</v>
      </c>
      <c r="H56" s="96">
        <v>139000</v>
      </c>
      <c r="I56" s="11"/>
    </row>
    <row r="57" spans="1:16" ht="15.75" thickBot="1" x14ac:dyDescent="0.3">
      <c r="A57" s="1" t="s">
        <v>24</v>
      </c>
      <c r="B57" s="5"/>
      <c r="C57" s="5"/>
      <c r="D57" s="5"/>
      <c r="E57" s="5"/>
      <c r="F57" s="5"/>
      <c r="G57" s="5"/>
      <c r="H57" s="102">
        <f>SUM(H48:H56)</f>
        <v>1215137.48</v>
      </c>
      <c r="I57" s="11"/>
    </row>
    <row r="59" spans="1:16" x14ac:dyDescent="0.25">
      <c r="A59" s="3"/>
      <c r="J59" s="7"/>
      <c r="K59" s="7"/>
      <c r="L59" s="7"/>
      <c r="M59" s="7"/>
      <c r="N59" s="7"/>
      <c r="O59" s="7"/>
      <c r="P59" s="7"/>
    </row>
    <row r="60" spans="1:16" s="7" customFormat="1" x14ac:dyDescent="0.25">
      <c r="A60" s="3"/>
      <c r="B60"/>
      <c r="C60"/>
      <c r="D60"/>
      <c r="E60"/>
      <c r="F60"/>
      <c r="G60"/>
      <c r="H60"/>
      <c r="J60"/>
      <c r="K60"/>
      <c r="L60"/>
      <c r="M60"/>
      <c r="N60"/>
      <c r="O60"/>
      <c r="P60"/>
    </row>
    <row r="61" spans="1:16" x14ac:dyDescent="0.25">
      <c r="A61" s="3"/>
    </row>
    <row r="62" spans="1:16" x14ac:dyDescent="0.25">
      <c r="A62" s="3"/>
    </row>
    <row r="63" spans="1:16" x14ac:dyDescent="0.25">
      <c r="A63" s="3"/>
    </row>
  </sheetData>
  <mergeCells count="1">
    <mergeCell ref="A1:I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CF8A8CA-DE26-41FD-8D94-CBCAB8145D32}">
          <x14:formula1>
            <xm:f>Blad1!$A$1:$A$3</xm:f>
          </x14:formula1>
          <xm:sqref>E24:E28 E20 E17 E37:E43 E48:E51</xm:sqref>
        </x14:dataValidation>
        <x14:dataValidation type="list" allowBlank="1" showInputMessage="1" showErrorMessage="1" xr:uid="{8BFD11E2-7778-404D-948B-6E75AAA0BFB6}">
          <x14:formula1>
            <xm:f>Blad1!$A$5:$A$6</xm:f>
          </x14:formula1>
          <xm:sqref>G17 G24:G28 G20 G37:G43 G48:G51 N4:N12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F2384-0A03-4200-8DE8-FE72373BA5E5}">
  <sheetPr>
    <tabColor rgb="FF92D050"/>
  </sheetPr>
  <dimension ref="A1:P37"/>
  <sheetViews>
    <sheetView zoomScale="85" zoomScaleNormal="85" workbookViewId="0">
      <pane xSplit="1" ySplit="3" topLeftCell="E19" activePane="bottomRight" state="frozen"/>
      <selection pane="topRight" activeCell="B1" sqref="B1"/>
      <selection pane="bottomLeft" activeCell="A4" sqref="A4"/>
      <selection pane="bottomRight" activeCell="A4" sqref="A4:H31"/>
    </sheetView>
  </sheetViews>
  <sheetFormatPr defaultColWidth="8.85546875" defaultRowHeight="15" x14ac:dyDescent="0.25"/>
  <cols>
    <col min="1" max="1" width="14.28515625" customWidth="1"/>
    <col min="2" max="2" width="31" customWidth="1"/>
    <col min="3" max="3" width="20.28515625" customWidth="1"/>
    <col min="4" max="4" width="40.42578125" customWidth="1"/>
    <col min="5" max="5" width="40.7109375" customWidth="1"/>
    <col min="6" max="6" width="45.140625" customWidth="1"/>
    <col min="7" max="7" width="18" customWidth="1"/>
    <col min="8" max="8" width="13.7109375" style="75" bestFit="1" customWidth="1"/>
    <col min="9" max="9" width="10.28515625" customWidth="1"/>
    <col min="10" max="10" width="41" customWidth="1"/>
    <col min="11" max="11" width="33.7109375" customWidth="1"/>
    <col min="12" max="12" width="31.140625" customWidth="1"/>
    <col min="13" max="13" width="18.85546875" customWidth="1"/>
    <col min="14" max="14" width="15.7109375" customWidth="1"/>
  </cols>
  <sheetData>
    <row r="1" spans="1:14" ht="43.9" customHeight="1" x14ac:dyDescent="0.25">
      <c r="A1" s="127" t="s">
        <v>34</v>
      </c>
      <c r="B1" s="127"/>
      <c r="C1" s="127"/>
      <c r="D1" s="127"/>
      <c r="E1" s="127"/>
      <c r="F1" s="127"/>
      <c r="G1" s="127"/>
      <c r="H1" s="127"/>
      <c r="I1" s="127"/>
    </row>
    <row r="2" spans="1:14" x14ac:dyDescent="0.25">
      <c r="A2" s="6" t="s">
        <v>1</v>
      </c>
      <c r="J2" s="6" t="s">
        <v>2</v>
      </c>
    </row>
    <row r="3" spans="1:14" ht="75" x14ac:dyDescent="0.25">
      <c r="A3" s="2" t="s">
        <v>3</v>
      </c>
      <c r="B3" s="2" t="s">
        <v>4</v>
      </c>
      <c r="C3" s="2" t="s">
        <v>5</v>
      </c>
      <c r="D3" s="4" t="s">
        <v>6</v>
      </c>
      <c r="E3" s="4" t="s">
        <v>7</v>
      </c>
      <c r="F3" s="4" t="s">
        <v>8</v>
      </c>
      <c r="G3" s="4" t="s">
        <v>9</v>
      </c>
      <c r="H3" s="76" t="s">
        <v>10</v>
      </c>
      <c r="I3" s="8"/>
      <c r="J3" s="4" t="s">
        <v>11</v>
      </c>
      <c r="K3" s="4" t="s">
        <v>12</v>
      </c>
      <c r="L3" s="4" t="s">
        <v>13</v>
      </c>
      <c r="M3" s="4" t="s">
        <v>14</v>
      </c>
      <c r="N3" s="12" t="s">
        <v>15</v>
      </c>
    </row>
    <row r="4" spans="1:14" ht="15.75" thickBot="1" x14ac:dyDescent="0.3">
      <c r="A4" s="3">
        <v>2015</v>
      </c>
      <c r="B4" t="s">
        <v>197</v>
      </c>
      <c r="C4" t="s">
        <v>209</v>
      </c>
      <c r="D4" t="s">
        <v>210</v>
      </c>
      <c r="E4" t="s">
        <v>39</v>
      </c>
      <c r="F4" t="s">
        <v>211</v>
      </c>
      <c r="H4" s="105">
        <v>199179</v>
      </c>
      <c r="I4" s="8"/>
      <c r="J4" s="9"/>
      <c r="M4" s="10"/>
      <c r="N4" s="10"/>
    </row>
    <row r="5" spans="1:14" ht="15.75" thickBot="1" x14ac:dyDescent="0.3">
      <c r="A5" s="1" t="s">
        <v>16</v>
      </c>
      <c r="B5" s="5"/>
      <c r="C5" s="5"/>
      <c r="D5" s="5"/>
      <c r="E5" s="5"/>
      <c r="F5" s="5"/>
      <c r="G5" s="5"/>
      <c r="H5" s="102">
        <f>SUM(H4:H4)</f>
        <v>199179</v>
      </c>
      <c r="I5" s="8"/>
      <c r="J5" s="9"/>
      <c r="M5" s="10"/>
      <c r="N5" s="10"/>
    </row>
    <row r="6" spans="1:14" ht="15.75" thickBot="1" x14ac:dyDescent="0.3">
      <c r="A6" s="3">
        <v>2016</v>
      </c>
      <c r="B6" t="s">
        <v>197</v>
      </c>
      <c r="C6" t="s">
        <v>209</v>
      </c>
      <c r="D6" t="s">
        <v>210</v>
      </c>
      <c r="E6" t="s">
        <v>38</v>
      </c>
      <c r="F6" t="s">
        <v>212</v>
      </c>
      <c r="G6" t="s">
        <v>29</v>
      </c>
      <c r="H6" s="105">
        <v>188057</v>
      </c>
      <c r="I6" s="8"/>
      <c r="J6" s="9"/>
      <c r="M6" s="10"/>
      <c r="N6" s="10"/>
    </row>
    <row r="7" spans="1:14" ht="15.75" thickBot="1" x14ac:dyDescent="0.3">
      <c r="A7" s="1" t="s">
        <v>17</v>
      </c>
      <c r="B7" s="5"/>
      <c r="C7" s="5"/>
      <c r="D7" s="5"/>
      <c r="E7" s="5"/>
      <c r="F7" s="5"/>
      <c r="G7" s="5"/>
      <c r="H7" s="102">
        <f>SUM(H6:H6)</f>
        <v>188057</v>
      </c>
      <c r="I7" s="8"/>
      <c r="J7" s="9"/>
      <c r="M7" s="10"/>
      <c r="N7" s="10"/>
    </row>
    <row r="8" spans="1:14" ht="15.75" thickBot="1" x14ac:dyDescent="0.3">
      <c r="A8" s="3">
        <v>2017</v>
      </c>
      <c r="B8" t="s">
        <v>197</v>
      </c>
      <c r="C8" t="s">
        <v>209</v>
      </c>
      <c r="D8" t="s">
        <v>210</v>
      </c>
      <c r="E8" t="s">
        <v>39</v>
      </c>
      <c r="F8" t="s">
        <v>213</v>
      </c>
      <c r="G8" t="s">
        <v>29</v>
      </c>
      <c r="H8" s="105">
        <v>149011</v>
      </c>
      <c r="I8" s="8"/>
      <c r="J8" s="9"/>
      <c r="M8" s="10"/>
      <c r="N8" s="10"/>
    </row>
    <row r="9" spans="1:14" ht="15.75" thickBot="1" x14ac:dyDescent="0.3">
      <c r="A9" s="1" t="s">
        <v>18</v>
      </c>
      <c r="B9" s="5"/>
      <c r="C9" s="5"/>
      <c r="D9" s="5"/>
      <c r="E9" s="5"/>
      <c r="F9" s="5"/>
      <c r="G9" s="5"/>
      <c r="H9" s="102">
        <f>SUM(H8:H8)</f>
        <v>149011</v>
      </c>
      <c r="I9" s="11"/>
    </row>
    <row r="10" spans="1:14" ht="15.75" thickBot="1" x14ac:dyDescent="0.3">
      <c r="A10" s="3">
        <v>2018</v>
      </c>
      <c r="B10" t="s">
        <v>197</v>
      </c>
      <c r="C10" t="s">
        <v>209</v>
      </c>
      <c r="D10" t="s">
        <v>210</v>
      </c>
      <c r="E10" t="s">
        <v>38</v>
      </c>
      <c r="F10" t="s">
        <v>214</v>
      </c>
      <c r="G10" t="s">
        <v>29</v>
      </c>
      <c r="H10" s="105">
        <v>342073</v>
      </c>
      <c r="I10" s="11"/>
    </row>
    <row r="11" spans="1:14" ht="15.75" thickBot="1" x14ac:dyDescent="0.3">
      <c r="A11" s="1" t="s">
        <v>19</v>
      </c>
      <c r="B11" s="5"/>
      <c r="C11" s="5"/>
      <c r="D11" s="5"/>
      <c r="E11" s="5"/>
      <c r="F11" s="5"/>
      <c r="G11" s="5"/>
      <c r="H11" s="102">
        <f>SUM(H10:H10)</f>
        <v>342073</v>
      </c>
      <c r="I11" s="11"/>
    </row>
    <row r="12" spans="1:14" x14ac:dyDescent="0.25">
      <c r="A12" s="3">
        <v>2019</v>
      </c>
      <c r="B12" t="s">
        <v>197</v>
      </c>
      <c r="C12" t="s">
        <v>209</v>
      </c>
      <c r="D12" t="s">
        <v>210</v>
      </c>
      <c r="E12" t="s">
        <v>39</v>
      </c>
      <c r="F12" t="s">
        <v>215</v>
      </c>
      <c r="G12" t="s">
        <v>29</v>
      </c>
      <c r="H12" s="105">
        <v>129237.6</v>
      </c>
      <c r="I12" s="11"/>
    </row>
    <row r="13" spans="1:14" x14ac:dyDescent="0.25">
      <c r="A13" s="3">
        <v>2019</v>
      </c>
      <c r="B13" t="s">
        <v>197</v>
      </c>
      <c r="C13" t="s">
        <v>209</v>
      </c>
      <c r="D13" t="s">
        <v>210</v>
      </c>
      <c r="E13" t="s">
        <v>39</v>
      </c>
      <c r="F13" t="s">
        <v>211</v>
      </c>
      <c r="G13" t="s">
        <v>29</v>
      </c>
      <c r="H13" s="105">
        <v>214542.12</v>
      </c>
      <c r="I13" s="11"/>
    </row>
    <row r="14" spans="1:14" ht="15.75" thickBot="1" x14ac:dyDescent="0.3">
      <c r="A14" s="3">
        <v>2019</v>
      </c>
      <c r="B14" t="s">
        <v>197</v>
      </c>
      <c r="C14" t="s">
        <v>209</v>
      </c>
      <c r="D14" t="s">
        <v>210</v>
      </c>
      <c r="E14" t="s">
        <v>38</v>
      </c>
      <c r="F14" t="s">
        <v>216</v>
      </c>
      <c r="G14" t="s">
        <v>29</v>
      </c>
      <c r="H14" s="105">
        <v>56551.5</v>
      </c>
      <c r="I14" s="11"/>
    </row>
    <row r="15" spans="1:14" ht="15.75" thickBot="1" x14ac:dyDescent="0.3">
      <c r="A15" s="1" t="s">
        <v>20</v>
      </c>
      <c r="B15" s="5"/>
      <c r="C15" s="5"/>
      <c r="D15" s="5"/>
      <c r="E15" s="5"/>
      <c r="F15" s="5"/>
      <c r="G15" s="5"/>
      <c r="H15" s="102">
        <f>SUM(H12:H14)</f>
        <v>400331.22</v>
      </c>
      <c r="I15" s="11"/>
    </row>
    <row r="16" spans="1:14" x14ac:dyDescent="0.25">
      <c r="A16" s="3">
        <v>2020</v>
      </c>
      <c r="B16" t="s">
        <v>197</v>
      </c>
      <c r="C16" t="s">
        <v>209</v>
      </c>
      <c r="D16" t="s">
        <v>210</v>
      </c>
      <c r="E16" t="s">
        <v>39</v>
      </c>
      <c r="F16" t="s">
        <v>215</v>
      </c>
      <c r="G16" t="s">
        <v>29</v>
      </c>
      <c r="H16" s="105">
        <v>145318.13</v>
      </c>
      <c r="I16" s="11"/>
    </row>
    <row r="17" spans="1:9" x14ac:dyDescent="0.25">
      <c r="A17" s="3">
        <v>2020</v>
      </c>
      <c r="B17" t="s">
        <v>197</v>
      </c>
      <c r="C17" t="s">
        <v>209</v>
      </c>
      <c r="D17" t="s">
        <v>210</v>
      </c>
      <c r="E17" t="s">
        <v>38</v>
      </c>
      <c r="F17" t="s">
        <v>217</v>
      </c>
      <c r="G17" t="s">
        <v>29</v>
      </c>
      <c r="H17" s="105">
        <v>134435.25</v>
      </c>
      <c r="I17" s="11"/>
    </row>
    <row r="18" spans="1:9" ht="15.75" thickBot="1" x14ac:dyDescent="0.3">
      <c r="A18" s="3">
        <v>2020</v>
      </c>
      <c r="B18" t="s">
        <v>197</v>
      </c>
      <c r="C18" t="s">
        <v>209</v>
      </c>
      <c r="D18" t="s">
        <v>210</v>
      </c>
      <c r="E18" t="s">
        <v>38</v>
      </c>
      <c r="F18" t="s">
        <v>218</v>
      </c>
      <c r="G18" t="s">
        <v>29</v>
      </c>
      <c r="H18" s="105">
        <v>59565.56</v>
      </c>
      <c r="I18" s="11"/>
    </row>
    <row r="19" spans="1:9" ht="15.75" thickBot="1" x14ac:dyDescent="0.3">
      <c r="A19" s="1" t="s">
        <v>21</v>
      </c>
      <c r="B19" s="5"/>
      <c r="C19" s="5"/>
      <c r="D19" s="5"/>
      <c r="E19" s="5"/>
      <c r="F19" s="5"/>
      <c r="G19" s="5"/>
      <c r="H19" s="102">
        <f>SUM(H16:H18)</f>
        <v>339318.94</v>
      </c>
      <c r="I19" s="11"/>
    </row>
    <row r="20" spans="1:9" x14ac:dyDescent="0.25">
      <c r="A20" s="3">
        <v>2021</v>
      </c>
      <c r="B20" t="s">
        <v>197</v>
      </c>
      <c r="C20" t="s">
        <v>209</v>
      </c>
      <c r="D20" t="s">
        <v>210</v>
      </c>
      <c r="E20" t="s">
        <v>38</v>
      </c>
      <c r="F20" t="s">
        <v>219</v>
      </c>
      <c r="G20" t="s">
        <v>29</v>
      </c>
      <c r="H20" s="105">
        <v>61860.14</v>
      </c>
      <c r="I20" s="11"/>
    </row>
    <row r="21" spans="1:9" ht="15.75" thickBot="1" x14ac:dyDescent="0.3">
      <c r="A21" s="3">
        <v>2021</v>
      </c>
      <c r="B21" t="s">
        <v>197</v>
      </c>
      <c r="C21" t="s">
        <v>209</v>
      </c>
      <c r="D21" t="s">
        <v>210</v>
      </c>
      <c r="E21" t="s">
        <v>38</v>
      </c>
      <c r="F21" t="s">
        <v>220</v>
      </c>
      <c r="G21" t="s">
        <v>29</v>
      </c>
      <c r="H21" s="105">
        <v>65145.99</v>
      </c>
      <c r="I21" s="11"/>
    </row>
    <row r="22" spans="1:9" ht="15.75" thickBot="1" x14ac:dyDescent="0.3">
      <c r="A22" s="1" t="s">
        <v>22</v>
      </c>
      <c r="B22" s="5"/>
      <c r="C22" s="5"/>
      <c r="D22" s="5"/>
      <c r="E22" s="5"/>
      <c r="F22" s="5"/>
      <c r="G22" s="5"/>
      <c r="H22" s="102">
        <f>SUM(H20:H21)</f>
        <v>127006.13</v>
      </c>
      <c r="I22" s="11"/>
    </row>
    <row r="23" spans="1:9" x14ac:dyDescent="0.25">
      <c r="A23" s="3">
        <v>2022</v>
      </c>
      <c r="B23" t="s">
        <v>197</v>
      </c>
      <c r="C23" t="s">
        <v>209</v>
      </c>
      <c r="D23" t="s">
        <v>210</v>
      </c>
      <c r="E23" t="s">
        <v>38</v>
      </c>
      <c r="F23" t="s">
        <v>221</v>
      </c>
      <c r="G23" t="s">
        <v>29</v>
      </c>
      <c r="H23" s="105">
        <v>321299.98</v>
      </c>
      <c r="I23" s="11"/>
    </row>
    <row r="24" spans="1:9" x14ac:dyDescent="0.25">
      <c r="A24" s="3">
        <v>2022</v>
      </c>
      <c r="B24" t="s">
        <v>197</v>
      </c>
      <c r="C24" t="s">
        <v>209</v>
      </c>
      <c r="D24" t="s">
        <v>210</v>
      </c>
      <c r="E24" t="s">
        <v>39</v>
      </c>
      <c r="F24" t="s">
        <v>222</v>
      </c>
      <c r="G24" t="s">
        <v>29</v>
      </c>
      <c r="H24" s="105">
        <v>45251.77</v>
      </c>
      <c r="I24" s="11"/>
    </row>
    <row r="25" spans="1:9" ht="15.75" thickBot="1" x14ac:dyDescent="0.3">
      <c r="A25" s="3">
        <v>2022</v>
      </c>
      <c r="B25" t="s">
        <v>197</v>
      </c>
      <c r="C25" t="s">
        <v>209</v>
      </c>
      <c r="D25" t="s">
        <v>210</v>
      </c>
      <c r="E25" t="s">
        <v>39</v>
      </c>
      <c r="F25" t="s">
        <v>215</v>
      </c>
      <c r="G25" t="s">
        <v>29</v>
      </c>
      <c r="H25" s="105">
        <v>93369.1</v>
      </c>
      <c r="I25" s="11"/>
    </row>
    <row r="26" spans="1:9" ht="15.75" thickBot="1" x14ac:dyDescent="0.3">
      <c r="A26" s="1" t="s">
        <v>23</v>
      </c>
      <c r="B26" s="5"/>
      <c r="C26" s="5"/>
      <c r="D26" s="5"/>
      <c r="E26" s="5"/>
      <c r="F26" s="5"/>
      <c r="G26" s="5"/>
      <c r="H26" s="102">
        <f>SUM(H23:H25)</f>
        <v>459920.85</v>
      </c>
      <c r="I26" s="11"/>
    </row>
    <row r="27" spans="1:9" x14ac:dyDescent="0.25">
      <c r="A27" s="3">
        <v>2023</v>
      </c>
      <c r="B27" t="s">
        <v>197</v>
      </c>
      <c r="C27" t="s">
        <v>209</v>
      </c>
      <c r="D27" t="s">
        <v>210</v>
      </c>
      <c r="E27" t="s">
        <v>39</v>
      </c>
      <c r="F27" t="s">
        <v>215</v>
      </c>
      <c r="G27" t="s">
        <v>29</v>
      </c>
      <c r="H27" s="105">
        <v>221167.24</v>
      </c>
      <c r="I27" s="11"/>
    </row>
    <row r="28" spans="1:9" x14ac:dyDescent="0.25">
      <c r="A28" s="3">
        <v>2023</v>
      </c>
      <c r="B28" t="s">
        <v>197</v>
      </c>
      <c r="C28" t="s">
        <v>209</v>
      </c>
      <c r="D28" t="s">
        <v>223</v>
      </c>
      <c r="E28" t="s">
        <v>38</v>
      </c>
      <c r="F28" t="s">
        <v>224</v>
      </c>
      <c r="G28" t="s">
        <v>29</v>
      </c>
      <c r="H28" s="105">
        <v>115197.99</v>
      </c>
      <c r="I28" s="11"/>
    </row>
    <row r="29" spans="1:9" x14ac:dyDescent="0.25">
      <c r="A29" s="3">
        <v>2023</v>
      </c>
      <c r="B29" t="s">
        <v>197</v>
      </c>
      <c r="C29" t="s">
        <v>209</v>
      </c>
      <c r="D29" t="s">
        <v>223</v>
      </c>
      <c r="E29" t="s">
        <v>38</v>
      </c>
      <c r="F29" t="s">
        <v>198</v>
      </c>
      <c r="G29" t="s">
        <v>29</v>
      </c>
      <c r="H29" s="105">
        <v>103736.82999999999</v>
      </c>
      <c r="I29" s="11"/>
    </row>
    <row r="30" spans="1:9" ht="15.75" thickBot="1" x14ac:dyDescent="0.3">
      <c r="A30" s="3">
        <v>2023</v>
      </c>
      <c r="B30" t="s">
        <v>197</v>
      </c>
      <c r="C30" t="s">
        <v>209</v>
      </c>
      <c r="D30" t="s">
        <v>223</v>
      </c>
      <c r="E30" t="s">
        <v>38</v>
      </c>
      <c r="F30" t="s">
        <v>225</v>
      </c>
      <c r="G30" t="s">
        <v>29</v>
      </c>
      <c r="H30" s="105">
        <v>247825</v>
      </c>
      <c r="I30" s="11"/>
    </row>
    <row r="31" spans="1:9" ht="15.75" thickBot="1" x14ac:dyDescent="0.3">
      <c r="A31" s="1" t="s">
        <v>24</v>
      </c>
      <c r="B31" s="5"/>
      <c r="C31" s="5"/>
      <c r="D31" s="5"/>
      <c r="E31" s="5"/>
      <c r="F31" s="5"/>
      <c r="G31" s="5"/>
      <c r="H31" s="102">
        <f>SUM(H27:H30)</f>
        <v>687927.05999999994</v>
      </c>
      <c r="I31" s="11"/>
    </row>
    <row r="33" spans="1:16" x14ac:dyDescent="0.25">
      <c r="G33" s="77"/>
      <c r="J33" s="7"/>
      <c r="K33" s="7"/>
      <c r="L33" s="7"/>
      <c r="M33" s="7"/>
      <c r="N33" s="7"/>
      <c r="O33" s="7"/>
      <c r="P33" s="7"/>
    </row>
    <row r="34" spans="1:16" s="7" customFormat="1" x14ac:dyDescent="0.25">
      <c r="A34"/>
      <c r="B34"/>
      <c r="C34"/>
      <c r="D34"/>
      <c r="E34"/>
      <c r="F34"/>
      <c r="G34" s="77"/>
      <c r="H34" s="75"/>
      <c r="J34"/>
      <c r="K34"/>
      <c r="L34"/>
      <c r="M34"/>
      <c r="N34"/>
      <c r="O34"/>
      <c r="P34"/>
    </row>
    <row r="35" spans="1:16" x14ac:dyDescent="0.25">
      <c r="G35" s="21"/>
    </row>
    <row r="36" spans="1:16" x14ac:dyDescent="0.25">
      <c r="A36" s="3"/>
    </row>
    <row r="37" spans="1:16" x14ac:dyDescent="0.25">
      <c r="A37" s="3"/>
    </row>
  </sheetData>
  <mergeCells count="1">
    <mergeCell ref="A1:I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DA9EC-363F-4A5B-B209-FB170CB233C2}">
  <sheetPr>
    <tabColor rgb="FF92D050"/>
  </sheetPr>
  <dimension ref="A1:P42"/>
  <sheetViews>
    <sheetView tabSelected="1" zoomScale="85" zoomScaleNormal="85" workbookViewId="0">
      <pane xSplit="1" ySplit="3" topLeftCell="E4" activePane="bottomRight" state="frozen"/>
      <selection pane="topRight" activeCell="B1" sqref="B1"/>
      <selection pane="bottomLeft" activeCell="A4" sqref="A4"/>
      <selection pane="bottomRight" activeCell="E35" sqref="E35"/>
    </sheetView>
  </sheetViews>
  <sheetFormatPr defaultColWidth="8.85546875" defaultRowHeight="15" x14ac:dyDescent="0.25"/>
  <cols>
    <col min="1" max="1" width="10.7109375" bestFit="1" customWidth="1"/>
    <col min="2" max="2" width="13.28515625" bestFit="1" customWidth="1"/>
    <col min="3" max="3" width="13.28515625" customWidth="1"/>
    <col min="4" max="4" width="19.28515625" customWidth="1"/>
    <col min="5" max="5" width="40.7109375" customWidth="1"/>
    <col min="6" max="6" width="89.85546875" customWidth="1"/>
    <col min="7" max="7" width="19" customWidth="1"/>
    <col min="8" max="8" width="19.5703125" style="14" customWidth="1"/>
    <col min="9" max="9" width="10.28515625" customWidth="1"/>
    <col min="10" max="10" width="64.85546875" customWidth="1"/>
    <col min="11" max="11" width="47.5703125" customWidth="1"/>
    <col min="12" max="12" width="75.42578125" customWidth="1"/>
    <col min="13" max="13" width="18.85546875" customWidth="1"/>
    <col min="14" max="14" width="14.7109375" customWidth="1"/>
  </cols>
  <sheetData>
    <row r="1" spans="1:15" ht="44.1" customHeight="1" x14ac:dyDescent="0.25">
      <c r="A1" s="127" t="s">
        <v>35</v>
      </c>
      <c r="B1" s="127"/>
      <c r="C1" s="127"/>
      <c r="D1" s="127"/>
      <c r="E1" s="127"/>
      <c r="F1" s="127"/>
      <c r="G1" s="127"/>
      <c r="H1" s="127"/>
      <c r="I1" s="127"/>
    </row>
    <row r="2" spans="1:15" x14ac:dyDescent="0.25">
      <c r="A2" s="6" t="s">
        <v>1</v>
      </c>
      <c r="J2" s="6" t="s">
        <v>2</v>
      </c>
    </row>
    <row r="3" spans="1:15" ht="60" x14ac:dyDescent="0.25">
      <c r="A3" s="2" t="s">
        <v>3</v>
      </c>
      <c r="B3" s="2" t="s">
        <v>4</v>
      </c>
      <c r="C3" s="2" t="s">
        <v>5</v>
      </c>
      <c r="D3" s="4" t="s">
        <v>6</v>
      </c>
      <c r="E3" s="4" t="s">
        <v>7</v>
      </c>
      <c r="F3" s="4" t="s">
        <v>8</v>
      </c>
      <c r="G3" s="4" t="s">
        <v>9</v>
      </c>
      <c r="H3" s="15" t="s">
        <v>10</v>
      </c>
      <c r="I3" s="8"/>
      <c r="J3" s="4" t="s">
        <v>11</v>
      </c>
      <c r="K3" s="4" t="s">
        <v>12</v>
      </c>
      <c r="L3" s="4" t="s">
        <v>13</v>
      </c>
      <c r="M3" s="4" t="s">
        <v>14</v>
      </c>
      <c r="N3" s="12" t="s">
        <v>15</v>
      </c>
    </row>
    <row r="4" spans="1:15" ht="30.75" thickBot="1" x14ac:dyDescent="0.3">
      <c r="A4" s="3">
        <v>2015</v>
      </c>
      <c r="B4" t="s">
        <v>61</v>
      </c>
      <c r="C4" t="s">
        <v>26</v>
      </c>
      <c r="D4" t="s">
        <v>26</v>
      </c>
      <c r="E4" t="s">
        <v>27</v>
      </c>
      <c r="F4" t="s">
        <v>53</v>
      </c>
      <c r="G4" t="s">
        <v>36</v>
      </c>
      <c r="H4" s="14">
        <v>275787000</v>
      </c>
      <c r="I4" s="8"/>
      <c r="J4" s="7" t="s">
        <v>40</v>
      </c>
      <c r="K4" s="7" t="s">
        <v>41</v>
      </c>
      <c r="L4" s="7" t="s">
        <v>42</v>
      </c>
      <c r="M4" s="7" t="s">
        <v>43</v>
      </c>
      <c r="N4" s="10" t="s">
        <v>36</v>
      </c>
    </row>
    <row r="5" spans="1:15" ht="30.75" thickBot="1" x14ac:dyDescent="0.3">
      <c r="A5" s="1" t="s">
        <v>16</v>
      </c>
      <c r="B5" s="5"/>
      <c r="C5" s="5"/>
      <c r="D5" s="5"/>
      <c r="E5" s="5"/>
      <c r="F5" s="5"/>
      <c r="G5" s="5"/>
      <c r="H5" s="16">
        <f>SUM(H4)</f>
        <v>275787000</v>
      </c>
      <c r="I5" s="8"/>
      <c r="J5" s="7" t="s">
        <v>40</v>
      </c>
      <c r="K5" s="7" t="s">
        <v>41</v>
      </c>
      <c r="L5" s="7" t="s">
        <v>42</v>
      </c>
      <c r="M5" s="7" t="s">
        <v>44</v>
      </c>
      <c r="N5" s="10" t="s">
        <v>36</v>
      </c>
    </row>
    <row r="6" spans="1:15" ht="30.75" thickBot="1" x14ac:dyDescent="0.3">
      <c r="A6" s="3">
        <v>2016</v>
      </c>
      <c r="B6" t="s">
        <v>61</v>
      </c>
      <c r="C6" t="s">
        <v>26</v>
      </c>
      <c r="D6" t="s">
        <v>26</v>
      </c>
      <c r="E6" t="s">
        <v>27</v>
      </c>
      <c r="F6" t="s">
        <v>53</v>
      </c>
      <c r="G6" t="s">
        <v>36</v>
      </c>
      <c r="H6" s="14">
        <f>271387000+1268000</f>
        <v>272655000</v>
      </c>
      <c r="I6" s="8"/>
      <c r="J6" s="7" t="s">
        <v>40</v>
      </c>
      <c r="K6" s="7" t="s">
        <v>41</v>
      </c>
      <c r="L6" s="7" t="s">
        <v>42</v>
      </c>
      <c r="M6" s="7" t="s">
        <v>45</v>
      </c>
      <c r="N6" s="10" t="s">
        <v>36</v>
      </c>
    </row>
    <row r="7" spans="1:15" ht="30.75" thickBot="1" x14ac:dyDescent="0.3">
      <c r="A7" s="1" t="s">
        <v>17</v>
      </c>
      <c r="B7" s="5"/>
      <c r="C7" s="5"/>
      <c r="D7" s="5"/>
      <c r="E7" s="5"/>
      <c r="F7" s="5"/>
      <c r="G7" s="5"/>
      <c r="H7" s="16">
        <f>SUM(H6:H6)</f>
        <v>272655000</v>
      </c>
      <c r="I7" s="8"/>
      <c r="J7" t="s">
        <v>46</v>
      </c>
      <c r="K7" s="7" t="s">
        <v>47</v>
      </c>
      <c r="L7" s="7" t="s">
        <v>48</v>
      </c>
      <c r="M7" s="10" t="s">
        <v>49</v>
      </c>
      <c r="N7" s="10" t="s">
        <v>29</v>
      </c>
    </row>
    <row r="8" spans="1:15" x14ac:dyDescent="0.25">
      <c r="A8" s="3">
        <v>2017</v>
      </c>
      <c r="B8" t="s">
        <v>61</v>
      </c>
      <c r="C8" t="s">
        <v>26</v>
      </c>
      <c r="D8" t="s">
        <v>26</v>
      </c>
      <c r="E8" t="s">
        <v>27</v>
      </c>
      <c r="F8" t="s">
        <v>53</v>
      </c>
      <c r="G8" t="s">
        <v>36</v>
      </c>
      <c r="H8" s="14">
        <f>275167000+1156000</f>
        <v>276323000</v>
      </c>
      <c r="I8" s="8"/>
      <c r="J8" s="9" t="s">
        <v>50</v>
      </c>
      <c r="K8" s="7" t="s">
        <v>51</v>
      </c>
      <c r="L8" t="s">
        <v>52</v>
      </c>
      <c r="M8" s="10" t="s">
        <v>45</v>
      </c>
      <c r="N8" s="10" t="s">
        <v>36</v>
      </c>
    </row>
    <row r="9" spans="1:15" ht="15.75" thickBot="1" x14ac:dyDescent="0.3">
      <c r="A9" s="3">
        <v>2017</v>
      </c>
      <c r="B9" t="s">
        <v>61</v>
      </c>
      <c r="C9" t="s">
        <v>26</v>
      </c>
      <c r="D9" t="s">
        <v>26</v>
      </c>
      <c r="E9" t="s">
        <v>27</v>
      </c>
      <c r="F9" t="s">
        <v>54</v>
      </c>
      <c r="G9" t="s">
        <v>36</v>
      </c>
      <c r="H9" s="14">
        <v>18300000</v>
      </c>
      <c r="I9" s="8"/>
      <c r="J9" s="24" t="s">
        <v>93</v>
      </c>
      <c r="K9" s="23" t="s">
        <v>94</v>
      </c>
      <c r="L9" s="25" t="s">
        <v>95</v>
      </c>
      <c r="M9" s="26" t="s">
        <v>96</v>
      </c>
      <c r="N9" s="26" t="s">
        <v>36</v>
      </c>
      <c r="O9" s="23" t="s">
        <v>167</v>
      </c>
    </row>
    <row r="10" spans="1:15" ht="15.75" thickBot="1" x14ac:dyDescent="0.3">
      <c r="A10" s="1" t="s">
        <v>18</v>
      </c>
      <c r="B10" s="5"/>
      <c r="C10" s="5"/>
      <c r="D10" s="5"/>
      <c r="E10" s="5"/>
      <c r="F10" s="5"/>
      <c r="G10" s="5"/>
      <c r="H10" s="16">
        <f>SUM(H8:H9)</f>
        <v>294623000</v>
      </c>
      <c r="I10" s="11"/>
      <c r="J10" s="24" t="s">
        <v>97</v>
      </c>
      <c r="K10" s="25" t="s">
        <v>98</v>
      </c>
      <c r="L10" s="25" t="s">
        <v>99</v>
      </c>
      <c r="M10" s="26" t="s">
        <v>96</v>
      </c>
      <c r="N10" s="26" t="s">
        <v>36</v>
      </c>
      <c r="O10" s="23" t="s">
        <v>167</v>
      </c>
    </row>
    <row r="11" spans="1:15" ht="15.75" thickBot="1" x14ac:dyDescent="0.3">
      <c r="A11" s="3">
        <v>2018</v>
      </c>
      <c r="B11" t="s">
        <v>61</v>
      </c>
      <c r="C11" t="s">
        <v>26</v>
      </c>
      <c r="D11" t="s">
        <v>26</v>
      </c>
      <c r="E11" t="s">
        <v>27</v>
      </c>
      <c r="F11" t="s">
        <v>53</v>
      </c>
      <c r="G11" t="s">
        <v>36</v>
      </c>
      <c r="H11" s="14">
        <f>265978000+752000</f>
        <v>266730000</v>
      </c>
      <c r="I11" s="11"/>
      <c r="J11" s="24" t="s">
        <v>100</v>
      </c>
      <c r="K11" s="25" t="s">
        <v>101</v>
      </c>
      <c r="L11" s="25" t="s">
        <v>102</v>
      </c>
      <c r="M11" s="26" t="s">
        <v>103</v>
      </c>
      <c r="N11" s="26" t="s">
        <v>29</v>
      </c>
      <c r="O11" s="23"/>
    </row>
    <row r="12" spans="1:15" ht="15.75" thickBot="1" x14ac:dyDescent="0.3">
      <c r="A12" s="1" t="s">
        <v>19</v>
      </c>
      <c r="B12" s="5"/>
      <c r="C12" s="5"/>
      <c r="D12" s="5"/>
      <c r="E12" s="5"/>
      <c r="F12" s="5"/>
      <c r="G12" s="5"/>
      <c r="H12" s="16">
        <f>SUM(H11)</f>
        <v>266730000</v>
      </c>
      <c r="I12" s="11"/>
    </row>
    <row r="13" spans="1:15" ht="15.75" thickBot="1" x14ac:dyDescent="0.3">
      <c r="A13" s="3">
        <v>2019</v>
      </c>
      <c r="B13" t="s">
        <v>61</v>
      </c>
      <c r="C13" t="s">
        <v>26</v>
      </c>
      <c r="D13" t="s">
        <v>26</v>
      </c>
      <c r="E13" t="s">
        <v>27</v>
      </c>
      <c r="F13" t="s">
        <v>53</v>
      </c>
      <c r="G13" t="s">
        <v>36</v>
      </c>
      <c r="H13" s="14">
        <f>266172000+152000</f>
        <v>266324000</v>
      </c>
      <c r="I13" s="11"/>
    </row>
    <row r="14" spans="1:15" ht="15.75" thickBot="1" x14ac:dyDescent="0.3">
      <c r="A14" s="1" t="s">
        <v>20</v>
      </c>
      <c r="B14" s="5"/>
      <c r="C14" s="5"/>
      <c r="D14" s="5"/>
      <c r="E14" s="5"/>
      <c r="F14" s="5"/>
      <c r="G14" s="5"/>
      <c r="H14" s="16">
        <f>SUM(H13)</f>
        <v>266324000</v>
      </c>
      <c r="I14" s="11"/>
    </row>
    <row r="15" spans="1:15" x14ac:dyDescent="0.25">
      <c r="A15" s="3">
        <v>2020</v>
      </c>
      <c r="B15" t="s">
        <v>61</v>
      </c>
      <c r="C15" t="s">
        <v>26</v>
      </c>
      <c r="D15" t="s">
        <v>26</v>
      </c>
      <c r="E15" t="s">
        <v>27</v>
      </c>
      <c r="F15" t="s">
        <v>55</v>
      </c>
      <c r="G15" t="s">
        <v>29</v>
      </c>
      <c r="H15" s="14">
        <v>30000</v>
      </c>
      <c r="I15" s="11"/>
    </row>
    <row r="16" spans="1:15" x14ac:dyDescent="0.25">
      <c r="A16" s="3">
        <v>2020</v>
      </c>
      <c r="B16" t="s">
        <v>61</v>
      </c>
      <c r="C16" t="s">
        <v>26</v>
      </c>
      <c r="D16" t="s">
        <v>26</v>
      </c>
      <c r="E16" t="s">
        <v>27</v>
      </c>
      <c r="F16" t="s">
        <v>53</v>
      </c>
      <c r="G16" t="s">
        <v>36</v>
      </c>
      <c r="H16" s="14">
        <v>261751000</v>
      </c>
      <c r="I16" s="11"/>
    </row>
    <row r="17" spans="1:9" ht="15.75" thickBot="1" x14ac:dyDescent="0.3">
      <c r="A17" s="3">
        <v>2020</v>
      </c>
      <c r="B17" t="s">
        <v>61</v>
      </c>
      <c r="C17" t="s">
        <v>26</v>
      </c>
      <c r="D17" t="s">
        <v>26</v>
      </c>
      <c r="E17" t="s">
        <v>27</v>
      </c>
      <c r="F17" t="s">
        <v>56</v>
      </c>
      <c r="G17" t="s">
        <v>29</v>
      </c>
      <c r="H17" s="14">
        <v>3800000</v>
      </c>
      <c r="I17" s="11"/>
    </row>
    <row r="18" spans="1:9" ht="15.75" thickBot="1" x14ac:dyDescent="0.3">
      <c r="A18" s="1" t="s">
        <v>21</v>
      </c>
      <c r="B18" s="5"/>
      <c r="C18" s="5"/>
      <c r="D18" s="5"/>
      <c r="E18" s="5"/>
      <c r="F18" s="5"/>
      <c r="G18" s="5"/>
      <c r="H18" s="16">
        <f>SUM(H15:H17)</f>
        <v>265581000</v>
      </c>
      <c r="I18" s="11"/>
    </row>
    <row r="19" spans="1:9" x14ac:dyDescent="0.25">
      <c r="A19" s="3">
        <v>2021</v>
      </c>
      <c r="B19" t="s">
        <v>61</v>
      </c>
      <c r="C19" t="s">
        <v>26</v>
      </c>
      <c r="D19" t="s">
        <v>26</v>
      </c>
      <c r="E19" t="s">
        <v>27</v>
      </c>
      <c r="F19" t="s">
        <v>53</v>
      </c>
      <c r="G19" t="s">
        <v>36</v>
      </c>
      <c r="H19" s="14">
        <f>267220000-300000</f>
        <v>266920000</v>
      </c>
      <c r="I19" s="11"/>
    </row>
    <row r="20" spans="1:9" ht="15.75" thickBot="1" x14ac:dyDescent="0.3">
      <c r="A20" s="3">
        <v>2021</v>
      </c>
      <c r="B20" t="s">
        <v>61</v>
      </c>
      <c r="C20" t="s">
        <v>26</v>
      </c>
      <c r="D20" t="s">
        <v>26</v>
      </c>
      <c r="E20" t="s">
        <v>27</v>
      </c>
      <c r="F20" t="s">
        <v>57</v>
      </c>
      <c r="G20" t="s">
        <v>36</v>
      </c>
      <c r="H20" s="14">
        <v>300000</v>
      </c>
      <c r="I20" s="11"/>
    </row>
    <row r="21" spans="1:9" ht="15.75" thickBot="1" x14ac:dyDescent="0.3">
      <c r="A21" s="1" t="s">
        <v>22</v>
      </c>
      <c r="B21" s="5"/>
      <c r="C21" s="5"/>
      <c r="D21" s="5"/>
      <c r="E21" s="5"/>
      <c r="F21" s="5"/>
      <c r="G21" s="5"/>
      <c r="H21" s="16">
        <f>SUM(H19:H20)</f>
        <v>267220000</v>
      </c>
      <c r="I21" s="11"/>
    </row>
    <row r="22" spans="1:9" x14ac:dyDescent="0.25">
      <c r="A22" s="3">
        <v>2022</v>
      </c>
      <c r="B22" t="s">
        <v>61</v>
      </c>
      <c r="C22" t="s">
        <v>26</v>
      </c>
      <c r="D22" t="s">
        <v>26</v>
      </c>
      <c r="E22" t="s">
        <v>27</v>
      </c>
      <c r="F22" t="s">
        <v>53</v>
      </c>
      <c r="G22" t="s">
        <v>36</v>
      </c>
      <c r="H22" s="14">
        <f>176976000+107461000+809000-104000</f>
        <v>285142000</v>
      </c>
      <c r="I22" s="11"/>
    </row>
    <row r="23" spans="1:9" ht="15.75" thickBot="1" x14ac:dyDescent="0.3">
      <c r="A23" s="3">
        <v>2022</v>
      </c>
      <c r="B23" t="s">
        <v>61</v>
      </c>
      <c r="C23" t="s">
        <v>26</v>
      </c>
      <c r="D23" t="s">
        <v>26</v>
      </c>
      <c r="E23" t="s">
        <v>27</v>
      </c>
      <c r="F23" t="s">
        <v>57</v>
      </c>
      <c r="G23" t="s">
        <v>36</v>
      </c>
      <c r="H23" s="14">
        <v>104000</v>
      </c>
      <c r="I23" s="11"/>
    </row>
    <row r="24" spans="1:9" ht="15.75" thickBot="1" x14ac:dyDescent="0.3">
      <c r="A24" s="1" t="s">
        <v>23</v>
      </c>
      <c r="B24" s="5"/>
      <c r="C24" s="5"/>
      <c r="D24" s="5"/>
      <c r="E24" s="5"/>
      <c r="F24" s="5"/>
      <c r="G24" s="5"/>
      <c r="H24" s="16">
        <f>SUM(H22:H23)</f>
        <v>285246000</v>
      </c>
      <c r="I24" s="11"/>
    </row>
    <row r="25" spans="1:9" ht="15.75" thickBot="1" x14ac:dyDescent="0.3">
      <c r="A25" s="3">
        <v>2023</v>
      </c>
      <c r="B25" t="s">
        <v>60</v>
      </c>
      <c r="C25" t="s">
        <v>26</v>
      </c>
      <c r="D25" t="s">
        <v>26</v>
      </c>
      <c r="E25" t="s">
        <v>38</v>
      </c>
      <c r="F25" t="s">
        <v>58</v>
      </c>
      <c r="G25" t="s">
        <v>29</v>
      </c>
      <c r="H25" s="14">
        <v>27998.799999999999</v>
      </c>
      <c r="I25" s="11"/>
    </row>
    <row r="26" spans="1:9" ht="15.75" thickBot="1" x14ac:dyDescent="0.3">
      <c r="A26" s="30"/>
      <c r="B26" s="31"/>
      <c r="C26" s="31"/>
      <c r="D26" s="31"/>
      <c r="E26" s="31"/>
      <c r="F26" s="31" t="s">
        <v>107</v>
      </c>
      <c r="G26" s="32" t="s">
        <v>106</v>
      </c>
      <c r="H26" s="33" t="s">
        <v>106</v>
      </c>
      <c r="I26" s="23"/>
    </row>
    <row r="27" spans="1:9" x14ac:dyDescent="0.25">
      <c r="A27" s="23">
        <v>2023</v>
      </c>
      <c r="B27" s="23" t="s">
        <v>61</v>
      </c>
      <c r="C27" s="23" t="s">
        <v>26</v>
      </c>
      <c r="D27" s="23" t="s">
        <v>26</v>
      </c>
      <c r="E27" s="23" t="s">
        <v>27</v>
      </c>
      <c r="F27" s="23" t="s">
        <v>53</v>
      </c>
      <c r="G27" s="23" t="s">
        <v>36</v>
      </c>
      <c r="H27" s="14">
        <v>294398000</v>
      </c>
      <c r="I27" s="34" t="s">
        <v>106</v>
      </c>
    </row>
    <row r="28" spans="1:9" x14ac:dyDescent="0.25">
      <c r="A28" s="23">
        <v>2023</v>
      </c>
      <c r="B28" s="23" t="s">
        <v>61</v>
      </c>
      <c r="C28" s="23" t="s">
        <v>26</v>
      </c>
      <c r="D28" s="23" t="s">
        <v>26</v>
      </c>
      <c r="E28" s="23" t="s">
        <v>27</v>
      </c>
      <c r="F28" s="23" t="s">
        <v>59</v>
      </c>
      <c r="G28" s="23" t="s">
        <v>29</v>
      </c>
      <c r="H28" s="14">
        <v>7100000</v>
      </c>
      <c r="I28" s="34" t="s">
        <v>106</v>
      </c>
    </row>
    <row r="29" spans="1:9" x14ac:dyDescent="0.25">
      <c r="A29" s="23">
        <v>2023</v>
      </c>
      <c r="B29" s="23" t="s">
        <v>61</v>
      </c>
      <c r="C29" s="23" t="s">
        <v>26</v>
      </c>
      <c r="D29" s="23" t="s">
        <v>26</v>
      </c>
      <c r="E29" s="23" t="s">
        <v>27</v>
      </c>
      <c r="F29" s="23" t="s">
        <v>57</v>
      </c>
      <c r="G29" s="23" t="s">
        <v>36</v>
      </c>
      <c r="H29" s="14">
        <v>104000</v>
      </c>
      <c r="I29" s="34" t="s">
        <v>106</v>
      </c>
    </row>
    <row r="30" spans="1:9" x14ac:dyDescent="0.25">
      <c r="A30" s="23">
        <v>2023</v>
      </c>
      <c r="B30" s="23" t="s">
        <v>61</v>
      </c>
      <c r="C30" s="23" t="s">
        <v>26</v>
      </c>
      <c r="D30" s="23" t="s">
        <v>26</v>
      </c>
      <c r="E30" s="23" t="s">
        <v>27</v>
      </c>
      <c r="F30" s="23" t="s">
        <v>57</v>
      </c>
      <c r="G30" s="23" t="s">
        <v>29</v>
      </c>
      <c r="H30" s="14">
        <v>150000</v>
      </c>
      <c r="I30" s="34" t="s">
        <v>106</v>
      </c>
    </row>
    <row r="31" spans="1:9" ht="15.75" thickBot="1" x14ac:dyDescent="0.3">
      <c r="A31" s="23">
        <v>2023</v>
      </c>
      <c r="B31" s="23" t="s">
        <v>61</v>
      </c>
      <c r="C31" s="23" t="s">
        <v>26</v>
      </c>
      <c r="D31" s="23" t="s">
        <v>26</v>
      </c>
      <c r="E31" s="23" t="s">
        <v>27</v>
      </c>
      <c r="F31" s="23" t="s">
        <v>108</v>
      </c>
      <c r="G31" s="23" t="s">
        <v>36</v>
      </c>
      <c r="H31" s="14">
        <v>552000</v>
      </c>
      <c r="I31" s="34" t="s">
        <v>106</v>
      </c>
    </row>
    <row r="32" spans="1:9" ht="15.75" thickBot="1" x14ac:dyDescent="0.3">
      <c r="A32" s="35" t="s">
        <v>24</v>
      </c>
      <c r="B32" s="36" t="s">
        <v>106</v>
      </c>
      <c r="C32" s="36" t="s">
        <v>106</v>
      </c>
      <c r="D32" s="36" t="s">
        <v>106</v>
      </c>
      <c r="E32" s="36" t="s">
        <v>106</v>
      </c>
      <c r="F32" s="36" t="s">
        <v>106</v>
      </c>
      <c r="G32" s="36" t="s">
        <v>106</v>
      </c>
      <c r="H32" s="38">
        <v>302331998.80000001</v>
      </c>
      <c r="I32" s="34" t="s">
        <v>106</v>
      </c>
    </row>
    <row r="33" spans="1:16" ht="15.75" thickBot="1" x14ac:dyDescent="0.3">
      <c r="A33" s="37"/>
      <c r="B33" s="37"/>
      <c r="C33" s="37"/>
      <c r="D33" s="37"/>
      <c r="E33" s="37"/>
      <c r="F33" s="37"/>
      <c r="G33" s="37"/>
      <c r="H33" s="37"/>
      <c r="I33" s="37"/>
    </row>
    <row r="34" spans="1:16" ht="15.75" thickBot="1" x14ac:dyDescent="0.3">
      <c r="A34" s="30" t="s">
        <v>109</v>
      </c>
      <c r="B34" s="31"/>
      <c r="C34" s="31"/>
      <c r="D34" s="31"/>
      <c r="E34" s="31" t="s">
        <v>106</v>
      </c>
      <c r="F34" s="31" t="s">
        <v>110</v>
      </c>
      <c r="G34" s="32" t="s">
        <v>106</v>
      </c>
      <c r="H34" s="39" t="s">
        <v>111</v>
      </c>
      <c r="I34" s="23"/>
    </row>
    <row r="35" spans="1:16" x14ac:dyDescent="0.25">
      <c r="A35" s="41">
        <v>2022</v>
      </c>
      <c r="B35" s="40" t="s">
        <v>61</v>
      </c>
      <c r="C35" s="40" t="s">
        <v>26</v>
      </c>
      <c r="D35" s="40" t="s">
        <v>26</v>
      </c>
      <c r="E35" s="40" t="s">
        <v>27</v>
      </c>
      <c r="F35" s="40" t="s">
        <v>112</v>
      </c>
      <c r="G35" s="40" t="s">
        <v>29</v>
      </c>
      <c r="H35" s="42">
        <v>2000000</v>
      </c>
      <c r="I35" s="40" t="s">
        <v>113</v>
      </c>
      <c r="J35" s="7"/>
      <c r="K35" s="7"/>
      <c r="L35" s="7"/>
      <c r="M35" s="7"/>
      <c r="N35" s="7"/>
      <c r="O35" s="7"/>
      <c r="P35" s="7"/>
    </row>
    <row r="36" spans="1:16" s="7" customFormat="1" x14ac:dyDescent="0.25">
      <c r="A36" s="41">
        <v>2022</v>
      </c>
      <c r="B36" s="40" t="s">
        <v>61</v>
      </c>
      <c r="C36" s="40" t="s">
        <v>26</v>
      </c>
      <c r="D36" s="40" t="s">
        <v>26</v>
      </c>
      <c r="E36" s="40" t="s">
        <v>39</v>
      </c>
      <c r="F36" s="40" t="s">
        <v>114</v>
      </c>
      <c r="G36" s="40" t="s">
        <v>29</v>
      </c>
      <c r="H36" s="43">
        <v>191168.75</v>
      </c>
      <c r="I36" s="23" t="s">
        <v>115</v>
      </c>
      <c r="J36"/>
      <c r="K36"/>
      <c r="L36"/>
      <c r="M36"/>
      <c r="N36"/>
      <c r="O36"/>
      <c r="P36"/>
    </row>
    <row r="37" spans="1:16" x14ac:dyDescent="0.25">
      <c r="A37" s="41">
        <v>2022</v>
      </c>
      <c r="B37" s="40" t="s">
        <v>61</v>
      </c>
      <c r="C37" s="40" t="s">
        <v>26</v>
      </c>
      <c r="D37" s="40" t="s">
        <v>26</v>
      </c>
      <c r="E37" s="40" t="s">
        <v>39</v>
      </c>
      <c r="F37" s="40" t="s">
        <v>116</v>
      </c>
      <c r="G37" s="40" t="s">
        <v>29</v>
      </c>
      <c r="H37" s="43">
        <v>300152.87</v>
      </c>
      <c r="I37" s="23" t="s">
        <v>115</v>
      </c>
    </row>
    <row r="38" spans="1:16" x14ac:dyDescent="0.25">
      <c r="A38" s="41">
        <v>2022</v>
      </c>
      <c r="B38" s="40" t="s">
        <v>61</v>
      </c>
      <c r="C38" s="40" t="s">
        <v>26</v>
      </c>
      <c r="D38" s="40" t="s">
        <v>26</v>
      </c>
      <c r="E38" s="40" t="s">
        <v>39</v>
      </c>
      <c r="F38" s="40" t="s">
        <v>117</v>
      </c>
      <c r="G38" s="40" t="s">
        <v>29</v>
      </c>
      <c r="H38" s="42">
        <v>345122.41</v>
      </c>
      <c r="I38" s="23" t="s">
        <v>115</v>
      </c>
    </row>
    <row r="39" spans="1:16" ht="15.75" thickBot="1" x14ac:dyDescent="0.3">
      <c r="A39" s="41">
        <v>2022</v>
      </c>
      <c r="B39" s="40" t="s">
        <v>61</v>
      </c>
      <c r="C39" s="40" t="s">
        <v>26</v>
      </c>
      <c r="D39" s="40" t="s">
        <v>26</v>
      </c>
      <c r="E39" s="40" t="s">
        <v>39</v>
      </c>
      <c r="F39" s="40" t="s">
        <v>118</v>
      </c>
      <c r="G39" s="40" t="s">
        <v>29</v>
      </c>
      <c r="H39" s="43">
        <v>331579</v>
      </c>
      <c r="I39" s="23" t="s">
        <v>115</v>
      </c>
    </row>
    <row r="40" spans="1:16" ht="15.75" thickBot="1" x14ac:dyDescent="0.3">
      <c r="A40" s="44" t="s">
        <v>23</v>
      </c>
      <c r="B40" s="36" t="s">
        <v>106</v>
      </c>
      <c r="C40" s="36" t="s">
        <v>106</v>
      </c>
      <c r="D40" s="36" t="s">
        <v>106</v>
      </c>
      <c r="E40" s="36" t="s">
        <v>106</v>
      </c>
      <c r="F40" s="36" t="s">
        <v>106</v>
      </c>
      <c r="G40" s="36" t="s">
        <v>106</v>
      </c>
      <c r="H40" s="38">
        <f>SUM(H35:H39)</f>
        <v>3168023.0300000003</v>
      </c>
      <c r="I40" s="23"/>
    </row>
    <row r="41" spans="1:16" ht="15.75" thickBot="1" x14ac:dyDescent="0.3">
      <c r="A41" s="41">
        <v>2023</v>
      </c>
      <c r="B41" s="40" t="s">
        <v>61</v>
      </c>
      <c r="C41" s="40" t="s">
        <v>26</v>
      </c>
      <c r="D41" s="40" t="s">
        <v>26</v>
      </c>
      <c r="E41" s="40" t="s">
        <v>27</v>
      </c>
      <c r="F41" s="40" t="s">
        <v>166</v>
      </c>
      <c r="G41" s="40" t="s">
        <v>29</v>
      </c>
      <c r="H41" s="42">
        <v>10200000</v>
      </c>
      <c r="I41" s="40" t="s">
        <v>113</v>
      </c>
    </row>
    <row r="42" spans="1:16" ht="15.75" thickBot="1" x14ac:dyDescent="0.3">
      <c r="A42" s="45" t="s">
        <v>24</v>
      </c>
      <c r="B42" s="46" t="s">
        <v>106</v>
      </c>
      <c r="C42" s="46" t="s">
        <v>106</v>
      </c>
      <c r="D42" s="46" t="s">
        <v>106</v>
      </c>
      <c r="E42" s="46" t="s">
        <v>106</v>
      </c>
      <c r="F42" s="46" t="s">
        <v>106</v>
      </c>
      <c r="G42" s="46" t="s">
        <v>106</v>
      </c>
      <c r="H42" s="38">
        <f>H41</f>
        <v>10200000</v>
      </c>
      <c r="I42" s="23"/>
    </row>
  </sheetData>
  <mergeCells count="1">
    <mergeCell ref="A1:I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6B214-48CA-4492-806A-28067F4D60FE}">
  <sheetPr>
    <tabColor rgb="FF92D050"/>
  </sheetPr>
  <dimension ref="A1:P85"/>
  <sheetViews>
    <sheetView zoomScale="85" zoomScaleNormal="85" workbookViewId="0">
      <pane xSplit="1" ySplit="3" topLeftCell="B13" activePane="bottomRight" state="frozen"/>
      <selection pane="topRight" activeCell="B1" sqref="B1"/>
      <selection pane="bottomLeft" activeCell="A4" sqref="A4"/>
      <selection pane="bottomRight" activeCell="F14" sqref="F14"/>
    </sheetView>
  </sheetViews>
  <sheetFormatPr defaultColWidth="8.85546875" defaultRowHeight="15" x14ac:dyDescent="0.25"/>
  <cols>
    <col min="1" max="1" width="10.7109375" bestFit="1" customWidth="1"/>
    <col min="2" max="2" width="13.42578125" bestFit="1" customWidth="1"/>
    <col min="3" max="3" width="35.5703125" bestFit="1" customWidth="1"/>
    <col min="4" max="4" width="13.42578125" customWidth="1"/>
    <col min="5" max="5" width="40.7109375" customWidth="1"/>
    <col min="6" max="6" width="45.140625" customWidth="1"/>
    <col min="7" max="7" width="18.7109375" customWidth="1"/>
    <col min="8" max="8" width="13.7109375" bestFit="1" customWidth="1"/>
    <col min="9" max="9" width="10.28515625" customWidth="1"/>
    <col min="10" max="10" width="41" customWidth="1"/>
    <col min="11" max="11" width="33.5703125" customWidth="1"/>
    <col min="12" max="12" width="31.140625" customWidth="1"/>
    <col min="13" max="13" width="18.85546875" customWidth="1"/>
    <col min="14" max="14" width="15" customWidth="1"/>
  </cols>
  <sheetData>
    <row r="1" spans="1:14" ht="44.1" customHeight="1" x14ac:dyDescent="0.25">
      <c r="A1" s="127" t="s">
        <v>37</v>
      </c>
      <c r="B1" s="127"/>
      <c r="C1" s="127"/>
      <c r="D1" s="127"/>
      <c r="E1" s="127"/>
      <c r="F1" s="127"/>
      <c r="G1" s="127"/>
      <c r="H1" s="127"/>
      <c r="I1" s="127"/>
    </row>
    <row r="2" spans="1:14" x14ac:dyDescent="0.25">
      <c r="A2" s="6" t="s">
        <v>1</v>
      </c>
      <c r="J2" s="6" t="s">
        <v>2</v>
      </c>
    </row>
    <row r="3" spans="1:14" ht="60" x14ac:dyDescent="0.25">
      <c r="A3" s="2" t="s">
        <v>3</v>
      </c>
      <c r="B3" s="2" t="s">
        <v>4</v>
      </c>
      <c r="C3" s="2" t="s">
        <v>5</v>
      </c>
      <c r="D3" s="4" t="s">
        <v>6</v>
      </c>
      <c r="E3" s="4" t="s">
        <v>7</v>
      </c>
      <c r="F3" s="4" t="s">
        <v>8</v>
      </c>
      <c r="G3" s="4" t="s">
        <v>9</v>
      </c>
      <c r="H3" s="2" t="s">
        <v>10</v>
      </c>
      <c r="I3" s="8"/>
      <c r="J3" s="4" t="s">
        <v>11</v>
      </c>
      <c r="K3" s="4" t="s">
        <v>12</v>
      </c>
      <c r="L3" s="4" t="s">
        <v>13</v>
      </c>
      <c r="M3" s="4" t="s">
        <v>14</v>
      </c>
      <c r="N3" s="12" t="s">
        <v>15</v>
      </c>
    </row>
    <row r="4" spans="1:14" x14ac:dyDescent="0.25">
      <c r="A4" s="3">
        <v>2015</v>
      </c>
      <c r="C4" t="s">
        <v>226</v>
      </c>
      <c r="D4" t="s">
        <v>227</v>
      </c>
      <c r="E4" t="s">
        <v>39</v>
      </c>
      <c r="F4" t="s">
        <v>228</v>
      </c>
      <c r="G4" t="s">
        <v>36</v>
      </c>
      <c r="H4" s="105">
        <v>7865</v>
      </c>
      <c r="I4" s="8"/>
      <c r="J4" s="9"/>
      <c r="M4" s="10"/>
      <c r="N4" s="10"/>
    </row>
    <row r="5" spans="1:14" ht="15.75" thickBot="1" x14ac:dyDescent="0.3">
      <c r="A5" s="3">
        <v>2015</v>
      </c>
      <c r="C5" t="s">
        <v>226</v>
      </c>
      <c r="D5" t="s">
        <v>227</v>
      </c>
      <c r="E5" t="s">
        <v>39</v>
      </c>
      <c r="F5" t="s">
        <v>228</v>
      </c>
      <c r="G5" t="s">
        <v>36</v>
      </c>
      <c r="H5" s="105">
        <v>7865</v>
      </c>
      <c r="I5" s="8"/>
      <c r="J5" s="9"/>
      <c r="M5" s="10"/>
      <c r="N5" s="10"/>
    </row>
    <row r="6" spans="1:14" ht="15.75" thickBot="1" x14ac:dyDescent="0.3">
      <c r="A6" s="1" t="s">
        <v>16</v>
      </c>
      <c r="B6" s="5"/>
      <c r="C6" s="5"/>
      <c r="D6" s="5"/>
      <c r="E6" s="5"/>
      <c r="F6" s="5"/>
      <c r="G6" s="5"/>
      <c r="H6" s="102">
        <f>SUM(H4:H5)</f>
        <v>15730</v>
      </c>
      <c r="I6" s="8"/>
      <c r="J6" s="9"/>
      <c r="M6" s="10"/>
      <c r="N6" s="10"/>
    </row>
    <row r="7" spans="1:14" ht="15.75" thickBot="1" x14ac:dyDescent="0.3">
      <c r="A7" s="1" t="s">
        <v>17</v>
      </c>
      <c r="B7" s="5"/>
      <c r="C7" s="5"/>
      <c r="D7" s="5"/>
      <c r="E7" s="5"/>
      <c r="F7" s="5"/>
      <c r="G7" s="5"/>
      <c r="H7" s="102">
        <v>0</v>
      </c>
      <c r="I7" s="8"/>
      <c r="J7" s="9"/>
      <c r="M7" s="10"/>
      <c r="N7" s="10"/>
    </row>
    <row r="8" spans="1:14" ht="15.75" thickBot="1" x14ac:dyDescent="0.3">
      <c r="A8" s="1" t="s">
        <v>18</v>
      </c>
      <c r="B8" s="5"/>
      <c r="C8" s="5"/>
      <c r="D8" s="5"/>
      <c r="E8" s="5"/>
      <c r="F8" s="5"/>
      <c r="G8" s="5"/>
      <c r="H8" s="102">
        <v>0</v>
      </c>
      <c r="I8" s="11"/>
    </row>
    <row r="9" spans="1:14" x14ac:dyDescent="0.25">
      <c r="A9" s="3">
        <v>2018</v>
      </c>
      <c r="B9" t="s">
        <v>229</v>
      </c>
      <c r="C9" t="s">
        <v>199</v>
      </c>
      <c r="D9" t="s">
        <v>230</v>
      </c>
      <c r="E9" t="s">
        <v>27</v>
      </c>
      <c r="F9" t="s">
        <v>231</v>
      </c>
      <c r="G9" t="s">
        <v>232</v>
      </c>
      <c r="H9" s="105">
        <v>35000</v>
      </c>
      <c r="I9" s="11"/>
    </row>
    <row r="10" spans="1:14" ht="15.75" thickBot="1" x14ac:dyDescent="0.3">
      <c r="A10" s="3">
        <v>2018</v>
      </c>
      <c r="B10" t="s">
        <v>229</v>
      </c>
      <c r="C10" t="s">
        <v>199</v>
      </c>
      <c r="D10" t="s">
        <v>230</v>
      </c>
      <c r="E10" t="s">
        <v>38</v>
      </c>
      <c r="F10" t="s">
        <v>233</v>
      </c>
      <c r="G10" t="s">
        <v>232</v>
      </c>
      <c r="H10" s="105">
        <v>15000</v>
      </c>
      <c r="I10" s="11"/>
    </row>
    <row r="11" spans="1:14" ht="15.75" thickBot="1" x14ac:dyDescent="0.3">
      <c r="A11" s="1" t="s">
        <v>19</v>
      </c>
      <c r="B11" s="5"/>
      <c r="C11" s="5"/>
      <c r="D11" s="5"/>
      <c r="E11" s="5"/>
      <c r="F11" s="5"/>
      <c r="G11" s="5"/>
      <c r="H11" s="102">
        <f>SUM(H9:H10)</f>
        <v>50000</v>
      </c>
      <c r="I11" s="11"/>
    </row>
    <row r="12" spans="1:14" ht="15.75" thickBot="1" x14ac:dyDescent="0.3">
      <c r="A12" s="1" t="s">
        <v>20</v>
      </c>
      <c r="B12" s="5"/>
      <c r="C12" s="5"/>
      <c r="D12" s="5"/>
      <c r="E12" s="5"/>
      <c r="F12" s="5"/>
      <c r="G12" s="5"/>
      <c r="H12" s="102">
        <v>0</v>
      </c>
      <c r="I12" s="11"/>
    </row>
    <row r="13" spans="1:14" ht="15.75" thickBot="1" x14ac:dyDescent="0.3">
      <c r="A13" s="3">
        <v>2020</v>
      </c>
      <c r="B13" t="s">
        <v>229</v>
      </c>
      <c r="C13" t="s">
        <v>199</v>
      </c>
      <c r="D13" t="s">
        <v>230</v>
      </c>
      <c r="E13" t="s">
        <v>27</v>
      </c>
      <c r="F13" t="s">
        <v>234</v>
      </c>
      <c r="G13" t="s">
        <v>232</v>
      </c>
      <c r="H13" s="105">
        <v>35000</v>
      </c>
      <c r="I13" s="11"/>
    </row>
    <row r="14" spans="1:14" ht="15.75" thickBot="1" x14ac:dyDescent="0.3">
      <c r="A14" s="1" t="s">
        <v>21</v>
      </c>
      <c r="B14" s="5"/>
      <c r="C14" s="5"/>
      <c r="D14" s="5"/>
      <c r="E14" s="5"/>
      <c r="F14" s="5"/>
      <c r="G14" s="5"/>
      <c r="H14" s="102">
        <f>SUM(H13:H13)</f>
        <v>35000</v>
      </c>
      <c r="I14" s="11"/>
    </row>
    <row r="15" spans="1:14" ht="15.75" thickBot="1" x14ac:dyDescent="0.3">
      <c r="A15" s="3">
        <v>2021</v>
      </c>
      <c r="B15" t="s">
        <v>235</v>
      </c>
      <c r="C15" t="s">
        <v>226</v>
      </c>
      <c r="D15" t="s">
        <v>200</v>
      </c>
      <c r="E15" s="40" t="s">
        <v>27</v>
      </c>
      <c r="F15" t="s">
        <v>236</v>
      </c>
      <c r="G15" t="s">
        <v>29</v>
      </c>
      <c r="H15" s="105">
        <v>110000</v>
      </c>
      <c r="I15" s="11"/>
    </row>
    <row r="16" spans="1:14" ht="15.75" thickBot="1" x14ac:dyDescent="0.3">
      <c r="A16" s="1" t="s">
        <v>22</v>
      </c>
      <c r="B16" s="5"/>
      <c r="C16" s="5"/>
      <c r="D16" s="5"/>
      <c r="E16" s="5"/>
      <c r="F16" s="5"/>
      <c r="G16" s="5"/>
      <c r="H16" s="102">
        <f>SUM(H15:H15)</f>
        <v>110000</v>
      </c>
      <c r="I16" s="11"/>
    </row>
    <row r="17" spans="1:13" x14ac:dyDescent="0.25">
      <c r="A17" s="3">
        <v>2022</v>
      </c>
      <c r="B17" t="s">
        <v>229</v>
      </c>
      <c r="C17" t="s">
        <v>226</v>
      </c>
      <c r="D17" t="s">
        <v>227</v>
      </c>
      <c r="E17" t="s">
        <v>39</v>
      </c>
      <c r="F17" t="s">
        <v>237</v>
      </c>
      <c r="G17" t="s">
        <v>29</v>
      </c>
      <c r="H17" s="105">
        <v>72.599999999999994</v>
      </c>
      <c r="I17" s="11"/>
    </row>
    <row r="18" spans="1:13" ht="15.75" thickBot="1" x14ac:dyDescent="0.3">
      <c r="A18" s="3">
        <v>2022</v>
      </c>
      <c r="B18" t="s">
        <v>235</v>
      </c>
      <c r="C18" t="s">
        <v>226</v>
      </c>
      <c r="D18" t="s">
        <v>200</v>
      </c>
      <c r="E18" s="40" t="s">
        <v>27</v>
      </c>
      <c r="F18" t="s">
        <v>236</v>
      </c>
      <c r="G18" t="s">
        <v>29</v>
      </c>
      <c r="H18" s="105">
        <v>110000</v>
      </c>
      <c r="I18" s="11"/>
    </row>
    <row r="19" spans="1:13" ht="15.75" thickBot="1" x14ac:dyDescent="0.3">
      <c r="A19" s="1" t="s">
        <v>23</v>
      </c>
      <c r="B19" s="5"/>
      <c r="C19" s="5"/>
      <c r="D19" s="5"/>
      <c r="E19" s="5"/>
      <c r="F19" s="5"/>
      <c r="G19" s="5"/>
      <c r="H19" s="102">
        <f>SUM(H17:H18)</f>
        <v>110072.6</v>
      </c>
      <c r="I19" s="11"/>
    </row>
    <row r="20" spans="1:13" x14ac:dyDescent="0.25">
      <c r="A20" s="3">
        <v>2023</v>
      </c>
      <c r="B20" t="s">
        <v>229</v>
      </c>
      <c r="C20" t="s">
        <v>226</v>
      </c>
      <c r="D20" t="s">
        <v>227</v>
      </c>
      <c r="E20" t="s">
        <v>39</v>
      </c>
      <c r="F20" t="s">
        <v>228</v>
      </c>
      <c r="G20" t="s">
        <v>36</v>
      </c>
      <c r="H20" s="105">
        <v>1996.5</v>
      </c>
      <c r="I20" s="11"/>
      <c r="M20" s="78"/>
    </row>
    <row r="21" spans="1:13" x14ac:dyDescent="0.25">
      <c r="A21" s="3">
        <v>2023</v>
      </c>
      <c r="B21" t="s">
        <v>235</v>
      </c>
      <c r="C21" t="s">
        <v>226</v>
      </c>
      <c r="D21" t="s">
        <v>200</v>
      </c>
      <c r="E21" s="40" t="s">
        <v>27</v>
      </c>
      <c r="F21" t="s">
        <v>236</v>
      </c>
      <c r="G21" t="s">
        <v>29</v>
      </c>
      <c r="H21" s="105">
        <v>54129</v>
      </c>
      <c r="I21" s="11"/>
    </row>
    <row r="22" spans="1:13" ht="15.75" thickBot="1" x14ac:dyDescent="0.3">
      <c r="A22" s="3">
        <v>2023</v>
      </c>
      <c r="B22" t="s">
        <v>235</v>
      </c>
      <c r="C22" t="s">
        <v>226</v>
      </c>
      <c r="D22" t="s">
        <v>200</v>
      </c>
      <c r="E22" s="40" t="s">
        <v>27</v>
      </c>
      <c r="F22" t="s">
        <v>236</v>
      </c>
      <c r="G22" t="s">
        <v>29</v>
      </c>
      <c r="H22" s="105">
        <v>149000</v>
      </c>
      <c r="I22" s="11"/>
    </row>
    <row r="23" spans="1:13" ht="15.75" thickBot="1" x14ac:dyDescent="0.3">
      <c r="A23" s="1" t="s">
        <v>24</v>
      </c>
      <c r="B23" s="5"/>
      <c r="C23" s="5"/>
      <c r="D23" s="5"/>
      <c r="E23" s="5"/>
      <c r="F23" s="5"/>
      <c r="G23" s="5"/>
      <c r="H23" s="102">
        <f>SUM(H20:H22)</f>
        <v>205125.5</v>
      </c>
      <c r="I23" s="11"/>
    </row>
    <row r="24" spans="1:13" x14ac:dyDescent="0.25">
      <c r="A24" s="18"/>
    </row>
    <row r="25" spans="1:13" x14ac:dyDescent="0.25">
      <c r="A25" s="18"/>
    </row>
    <row r="26" spans="1:13" x14ac:dyDescent="0.25">
      <c r="A26" s="18"/>
      <c r="C26" s="17"/>
      <c r="D26" s="17"/>
    </row>
    <row r="27" spans="1:13" x14ac:dyDescent="0.25">
      <c r="A27" s="18"/>
      <c r="C27" s="17"/>
      <c r="D27" s="17"/>
    </row>
    <row r="28" spans="1:13" x14ac:dyDescent="0.25">
      <c r="A28" s="18"/>
      <c r="C28" s="17"/>
      <c r="D28" s="17"/>
    </row>
    <row r="29" spans="1:13" x14ac:dyDescent="0.25">
      <c r="A29" s="18"/>
    </row>
    <row r="30" spans="1:13" x14ac:dyDescent="0.25">
      <c r="A30" s="18"/>
    </row>
    <row r="31" spans="1:13" x14ac:dyDescent="0.25">
      <c r="A31" s="18"/>
    </row>
    <row r="32" spans="1:13" x14ac:dyDescent="0.25">
      <c r="A32" s="18"/>
    </row>
    <row r="33" spans="1:4" x14ac:dyDescent="0.25">
      <c r="A33" s="18"/>
    </row>
    <row r="34" spans="1:4" x14ac:dyDescent="0.25">
      <c r="A34" s="18"/>
    </row>
    <row r="35" spans="1:4" x14ac:dyDescent="0.25">
      <c r="A35" s="18"/>
    </row>
    <row r="36" spans="1:4" x14ac:dyDescent="0.25">
      <c r="A36" s="18"/>
    </row>
    <row r="37" spans="1:4" x14ac:dyDescent="0.25">
      <c r="A37" s="18"/>
    </row>
    <row r="38" spans="1:4" x14ac:dyDescent="0.25">
      <c r="A38" s="18"/>
    </row>
    <row r="39" spans="1:4" x14ac:dyDescent="0.25">
      <c r="A39" s="18"/>
    </row>
    <row r="40" spans="1:4" x14ac:dyDescent="0.25">
      <c r="A40" s="18"/>
      <c r="C40" s="17"/>
      <c r="D40" s="17"/>
    </row>
    <row r="41" spans="1:4" x14ac:dyDescent="0.25">
      <c r="A41" s="18"/>
    </row>
    <row r="42" spans="1:4" x14ac:dyDescent="0.25">
      <c r="A42" s="18"/>
    </row>
    <row r="43" spans="1:4" x14ac:dyDescent="0.25">
      <c r="A43" s="18"/>
    </row>
    <row r="44" spans="1:4" x14ac:dyDescent="0.25">
      <c r="A44" s="18"/>
    </row>
    <row r="45" spans="1:4" x14ac:dyDescent="0.25">
      <c r="A45" s="18"/>
    </row>
    <row r="46" spans="1:4" x14ac:dyDescent="0.25">
      <c r="A46" s="18"/>
    </row>
    <row r="47" spans="1:4" x14ac:dyDescent="0.25">
      <c r="A47" s="18"/>
    </row>
    <row r="48" spans="1:4"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3" x14ac:dyDescent="0.25">
      <c r="A65" s="18"/>
    </row>
    <row r="66" spans="1:3" x14ac:dyDescent="0.25">
      <c r="A66" s="18"/>
    </row>
    <row r="67" spans="1:3" x14ac:dyDescent="0.25">
      <c r="A67" s="18"/>
    </row>
    <row r="68" spans="1:3" x14ac:dyDescent="0.25">
      <c r="A68" s="18"/>
    </row>
    <row r="69" spans="1:3" x14ac:dyDescent="0.25">
      <c r="A69" s="18"/>
    </row>
    <row r="70" spans="1:3" x14ac:dyDescent="0.25">
      <c r="A70" s="18"/>
    </row>
    <row r="79" spans="1:3" x14ac:dyDescent="0.25">
      <c r="A79" s="18"/>
    </row>
    <row r="80" spans="1:3" x14ac:dyDescent="0.25">
      <c r="C80" s="22"/>
    </row>
    <row r="81" spans="1:16" ht="15.75" x14ac:dyDescent="0.25">
      <c r="A81" s="72"/>
      <c r="J81" s="7"/>
      <c r="K81" s="7"/>
      <c r="L81" s="7"/>
      <c r="M81" s="7"/>
      <c r="N81" s="7"/>
      <c r="O81" s="7"/>
      <c r="P81" s="7"/>
    </row>
    <row r="82" spans="1:16" s="7" customFormat="1" x14ac:dyDescent="0.25">
      <c r="A82" s="3"/>
      <c r="B82"/>
      <c r="C82"/>
      <c r="D82"/>
      <c r="E82"/>
      <c r="F82"/>
      <c r="G82"/>
      <c r="H82"/>
      <c r="J82"/>
      <c r="K82"/>
      <c r="L82"/>
      <c r="M82"/>
      <c r="N82"/>
      <c r="O82"/>
      <c r="P82"/>
    </row>
    <row r="83" spans="1:16" x14ac:dyDescent="0.25">
      <c r="A83" s="3"/>
    </row>
    <row r="84" spans="1:16" x14ac:dyDescent="0.25">
      <c r="A84" s="3"/>
    </row>
    <row r="85" spans="1:16" x14ac:dyDescent="0.25">
      <c r="A85" s="3"/>
    </row>
  </sheetData>
  <mergeCells count="1">
    <mergeCell ref="A1:I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F32C4A7-1EC7-4CEE-A353-75912BDFE319}">
          <x14:formula1>
            <xm:f>Blad1!$A$1:$A$3</xm:f>
          </x14:formula1>
          <xm:sqref>E10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Y D A A B Q S w M E F A A C A A g A j 3 5 w V / z g q N K m A A A A 9 g A A A B I A H A B D b 2 5 m a W c v U G F j a 2 F n Z S 5 4 b W w g o h g A K K A U A A A A A A A A A A A A A A A A A A A A A A A A A A A A h Y / B C o J A G I R f R f b u 7 m o Q J r 8 r F N 0 S g i C 6 L u u m S / o b 7 p q + W 4 c e q V f I K K t b x 5 n 5 B m b u 1 x u k Q 1 1 5 F 9 1 a 0 2 B C A s q J p 1 E 1 u c E i I Z 0 7 + h F J B W y l O s l C e y O M N h 6 s S U j p 3 D l m r O 9 7 2 s 9 o 0 x Y s 5 D x g h 2 y z U 6 W u p W / Q O o l K k 0 8 r / 9 8 i A v a v M S K k A Y / o I p p T D m w y I T P 4 B c J x 7 z P 9 M W H V V a 5 r t c D K X 6 6 B T R L Y + 4 N 4 A F B L A w Q U A A I A C A C P f n B 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3 5 w V y i K R 7 g O A A A A E Q A A A B M A H A B G b 3 J t d W x h c y 9 T Z W N 0 a W 9 u M S 5 t I K I Y A C i g F A A A A A A A A A A A A A A A A A A A A A A A A A A A A C t O T S 7 J z M 9 T C I b Q h t Y A U E s B A i 0 A F A A C A A g A j 3 5 w V / z g q N K m A A A A 9 g A A A B I A A A A A A A A A A A A A A A A A A A A A A E N v b m Z p Z y 9 Q Y W N r Y W d l L n h t b F B L A Q I t A B Q A A g A I A I 9 + c F c P y u m r p A A A A O k A A A A T A A A A A A A A A A A A A A A A A P I A A A B b Q 2 9 u d G V u d F 9 U e X B l c 1 0 u e G 1 s U E s B A i 0 A F A A C A A g A j 3 5 w 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M 1 Z y a / C A l H o u d f q J t n Q x w A A A A A A g A A A A A A A 2 Y A A M A A A A A Q A A A A z m S P X s I X h M C U 4 2 r 8 + m W e V Q A A A A A E g A A A o A A A A B A A A A B Y e 0 C / w O g U D 0 f d D j s h 9 e d 9 U A A A A N p o i l i z F q T a J 8 + m a d j r V / l s O G W W t 9 H c g G v j k s y p 7 L k T m 7 d k t X B 1 V G + d V o P x L b e E V 3 5 P m P x b W y l E v 1 7 / U t 8 B Z V d 7 L n o N W R 8 Z g y Q r 5 5 9 G x n V s F A A A A P k e l n w k T z L g w U F u S W O N b A R F E C F h < / D a t a M a s h u p > 
</file>

<file path=customXml/item3.xml><?xml version="1.0" encoding="utf-8"?>
<ct:contentTypeSchema xmlns:ct="http://schemas.microsoft.com/office/2006/metadata/contentType" xmlns:ma="http://schemas.microsoft.com/office/2006/metadata/properties/metaAttributes" ct:_="" ma:_="" ma:contentTypeName="Document" ma:contentTypeID="0x0101002F15FD8C6C5A8944A846F5727F331F93" ma:contentTypeVersion="15" ma:contentTypeDescription="Een nieuw document maken." ma:contentTypeScope="" ma:versionID="eeba912a021a4b04515569d92a333aef">
  <xsd:schema xmlns:xsd="http://www.w3.org/2001/XMLSchema" xmlns:xs="http://www.w3.org/2001/XMLSchema" xmlns:p="http://schemas.microsoft.com/office/2006/metadata/properties" xmlns:ns2="8c06d317-adf7-4cf6-a67c-771bdbdc3545" xmlns:ns3="bc84308c-1211-4a0b-ab25-828daea0d748" xmlns:ns4="9a9ec0f0-7796-43d0-ac1f-4c8c46ee0bd1" targetNamespace="http://schemas.microsoft.com/office/2006/metadata/properties" ma:root="true" ma:fieldsID="c983ed475f5b05b107f508d767149353" ns2:_="" ns3:_="" ns4:_="">
    <xsd:import namespace="8c06d317-adf7-4cf6-a67c-771bdbdc3545"/>
    <xsd:import namespace="bc84308c-1211-4a0b-ab25-828daea0d748"/>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06d317-adf7-4cf6-a67c-771bdbdc35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84308c-1211-4a0b-ab25-828daea0d748"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dcee07d-ec79-44e5-9bc3-962d4d3f1864}" ma:internalName="TaxCatchAll" ma:showField="CatchAllData" ma:web="ceeae0c4-f3ff-4153-af2f-582bafa5e8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9a9ec0f0-7796-43d0-ac1f-4c8c46ee0bd1" xsi:nil="true"/>
    <lcf76f155ced4ddcb4097134ff3c332f xmlns="8c06d317-adf7-4cf6-a67c-771bdbdc354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73CAC66-84BC-425B-B87F-32339CE10C1F}">
  <ds:schemaRefs>
    <ds:schemaRef ds:uri="http://schemas.microsoft.com/sharepoint/v3/contenttype/forms"/>
  </ds:schemaRefs>
</ds:datastoreItem>
</file>

<file path=customXml/itemProps2.xml><?xml version="1.0" encoding="utf-8"?>
<ds:datastoreItem xmlns:ds="http://schemas.openxmlformats.org/officeDocument/2006/customXml" ds:itemID="{5FB14F2E-2DB2-4D92-A837-66105E897421}">
  <ds:schemaRefs>
    <ds:schemaRef ds:uri="http://schemas.microsoft.com/DataMashup"/>
  </ds:schemaRefs>
</ds:datastoreItem>
</file>

<file path=customXml/itemProps3.xml><?xml version="1.0" encoding="utf-8"?>
<ds:datastoreItem xmlns:ds="http://schemas.openxmlformats.org/officeDocument/2006/customXml" ds:itemID="{21875535-6B36-4A02-87EA-03FF2CF2E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06d317-adf7-4cf6-a67c-771bdbdc3545"/>
    <ds:schemaRef ds:uri="bc84308c-1211-4a0b-ab25-828daea0d748"/>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1DF2CBD-DB9E-4C78-96DE-F5EB4ACA67CF}">
  <ds:schemaRefs>
    <ds:schemaRef ds:uri="http://schemas.microsoft.com/office/2006/documentManagement/types"/>
    <ds:schemaRef ds:uri="http://schemas.microsoft.com/office/infopath/2007/PartnerControls"/>
    <ds:schemaRef ds:uri="4a5bbe67-a8da-4aa0-b91b-62123359b05a"/>
    <ds:schemaRef ds:uri="http://purl.org/dc/elements/1.1/"/>
    <ds:schemaRef ds:uri="http://schemas.microsoft.com/office/2006/metadata/properties"/>
    <ds:schemaRef ds:uri="http://schemas.openxmlformats.org/package/2006/metadata/core-properties"/>
    <ds:schemaRef ds:uri="http://schemas.microsoft.com/sharepoint/v3"/>
    <ds:schemaRef ds:uri="9a9ec0f0-7796-43d0-ac1f-4c8c46ee0bd1"/>
    <ds:schemaRef ds:uri="http://purl.org/dc/terms/"/>
    <ds:schemaRef ds:uri="eaa7ac44-3316-4fb7-a1db-447cf4f77e09"/>
    <ds:schemaRef ds:uri="http://schemas.microsoft.com/sharepoint.v3"/>
    <ds:schemaRef ds:uri="d182f509-706b-4aba-aa71-1d7dc8d24a05"/>
    <ds:schemaRef ds:uri="http://www.w3.org/XML/1998/namespace"/>
    <ds:schemaRef ds:uri="http://purl.org/dc/dcmitype/"/>
    <ds:schemaRef ds:uri="8c06d317-adf7-4cf6-a67c-771bdbdc354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Diependaele</vt:lpstr>
      <vt:lpstr>Jambon</vt:lpstr>
      <vt:lpstr>Crevits</vt:lpstr>
      <vt:lpstr>Rutten</vt:lpstr>
      <vt:lpstr>Weyts</vt:lpstr>
      <vt:lpstr>Demir</vt:lpstr>
      <vt:lpstr>Peeters</vt:lpstr>
      <vt:lpstr>Dalle</vt:lpstr>
      <vt:lpstr>Brouns</vt:lpstr>
      <vt:lpstr>Blad1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Verplancke, Jonas</dc:creator>
  <cp:keywords/>
  <dc:description/>
  <cp:lastModifiedBy>Haji Rashid Ahmed Randa</cp:lastModifiedBy>
  <cp:revision/>
  <dcterms:created xsi:type="dcterms:W3CDTF">2023-06-29T13:27:04Z</dcterms:created>
  <dcterms:modified xsi:type="dcterms:W3CDTF">2023-12-18T14:12:38Z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0x0101002F15FD8C6C5A8944A846F5727F331F93</vt:lpwstr>
  </property>
  <property fmtid="{D5CDD505-2E9C-101B-9397-08002B2CF9AE}" pid="3" name="PV_Vraagsteller">
    <vt:lpwstr>1562</vt:lpwstr>
  </property>
  <property fmtid="{D5CDD505-2E9C-101B-9397-08002B2CF9AE}" pid="4" name="_dlc_DocIdItemGuid">
    <vt:lpwstr>22d7a777-6a35-486d-bd76-6bdd966bd297</vt:lpwstr>
  </property>
  <property fmtid="{D5CDD505-2E9C-101B-9397-08002B2CF9AE}" pid="5" name="Meta_PV">
    <vt:lpwstr/>
  </property>
  <property fmtid="{D5CDD505-2E9C-101B-9397-08002B2CF9AE}" pid="6" name="MediaServiceImageTags">
    <vt:lpwstr/>
  </property>
</Properties>
</file>