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30630/"/>
    </mc:Choice>
  </mc:AlternateContent>
  <xr:revisionPtr revIDLastSave="8" documentId="8_{DEE05B04-EDCC-411E-AC7C-D7F3CC7B54EE}" xr6:coauthVersionLast="47" xr6:coauthVersionMax="47" xr10:uidLastSave="{BD0274A7-5329-4DE3-AF38-0E5D6D4D6CCE}"/>
  <bookViews>
    <workbookView xWindow="384" yWindow="180" windowWidth="22596" windowHeight="12024" xr2:uid="{8360BDEF-4EAE-41CA-913D-C2F0219DC0B5}"/>
  </bookViews>
  <sheets>
    <sheet name="Vragen 1&amp;2" sheetId="1" r:id="rId1"/>
    <sheet name="Lonen onderwij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6" i="1"/>
  <c r="E4" i="1"/>
  <c r="E15" i="1"/>
  <c r="G5" i="1"/>
  <c r="G6" i="1"/>
  <c r="G8" i="1"/>
  <c r="G9" i="1"/>
  <c r="G10" i="1"/>
  <c r="G11" i="1"/>
  <c r="G12" i="1"/>
  <c r="G13" i="1"/>
  <c r="G15" i="1"/>
  <c r="G4" i="1"/>
  <c r="E8" i="2"/>
  <c r="E13" i="2" s="1"/>
  <c r="F16" i="1"/>
  <c r="G16" i="1" s="1"/>
  <c r="F15" i="1"/>
  <c r="F14" i="1"/>
  <c r="G14" i="1" s="1"/>
  <c r="F10" i="1"/>
  <c r="F7" i="1"/>
  <c r="G7" i="1" s="1"/>
  <c r="F17" i="1" l="1"/>
  <c r="G17" i="1" s="1"/>
  <c r="G18" i="1"/>
  <c r="D13" i="2" l="1"/>
  <c r="D16" i="1" l="1"/>
  <c r="D15" i="1"/>
  <c r="D17" i="1" l="1"/>
  <c r="E17" i="1" s="1"/>
  <c r="D14" i="1"/>
  <c r="E14" i="1" s="1"/>
  <c r="D10" i="1"/>
  <c r="E10" i="1" s="1"/>
  <c r="D7" i="1"/>
  <c r="E7" i="1" s="1"/>
  <c r="E5" i="1"/>
  <c r="E6" i="1"/>
  <c r="E8" i="1"/>
  <c r="E9" i="1"/>
  <c r="E11" i="1"/>
  <c r="E12" i="1"/>
  <c r="E13" i="1"/>
</calcChain>
</file>

<file path=xl/sharedStrings.xml><?xml version="1.0" encoding="utf-8"?>
<sst xmlns="http://schemas.openxmlformats.org/spreadsheetml/2006/main" count="59" uniqueCount="44">
  <si>
    <t>Bron</t>
  </si>
  <si>
    <t>Categorie</t>
  </si>
  <si>
    <t>MVG</t>
  </si>
  <si>
    <t>Werking</t>
  </si>
  <si>
    <t>Totaal</t>
  </si>
  <si>
    <t>DAB</t>
  </si>
  <si>
    <t>Rechtspersonen</t>
  </si>
  <si>
    <t>% totale ESR-uitgaven</t>
  </si>
  <si>
    <t>Loon onderwijs</t>
  </si>
  <si>
    <t>Loon (incl. onderwijs)</t>
  </si>
  <si>
    <t>Loon (ESR 11)</t>
  </si>
  <si>
    <t>Werking (ESR 12)</t>
  </si>
  <si>
    <t>k euro</t>
  </si>
  <si>
    <t>% loon onderwijs/totaal loon</t>
  </si>
  <si>
    <t>Begrotingsartikel</t>
  </si>
  <si>
    <t>Inhoud</t>
  </si>
  <si>
    <t>FC0-1FDD2DA-WT</t>
  </si>
  <si>
    <t>FC0-1FDD2DD-WT</t>
  </si>
  <si>
    <t>FC0-1FDD2DG-WT</t>
  </si>
  <si>
    <t>FC0-1FDD4DG-WT</t>
  </si>
  <si>
    <t>FC0-1FFD2CA-WT</t>
  </si>
  <si>
    <t>FC0-1FFD4CA-WT</t>
  </si>
  <si>
    <t>FC0-1FGD2GA-WT</t>
  </si>
  <si>
    <t>FC0-1FGD2GC-WT</t>
  </si>
  <si>
    <t>FD0-1FFD2FA-WT</t>
  </si>
  <si>
    <t>FD0-1FFD4FA-WT</t>
  </si>
  <si>
    <t>Werking en Toelagen - LONEN BASISONDERWIJS</t>
  </si>
  <si>
    <t>Werking en Toelagen - LONEN SECUNDAIR ONDERWIJS</t>
  </si>
  <si>
    <t>Werking en Toelagen - SPECIFIEKE LOONBETALINGEN</t>
  </si>
  <si>
    <t>Werking en Toelagen - LONEN DEELTIJDS KUNSTONDERWIJS</t>
  </si>
  <si>
    <t>Werking en Toelagen - LONEN PEDAGOGISCHE BEGELEIDING EN INSPECTIE LEVENSBESCHOUWELIJKE VAKKEN</t>
  </si>
  <si>
    <t>Werking en Toelagen - LONEN CENTRA VOOR LEERLINGENBEGELEIDING</t>
  </si>
  <si>
    <t>Werking en Toelagen - LONEN VOLWASSENENONDERWIJS</t>
  </si>
  <si>
    <t>ESR-vereffeningskredieten</t>
  </si>
  <si>
    <t>ESR-uitgaven (excl. ESR 8 en 9)</t>
  </si>
  <si>
    <t>Keur</t>
  </si>
  <si>
    <t>uitvoering 2022</t>
  </si>
  <si>
    <t>ESR-vereffeningskredieten 2022</t>
  </si>
  <si>
    <t>begrotingsopmaak 2023</t>
  </si>
  <si>
    <t>ESR-vereffeningskredieten BO 2023</t>
  </si>
  <si>
    <t>Werking (ESR 12) **</t>
  </si>
  <si>
    <t>Loon (ESR 11) Hoger onderwijs *</t>
  </si>
  <si>
    <t>* Het hoger onderwijs heeft eigen ontvangsten die o.a gebruikt worden voor deze uitgaven</t>
  </si>
  <si>
    <t>**  Het % ESR uitgaven voor ESR 12 is relatief gezien sterk gestegen. Dit komt hoofdzakelijk door prijstijgingen van elektriciteit en aardgas (VEB)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</si>
</sst>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3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/>
    <xf numFmtId="3" fontId="1" fillId="0" borderId="3" xfId="0" applyNumberFormat="1" applyFont="1" applyBorder="1"/>
    <xf numFmtId="0" fontId="0" fillId="0" borderId="6" xfId="0" applyBorder="1"/>
    <xf numFmtId="10" fontId="0" fillId="0" borderId="1" xfId="0" applyNumberFormat="1" applyBorder="1"/>
    <xf numFmtId="0" fontId="1" fillId="0" borderId="1" xfId="0" applyFont="1" applyBorder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10" fontId="1" fillId="0" borderId="1" xfId="0" applyNumberFormat="1" applyFont="1" applyBorder="1"/>
    <xf numFmtId="3" fontId="0" fillId="0" borderId="0" xfId="0" applyNumberFormat="1" applyFill="1"/>
    <xf numFmtId="3" fontId="0" fillId="0" borderId="5" xfId="0" applyNumberFormat="1" applyBorder="1" applyAlignment="1">
      <alignment horizontal="right"/>
    </xf>
    <xf numFmtId="165" fontId="0" fillId="0" borderId="0" xfId="1" applyNumberFormat="1" applyFont="1"/>
    <xf numFmtId="3" fontId="0" fillId="0" borderId="1" xfId="0" applyNumberFormat="1" applyFill="1" applyBorder="1"/>
    <xf numFmtId="0" fontId="0" fillId="0" borderId="4" xfId="0" applyBorder="1"/>
    <xf numFmtId="3" fontId="1" fillId="0" borderId="1" xfId="0" applyNumberFormat="1" applyFont="1" applyBorder="1" applyAlignment="1">
      <alignment horizontal="left"/>
    </xf>
    <xf numFmtId="0" fontId="1" fillId="0" borderId="1" xfId="0" applyFont="1" applyFill="1" applyBorder="1"/>
    <xf numFmtId="165" fontId="0" fillId="0" borderId="0" xfId="0" applyNumberFormat="1"/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A5C4-B333-44E2-B7D7-B57FB78F6369}">
  <sheetPr>
    <pageSetUpPr fitToPage="1"/>
  </sheetPr>
  <dimension ref="B1:G30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1" sqref="D11"/>
    </sheetView>
  </sheetViews>
  <sheetFormatPr defaultRowHeight="14.4" x14ac:dyDescent="0.3"/>
  <cols>
    <col min="2" max="2" width="18" customWidth="1"/>
    <col min="3" max="3" width="35.6640625" customWidth="1"/>
    <col min="4" max="4" width="27.44140625" customWidth="1"/>
    <col min="5" max="5" width="23.33203125" customWidth="1"/>
    <col min="6" max="6" width="24.77734375" bestFit="1" customWidth="1"/>
    <col min="7" max="7" width="21.5546875" bestFit="1" customWidth="1"/>
  </cols>
  <sheetData>
    <row r="1" spans="2:7" x14ac:dyDescent="0.3">
      <c r="C1" s="13" t="s">
        <v>34</v>
      </c>
      <c r="D1" s="15"/>
      <c r="E1" s="15">
        <v>54651534.959571801</v>
      </c>
      <c r="G1" s="17">
        <v>62328269</v>
      </c>
    </row>
    <row r="2" spans="2:7" x14ac:dyDescent="0.3">
      <c r="C2" t="s">
        <v>12</v>
      </c>
      <c r="D2" t="s">
        <v>36</v>
      </c>
      <c r="E2" t="s">
        <v>36</v>
      </c>
      <c r="F2" t="s">
        <v>38</v>
      </c>
      <c r="G2" t="s">
        <v>38</v>
      </c>
    </row>
    <row r="3" spans="2:7" x14ac:dyDescent="0.3">
      <c r="B3" s="7" t="s">
        <v>0</v>
      </c>
      <c r="C3" s="1" t="s">
        <v>1</v>
      </c>
      <c r="D3" s="1" t="s">
        <v>33</v>
      </c>
      <c r="E3" s="1" t="s">
        <v>7</v>
      </c>
      <c r="F3" s="1" t="s">
        <v>33</v>
      </c>
      <c r="G3" s="1" t="s">
        <v>7</v>
      </c>
    </row>
    <row r="4" spans="2:7" x14ac:dyDescent="0.3">
      <c r="B4" s="24" t="s">
        <v>2</v>
      </c>
      <c r="C4" s="5" t="s">
        <v>10</v>
      </c>
      <c r="D4" s="12">
        <v>1391199.159939986</v>
      </c>
      <c r="E4" s="9">
        <f>D4/$E$1</f>
        <v>2.5455811277196854E-2</v>
      </c>
      <c r="F4" s="12">
        <v>1716498</v>
      </c>
      <c r="G4" s="9">
        <f>F4/$G$1</f>
        <v>2.7539638554698188E-2</v>
      </c>
    </row>
    <row r="5" spans="2:7" x14ac:dyDescent="0.3">
      <c r="B5" s="25"/>
      <c r="C5" s="5" t="s">
        <v>8</v>
      </c>
      <c r="D5" s="12">
        <v>9866898.5349800009</v>
      </c>
      <c r="E5" s="9">
        <f t="shared" ref="E5:E17" si="0">D5/$E$1</f>
        <v>0.1805420203161538</v>
      </c>
      <c r="F5" s="12">
        <v>10342522</v>
      </c>
      <c r="G5" s="9">
        <f t="shared" ref="G5:G17" si="1">F5/$G$1</f>
        <v>0.16593629449263222</v>
      </c>
    </row>
    <row r="6" spans="2:7" x14ac:dyDescent="0.3">
      <c r="B6" s="25"/>
      <c r="C6" s="5" t="s">
        <v>11</v>
      </c>
      <c r="D6" s="12">
        <v>884757.80437999847</v>
      </c>
      <c r="E6" s="9">
        <f t="shared" si="0"/>
        <v>1.6189075110781308E-2</v>
      </c>
      <c r="F6" s="22">
        <v>795837.88699999999</v>
      </c>
      <c r="G6" s="9">
        <f t="shared" si="1"/>
        <v>1.276849012123215E-2</v>
      </c>
    </row>
    <row r="7" spans="2:7" x14ac:dyDescent="0.3">
      <c r="B7" s="4"/>
      <c r="C7" s="6" t="s">
        <v>4</v>
      </c>
      <c r="D7" s="1">
        <f>D4+D5+D6</f>
        <v>12142855.499299984</v>
      </c>
      <c r="E7" s="14">
        <f t="shared" si="0"/>
        <v>0.22218690670413194</v>
      </c>
      <c r="F7" s="1">
        <f>F4+F5+F6</f>
        <v>12854857.887</v>
      </c>
      <c r="G7" s="14">
        <f t="shared" si="1"/>
        <v>0.20624442316856256</v>
      </c>
    </row>
    <row r="8" spans="2:7" x14ac:dyDescent="0.3">
      <c r="B8" s="26" t="s">
        <v>5</v>
      </c>
      <c r="C8" s="5" t="s">
        <v>10</v>
      </c>
      <c r="D8" s="12">
        <v>117255.41451</v>
      </c>
      <c r="E8" s="9">
        <f t="shared" si="0"/>
        <v>2.1455099952222586E-3</v>
      </c>
      <c r="F8" s="12">
        <v>117486</v>
      </c>
      <c r="G8" s="9">
        <f t="shared" si="1"/>
        <v>1.8849552840942848E-3</v>
      </c>
    </row>
    <row r="9" spans="2:7" x14ac:dyDescent="0.3">
      <c r="B9" s="27"/>
      <c r="C9" s="5" t="s">
        <v>11</v>
      </c>
      <c r="D9" s="12">
        <v>329254.24356000015</v>
      </c>
      <c r="E9" s="9">
        <f t="shared" si="0"/>
        <v>6.0246110892139505E-3</v>
      </c>
      <c r="F9" s="12">
        <v>358377</v>
      </c>
      <c r="G9" s="9">
        <f t="shared" si="1"/>
        <v>5.7498307870542656E-3</v>
      </c>
    </row>
    <row r="10" spans="2:7" x14ac:dyDescent="0.3">
      <c r="B10" s="27"/>
      <c r="C10" s="3" t="s">
        <v>4</v>
      </c>
      <c r="D10" s="1">
        <f>D8+D9</f>
        <v>446509.65807000012</v>
      </c>
      <c r="E10" s="14">
        <f t="shared" si="0"/>
        <v>8.1701210844362087E-3</v>
      </c>
      <c r="F10" s="1">
        <f>F8+F9</f>
        <v>475863</v>
      </c>
      <c r="G10" s="14">
        <f t="shared" si="1"/>
        <v>7.6347860711485508E-3</v>
      </c>
    </row>
    <row r="11" spans="2:7" x14ac:dyDescent="0.3">
      <c r="B11" s="27" t="s">
        <v>6</v>
      </c>
      <c r="C11" s="5" t="s">
        <v>10</v>
      </c>
      <c r="D11" s="12">
        <v>2390327</v>
      </c>
      <c r="E11" s="9">
        <f t="shared" si="0"/>
        <v>4.3737600449250555E-2</v>
      </c>
      <c r="F11" s="12">
        <v>2397891</v>
      </c>
      <c r="G11" s="9">
        <f t="shared" si="1"/>
        <v>3.8471965265070976E-2</v>
      </c>
    </row>
    <row r="12" spans="2:7" x14ac:dyDescent="0.3">
      <c r="B12" s="27"/>
      <c r="C12" s="19" t="s">
        <v>41</v>
      </c>
      <c r="D12" s="12">
        <v>2929892</v>
      </c>
      <c r="E12" s="9">
        <f t="shared" si="0"/>
        <v>5.3610424705680691E-2</v>
      </c>
      <c r="F12" s="12">
        <v>3154632</v>
      </c>
      <c r="G12" s="9">
        <f t="shared" si="1"/>
        <v>5.0613181636730516E-2</v>
      </c>
    </row>
    <row r="13" spans="2:7" x14ac:dyDescent="0.3">
      <c r="B13" s="27"/>
      <c r="C13" s="5" t="s">
        <v>40</v>
      </c>
      <c r="D13" s="18">
        <v>4127087</v>
      </c>
      <c r="E13" s="9">
        <f t="shared" si="0"/>
        <v>7.5516396804828842E-2</v>
      </c>
      <c r="F13" s="12">
        <v>3913510</v>
      </c>
      <c r="G13" s="9">
        <f t="shared" si="1"/>
        <v>6.2788684216466856E-2</v>
      </c>
    </row>
    <row r="14" spans="2:7" x14ac:dyDescent="0.3">
      <c r="B14" s="27"/>
      <c r="C14" s="3" t="s">
        <v>4</v>
      </c>
      <c r="D14" s="1">
        <f>SUM(D11:D13)</f>
        <v>9447306</v>
      </c>
      <c r="E14" s="14">
        <f t="shared" si="0"/>
        <v>0.1728644219597601</v>
      </c>
      <c r="F14" s="1">
        <f>SUM(F11:F13)</f>
        <v>9466033</v>
      </c>
      <c r="G14" s="14">
        <f t="shared" si="1"/>
        <v>0.15187383111826835</v>
      </c>
    </row>
    <row r="15" spans="2:7" x14ac:dyDescent="0.3">
      <c r="B15" s="28" t="s">
        <v>4</v>
      </c>
      <c r="C15" s="2" t="s">
        <v>9</v>
      </c>
      <c r="D15" s="12">
        <f>D4+D5+D8+D11+D12</f>
        <v>16695572.109429987</v>
      </c>
      <c r="E15" s="9">
        <f>D15/$E$1</f>
        <v>0.30549136674350413</v>
      </c>
      <c r="F15" s="12">
        <f>F4+F5+F8+F11+F12</f>
        <v>17729029</v>
      </c>
      <c r="G15" s="9">
        <f t="shared" si="1"/>
        <v>0.2844460352332262</v>
      </c>
    </row>
    <row r="16" spans="2:7" x14ac:dyDescent="0.3">
      <c r="B16" s="28"/>
      <c r="C16" s="2" t="s">
        <v>3</v>
      </c>
      <c r="D16" s="12">
        <f>D6+D9+D13</f>
        <v>5341099.047939999</v>
      </c>
      <c r="E16" s="9">
        <f>D16/$E$1</f>
        <v>9.7730083004824109E-2</v>
      </c>
      <c r="F16" s="12">
        <f>F6+F9+F13</f>
        <v>5067724.8870000001</v>
      </c>
      <c r="G16" s="9">
        <f t="shared" si="1"/>
        <v>8.1307005124753265E-2</v>
      </c>
    </row>
    <row r="17" spans="2:7" x14ac:dyDescent="0.3">
      <c r="B17" s="29"/>
      <c r="C17" s="3" t="s">
        <v>4</v>
      </c>
      <c r="D17" s="1">
        <f>D15+D16</f>
        <v>22036671.157369986</v>
      </c>
      <c r="E17" s="14">
        <f t="shared" si="0"/>
        <v>0.40322144974832824</v>
      </c>
      <c r="F17" s="1">
        <f>F15+F16</f>
        <v>22796753.887000002</v>
      </c>
      <c r="G17" s="14">
        <f t="shared" si="1"/>
        <v>0.36575304035797951</v>
      </c>
    </row>
    <row r="18" spans="2:7" x14ac:dyDescent="0.3">
      <c r="B18" s="8"/>
      <c r="C18" s="21" t="s">
        <v>13</v>
      </c>
      <c r="D18" s="14"/>
      <c r="E18" s="14">
        <f>(E5+E12)/E15</f>
        <v>0.76647810875268685</v>
      </c>
      <c r="F18" s="14"/>
      <c r="G18" s="14">
        <f t="shared" ref="G18" si="2">(G5+G12)/G15</f>
        <v>0.76130249434416286</v>
      </c>
    </row>
    <row r="20" spans="2:7" ht="31.8" customHeight="1" x14ac:dyDescent="0.3">
      <c r="B20" s="30" t="s">
        <v>42</v>
      </c>
      <c r="C20" s="30"/>
      <c r="D20" s="23"/>
      <c r="E20" s="23"/>
      <c r="F20" s="23"/>
    </row>
    <row r="21" spans="2:7" s="11" customFormat="1" ht="45" customHeight="1" x14ac:dyDescent="0.3">
      <c r="B21" s="30" t="s">
        <v>43</v>
      </c>
      <c r="C21" s="30"/>
      <c r="D21" s="15"/>
      <c r="E21" s="15"/>
      <c r="F21" s="15"/>
    </row>
    <row r="22" spans="2:7" s="11" customFormat="1" x14ac:dyDescent="0.3">
      <c r="D22" s="15"/>
      <c r="E22" s="15"/>
      <c r="F22" s="15"/>
    </row>
    <row r="23" spans="2:7" s="11" customFormat="1" x14ac:dyDescent="0.3">
      <c r="D23" s="15"/>
      <c r="E23" s="15"/>
      <c r="F23" s="15"/>
    </row>
    <row r="24" spans="2:7" s="11" customFormat="1" x14ac:dyDescent="0.3">
      <c r="D24" s="15"/>
      <c r="E24" s="15"/>
      <c r="F24" s="15"/>
    </row>
    <row r="25" spans="2:7" s="11" customFormat="1" x14ac:dyDescent="0.3">
      <c r="D25" s="15"/>
      <c r="E25" s="15"/>
      <c r="F25" s="15"/>
    </row>
    <row r="26" spans="2:7" s="11" customFormat="1" x14ac:dyDescent="0.3">
      <c r="D26" s="15"/>
      <c r="E26" s="15"/>
      <c r="F26" s="15"/>
    </row>
    <row r="27" spans="2:7" x14ac:dyDescent="0.3">
      <c r="D27" s="23"/>
      <c r="E27" s="23"/>
      <c r="F27" s="23"/>
    </row>
    <row r="28" spans="2:7" x14ac:dyDescent="0.3">
      <c r="D28" s="23"/>
      <c r="E28" s="23"/>
      <c r="F28" s="23"/>
    </row>
    <row r="29" spans="2:7" x14ac:dyDescent="0.3">
      <c r="D29" s="23"/>
      <c r="E29" s="23"/>
      <c r="F29" s="23"/>
    </row>
    <row r="30" spans="2:7" x14ac:dyDescent="0.3">
      <c r="D30" s="23"/>
      <c r="E30" s="23"/>
      <c r="F30" s="23"/>
    </row>
  </sheetData>
  <mergeCells count="6">
    <mergeCell ref="B4:B6"/>
    <mergeCell ref="B8:B10"/>
    <mergeCell ref="B11:B14"/>
    <mergeCell ref="B15:B17"/>
    <mergeCell ref="B21:C21"/>
    <mergeCell ref="B20:C20"/>
  </mergeCells>
  <phoneticPr fontId="2" type="noConversion"/>
  <pageMargins left="0.7" right="0.7" top="0.75" bottom="0.75" header="0.3" footer="0.3"/>
  <pageSetup paperSize="9" scale="82" fitToHeight="0" orientation="landscape" r:id="rId1"/>
  <ignoredErrors>
    <ignoredError sqref="E7 E10 E14 E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A1E42-4D4E-402D-9E78-F6E82D2D88DD}">
  <dimension ref="B1:E13"/>
  <sheetViews>
    <sheetView zoomScale="85" zoomScaleNormal="85" workbookViewId="0">
      <selection activeCell="E13" sqref="E13"/>
    </sheetView>
  </sheetViews>
  <sheetFormatPr defaultRowHeight="14.4" x14ac:dyDescent="0.3"/>
  <cols>
    <col min="2" max="2" width="20.33203125" customWidth="1"/>
    <col min="3" max="3" width="74.6640625" customWidth="1"/>
    <col min="4" max="4" width="30.21875" customWidth="1"/>
    <col min="5" max="5" width="34.33203125" customWidth="1"/>
  </cols>
  <sheetData>
    <row r="1" spans="2:5" x14ac:dyDescent="0.3">
      <c r="B1" t="s">
        <v>35</v>
      </c>
      <c r="D1" s="23"/>
    </row>
    <row r="2" spans="2:5" x14ac:dyDescent="0.3">
      <c r="B2" s="3" t="s">
        <v>14</v>
      </c>
      <c r="C2" s="3" t="s">
        <v>15</v>
      </c>
      <c r="D2" s="20" t="s">
        <v>37</v>
      </c>
      <c r="E2" s="20" t="s">
        <v>39</v>
      </c>
    </row>
    <row r="3" spans="2:5" x14ac:dyDescent="0.3">
      <c r="B3" t="s">
        <v>16</v>
      </c>
      <c r="C3" t="s">
        <v>26</v>
      </c>
      <c r="D3" s="16">
        <v>4189228.5012300001</v>
      </c>
      <c r="E3" s="16">
        <v>4322356</v>
      </c>
    </row>
    <row r="4" spans="2:5" x14ac:dyDescent="0.3">
      <c r="B4" t="s">
        <v>17</v>
      </c>
      <c r="C4" t="s">
        <v>27</v>
      </c>
      <c r="D4" s="16">
        <v>4595868.9857800007</v>
      </c>
      <c r="E4" s="16">
        <v>4831173</v>
      </c>
    </row>
    <row r="5" spans="2:5" x14ac:dyDescent="0.3">
      <c r="B5" t="s">
        <v>18</v>
      </c>
      <c r="C5" t="s">
        <v>28</v>
      </c>
      <c r="D5" s="16">
        <v>80056</v>
      </c>
      <c r="E5" s="16">
        <v>96070</v>
      </c>
    </row>
    <row r="6" spans="2:5" x14ac:dyDescent="0.3">
      <c r="B6" t="s">
        <v>19</v>
      </c>
      <c r="C6" t="s">
        <v>28</v>
      </c>
      <c r="D6" s="16">
        <v>49060.35355</v>
      </c>
      <c r="E6" s="16">
        <v>90502</v>
      </c>
    </row>
    <row r="7" spans="2:5" x14ac:dyDescent="0.3">
      <c r="B7" t="s">
        <v>20</v>
      </c>
      <c r="C7" t="s">
        <v>29</v>
      </c>
      <c r="D7" s="16">
        <v>278841</v>
      </c>
      <c r="E7" s="16">
        <v>293955</v>
      </c>
    </row>
    <row r="8" spans="2:5" x14ac:dyDescent="0.3">
      <c r="B8" t="s">
        <v>21</v>
      </c>
      <c r="C8" t="s">
        <v>29</v>
      </c>
      <c r="D8" s="16">
        <v>17638.9627</v>
      </c>
      <c r="E8" s="16">
        <f>22687-3030</f>
        <v>19657</v>
      </c>
    </row>
    <row r="9" spans="2:5" x14ac:dyDescent="0.3">
      <c r="B9" t="s">
        <v>22</v>
      </c>
      <c r="C9" t="s">
        <v>30</v>
      </c>
      <c r="D9" s="16">
        <v>25932</v>
      </c>
      <c r="E9" s="16">
        <v>27494</v>
      </c>
    </row>
    <row r="10" spans="2:5" x14ac:dyDescent="0.3">
      <c r="B10" t="s">
        <v>23</v>
      </c>
      <c r="C10" t="s">
        <v>31</v>
      </c>
      <c r="D10" s="16">
        <v>187654</v>
      </c>
      <c r="E10" s="16">
        <v>196781</v>
      </c>
    </row>
    <row r="11" spans="2:5" x14ac:dyDescent="0.3">
      <c r="B11" t="s">
        <v>24</v>
      </c>
      <c r="C11" t="s">
        <v>32</v>
      </c>
      <c r="D11" s="16">
        <v>442262.10246000002</v>
      </c>
      <c r="E11" s="16">
        <v>462000</v>
      </c>
    </row>
    <row r="12" spans="2:5" x14ac:dyDescent="0.3">
      <c r="B12" t="s">
        <v>25</v>
      </c>
      <c r="C12" t="s">
        <v>32</v>
      </c>
      <c r="D12" s="16">
        <v>356.62925999999999</v>
      </c>
      <c r="E12" s="16">
        <v>2534</v>
      </c>
    </row>
    <row r="13" spans="2:5" x14ac:dyDescent="0.3">
      <c r="B13" s="10" t="s">
        <v>4</v>
      </c>
      <c r="C13" s="10"/>
      <c r="D13" s="1">
        <f t="shared" ref="D13" si="0">SUM(D3:D12)</f>
        <v>9866898.5349800009</v>
      </c>
      <c r="E13" s="1">
        <f t="shared" ref="E13" si="1">SUM(E3:E12)</f>
        <v>10342522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1" ma:contentTypeDescription="Een nieuw document maken." ma:contentTypeScope="" ma:versionID="2d029834adf8bf07a55800a2b97e557c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6d1599ae7a28a317842e9ec20c1bd46a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9275337-85d1-473b-b414-2b0626479769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tandtype xmlns="03d5240a-782c-4048-8313-d01b5d6ab2a6" xsi:nil="true"/>
    <lcf76f155ced4ddcb4097134ff3c332f xmlns="03d5240a-782c-4048-8313-d01b5d6ab2a6">
      <Terms xmlns="http://schemas.microsoft.com/office/infopath/2007/PartnerControls"/>
    </lcf76f155ced4ddcb4097134ff3c332f>
    <Documenttype xmlns="03d5240a-782c-4048-8313-d01b5d6ab2a6" xsi:nil="true"/>
    <Thema xmlns="03d5240a-782c-4048-8313-d01b5d6ab2a6" xsi:nil="true"/>
    <Platform xmlns="03d5240a-782c-4048-8313-d01b5d6ab2a6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304665BD-D5E8-4022-A450-6F5A0C127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618D1-21FE-46C5-BF36-CE1E49590F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1F0700-5605-470E-A0F2-AF1E09C6C963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9a9ec0f0-7796-43d0-ac1f-4c8c46ee0bd1"/>
    <ds:schemaRef ds:uri="http://schemas.openxmlformats.org/package/2006/metadata/core-properties"/>
    <ds:schemaRef ds:uri="ceeae0c4-f3ff-4153-af2f-582bafa5e89e"/>
    <ds:schemaRef ds:uri="http://www.w3.org/XML/1998/namespace"/>
    <ds:schemaRef ds:uri="http://purl.org/dc/terms/"/>
    <ds:schemaRef ds:uri="03d5240a-782c-4048-8313-d01b5d6ab2a6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Vragen 1&amp;2</vt:lpstr>
      <vt:lpstr>Lonen onderwijs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Goossens, Henk</dc:creator>
  <cp:lastModifiedBy>Achten Jeroen</cp:lastModifiedBy>
  <cp:lastPrinted>2023-06-30T12:28:55Z</cp:lastPrinted>
  <dcterms:created xsi:type="dcterms:W3CDTF">2022-02-15T14:15:39Z</dcterms:created>
  <dcterms:modified xsi:type="dcterms:W3CDTF">2023-06-30T12:29:03Z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0923f3f0-55cc-4a7f-aef5-76ef7620d3eb</vt:lpwstr>
  </property>
  <property fmtid="{D5CDD505-2E9C-101B-9397-08002B2CF9AE}" pid="4" name="MediaServiceImageTags">
    <vt:lpwstr/>
  </property>
</Properties>
</file>