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2-2023/500 - 599/SV 594/"/>
    </mc:Choice>
  </mc:AlternateContent>
  <xr:revisionPtr revIDLastSave="0" documentId="8_{47639AC2-A63D-42B4-BC0F-815270312649}" xr6:coauthVersionLast="47" xr6:coauthVersionMax="47" xr10:uidLastSave="{00000000-0000-0000-0000-000000000000}"/>
  <bookViews>
    <workbookView xWindow="-120" yWindow="-120" windowWidth="24240" windowHeight="13140" activeTab="5" xr2:uid="{C9D618C1-85DD-47C7-BF2D-189943E5AB55}"/>
  </bookViews>
  <sheets>
    <sheet name="Vraag1" sheetId="1" r:id="rId1"/>
    <sheet name="Vraag2" sheetId="6" r:id="rId2"/>
    <sheet name="Vraag3" sheetId="3" r:id="rId3"/>
    <sheet name="Vraag6" sheetId="7" r:id="rId4"/>
    <sheet name="Vraag6 detail" sheetId="8" r:id="rId5"/>
    <sheet name="Vraag6 draaitabel" sheetId="10" r:id="rId6"/>
  </sheets>
  <definedNames>
    <definedName name="_xlnm._FilterDatabase" localSheetId="4" hidden="1">'Vraag6 detail'!$A$1:$J$68</definedName>
    <definedName name="_xlnm.Print_Area" localSheetId="1">Vraag2!$A$1:$Q$23</definedName>
  </definedNames>
  <calcPr calcId="191028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8" l="1"/>
  <c r="H70" i="8"/>
  <c r="G70" i="8"/>
  <c r="G12" i="7" l="1"/>
  <c r="G11" i="7"/>
  <c r="G10" i="7"/>
  <c r="G9" i="7"/>
  <c r="G8" i="7"/>
  <c r="G7" i="7"/>
  <c r="D7" i="7"/>
  <c r="F6" i="7"/>
  <c r="E6" i="7"/>
  <c r="E2" i="7" s="1"/>
  <c r="D6" i="7"/>
  <c r="F5" i="7"/>
  <c r="G5" i="7" s="1"/>
  <c r="C5" i="7"/>
  <c r="G4" i="7"/>
  <c r="D2" i="7"/>
  <c r="C2" i="7"/>
  <c r="B2" i="7"/>
  <c r="G6" i="7" l="1"/>
  <c r="G2" i="7" s="1"/>
  <c r="F2" i="7"/>
  <c r="D15" i="1"/>
  <c r="D18" i="1"/>
  <c r="D14" i="1"/>
  <c r="D2" i="1"/>
  <c r="D3" i="1"/>
  <c r="D4" i="1"/>
  <c r="D5" i="1"/>
  <c r="D6" i="1"/>
  <c r="D7" i="1"/>
  <c r="D8" i="1"/>
  <c r="D9" i="1"/>
  <c r="D10" i="1"/>
  <c r="D11" i="1"/>
  <c r="D12" i="1"/>
  <c r="D13" i="1"/>
  <c r="D19" i="1"/>
  <c r="D20" i="1"/>
  <c r="D21" i="1"/>
</calcChain>
</file>

<file path=xl/sharedStrings.xml><?xml version="1.0" encoding="utf-8"?>
<sst xmlns="http://schemas.openxmlformats.org/spreadsheetml/2006/main" count="599" uniqueCount="263">
  <si>
    <t>Openlucht zwembad</t>
  </si>
  <si>
    <t>Overdekt zwembad</t>
  </si>
  <si>
    <t>Totaal aantal zwembaden</t>
  </si>
  <si>
    <t>NB</t>
  </si>
  <si>
    <t>Gemeente</t>
  </si>
  <si>
    <t>Naam van de sportinfrastructuur</t>
  </si>
  <si>
    <t>Straat</t>
  </si>
  <si>
    <t>Provincie</t>
  </si>
  <si>
    <t>Aard (Type1)</t>
  </si>
  <si>
    <t>EigenaarCluster</t>
  </si>
  <si>
    <t>Datum</t>
  </si>
  <si>
    <t>Moorslede</t>
  </si>
  <si>
    <t>Overdekt zwembad Moorslede (Dadizele)</t>
  </si>
  <si>
    <t>Ledegemstraat</t>
  </si>
  <si>
    <t>West-Vlaanderen</t>
  </si>
  <si>
    <t>Publiek</t>
  </si>
  <si>
    <t>Grimbergen</t>
  </si>
  <si>
    <t>Openlucht zwembad Lammekens</t>
  </si>
  <si>
    <t>Veldkantstraat</t>
  </si>
  <si>
    <t>Vlaams-Brabant</t>
  </si>
  <si>
    <t>Mol</t>
  </si>
  <si>
    <t>Overdekt zwembad Den Uyt</t>
  </si>
  <si>
    <t>Rode-Kruislaan</t>
  </si>
  <si>
    <t>Antwerpen</t>
  </si>
  <si>
    <t>Roeselare</t>
  </si>
  <si>
    <t>Overdekt zwembad Spillebad Roeselare</t>
  </si>
  <si>
    <t>Hippoliet Spilleboutdreef</t>
  </si>
  <si>
    <t>Kasterlee</t>
  </si>
  <si>
    <t>Openlucht zwembad Hotel Fauwater</t>
  </si>
  <si>
    <t>Lichtaartsebaan</t>
  </si>
  <si>
    <t>Privaat</t>
  </si>
  <si>
    <t>Geraardsbergen</t>
  </si>
  <si>
    <t>Openlucht zwembad Den Bleek</t>
  </si>
  <si>
    <t>Guilleminlaan</t>
  </si>
  <si>
    <t>Oost-Vlaanderen</t>
  </si>
  <si>
    <t>Edegem</t>
  </si>
  <si>
    <t>Overdekt zwembad Frank Jespers</t>
  </si>
  <si>
    <t>Vrijwilligersstraat</t>
  </si>
  <si>
    <t>Leuven</t>
  </si>
  <si>
    <t>Overdekt zwembad Wilsele</t>
  </si>
  <si>
    <t>Aarschotsesteenweg</t>
  </si>
  <si>
    <t>Nijlen</t>
  </si>
  <si>
    <t>Overdekt zwembad Nijlen (gesloten)</t>
  </si>
  <si>
    <t>Gemeentestraat</t>
  </si>
  <si>
    <t>Heist-op-den-Berg</t>
  </si>
  <si>
    <t>Overdekt zwembad Itegem</t>
  </si>
  <si>
    <t>Dulft</t>
  </si>
  <si>
    <t>Malle</t>
  </si>
  <si>
    <t>Overdekt zwembad Karel Mintjes</t>
  </si>
  <si>
    <t>Heidemolenbaan</t>
  </si>
  <si>
    <t>Oostende</t>
  </si>
  <si>
    <t>Overdekt zwembad Stedelijke Basisschool August Vermeylen</t>
  </si>
  <si>
    <t>Schietbaanstraat</t>
  </si>
  <si>
    <t>School</t>
  </si>
  <si>
    <t>Lommel</t>
  </si>
  <si>
    <t>Openlucht zwembad Parelstrand</t>
  </si>
  <si>
    <t>Luikersteenweg</t>
  </si>
  <si>
    <t>Limburg</t>
  </si>
  <si>
    <t>Beernem</t>
  </si>
  <si>
    <t>Overdekt zwembad Bloemendale Beernem</t>
  </si>
  <si>
    <t>C. Marichalstraat</t>
  </si>
  <si>
    <t>Kortrijk</t>
  </si>
  <si>
    <t>Overdekt zwembad Mimosa</t>
  </si>
  <si>
    <t>Mimosalaan</t>
  </si>
  <si>
    <t>Wemmel</t>
  </si>
  <si>
    <t>Overdekt zwembad KTA Campus Wemmel</t>
  </si>
  <si>
    <t>Zijp</t>
  </si>
  <si>
    <t>Eeklo</t>
  </si>
  <si>
    <t>Overdekt zwembad Oostveldstraat</t>
  </si>
  <si>
    <t>Oostveldstraat</t>
  </si>
  <si>
    <t>Wielsbeke</t>
  </si>
  <si>
    <t>Openlucht zwembad Hernieuwenburg</t>
  </si>
  <si>
    <t>Hernieuwenstraat</t>
  </si>
  <si>
    <t>Stedelijk Overdekt zwembad Oostende</t>
  </si>
  <si>
    <t>Koninginnelaan</t>
  </si>
  <si>
    <t>Openlucht zwembad Oostende</t>
  </si>
  <si>
    <t>Waregem</t>
  </si>
  <si>
    <t>Overdekt zwembad Stedelijke Basisschool Sint-Eloois-Vijve</t>
  </si>
  <si>
    <t>Koekoekstraat</t>
  </si>
  <si>
    <t>Wijnegem</t>
  </si>
  <si>
    <t>Overdekt zwembad SC Wijnegem (gesloten)</t>
  </si>
  <si>
    <t>Kasteellei</t>
  </si>
  <si>
    <t>Middelkerke</t>
  </si>
  <si>
    <t>Overdekt zwembad Duinenbad</t>
  </si>
  <si>
    <t xml:space="preserve">Populierenlaan 20 </t>
  </si>
  <si>
    <t>Kortemark</t>
  </si>
  <si>
    <t>Overdekt zwembad Flipper</t>
  </si>
  <si>
    <t xml:space="preserve">Handzamestraat 20 </t>
  </si>
  <si>
    <t>Aalst</t>
  </si>
  <si>
    <t>Overdekt zwembad Aalst</t>
  </si>
  <si>
    <t xml:space="preserve">Zwembadlaan 2 </t>
  </si>
  <si>
    <t>Tielt</t>
  </si>
  <si>
    <t>Stedelijk Overdekt zwembad Tielt (gesloten)</t>
  </si>
  <si>
    <t xml:space="preserve">Generaal Maczekplein  </t>
  </si>
  <si>
    <t>Hemiksem</t>
  </si>
  <si>
    <t>Overdekt zwembad Hemiksem</t>
  </si>
  <si>
    <t xml:space="preserve">Atletiekstraat 1 </t>
  </si>
  <si>
    <t>AANTAL GESUBSIDIEERD</t>
  </si>
  <si>
    <t>AANTAL OPGELEVERD</t>
  </si>
  <si>
    <t>TOTAAL</t>
  </si>
  <si>
    <t>Nieuwbouw</t>
  </si>
  <si>
    <t>Renovatie</t>
  </si>
  <si>
    <t>Oproep 2014</t>
  </si>
  <si>
    <t>Oproep 2015</t>
  </si>
  <si>
    <t>Oproep 2016</t>
  </si>
  <si>
    <t>Oproep 2017</t>
  </si>
  <si>
    <t>Oproep 2018</t>
  </si>
  <si>
    <t>Oproep 2019</t>
  </si>
  <si>
    <t>Oproep 2020</t>
  </si>
  <si>
    <t>Oproep 2021</t>
  </si>
  <si>
    <t>Oproep 2022</t>
  </si>
  <si>
    <t>Naam project</t>
  </si>
  <si>
    <t>Oproep</t>
  </si>
  <si>
    <t>Jaar</t>
  </si>
  <si>
    <t>gemeente</t>
  </si>
  <si>
    <t>provincie</t>
  </si>
  <si>
    <t>Nieuw/Reno</t>
  </si>
  <si>
    <t>subsidie</t>
  </si>
  <si>
    <t>tot investeringskost</t>
  </si>
  <si>
    <t>opgeleverd</t>
  </si>
  <si>
    <t>datum oplevering (?)</t>
  </si>
  <si>
    <t>BLI_34_VGC Zwembad VUB</t>
  </si>
  <si>
    <t>BLI 2014</t>
  </si>
  <si>
    <t>Elsene (Brussel)</t>
  </si>
  <si>
    <t>Brussel</t>
  </si>
  <si>
    <t>N</t>
  </si>
  <si>
    <t>OK</t>
  </si>
  <si>
    <t>BLI_53_Mortsel Zwembad</t>
  </si>
  <si>
    <t>Mortsel</t>
  </si>
  <si>
    <t>BLI_42_TMVW Zwembad Moorslede</t>
  </si>
  <si>
    <t>R</t>
  </si>
  <si>
    <t>ZB01_Vervanging door nieuwbouw Oudenaarde</t>
  </si>
  <si>
    <t>ZW2015</t>
  </si>
  <si>
    <t>Oudenaarde</t>
  </si>
  <si>
    <t>ZB02_Renovatie zwembad Antwerpen</t>
  </si>
  <si>
    <t>ZB04_Renovatie zwembad Turnhout</t>
  </si>
  <si>
    <t>Turnhout</t>
  </si>
  <si>
    <t>ZB05_Vervanging door nieuwboud Zwevegem</t>
  </si>
  <si>
    <t>Zwevegem</t>
  </si>
  <si>
    <t>ZB06_Renovatie Kapellen od Bos</t>
  </si>
  <si>
    <t>Kapelle-op-den-Bos</t>
  </si>
  <si>
    <t>stopgezet</t>
  </si>
  <si>
    <t>ZB07_Renovatie Leuven</t>
  </si>
  <si>
    <t>Kessel-Lo</t>
  </si>
  <si>
    <t>ZB08_Vervanging door nieuwbouw Lommel</t>
  </si>
  <si>
    <t xml:space="preserve">Lommel </t>
  </si>
  <si>
    <t>ZB09_Renovatie zwembad Lummen</t>
  </si>
  <si>
    <t>Lummen</t>
  </si>
  <si>
    <t>ZB10_Renovatie zwembad Kalmthout</t>
  </si>
  <si>
    <t>Kalmthout</t>
  </si>
  <si>
    <t>ZB11_Renovatie zwembad Bilzen</t>
  </si>
  <si>
    <t>Bilzen</t>
  </si>
  <si>
    <t>ZB12_Vervanging door nieuwbouw Temse</t>
  </si>
  <si>
    <t>Temse</t>
  </si>
  <si>
    <t>ZB17_vervanging door nieuwbouw zwembad Londerzeel</t>
  </si>
  <si>
    <t>Londerzeel</t>
  </si>
  <si>
    <t>ZB18_Renovatie zwembad Liedekerke</t>
  </si>
  <si>
    <t>Liedekerke</t>
  </si>
  <si>
    <t>ZB20_Renovatie zwembad Kontich</t>
  </si>
  <si>
    <t>Kontich</t>
  </si>
  <si>
    <t>ZB21_Vervanging door nieuwbouw zwembad Kortrijk</t>
  </si>
  <si>
    <t>ZB22_Vervanging door nieuwbouw zwembad Eeklo</t>
  </si>
  <si>
    <t>ZB24_Renovatie zwembad Arendonk</t>
  </si>
  <si>
    <t>Arendonk</t>
  </si>
  <si>
    <t>ZB26_Renovatie zwembad Ternat</t>
  </si>
  <si>
    <t>Ternat</t>
  </si>
  <si>
    <t>ZB27_Renovatie zwembad Aalst</t>
  </si>
  <si>
    <t>N3 Sport AG Aalst</t>
  </si>
  <si>
    <t>ZW2016</t>
  </si>
  <si>
    <t>R9 AGB Arendonk</t>
  </si>
  <si>
    <t>N9 TMVW (Beernem)</t>
  </si>
  <si>
    <t>N11 Farys (Blankenberge)</t>
  </si>
  <si>
    <t>Blankenberge</t>
  </si>
  <si>
    <t>R3 AGB Bornem</t>
  </si>
  <si>
    <t>Bornem</t>
  </si>
  <si>
    <t>R6 Gemeente Brakel</t>
  </si>
  <si>
    <t>Brakel</t>
  </si>
  <si>
    <t>R15 AGB Dendermonde</t>
  </si>
  <si>
    <t>Dendermonde</t>
  </si>
  <si>
    <t>N12 Farys (Diksmuide)</t>
  </si>
  <si>
    <t>Diksmuide</t>
  </si>
  <si>
    <t>R19 Farys (Gistel)</t>
  </si>
  <si>
    <t>Gistel</t>
  </si>
  <si>
    <t>N13 Gemeente Heist-op-den-Berg</t>
  </si>
  <si>
    <t>N2 Stad Leuven (Wilsele)</t>
  </si>
  <si>
    <t>R5 Farys (Liedekerke)</t>
  </si>
  <si>
    <t>R22 S&amp;R Lier - Waterperels</t>
  </si>
  <si>
    <t>Lier</t>
  </si>
  <si>
    <t>R18 AGB Sport Actief Mechelen</t>
  </si>
  <si>
    <t>Mechelen</t>
  </si>
  <si>
    <t>?</t>
  </si>
  <si>
    <t>N14 Farys (Oostende)</t>
  </si>
  <si>
    <t>R1 Gemeente Overijse</t>
  </si>
  <si>
    <t>Overijse</t>
  </si>
  <si>
    <t>R14 Gemeente Houthalen Helchteren &amp; Peer</t>
  </si>
  <si>
    <t>Peer</t>
  </si>
  <si>
    <t>R23 S&amp;R Pelt - Dommelslag</t>
  </si>
  <si>
    <t>Pelt</t>
  </si>
  <si>
    <t>N10 Stad Roeselare</t>
  </si>
  <si>
    <t>N6 Stad Ronse</t>
  </si>
  <si>
    <t>Ronse</t>
  </si>
  <si>
    <t>R20 Farys (Rooigem-Gent)</t>
  </si>
  <si>
    <t>Rooigem</t>
  </si>
  <si>
    <t>R13 Gemeente Sint-Genesius-Rode</t>
  </si>
  <si>
    <t>Sint-Genesius-Rode</t>
  </si>
  <si>
    <t>N4 Stad Sint-Truiden</t>
  </si>
  <si>
    <t>Sint-Truiden</t>
  </si>
  <si>
    <t>R16 AGB Zaventem</t>
  </si>
  <si>
    <t>Zaventem</t>
  </si>
  <si>
    <t>R21 Farys (Zomergem)</t>
  </si>
  <si>
    <t>Zomergem</t>
  </si>
  <si>
    <t>Vrijetijdspark Krokodiel Middelkerke - zwembad vrijetijdspark Krokodiel</t>
  </si>
  <si>
    <t>2017_0005</t>
  </si>
  <si>
    <t>Zwembad Wezenberg - Renovatie - Zwembad Wezenberg</t>
  </si>
  <si>
    <t>2017_0026</t>
  </si>
  <si>
    <t>Integrale renovatie gemeentelijk zwembad Kalmthout - zwembad Kalmthout</t>
  </si>
  <si>
    <t>2017_0033</t>
  </si>
  <si>
    <t xml:space="preserve"> Sportspoor Wevelgem, het goede spoor voor een totale sportbeleving. - Zwembad Wevelgem</t>
  </si>
  <si>
    <t>2017_0072</t>
  </si>
  <si>
    <t>Wevelgem</t>
  </si>
  <si>
    <t>Renovatie Sportoase Philipssite Leuven - Sportoase Philipssite</t>
  </si>
  <si>
    <t>2017_0113</t>
  </si>
  <si>
    <t>Duik- en Schoonspringinfrastructuur Zwembad Aalst - zwembad 35*25 m</t>
  </si>
  <si>
    <t>2017_0121</t>
  </si>
  <si>
    <t>Zwembad Anzegem - Deerlijk - Zwembad Anzegem - Deerlijk</t>
  </si>
  <si>
    <t>2018_0118</t>
  </si>
  <si>
    <t>Vichte</t>
  </si>
  <si>
    <t>Sportoase Deurne Zwembad Ruggeveld - Competitiebad 25m</t>
  </si>
  <si>
    <t>2018_0119</t>
  </si>
  <si>
    <t>Deurne (Antwerpen)</t>
  </si>
  <si>
    <t>Nieuwbouw sportcentrum Hernieuwenburg - Zwembad Wielsbeke</t>
  </si>
  <si>
    <t>2019_0057</t>
  </si>
  <si>
    <t>Intergemeentelijk zwembad Aartselaar - Hemiksem - Niel - intergemeentelijk zwembad Aartselaar - Hemiksem - Niel</t>
  </si>
  <si>
    <t>2019_0084</t>
  </si>
  <si>
    <t>Aartselaar</t>
  </si>
  <si>
    <t>BEE_Nieuwbouw zwembad  - BEE_ nieuwbouw zwembad</t>
  </si>
  <si>
    <t>2021_1_0033</t>
  </si>
  <si>
    <t>Mintjens Arena - Outdoor zwembad 25m</t>
  </si>
  <si>
    <t>2021_1_0034</t>
  </si>
  <si>
    <t>Bouw nieuw zwembad en renovatie kleedkamers sporthal SJC Lokeren - Nieuw stedelijk zwembad</t>
  </si>
  <si>
    <t>2021_1_0040</t>
  </si>
  <si>
    <t>Lokeren</t>
  </si>
  <si>
    <t>Nieuw zwembad Hoge Wal Evergem - Nieuw zwembad Hoge Wal Evergem</t>
  </si>
  <si>
    <t>2021_1_0080</t>
  </si>
  <si>
    <t>Evergem</t>
  </si>
  <si>
    <t>Nieuwbouw zwembad Brakel - Nieuw zwembad Brakel</t>
  </si>
  <si>
    <t>2021_1_0178</t>
  </si>
  <si>
    <t>Buitensportpark &amp; Zwembad Balsakker Lille - Zwembad Balsakker</t>
  </si>
  <si>
    <t>2021_2_0001</t>
  </si>
  <si>
    <t>Lille</t>
  </si>
  <si>
    <t>Zwembad De Watermolen - Zwembad De Watermolen</t>
  </si>
  <si>
    <t>2021_2_0016</t>
  </si>
  <si>
    <t>Belsele</t>
  </si>
  <si>
    <t>GEMEENTELIJK ZWEMBAD RECREATIEDOMEIN GRASDUINEN - GEMEENTELIJK ZWEMBAD RECREATIEDOMEIN GRASDUINEN</t>
  </si>
  <si>
    <t>2021_2_0039</t>
  </si>
  <si>
    <t>Bredene</t>
  </si>
  <si>
    <t>Zelzate duurzame renovatie Zwembad / Sportcomplex Eurohal - Overdekt zwembad Sportcomplex Eurohal</t>
  </si>
  <si>
    <t>2022_1_0029</t>
  </si>
  <si>
    <t>Zelzate</t>
  </si>
  <si>
    <t>Som van subsidie</t>
  </si>
  <si>
    <t>Kolomlabels</t>
  </si>
  <si>
    <t>Rijlabels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</si>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</sst>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mmmm\ yyyy"/>
    <numFmt numFmtId="165" formatCode="m/d/yyyy\ h:mm:ss\ AM/PM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2" borderId="1" applyNumberFormat="0" applyFont="0" applyAlignment="0" applyProtection="0"/>
  </cellStyleXfs>
  <cellXfs count="35">
    <xf numFmtId="0" fontId="0" fillId="0" borderId="0" xfId="0"/>
    <xf numFmtId="165" fontId="0" fillId="0" borderId="0" xfId="0" applyNumberFormat="1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164" fontId="0" fillId="0" borderId="2" xfId="0" applyNumberFormat="1" applyBorder="1"/>
    <xf numFmtId="0" fontId="1" fillId="0" borderId="2" xfId="0" applyFont="1" applyBorder="1"/>
    <xf numFmtId="0" fontId="0" fillId="0" borderId="4" xfId="0" applyBorder="1"/>
    <xf numFmtId="0" fontId="3" fillId="0" borderId="8" xfId="0" applyFont="1" applyBorder="1"/>
    <xf numFmtId="0" fontId="3" fillId="2" borderId="9" xfId="2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8" xfId="0" applyBorder="1"/>
    <xf numFmtId="0" fontId="0" fillId="2" borderId="9" xfId="2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12" xfId="2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2" xfId="1" applyFont="1" applyBorder="1"/>
    <xf numFmtId="43" fontId="0" fillId="0" borderId="2" xfId="1" applyFont="1" applyBorder="1" applyAlignment="1">
      <alignment horizontal="right"/>
    </xf>
    <xf numFmtId="0" fontId="0" fillId="0" borderId="3" xfId="0" applyBorder="1" applyAlignment="1">
      <alignment horizontal="right"/>
    </xf>
    <xf numFmtId="43" fontId="3" fillId="0" borderId="0" xfId="1" applyFont="1"/>
    <xf numFmtId="43" fontId="3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Komma" xfId="1" builtinId="3"/>
    <cellStyle name="Notitie" xfId="2" builtinId="10"/>
    <cellStyle name="Standaard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161925</xdr:rowOff>
    </xdr:from>
    <xdr:to>
      <xdr:col>8</xdr:col>
      <xdr:colOff>446479</xdr:colOff>
      <xdr:row>22</xdr:row>
      <xdr:rowOff>66675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E791985-C49C-85FE-573B-5D713D61C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1" y="161925"/>
          <a:ext cx="4713678" cy="4095750"/>
        </a:xfrm>
        <a:prstGeom prst="rect">
          <a:avLst/>
        </a:prstGeom>
      </xdr:spPr>
    </xdr:pic>
    <xdr:clientData/>
  </xdr:twoCellAnchor>
  <xdr:twoCellAnchor editAs="oneCell">
    <xdr:from>
      <xdr:col>8</xdr:col>
      <xdr:colOff>574676</xdr:colOff>
      <xdr:row>0</xdr:row>
      <xdr:rowOff>187325</xdr:rowOff>
    </xdr:from>
    <xdr:to>
      <xdr:col>16</xdr:col>
      <xdr:colOff>430066</xdr:colOff>
      <xdr:row>22</xdr:row>
      <xdr:rowOff>101600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DFBDCC3B-C8CD-05B6-C541-1C5E257843CA}"/>
            </a:ext>
            <a:ext uri="{147F2762-F138-4A5C-976F-8EAC2B608ADB}">
              <a16:predDERef xmlns:a16="http://schemas.microsoft.com/office/drawing/2014/main" pred="{0E791985-C49C-85FE-573B-5D713D61C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00676" y="187325"/>
          <a:ext cx="4681390" cy="41052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ons Stijn" refreshedDate="45091.689696180554" createdVersion="8" refreshedVersion="8" minRefreshableVersion="3" recordCount="66" xr:uid="{3C3AEC3A-24F7-4EBE-903C-354C6530280D}">
  <cacheSource type="worksheet">
    <worksheetSource ref="A1:J67" sheet="Vraag6 detail"/>
  </cacheSource>
  <cacheFields count="10">
    <cacheField name="Naam project" numFmtId="0">
      <sharedItems/>
    </cacheField>
    <cacheField name="Oproep" numFmtId="0">
      <sharedItems/>
    </cacheField>
    <cacheField name="Jaar" numFmtId="0">
      <sharedItems containsSemiMixedTypes="0" containsString="0" containsNumber="1" containsInteger="1" minValue="2014" maxValue="2022" count="8">
        <n v="2014"/>
        <n v="2015"/>
        <n v="2016"/>
        <n v="2017"/>
        <n v="2018"/>
        <n v="2019"/>
        <n v="2021"/>
        <n v="2022"/>
      </sharedItems>
    </cacheField>
    <cacheField name="gemeente" numFmtId="0">
      <sharedItems/>
    </cacheField>
    <cacheField name="provincie" numFmtId="0">
      <sharedItems count="6">
        <s v="Brussel"/>
        <s v="Antwerpen"/>
        <s v="West-Vlaanderen"/>
        <s v="Oost-Vlaanderen"/>
        <s v="Vlaams-Brabant"/>
        <s v="Limburg"/>
      </sharedItems>
    </cacheField>
    <cacheField name="Nieuw/Reno" numFmtId="0">
      <sharedItems/>
    </cacheField>
    <cacheField name="subsidie" numFmtId="43">
      <sharedItems containsSemiMixedTypes="0" containsString="0" containsNumber="1" minValue="34103.699999999997" maxValue="1800000"/>
    </cacheField>
    <cacheField name="tot investeringskost" numFmtId="43">
      <sharedItems containsMixedTypes="1" containsNumber="1" minValue="167175" maxValue="36692241.119999997"/>
    </cacheField>
    <cacheField name="opgeleverd" numFmtId="0">
      <sharedItems containsBlank="1"/>
    </cacheField>
    <cacheField name="datum oplevering (?)" numFmtId="0">
      <sharedItems containsBlank="1" containsMixedTypes="1" containsNumber="1" containsInteger="1" minValue="2023" maxValue="20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BLI_34_VGC Zwembad VUB"/>
    <s v="BLI 2014"/>
    <x v="0"/>
    <s v="Elsene (Brussel)"/>
    <x v="0"/>
    <s v="N"/>
    <n v="483063"/>
    <n v="6000000"/>
    <s v="OK"/>
    <m/>
  </r>
  <r>
    <s v="BLI_53_Mortsel Zwembad"/>
    <s v="BLI 2014"/>
    <x v="0"/>
    <s v="Mortsel"/>
    <x v="1"/>
    <s v="N"/>
    <n v="1800000"/>
    <n v="6000000"/>
    <s v="OK"/>
    <m/>
  </r>
  <r>
    <s v="BLI_42_TMVW Zwembad Moorslede"/>
    <s v="BLI 2014"/>
    <x v="0"/>
    <s v="Moorslede"/>
    <x v="2"/>
    <s v="R"/>
    <n v="1168327"/>
    <n v="3894422"/>
    <s v="OK"/>
    <m/>
  </r>
  <r>
    <s v="ZB01_Vervanging door nieuwbouw Oudenaarde"/>
    <s v="ZW2015"/>
    <x v="1"/>
    <s v="Oudenaarde"/>
    <x v="3"/>
    <s v="N"/>
    <n v="750000"/>
    <n v="14049788"/>
    <s v="OK"/>
    <m/>
  </r>
  <r>
    <s v="ZB02_Renovatie zwembad Antwerpen"/>
    <s v="ZW2015"/>
    <x v="1"/>
    <s v="Antwerpen"/>
    <x v="1"/>
    <s v="R"/>
    <n v="267440.25"/>
    <n v="1202531.8799999999"/>
    <s v="OK"/>
    <m/>
  </r>
  <r>
    <s v="ZB04_Renovatie zwembad Turnhout"/>
    <s v="ZW2015"/>
    <x v="1"/>
    <s v="Turnhout"/>
    <x v="1"/>
    <s v="R"/>
    <n v="750000"/>
    <n v="5900000"/>
    <s v="OK"/>
    <m/>
  </r>
  <r>
    <s v="ZB05_Vervanging door nieuwboud Zwevegem"/>
    <s v="ZW2015"/>
    <x v="1"/>
    <s v="Zwevegem"/>
    <x v="2"/>
    <s v="N"/>
    <n v="750000"/>
    <s v="vertrouwelijk"/>
    <s v="OK"/>
    <m/>
  </r>
  <r>
    <s v="ZB06_Renovatie Kapellen od Bos"/>
    <s v="ZW2015"/>
    <x v="1"/>
    <s v="Kapelle-op-den-Bos"/>
    <x v="4"/>
    <s v="R"/>
    <n v="361938.87839999993"/>
    <n v="1247562.46"/>
    <m/>
    <s v="stopgezet"/>
  </r>
  <r>
    <s v="ZB07_Renovatie Leuven"/>
    <s v="ZW2015"/>
    <x v="1"/>
    <s v="Kessel-Lo"/>
    <x v="4"/>
    <s v="R"/>
    <n v="377726.18400000001"/>
    <n v="1081618"/>
    <s v="OK"/>
    <m/>
  </r>
  <r>
    <s v="ZB08_Vervanging door nieuwbouw Lommel"/>
    <s v="ZW2015"/>
    <x v="1"/>
    <s v="Lommel "/>
    <x v="5"/>
    <s v="N"/>
    <n v="750000"/>
    <s v="vertrouwelijk"/>
    <s v="OK"/>
    <m/>
  </r>
  <r>
    <s v="ZB09_Renovatie zwembad Lummen"/>
    <s v="ZW2015"/>
    <x v="1"/>
    <s v="Lummen"/>
    <x v="5"/>
    <s v="R"/>
    <n v="566041.43640000001"/>
    <n v="2120706.21"/>
    <s v="OK"/>
    <m/>
  </r>
  <r>
    <s v="ZB10_Renovatie zwembad Kalmthout"/>
    <s v="ZW2015"/>
    <x v="1"/>
    <s v="Kalmthout"/>
    <x v="1"/>
    <s v="R"/>
    <n v="399214.065"/>
    <n v="1539622.83"/>
    <s v="OK"/>
    <m/>
  </r>
  <r>
    <s v="ZB11_Renovatie zwembad Bilzen"/>
    <s v="ZW2015"/>
    <x v="1"/>
    <s v="Bilzen"/>
    <x v="5"/>
    <s v="R"/>
    <n v="352823.29500000004"/>
    <n v="1258932.0900000001"/>
    <s v="OK"/>
    <m/>
  </r>
  <r>
    <s v="ZB12_Vervanging door nieuwbouw Temse"/>
    <s v="ZW2015"/>
    <x v="1"/>
    <s v="Temse"/>
    <x v="3"/>
    <s v="N"/>
    <n v="750000"/>
    <s v="vertrouwelijk"/>
    <s v="OK"/>
    <m/>
  </r>
  <r>
    <s v="ZB17_vervanging door nieuwbouw zwembad Londerzeel"/>
    <s v="ZW2015"/>
    <x v="1"/>
    <s v="Londerzeel"/>
    <x v="4"/>
    <s v="N"/>
    <n v="750000"/>
    <s v="vertrouwelijk"/>
    <s v="OK"/>
    <m/>
  </r>
  <r>
    <s v="ZB18_Renovatie zwembad Liedekerke"/>
    <s v="ZW2015"/>
    <x v="1"/>
    <s v="Liedekerke"/>
    <x v="3"/>
    <s v="N"/>
    <n v="107388.35999999999"/>
    <n v="398070.76"/>
    <s v="OK"/>
    <m/>
  </r>
  <r>
    <s v="ZB20_Renovatie zwembad Kontich"/>
    <s v="ZW2015"/>
    <x v="1"/>
    <s v="Kontich"/>
    <x v="1"/>
    <s v="R"/>
    <n v="193978.791"/>
    <n v="796181.17999999993"/>
    <s v="OK"/>
    <m/>
  </r>
  <r>
    <s v="ZB21_Vervanging door nieuwbouw zwembad Kortrijk"/>
    <s v="ZW2015"/>
    <x v="1"/>
    <s v="Kortrijk"/>
    <x v="2"/>
    <s v="N"/>
    <n v="750000"/>
    <s v="vertrouwelijk"/>
    <s v="OK"/>
    <m/>
  </r>
  <r>
    <s v="ZB22_Vervanging door nieuwbouw zwembad Eeklo"/>
    <s v="ZW2015"/>
    <x v="1"/>
    <s v="Eeklo"/>
    <x v="3"/>
    <s v="N"/>
    <n v="750000"/>
    <n v="6707520"/>
    <s v="OK"/>
    <m/>
  </r>
  <r>
    <s v="ZB24_Renovatie zwembad Arendonk"/>
    <s v="ZW2015"/>
    <x v="1"/>
    <s v="Arendonk"/>
    <x v="1"/>
    <s v="R"/>
    <n v="37773.740199999884"/>
    <n v="796181.17999999993"/>
    <s v="OK"/>
    <m/>
  </r>
  <r>
    <s v="ZB26_Renovatie zwembad Ternat"/>
    <s v="ZW2015"/>
    <x v="1"/>
    <s v="Ternat"/>
    <x v="4"/>
    <s v="R"/>
    <n v="682845"/>
    <n v="2276150"/>
    <s v="OK"/>
    <m/>
  </r>
  <r>
    <s v="ZB27_Renovatie zwembad Aalst"/>
    <s v="ZW2015"/>
    <x v="1"/>
    <s v="Aalst"/>
    <x v="3"/>
    <s v="R"/>
    <n v="652830"/>
    <n v="2236100"/>
    <s v="OK"/>
    <m/>
  </r>
  <r>
    <s v="N3 Sport AG Aalst"/>
    <s v="ZW2016"/>
    <x v="2"/>
    <s v="Aalst"/>
    <x v="3"/>
    <s v="N"/>
    <n v="778652.14"/>
    <n v="18766190"/>
    <s v="OK"/>
    <m/>
  </r>
  <r>
    <s v="R9 AGB Arendonk"/>
    <s v="ZW2016"/>
    <x v="2"/>
    <s v="Arendonk"/>
    <x v="1"/>
    <s v="R"/>
    <n v="209825.20800000001"/>
    <n v="1235350"/>
    <s v="OK"/>
    <m/>
  </r>
  <r>
    <s v="N9 TMVW (Beernem)"/>
    <s v="ZW2016"/>
    <x v="2"/>
    <s v="Beernem"/>
    <x v="2"/>
    <s v="N"/>
    <n v="358450"/>
    <n v="6641250"/>
    <m/>
    <s v="stopgezet"/>
  </r>
  <r>
    <s v="N11 Farys (Blankenberge)"/>
    <s v="ZW2016"/>
    <x v="2"/>
    <s v="Blankenberge"/>
    <x v="2"/>
    <s v="N"/>
    <n v="489900"/>
    <n v="9628500"/>
    <m/>
    <n v="2023"/>
  </r>
  <r>
    <s v="R3 AGB Bornem"/>
    <s v="ZW2016"/>
    <x v="2"/>
    <s v="Bornem"/>
    <x v="1"/>
    <s v="R"/>
    <n v="77520"/>
    <n v="343000"/>
    <s v="OK"/>
    <m/>
  </r>
  <r>
    <s v="R6 Gemeente Brakel"/>
    <s v="ZW2016"/>
    <x v="2"/>
    <s v="Brakel"/>
    <x v="3"/>
    <s v="R"/>
    <n v="253090.83095999993"/>
    <n v="1126741"/>
    <m/>
    <s v="stopgezet"/>
  </r>
  <r>
    <s v="R15 AGB Dendermonde"/>
    <s v="ZW2016"/>
    <x v="2"/>
    <s v="Dendermonde"/>
    <x v="3"/>
    <s v="R"/>
    <n v="254268.234"/>
    <n v="1722761"/>
    <m/>
    <n v="2023"/>
  </r>
  <r>
    <s v="N12 Farys (Diksmuide)"/>
    <s v="ZW2016"/>
    <x v="2"/>
    <s v="Diksmuide"/>
    <x v="2"/>
    <s v="N"/>
    <n v="427252.35"/>
    <n v="12925474"/>
    <s v="OK"/>
    <m/>
  </r>
  <r>
    <s v="R19 Farys (Gistel)"/>
    <s v="ZW2016"/>
    <x v="2"/>
    <s v="Gistel"/>
    <x v="2"/>
    <s v="R"/>
    <n v="34103.699999999997"/>
    <n v="167175"/>
    <s v="OK"/>
    <m/>
  </r>
  <r>
    <s v="N13 Gemeente Heist-op-den-Berg"/>
    <s v="ZW2016"/>
    <x v="2"/>
    <s v="Heist-op-den-Berg"/>
    <x v="1"/>
    <s v="N"/>
    <n v="886875.6"/>
    <n v="15340864"/>
    <s v="OK"/>
    <m/>
  </r>
  <r>
    <s v="N2 Stad Leuven (Wilsele)"/>
    <s v="ZW2016"/>
    <x v="2"/>
    <s v="Leuven"/>
    <x v="4"/>
    <s v="N"/>
    <n v="652797.07500000007"/>
    <n v="14121236"/>
    <s v="OK"/>
    <m/>
  </r>
  <r>
    <s v="R5 Farys (Liedekerke)"/>
    <s v="ZW2016"/>
    <x v="2"/>
    <s v="Liedekerke"/>
    <x v="3"/>
    <s v="R"/>
    <n v="45022.238999999994"/>
    <n v="437741"/>
    <s v="OK"/>
    <m/>
  </r>
  <r>
    <s v="R22 S&amp;R Lier - Waterperels"/>
    <s v="ZW2016"/>
    <x v="2"/>
    <s v="Lier"/>
    <x v="1"/>
    <s v="R"/>
    <n v="310118.076"/>
    <n v="1645033"/>
    <s v="OK"/>
    <m/>
  </r>
  <r>
    <s v="R18 AGB Sport Actief Mechelen"/>
    <s v="ZW2016"/>
    <x v="2"/>
    <s v="Mechelen"/>
    <x v="1"/>
    <s v="R"/>
    <n v="255829.72500000001"/>
    <n v="1157021"/>
    <m/>
    <s v="?"/>
  </r>
  <r>
    <s v="N14 Farys (Oostende)"/>
    <s v="ZW2016"/>
    <x v="2"/>
    <s v="Oostende"/>
    <x v="2"/>
    <s v="N"/>
    <n v="852000"/>
    <n v="25000000"/>
    <s v="OK"/>
    <m/>
  </r>
  <r>
    <s v="R1 Gemeente Overijse"/>
    <s v="ZW2016"/>
    <x v="2"/>
    <s v="Overijse"/>
    <x v="4"/>
    <s v="R"/>
    <n v="465000"/>
    <n v="2087038"/>
    <s v="OK"/>
    <m/>
  </r>
  <r>
    <s v="R14 Gemeente Houthalen Helchteren &amp; Peer"/>
    <s v="ZW2016"/>
    <x v="2"/>
    <s v="Peer"/>
    <x v="5"/>
    <s v="R"/>
    <n v="425000"/>
    <n v="3557432"/>
    <m/>
    <n v="2023"/>
  </r>
  <r>
    <s v="R23 S&amp;R Pelt - Dommelslag"/>
    <s v="ZW2016"/>
    <x v="2"/>
    <s v="Pelt"/>
    <x v="5"/>
    <s v="R"/>
    <n v="183825"/>
    <n v="859000"/>
    <m/>
    <s v="?"/>
  </r>
  <r>
    <s v="N10 Stad Roeselare"/>
    <s v="ZW2016"/>
    <x v="2"/>
    <s v="Roeselare"/>
    <x v="2"/>
    <s v="N"/>
    <n v="888000"/>
    <n v="19021869"/>
    <s v="OK"/>
    <m/>
  </r>
  <r>
    <s v="N6 Stad Ronse"/>
    <s v="ZW2016"/>
    <x v="2"/>
    <s v="Ronse"/>
    <x v="3"/>
    <s v="N"/>
    <n v="694504.7648"/>
    <n v="9378835"/>
    <s v="OK"/>
    <m/>
  </r>
  <r>
    <s v="R20 Farys (Rooigem-Gent)"/>
    <s v="ZW2016"/>
    <x v="2"/>
    <s v="Rooigem"/>
    <x v="4"/>
    <s v="R"/>
    <n v="119234.80799999999"/>
    <n v="552013"/>
    <m/>
    <s v="?"/>
  </r>
  <r>
    <s v="R13 Gemeente Sint-Genesius-Rode"/>
    <s v="ZW2016"/>
    <x v="2"/>
    <s v="Sint-Genesius-Rode"/>
    <x v="4"/>
    <s v="R"/>
    <n v="98010"/>
    <n v="497000"/>
    <m/>
    <s v="stopgezet"/>
  </r>
  <r>
    <s v="N4 Stad Sint-Truiden"/>
    <s v="ZW2016"/>
    <x v="2"/>
    <s v="Sint-Truiden"/>
    <x v="5"/>
    <s v="N"/>
    <n v="888000"/>
    <n v="16796250"/>
    <s v="OK"/>
    <m/>
  </r>
  <r>
    <s v="R16 AGB Zaventem"/>
    <s v="ZW2016"/>
    <x v="2"/>
    <s v="Zaventem"/>
    <x v="4"/>
    <s v="R"/>
    <n v="113488.254"/>
    <n v="445872"/>
    <m/>
    <n v="2023"/>
  </r>
  <r>
    <s v="R21 Farys (Zomergem)"/>
    <s v="ZW2016"/>
    <x v="2"/>
    <s v="Zomergem"/>
    <x v="3"/>
    <s v="R"/>
    <n v="149232"/>
    <n v="665217"/>
    <s v="OK"/>
    <m/>
  </r>
  <r>
    <s v="Vrijetijdspark Krokodiel Middelkerke - zwembad vrijetijdspark Krokodiel"/>
    <s v="2017_0005"/>
    <x v="3"/>
    <s v="Middelkerke"/>
    <x v="2"/>
    <s v="N"/>
    <n v="1091875"/>
    <n v="10993915"/>
    <s v="OK"/>
    <m/>
  </r>
  <r>
    <s v="Zwembad Wezenberg - Renovatie - Zwembad Wezenberg"/>
    <s v="2017_0026"/>
    <x v="3"/>
    <s v="Antwerpen"/>
    <x v="1"/>
    <s v="R"/>
    <n v="497879"/>
    <n v="2014073"/>
    <s v="OK"/>
    <m/>
  </r>
  <r>
    <s v="Integrale renovatie gemeentelijk zwembad Kalmthout - zwembad Kalmthout"/>
    <s v="2017_0033"/>
    <x v="3"/>
    <s v="Kalmthout"/>
    <x v="1"/>
    <s v="R"/>
    <n v="301472"/>
    <n v="1331000"/>
    <s v="OK"/>
    <m/>
  </r>
  <r>
    <s v=" Sportspoor Wevelgem, het goede spoor voor een totale sportbeleving. - Zwembad Wevelgem"/>
    <s v="2017_0072"/>
    <x v="3"/>
    <s v="Wevelgem"/>
    <x v="2"/>
    <s v="N"/>
    <n v="1026875"/>
    <n v="8282387"/>
    <s v="OK"/>
    <m/>
  </r>
  <r>
    <s v="Renovatie Sportoase Philipssite Leuven - Sportoase Philipssite"/>
    <s v="2017_0113"/>
    <x v="3"/>
    <s v="Leuven"/>
    <x v="4"/>
    <s v="R"/>
    <n v="190713"/>
    <n v="972777"/>
    <s v="OK"/>
    <m/>
  </r>
  <r>
    <s v="Duik- en Schoonspringinfrastructuur Zwembad Aalst - zwembad 35*25 m"/>
    <s v="2017_0121"/>
    <x v="3"/>
    <s v="Aalst"/>
    <x v="3"/>
    <s v="N"/>
    <n v="206379"/>
    <n v="887653"/>
    <s v="OK"/>
    <m/>
  </r>
  <r>
    <s v="Zwembad Anzegem - Deerlijk - Zwembad Anzegem - Deerlijk"/>
    <s v="2018_0118"/>
    <x v="4"/>
    <s v="Vichte"/>
    <x v="2"/>
    <s v="N"/>
    <n v="1137500"/>
    <n v="7178319.4400000004"/>
    <s v="OK"/>
    <m/>
  </r>
  <r>
    <s v="Sportoase Deurne Zwembad Ruggeveld - Competitiebad 25m"/>
    <s v="2018_0119"/>
    <x v="4"/>
    <s v="Deurne (Antwerpen)"/>
    <x v="1"/>
    <s v="N"/>
    <n v="1100000"/>
    <n v="26842677.93"/>
    <s v="OK"/>
    <m/>
  </r>
  <r>
    <s v="Nieuwbouw sportcentrum Hernieuwenburg - Zwembad Wielsbeke"/>
    <s v="2019_0057"/>
    <x v="5"/>
    <s v="Wielsbeke"/>
    <x v="2"/>
    <s v="N"/>
    <n v="1125000"/>
    <n v="9301964.5399999991"/>
    <s v="OK"/>
    <m/>
  </r>
  <r>
    <s v="Intergemeentelijk zwembad Aartselaar - Hemiksem - Niel - intergemeentelijk zwembad Aartselaar - Hemiksem - Niel"/>
    <s v="2019_0084"/>
    <x v="5"/>
    <s v="Aartselaar"/>
    <x v="1"/>
    <s v="N"/>
    <n v="1062500"/>
    <n v="10753617.27"/>
    <s v="OK"/>
    <m/>
  </r>
  <r>
    <s v="BEE_Nieuwbouw zwembad  - BEE_ nieuwbouw zwembad"/>
    <s v="2021_1_0033"/>
    <x v="6"/>
    <s v="Beernem"/>
    <x v="2"/>
    <s v="N"/>
    <n v="812500"/>
    <n v="7888825.7000000002"/>
    <m/>
    <n v="2024"/>
  </r>
  <r>
    <s v="Mintjens Arena - Outdoor zwembad 25m"/>
    <s v="2021_1_0034"/>
    <x v="6"/>
    <s v="Malle"/>
    <x v="1"/>
    <s v="N"/>
    <n v="962500"/>
    <n v="16839723.780000001"/>
    <m/>
    <n v="2024"/>
  </r>
  <r>
    <s v="Bouw nieuw zwembad en renovatie kleedkamers sporthal SJC Lokeren - Nieuw stedelijk zwembad"/>
    <s v="2021_1_0040"/>
    <x v="6"/>
    <s v="Lokeren"/>
    <x v="3"/>
    <s v="N"/>
    <n v="1000000"/>
    <n v="17960030"/>
    <m/>
    <n v="2024"/>
  </r>
  <r>
    <s v="Nieuw zwembad Hoge Wal Evergem - Nieuw zwembad Hoge Wal Evergem"/>
    <s v="2021_1_0080"/>
    <x v="6"/>
    <s v="Evergem"/>
    <x v="3"/>
    <s v="N"/>
    <n v="887500"/>
    <n v="13318065.130000001"/>
    <m/>
    <n v="2024"/>
  </r>
  <r>
    <s v="Nieuwbouw zwembad Brakel - Nieuw zwembad Brakel"/>
    <s v="2021_1_0178"/>
    <x v="6"/>
    <s v="Brakel"/>
    <x v="3"/>
    <s v="N"/>
    <n v="887500"/>
    <n v="8315314.4699999997"/>
    <s v="OK"/>
    <m/>
  </r>
  <r>
    <s v="Buitensportpark &amp; Zwembad Balsakker Lille - Zwembad Balsakker"/>
    <s v="2021_2_0001"/>
    <x v="6"/>
    <s v="Lille"/>
    <x v="1"/>
    <s v="N"/>
    <n v="985625"/>
    <n v="12430709.15"/>
    <m/>
    <n v="2025"/>
  </r>
  <r>
    <s v="Zwembad De Watermolen - Zwembad De Watermolen"/>
    <s v="2021_2_0016"/>
    <x v="6"/>
    <s v="Belsele"/>
    <x v="3"/>
    <s v="N"/>
    <n v="1005625"/>
    <n v="36692241.119999997"/>
    <m/>
    <n v="2025"/>
  </r>
  <r>
    <s v="GEMEENTELIJK ZWEMBAD RECREATIEDOMEIN GRASDUINEN - GEMEENTELIJK ZWEMBAD RECREATIEDOMEIN GRASDUINEN"/>
    <s v="2021_2_0039"/>
    <x v="6"/>
    <s v="Bredene"/>
    <x v="2"/>
    <s v="N"/>
    <n v="895000"/>
    <n v="17765269.41"/>
    <m/>
    <n v="2025"/>
  </r>
  <r>
    <s v="Zelzate duurzame renovatie Zwembad / Sportcomplex Eurohal - Overdekt zwembad Sportcomplex Eurohal"/>
    <s v="2022_1_0029"/>
    <x v="7"/>
    <s v="Zelzate"/>
    <x v="3"/>
    <s v="R"/>
    <n v="127450.69"/>
    <n v="731405.66"/>
    <m/>
    <n v="20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58A803-BA0F-4C9D-85CC-B768D2D5A27F}" name="Draaitabel2" cacheId="0" applyNumberFormats="0" applyBorderFormats="0" applyFontFormats="0" applyPatternFormats="0" applyAlignmentFormats="0" applyWidthHeightFormats="1" dataCaption="Waarden" updatedVersion="8" minRefreshableVersion="3" useAutoFormatting="1" itemPrintTitles="1" createdVersion="8" indent="0" outline="1" outlineData="1" multipleFieldFilters="0">
  <location ref="A3:H13" firstHeaderRow="1" firstDataRow="2" firstDataCol="1"/>
  <pivotFields count="10">
    <pivotField showAll="0"/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axis="axisCol" showAll="0">
      <items count="7">
        <item x="1"/>
        <item x="0"/>
        <item x="5"/>
        <item x="3"/>
        <item x="4"/>
        <item x="2"/>
        <item t="default"/>
      </items>
    </pivotField>
    <pivotField showAll="0"/>
    <pivotField dataField="1" numFmtId="43" showAll="0"/>
    <pivotField showAll="0"/>
    <pivotField showAll="0"/>
    <pivotField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om van subsidie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AB9F-0F5F-432C-B3FB-140758817971}">
  <dimension ref="A1:D21"/>
  <sheetViews>
    <sheetView view="pageBreakPreview" zoomScale="60" zoomScaleNormal="140" workbookViewId="0">
      <selection activeCell="G14" sqref="G14"/>
    </sheetView>
  </sheetViews>
  <sheetFormatPr defaultRowHeight="15" x14ac:dyDescent="0.25"/>
  <cols>
    <col min="1" max="1" width="7.85546875" style="2" customWidth="1"/>
    <col min="2" max="4" width="10.7109375" customWidth="1"/>
  </cols>
  <sheetData>
    <row r="1" spans="1:4" s="2" customFormat="1" ht="60" x14ac:dyDescent="0.25">
      <c r="A1" s="3"/>
      <c r="B1" s="6" t="s">
        <v>0</v>
      </c>
      <c r="C1" s="6" t="s">
        <v>1</v>
      </c>
      <c r="D1" s="6" t="s">
        <v>2</v>
      </c>
    </row>
    <row r="2" spans="1:4" x14ac:dyDescent="0.25">
      <c r="A2" s="3">
        <v>2000</v>
      </c>
      <c r="B2" s="4">
        <v>119</v>
      </c>
      <c r="C2" s="4">
        <v>312</v>
      </c>
      <c r="D2" s="4">
        <f t="shared" ref="D2:D21" si="0">SUM(B2:C2)</f>
        <v>431</v>
      </c>
    </row>
    <row r="3" spans="1:4" x14ac:dyDescent="0.25">
      <c r="A3" s="3">
        <v>2004</v>
      </c>
      <c r="B3" s="4">
        <v>97</v>
      </c>
      <c r="C3" s="4">
        <v>281</v>
      </c>
      <c r="D3" s="4">
        <f t="shared" si="0"/>
        <v>378</v>
      </c>
    </row>
    <row r="4" spans="1:4" x14ac:dyDescent="0.25">
      <c r="A4" s="3">
        <v>2005</v>
      </c>
      <c r="B4" s="4">
        <v>96</v>
      </c>
      <c r="C4" s="4">
        <v>275</v>
      </c>
      <c r="D4" s="4">
        <f t="shared" si="0"/>
        <v>371</v>
      </c>
    </row>
    <row r="5" spans="1:4" x14ac:dyDescent="0.25">
      <c r="A5" s="3">
        <v>2006</v>
      </c>
      <c r="B5" s="4">
        <v>96</v>
      </c>
      <c r="C5" s="4">
        <v>275</v>
      </c>
      <c r="D5" s="4">
        <f t="shared" si="0"/>
        <v>371</v>
      </c>
    </row>
    <row r="6" spans="1:4" x14ac:dyDescent="0.25">
      <c r="A6" s="3">
        <v>2007</v>
      </c>
      <c r="B6" s="4">
        <v>85</v>
      </c>
      <c r="C6" s="4">
        <v>264</v>
      </c>
      <c r="D6" s="4">
        <f t="shared" si="0"/>
        <v>349</v>
      </c>
    </row>
    <row r="7" spans="1:4" x14ac:dyDescent="0.25">
      <c r="A7" s="3">
        <v>2008</v>
      </c>
      <c r="B7" s="4">
        <v>80</v>
      </c>
      <c r="C7" s="4">
        <v>260</v>
      </c>
      <c r="D7" s="4">
        <f t="shared" si="0"/>
        <v>340</v>
      </c>
    </row>
    <row r="8" spans="1:4" x14ac:dyDescent="0.25">
      <c r="A8" s="3">
        <v>2009</v>
      </c>
      <c r="B8" s="4">
        <v>71</v>
      </c>
      <c r="C8" s="4">
        <v>255</v>
      </c>
      <c r="D8" s="4">
        <f t="shared" si="0"/>
        <v>326</v>
      </c>
    </row>
    <row r="9" spans="1:4" x14ac:dyDescent="0.25">
      <c r="A9" s="3">
        <v>2010</v>
      </c>
      <c r="B9" s="4">
        <v>70</v>
      </c>
      <c r="C9" s="4">
        <v>249</v>
      </c>
      <c r="D9" s="4">
        <f t="shared" si="0"/>
        <v>319</v>
      </c>
    </row>
    <row r="10" spans="1:4" x14ac:dyDescent="0.25">
      <c r="A10" s="3">
        <v>2011</v>
      </c>
      <c r="B10" s="4">
        <v>70</v>
      </c>
      <c r="C10" s="4">
        <v>247</v>
      </c>
      <c r="D10" s="4">
        <f t="shared" si="0"/>
        <v>317</v>
      </c>
    </row>
    <row r="11" spans="1:4" x14ac:dyDescent="0.25">
      <c r="A11" s="3">
        <v>2012</v>
      </c>
      <c r="B11" s="4">
        <v>70</v>
      </c>
      <c r="C11" s="4">
        <v>241</v>
      </c>
      <c r="D11" s="4">
        <f t="shared" si="0"/>
        <v>311</v>
      </c>
    </row>
    <row r="12" spans="1:4" x14ac:dyDescent="0.25">
      <c r="A12" s="3">
        <v>2013</v>
      </c>
      <c r="B12" s="4">
        <v>69</v>
      </c>
      <c r="C12" s="4">
        <v>244</v>
      </c>
      <c r="D12" s="4">
        <f t="shared" si="0"/>
        <v>313</v>
      </c>
    </row>
    <row r="13" spans="1:4" x14ac:dyDescent="0.25">
      <c r="A13" s="3">
        <v>2014</v>
      </c>
      <c r="B13" s="4">
        <v>69</v>
      </c>
      <c r="C13" s="4">
        <v>244</v>
      </c>
      <c r="D13" s="4">
        <f t="shared" si="0"/>
        <v>313</v>
      </c>
    </row>
    <row r="14" spans="1:4" x14ac:dyDescent="0.25">
      <c r="A14" s="3">
        <v>2015</v>
      </c>
      <c r="B14" s="4">
        <v>67</v>
      </c>
      <c r="C14" s="4">
        <v>241</v>
      </c>
      <c r="D14" s="4">
        <f t="shared" si="0"/>
        <v>308</v>
      </c>
    </row>
    <row r="15" spans="1:4" x14ac:dyDescent="0.25">
      <c r="A15" s="3">
        <v>2016</v>
      </c>
      <c r="B15" s="4">
        <v>65</v>
      </c>
      <c r="C15" s="4">
        <v>233</v>
      </c>
      <c r="D15" s="4">
        <f>SUM(B15:C15)</f>
        <v>298</v>
      </c>
    </row>
    <row r="16" spans="1:4" x14ac:dyDescent="0.25">
      <c r="A16" s="3">
        <v>2017</v>
      </c>
      <c r="B16" s="5" t="s">
        <v>3</v>
      </c>
      <c r="C16" s="5" t="s">
        <v>3</v>
      </c>
      <c r="D16" s="4">
        <v>296</v>
      </c>
    </row>
    <row r="17" spans="1:4" x14ac:dyDescent="0.25">
      <c r="A17" s="3">
        <v>2018</v>
      </c>
      <c r="B17" s="5" t="s">
        <v>3</v>
      </c>
      <c r="C17" s="5" t="s">
        <v>3</v>
      </c>
      <c r="D17" s="4">
        <v>300</v>
      </c>
    </row>
    <row r="18" spans="1:4" x14ac:dyDescent="0.25">
      <c r="A18" s="3">
        <v>2019</v>
      </c>
      <c r="B18" s="4">
        <v>63</v>
      </c>
      <c r="C18" s="4">
        <v>236</v>
      </c>
      <c r="D18" s="4">
        <f t="shared" si="0"/>
        <v>299</v>
      </c>
    </row>
    <row r="19" spans="1:4" x14ac:dyDescent="0.25">
      <c r="A19" s="3">
        <v>2020</v>
      </c>
      <c r="B19" s="4">
        <v>63</v>
      </c>
      <c r="C19" s="4">
        <v>235</v>
      </c>
      <c r="D19" s="4">
        <f t="shared" si="0"/>
        <v>298</v>
      </c>
    </row>
    <row r="20" spans="1:4" x14ac:dyDescent="0.25">
      <c r="A20" s="3">
        <v>2021</v>
      </c>
      <c r="B20" s="4">
        <v>62</v>
      </c>
      <c r="C20" s="4">
        <v>235</v>
      </c>
      <c r="D20" s="4">
        <f t="shared" si="0"/>
        <v>297</v>
      </c>
    </row>
    <row r="21" spans="1:4" x14ac:dyDescent="0.25">
      <c r="A21" s="3">
        <v>2022</v>
      </c>
      <c r="B21" s="4">
        <v>61</v>
      </c>
      <c r="C21" s="4">
        <v>231</v>
      </c>
      <c r="D21" s="4">
        <f t="shared" si="0"/>
        <v>292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CB4A-FFB6-4643-8F9A-C9A2CC52A956}">
  <dimension ref="A1"/>
  <sheetViews>
    <sheetView view="pageBreakPreview" zoomScale="60" zoomScaleNormal="100" workbookViewId="0">
      <selection activeCell="C28" sqref="C28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9E0F6-FB71-49AA-80D7-BE364210B5FA}">
  <dimension ref="A1:H36"/>
  <sheetViews>
    <sheetView view="pageBreakPreview" zoomScale="60" zoomScaleNormal="100" workbookViewId="0">
      <selection activeCell="E18" sqref="E18"/>
    </sheetView>
  </sheetViews>
  <sheetFormatPr defaultRowHeight="15" x14ac:dyDescent="0.25"/>
  <cols>
    <col min="1" max="1" width="17.7109375" bestFit="1" customWidth="1"/>
    <col min="2" max="2" width="56.7109375" bestFit="1" customWidth="1"/>
    <col min="3" max="3" width="24.140625" bestFit="1" customWidth="1"/>
    <col min="4" max="4" width="16.7109375" bestFit="1" customWidth="1"/>
    <col min="5" max="5" width="19.5703125" bestFit="1" customWidth="1"/>
    <col min="6" max="6" width="15" bestFit="1" customWidth="1"/>
    <col min="7" max="7" width="15.28515625" bestFit="1" customWidth="1"/>
    <col min="8" max="8" width="20.5703125" bestFit="1" customWidth="1"/>
  </cols>
  <sheetData>
    <row r="1" spans="1:7" s="2" customFormat="1" x14ac:dyDescent="0.25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</row>
    <row r="2" spans="1:7" x14ac:dyDescent="0.25">
      <c r="A2" s="4" t="s">
        <v>11</v>
      </c>
      <c r="B2" s="4" t="s">
        <v>12</v>
      </c>
      <c r="C2" s="4" t="s">
        <v>13</v>
      </c>
      <c r="D2" s="4" t="s">
        <v>14</v>
      </c>
      <c r="E2" s="4" t="s">
        <v>1</v>
      </c>
      <c r="F2" s="4" t="s">
        <v>15</v>
      </c>
      <c r="G2" s="7">
        <v>43405</v>
      </c>
    </row>
    <row r="3" spans="1:7" x14ac:dyDescent="0.25">
      <c r="A3" s="4" t="s">
        <v>16</v>
      </c>
      <c r="B3" s="4" t="s">
        <v>17</v>
      </c>
      <c r="C3" s="4" t="s">
        <v>18</v>
      </c>
      <c r="D3" s="4" t="s">
        <v>19</v>
      </c>
      <c r="E3" s="4" t="s">
        <v>0</v>
      </c>
      <c r="F3" s="4" t="s">
        <v>15</v>
      </c>
      <c r="G3" s="7">
        <v>43525</v>
      </c>
    </row>
    <row r="4" spans="1:7" x14ac:dyDescent="0.25">
      <c r="A4" s="4" t="s">
        <v>20</v>
      </c>
      <c r="B4" s="4" t="s">
        <v>21</v>
      </c>
      <c r="C4" s="4" t="s">
        <v>22</v>
      </c>
      <c r="D4" s="4" t="s">
        <v>23</v>
      </c>
      <c r="E4" s="4" t="s">
        <v>1</v>
      </c>
      <c r="F4" s="4" t="s">
        <v>15</v>
      </c>
      <c r="G4" s="7">
        <v>43525</v>
      </c>
    </row>
    <row r="5" spans="1:7" x14ac:dyDescent="0.25">
      <c r="A5" s="4" t="s">
        <v>24</v>
      </c>
      <c r="B5" s="4" t="s">
        <v>25</v>
      </c>
      <c r="C5" s="4" t="s">
        <v>26</v>
      </c>
      <c r="D5" s="4" t="s">
        <v>14</v>
      </c>
      <c r="E5" s="4" t="s">
        <v>1</v>
      </c>
      <c r="F5" s="4" t="s">
        <v>15</v>
      </c>
      <c r="G5" s="7">
        <v>43647</v>
      </c>
    </row>
    <row r="6" spans="1:7" x14ac:dyDescent="0.25">
      <c r="A6" s="4" t="s">
        <v>27</v>
      </c>
      <c r="B6" s="4" t="s">
        <v>28</v>
      </c>
      <c r="C6" s="4" t="s">
        <v>29</v>
      </c>
      <c r="D6" s="4" t="s">
        <v>23</v>
      </c>
      <c r="E6" s="4" t="s">
        <v>0</v>
      </c>
      <c r="F6" s="4" t="s">
        <v>30</v>
      </c>
      <c r="G6" s="7">
        <v>43678</v>
      </c>
    </row>
    <row r="7" spans="1:7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0</v>
      </c>
      <c r="F7" s="4" t="s">
        <v>15</v>
      </c>
      <c r="G7" s="7">
        <v>43800</v>
      </c>
    </row>
    <row r="8" spans="1:7" x14ac:dyDescent="0.25">
      <c r="A8" s="4" t="s">
        <v>35</v>
      </c>
      <c r="B8" s="4" t="s">
        <v>36</v>
      </c>
      <c r="C8" s="4" t="s">
        <v>37</v>
      </c>
      <c r="D8" s="4" t="s">
        <v>23</v>
      </c>
      <c r="E8" s="4" t="s">
        <v>1</v>
      </c>
      <c r="F8" s="4" t="s">
        <v>15</v>
      </c>
      <c r="G8" s="7">
        <v>43922</v>
      </c>
    </row>
    <row r="9" spans="1:7" x14ac:dyDescent="0.25">
      <c r="A9" s="4" t="s">
        <v>38</v>
      </c>
      <c r="B9" s="4" t="s">
        <v>39</v>
      </c>
      <c r="C9" s="4" t="s">
        <v>40</v>
      </c>
      <c r="D9" s="4" t="s">
        <v>19</v>
      </c>
      <c r="E9" s="4" t="s">
        <v>1</v>
      </c>
      <c r="F9" s="4" t="s">
        <v>15</v>
      </c>
      <c r="G9" s="7">
        <v>44013</v>
      </c>
    </row>
    <row r="10" spans="1:7" x14ac:dyDescent="0.25">
      <c r="A10" s="4" t="s">
        <v>41</v>
      </c>
      <c r="B10" s="4" t="s">
        <v>42</v>
      </c>
      <c r="C10" s="4" t="s">
        <v>43</v>
      </c>
      <c r="D10" s="4" t="s">
        <v>23</v>
      </c>
      <c r="E10" s="4" t="s">
        <v>1</v>
      </c>
      <c r="F10" s="4" t="s">
        <v>15</v>
      </c>
      <c r="G10" s="7">
        <v>44013</v>
      </c>
    </row>
    <row r="11" spans="1:7" x14ac:dyDescent="0.25">
      <c r="A11" s="4" t="s">
        <v>44</v>
      </c>
      <c r="B11" s="4" t="s">
        <v>45</v>
      </c>
      <c r="C11" s="4" t="s">
        <v>46</v>
      </c>
      <c r="D11" s="4" t="s">
        <v>23</v>
      </c>
      <c r="E11" s="4" t="s">
        <v>1</v>
      </c>
      <c r="F11" s="4" t="s">
        <v>15</v>
      </c>
      <c r="G11" s="7">
        <v>44044</v>
      </c>
    </row>
    <row r="12" spans="1:7" x14ac:dyDescent="0.25">
      <c r="A12" s="4" t="s">
        <v>47</v>
      </c>
      <c r="B12" s="4" t="s">
        <v>48</v>
      </c>
      <c r="C12" s="4" t="s">
        <v>49</v>
      </c>
      <c r="D12" s="4" t="s">
        <v>23</v>
      </c>
      <c r="E12" s="4" t="s">
        <v>1</v>
      </c>
      <c r="F12" s="4" t="s">
        <v>30</v>
      </c>
      <c r="G12" s="7">
        <v>44197</v>
      </c>
    </row>
    <row r="13" spans="1:7" x14ac:dyDescent="0.25">
      <c r="A13" s="4" t="s">
        <v>50</v>
      </c>
      <c r="B13" s="4" t="s">
        <v>51</v>
      </c>
      <c r="C13" s="4" t="s">
        <v>52</v>
      </c>
      <c r="D13" s="4" t="s">
        <v>14</v>
      </c>
      <c r="E13" s="4" t="s">
        <v>1</v>
      </c>
      <c r="F13" s="4" t="s">
        <v>53</v>
      </c>
      <c r="G13" s="7">
        <v>44197</v>
      </c>
    </row>
    <row r="14" spans="1:7" x14ac:dyDescent="0.25">
      <c r="A14" s="4" t="s">
        <v>54</v>
      </c>
      <c r="B14" s="4" t="s">
        <v>55</v>
      </c>
      <c r="C14" s="4" t="s">
        <v>56</v>
      </c>
      <c r="D14" s="4" t="s">
        <v>57</v>
      </c>
      <c r="E14" s="4" t="s">
        <v>0</v>
      </c>
      <c r="F14" s="4" t="s">
        <v>30</v>
      </c>
      <c r="G14" s="7">
        <v>44228</v>
      </c>
    </row>
    <row r="15" spans="1:7" x14ac:dyDescent="0.25">
      <c r="A15" s="4" t="s">
        <v>58</v>
      </c>
      <c r="B15" s="4" t="s">
        <v>59</v>
      </c>
      <c r="C15" s="4" t="s">
        <v>60</v>
      </c>
      <c r="D15" s="4" t="s">
        <v>14</v>
      </c>
      <c r="E15" s="4" t="s">
        <v>1</v>
      </c>
      <c r="F15" s="4" t="s">
        <v>15</v>
      </c>
      <c r="G15" s="7">
        <v>44378</v>
      </c>
    </row>
    <row r="16" spans="1:7" x14ac:dyDescent="0.25">
      <c r="A16" s="4" t="s">
        <v>61</v>
      </c>
      <c r="B16" s="4" t="s">
        <v>62</v>
      </c>
      <c r="C16" s="4" t="s">
        <v>63</v>
      </c>
      <c r="D16" s="4" t="s">
        <v>14</v>
      </c>
      <c r="E16" s="4" t="s">
        <v>1</v>
      </c>
      <c r="F16" s="4" t="s">
        <v>15</v>
      </c>
      <c r="G16" s="7">
        <v>44378</v>
      </c>
    </row>
    <row r="17" spans="1:8" x14ac:dyDescent="0.25">
      <c r="A17" s="4" t="s">
        <v>64</v>
      </c>
      <c r="B17" s="4" t="s">
        <v>65</v>
      </c>
      <c r="C17" s="4" t="s">
        <v>66</v>
      </c>
      <c r="D17" s="4" t="s">
        <v>19</v>
      </c>
      <c r="E17" s="4" t="s">
        <v>1</v>
      </c>
      <c r="F17" s="4" t="s">
        <v>53</v>
      </c>
      <c r="G17" s="7">
        <v>44501</v>
      </c>
    </row>
    <row r="18" spans="1:8" x14ac:dyDescent="0.25">
      <c r="A18" s="4" t="s">
        <v>67</v>
      </c>
      <c r="B18" s="4" t="s">
        <v>68</v>
      </c>
      <c r="C18" s="4" t="s">
        <v>69</v>
      </c>
      <c r="D18" s="4" t="s">
        <v>34</v>
      </c>
      <c r="E18" s="4" t="s">
        <v>1</v>
      </c>
      <c r="F18" s="4" t="s">
        <v>15</v>
      </c>
      <c r="G18" s="7">
        <v>44652</v>
      </c>
    </row>
    <row r="19" spans="1:8" x14ac:dyDescent="0.25">
      <c r="A19" s="4" t="s">
        <v>70</v>
      </c>
      <c r="B19" s="4" t="s">
        <v>71</v>
      </c>
      <c r="C19" s="4" t="s">
        <v>72</v>
      </c>
      <c r="D19" s="4" t="s">
        <v>14</v>
      </c>
      <c r="E19" s="4" t="s">
        <v>0</v>
      </c>
      <c r="F19" s="4" t="s">
        <v>15</v>
      </c>
      <c r="G19" s="7">
        <v>44652</v>
      </c>
    </row>
    <row r="20" spans="1:8" x14ac:dyDescent="0.25">
      <c r="A20" s="4" t="s">
        <v>50</v>
      </c>
      <c r="B20" s="4" t="s">
        <v>73</v>
      </c>
      <c r="C20" s="4" t="s">
        <v>74</v>
      </c>
      <c r="D20" s="4" t="s">
        <v>14</v>
      </c>
      <c r="E20" s="4" t="s">
        <v>1</v>
      </c>
      <c r="F20" s="4" t="s">
        <v>15</v>
      </c>
      <c r="G20" s="7">
        <v>44774</v>
      </c>
    </row>
    <row r="21" spans="1:8" x14ac:dyDescent="0.25">
      <c r="A21" s="4" t="s">
        <v>50</v>
      </c>
      <c r="B21" s="4" t="s">
        <v>75</v>
      </c>
      <c r="C21" s="4" t="s">
        <v>74</v>
      </c>
      <c r="D21" s="4" t="s">
        <v>14</v>
      </c>
      <c r="E21" s="4" t="s">
        <v>0</v>
      </c>
      <c r="F21" s="4" t="s">
        <v>15</v>
      </c>
      <c r="G21" s="7">
        <v>44805</v>
      </c>
    </row>
    <row r="22" spans="1:8" x14ac:dyDescent="0.25">
      <c r="A22" s="4" t="s">
        <v>76</v>
      </c>
      <c r="B22" s="4" t="s">
        <v>77</v>
      </c>
      <c r="C22" s="4" t="s">
        <v>78</v>
      </c>
      <c r="D22" s="4" t="s">
        <v>14</v>
      </c>
      <c r="E22" s="4" t="s">
        <v>1</v>
      </c>
      <c r="F22" s="4" t="s">
        <v>53</v>
      </c>
      <c r="G22" s="7">
        <v>44805</v>
      </c>
    </row>
    <row r="23" spans="1:8" x14ac:dyDescent="0.25">
      <c r="A23" s="4" t="s">
        <v>79</v>
      </c>
      <c r="B23" s="4" t="s">
        <v>80</v>
      </c>
      <c r="C23" s="4" t="s">
        <v>81</v>
      </c>
      <c r="D23" s="4" t="s">
        <v>23</v>
      </c>
      <c r="E23" s="4" t="s">
        <v>1</v>
      </c>
      <c r="F23" s="4" t="s">
        <v>15</v>
      </c>
      <c r="G23" s="7">
        <v>44835</v>
      </c>
    </row>
    <row r="24" spans="1:8" x14ac:dyDescent="0.25">
      <c r="A24" s="4" t="s">
        <v>82</v>
      </c>
      <c r="B24" s="4" t="s">
        <v>83</v>
      </c>
      <c r="C24" s="4" t="s">
        <v>84</v>
      </c>
      <c r="D24" s="4" t="s">
        <v>14</v>
      </c>
      <c r="E24" s="4" t="s">
        <v>1</v>
      </c>
      <c r="F24" s="4" t="s">
        <v>15</v>
      </c>
      <c r="G24" s="7">
        <v>44896</v>
      </c>
    </row>
    <row r="25" spans="1:8" x14ac:dyDescent="0.25">
      <c r="A25" s="4" t="s">
        <v>85</v>
      </c>
      <c r="B25" s="4" t="s">
        <v>86</v>
      </c>
      <c r="C25" s="4" t="s">
        <v>87</v>
      </c>
      <c r="D25" s="4" t="s">
        <v>14</v>
      </c>
      <c r="E25" s="4" t="s">
        <v>1</v>
      </c>
      <c r="F25" s="4" t="s">
        <v>15</v>
      </c>
      <c r="G25" s="7">
        <v>44896</v>
      </c>
    </row>
    <row r="26" spans="1:8" x14ac:dyDescent="0.25">
      <c r="A26" s="8" t="s">
        <v>88</v>
      </c>
      <c r="B26" s="4" t="s">
        <v>89</v>
      </c>
      <c r="C26" s="4" t="s">
        <v>90</v>
      </c>
      <c r="D26" s="8" t="s">
        <v>34</v>
      </c>
      <c r="E26" s="8" t="s">
        <v>1</v>
      </c>
      <c r="F26" s="8" t="s">
        <v>15</v>
      </c>
      <c r="G26" s="7">
        <v>44927</v>
      </c>
    </row>
    <row r="27" spans="1:8" x14ac:dyDescent="0.25">
      <c r="A27" s="4" t="s">
        <v>91</v>
      </c>
      <c r="B27" s="4" t="s">
        <v>92</v>
      </c>
      <c r="C27" s="4" t="s">
        <v>93</v>
      </c>
      <c r="D27" s="4" t="s">
        <v>14</v>
      </c>
      <c r="E27" s="4" t="s">
        <v>1</v>
      </c>
      <c r="F27" s="4" t="s">
        <v>15</v>
      </c>
      <c r="G27" s="7">
        <v>44927</v>
      </c>
    </row>
    <row r="28" spans="1:8" x14ac:dyDescent="0.25">
      <c r="A28" s="4" t="s">
        <v>94</v>
      </c>
      <c r="B28" s="4" t="s">
        <v>95</v>
      </c>
      <c r="C28" s="4" t="s">
        <v>96</v>
      </c>
      <c r="D28" s="4" t="s">
        <v>23</v>
      </c>
      <c r="E28" s="4" t="s">
        <v>1</v>
      </c>
      <c r="F28" s="4" t="s">
        <v>15</v>
      </c>
      <c r="G28" s="7">
        <v>45047</v>
      </c>
    </row>
    <row r="30" spans="1:8" x14ac:dyDescent="0.25">
      <c r="H30" s="1"/>
    </row>
    <row r="31" spans="1:8" x14ac:dyDescent="0.25">
      <c r="H31" s="1"/>
    </row>
    <row r="32" spans="1:8" x14ac:dyDescent="0.25">
      <c r="H32" s="1"/>
    </row>
    <row r="33" spans="8:8" x14ac:dyDescent="0.25">
      <c r="H33" s="1"/>
    </row>
    <row r="34" spans="8:8" x14ac:dyDescent="0.25">
      <c r="H34" s="1"/>
    </row>
    <row r="35" spans="8:8" x14ac:dyDescent="0.25">
      <c r="H35" s="1"/>
    </row>
    <row r="36" spans="8:8" x14ac:dyDescent="0.25">
      <c r="H36" s="1"/>
    </row>
  </sheetData>
  <sortState xmlns:xlrd2="http://schemas.microsoft.com/office/spreadsheetml/2017/richdata2" ref="A2:G28">
    <sortCondition ref="G2:G28"/>
  </sortState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BA6E4-5140-42AD-ABE0-2E6CA5EF1B28}">
  <dimension ref="A1:G12"/>
  <sheetViews>
    <sheetView view="pageBreakPreview" zoomScale="60" zoomScaleNormal="160" workbookViewId="0">
      <selection activeCell="F8" sqref="F8"/>
    </sheetView>
  </sheetViews>
  <sheetFormatPr defaultRowHeight="15" x14ac:dyDescent="0.25"/>
  <cols>
    <col min="1" max="8" width="12.7109375" customWidth="1"/>
    <col min="9" max="17" width="18.7109375" customWidth="1"/>
    <col min="18" max="23" width="12.7109375" customWidth="1"/>
  </cols>
  <sheetData>
    <row r="1" spans="1:7" x14ac:dyDescent="0.25">
      <c r="A1" s="9"/>
      <c r="B1" s="32" t="s">
        <v>97</v>
      </c>
      <c r="C1" s="33"/>
      <c r="D1" s="34"/>
      <c r="E1" s="32" t="s">
        <v>98</v>
      </c>
      <c r="F1" s="33"/>
      <c r="G1" s="34"/>
    </row>
    <row r="2" spans="1:7" x14ac:dyDescent="0.25">
      <c r="A2" s="10" t="s">
        <v>99</v>
      </c>
      <c r="B2" s="11">
        <f t="shared" ref="B2:G2" si="0">SUM(B4:B12)</f>
        <v>22</v>
      </c>
      <c r="C2" s="12">
        <f t="shared" si="0"/>
        <v>44</v>
      </c>
      <c r="D2" s="13">
        <f t="shared" si="0"/>
        <v>66</v>
      </c>
      <c r="E2" s="11">
        <f t="shared" si="0"/>
        <v>20</v>
      </c>
      <c r="F2" s="12">
        <f t="shared" si="0"/>
        <v>27</v>
      </c>
      <c r="G2" s="13">
        <f t="shared" si="0"/>
        <v>47</v>
      </c>
    </row>
    <row r="3" spans="1:7" x14ac:dyDescent="0.25">
      <c r="A3" s="14"/>
      <c r="B3" s="15" t="s">
        <v>100</v>
      </c>
      <c r="C3" s="16" t="s">
        <v>101</v>
      </c>
      <c r="D3" s="17" t="s">
        <v>99</v>
      </c>
      <c r="E3" s="15" t="s">
        <v>100</v>
      </c>
      <c r="F3" s="16" t="s">
        <v>101</v>
      </c>
      <c r="G3" s="17" t="s">
        <v>99</v>
      </c>
    </row>
    <row r="4" spans="1:7" x14ac:dyDescent="0.25">
      <c r="A4" s="14" t="s">
        <v>102</v>
      </c>
      <c r="B4" s="15">
        <v>2</v>
      </c>
      <c r="C4" s="16">
        <v>1</v>
      </c>
      <c r="D4" s="17">
        <v>3</v>
      </c>
      <c r="E4" s="15">
        <v>2</v>
      </c>
      <c r="F4" s="16">
        <v>1</v>
      </c>
      <c r="G4" s="17">
        <f>E4+F4</f>
        <v>3</v>
      </c>
    </row>
    <row r="5" spans="1:7" x14ac:dyDescent="0.25">
      <c r="A5" s="14" t="s">
        <v>103</v>
      </c>
      <c r="B5" s="15">
        <v>7</v>
      </c>
      <c r="C5" s="16">
        <f>D5-B5</f>
        <v>12</v>
      </c>
      <c r="D5" s="17">
        <v>19</v>
      </c>
      <c r="E5" s="15">
        <v>7</v>
      </c>
      <c r="F5" s="16">
        <f>C5-1</f>
        <v>11</v>
      </c>
      <c r="G5" s="17">
        <f t="shared" ref="G5:G12" si="1">E5+F5</f>
        <v>18</v>
      </c>
    </row>
    <row r="6" spans="1:7" x14ac:dyDescent="0.25">
      <c r="A6" s="14" t="s">
        <v>104</v>
      </c>
      <c r="B6" s="15">
        <v>10</v>
      </c>
      <c r="C6" s="16">
        <v>15</v>
      </c>
      <c r="D6" s="17">
        <f>B6+C6</f>
        <v>25</v>
      </c>
      <c r="E6" s="15">
        <f>B6-2</f>
        <v>8</v>
      </c>
      <c r="F6" s="16">
        <f>C6-8</f>
        <v>7</v>
      </c>
      <c r="G6" s="17">
        <f t="shared" si="1"/>
        <v>15</v>
      </c>
    </row>
    <row r="7" spans="1:7" x14ac:dyDescent="0.25">
      <c r="A7" s="14" t="s">
        <v>105</v>
      </c>
      <c r="B7" s="15">
        <v>1</v>
      </c>
      <c r="C7" s="16">
        <v>5</v>
      </c>
      <c r="D7" s="17">
        <f>B7+C7</f>
        <v>6</v>
      </c>
      <c r="E7" s="15">
        <v>1</v>
      </c>
      <c r="F7" s="16">
        <v>5</v>
      </c>
      <c r="G7" s="17">
        <f t="shared" si="1"/>
        <v>6</v>
      </c>
    </row>
    <row r="8" spans="1:7" x14ac:dyDescent="0.25">
      <c r="A8" s="14" t="s">
        <v>106</v>
      </c>
      <c r="B8" s="15">
        <v>2</v>
      </c>
      <c r="C8" s="16">
        <v>0</v>
      </c>
      <c r="D8" s="17">
        <v>2</v>
      </c>
      <c r="E8" s="15">
        <v>2</v>
      </c>
      <c r="F8" s="16">
        <v>0</v>
      </c>
      <c r="G8" s="17">
        <f t="shared" si="1"/>
        <v>2</v>
      </c>
    </row>
    <row r="9" spans="1:7" x14ac:dyDescent="0.25">
      <c r="A9" s="14" t="s">
        <v>107</v>
      </c>
      <c r="B9" s="15">
        <v>0</v>
      </c>
      <c r="C9" s="16">
        <v>2</v>
      </c>
      <c r="D9" s="17">
        <v>2</v>
      </c>
      <c r="E9" s="15">
        <v>0</v>
      </c>
      <c r="F9" s="16">
        <v>2</v>
      </c>
      <c r="G9" s="17">
        <f t="shared" si="1"/>
        <v>2</v>
      </c>
    </row>
    <row r="10" spans="1:7" x14ac:dyDescent="0.25">
      <c r="A10" s="14" t="s">
        <v>108</v>
      </c>
      <c r="B10" s="15">
        <v>0</v>
      </c>
      <c r="C10" s="16">
        <v>0</v>
      </c>
      <c r="D10" s="17">
        <v>0</v>
      </c>
      <c r="E10" s="15">
        <v>0</v>
      </c>
      <c r="F10" s="16">
        <v>0</v>
      </c>
      <c r="G10" s="17">
        <f t="shared" si="1"/>
        <v>0</v>
      </c>
    </row>
    <row r="11" spans="1:7" x14ac:dyDescent="0.25">
      <c r="A11" s="14" t="s">
        <v>109</v>
      </c>
      <c r="B11" s="15">
        <v>0</v>
      </c>
      <c r="C11" s="16">
        <v>8</v>
      </c>
      <c r="D11" s="17">
        <v>8</v>
      </c>
      <c r="E11" s="15">
        <v>0</v>
      </c>
      <c r="F11" s="16">
        <v>1</v>
      </c>
      <c r="G11" s="17">
        <f t="shared" si="1"/>
        <v>1</v>
      </c>
    </row>
    <row r="12" spans="1:7" ht="15.75" thickBot="1" x14ac:dyDescent="0.3">
      <c r="A12" s="18" t="s">
        <v>110</v>
      </c>
      <c r="B12" s="19">
        <v>0</v>
      </c>
      <c r="C12" s="20">
        <v>1</v>
      </c>
      <c r="D12" s="21">
        <v>1</v>
      </c>
      <c r="E12" s="19">
        <v>0</v>
      </c>
      <c r="F12" s="20">
        <v>0</v>
      </c>
      <c r="G12" s="21">
        <f t="shared" si="1"/>
        <v>0</v>
      </c>
    </row>
  </sheetData>
  <mergeCells count="2">
    <mergeCell ref="B1:D1"/>
    <mergeCell ref="E1:G1"/>
  </mergeCells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E3271-56E7-41B3-880B-4575303151A0}">
  <dimension ref="A1:J70"/>
  <sheetViews>
    <sheetView view="pageBreakPreview" zoomScale="60" zoomScaleNormal="100" workbookViewId="0">
      <selection activeCell="H9" sqref="H9"/>
    </sheetView>
  </sheetViews>
  <sheetFormatPr defaultRowHeight="15" x14ac:dyDescent="0.25"/>
  <cols>
    <col min="1" max="1" width="64.7109375" customWidth="1"/>
    <col min="2" max="2" width="14.140625" bestFit="1" customWidth="1"/>
    <col min="3" max="3" width="6.7109375" bestFit="1" customWidth="1"/>
    <col min="4" max="4" width="19" bestFit="1" customWidth="1"/>
    <col min="5" max="5" width="16.7109375" bestFit="1" customWidth="1"/>
    <col min="6" max="6" width="16.85546875" style="16" bestFit="1" customWidth="1"/>
    <col min="7" max="7" width="14.28515625" bestFit="1" customWidth="1"/>
    <col min="8" max="8" width="21.140625" bestFit="1" customWidth="1"/>
    <col min="9" max="9" width="15.7109375" style="16" bestFit="1" customWidth="1"/>
    <col min="10" max="10" width="24.42578125" style="16" bestFit="1" customWidth="1"/>
    <col min="11" max="12" width="25.7109375" customWidth="1"/>
  </cols>
  <sheetData>
    <row r="1" spans="1:10" s="2" customFormat="1" x14ac:dyDescent="0.25">
      <c r="A1" s="3" t="s">
        <v>111</v>
      </c>
      <c r="B1" s="3" t="s">
        <v>112</v>
      </c>
      <c r="C1" s="3" t="s">
        <v>113</v>
      </c>
      <c r="D1" s="3" t="s">
        <v>114</v>
      </c>
      <c r="E1" s="3" t="s">
        <v>115</v>
      </c>
      <c r="F1" s="22" t="s">
        <v>116</v>
      </c>
      <c r="G1" s="3" t="s">
        <v>117</v>
      </c>
      <c r="H1" s="3" t="s">
        <v>118</v>
      </c>
      <c r="I1" s="22" t="s">
        <v>119</v>
      </c>
      <c r="J1" s="22" t="s">
        <v>120</v>
      </c>
    </row>
    <row r="2" spans="1:10" x14ac:dyDescent="0.25">
      <c r="A2" s="4" t="s">
        <v>121</v>
      </c>
      <c r="B2" s="4" t="s">
        <v>122</v>
      </c>
      <c r="C2" s="4">
        <v>2014</v>
      </c>
      <c r="D2" s="4" t="s">
        <v>123</v>
      </c>
      <c r="E2" s="4" t="s">
        <v>124</v>
      </c>
      <c r="F2" s="23" t="s">
        <v>125</v>
      </c>
      <c r="G2" s="24">
        <v>483063</v>
      </c>
      <c r="H2" s="25">
        <v>6000000</v>
      </c>
      <c r="I2" s="23" t="s">
        <v>126</v>
      </c>
      <c r="J2" s="23"/>
    </row>
    <row r="3" spans="1:10" x14ac:dyDescent="0.25">
      <c r="A3" s="4" t="s">
        <v>127</v>
      </c>
      <c r="B3" s="4" t="s">
        <v>122</v>
      </c>
      <c r="C3" s="4">
        <v>2014</v>
      </c>
      <c r="D3" s="4" t="s">
        <v>128</v>
      </c>
      <c r="E3" s="4" t="s">
        <v>23</v>
      </c>
      <c r="F3" s="23" t="s">
        <v>125</v>
      </c>
      <c r="G3" s="24">
        <v>1800000</v>
      </c>
      <c r="H3" s="25">
        <v>6000000</v>
      </c>
      <c r="I3" s="23" t="s">
        <v>126</v>
      </c>
      <c r="J3" s="23"/>
    </row>
    <row r="4" spans="1:10" x14ac:dyDescent="0.25">
      <c r="A4" s="4" t="s">
        <v>129</v>
      </c>
      <c r="B4" s="4" t="s">
        <v>122</v>
      </c>
      <c r="C4" s="4">
        <v>2014</v>
      </c>
      <c r="D4" s="4" t="s">
        <v>11</v>
      </c>
      <c r="E4" s="4" t="s">
        <v>14</v>
      </c>
      <c r="F4" s="23" t="s">
        <v>130</v>
      </c>
      <c r="G4" s="24">
        <v>1168327</v>
      </c>
      <c r="H4" s="25">
        <v>3894422</v>
      </c>
      <c r="I4" s="23" t="s">
        <v>126</v>
      </c>
      <c r="J4" s="23"/>
    </row>
    <row r="5" spans="1:10" x14ac:dyDescent="0.25">
      <c r="A5" s="4" t="s">
        <v>131</v>
      </c>
      <c r="B5" s="4" t="s">
        <v>132</v>
      </c>
      <c r="C5" s="4">
        <v>2015</v>
      </c>
      <c r="D5" s="4" t="s">
        <v>133</v>
      </c>
      <c r="E5" s="4" t="s">
        <v>34</v>
      </c>
      <c r="F5" s="23" t="s">
        <v>125</v>
      </c>
      <c r="G5" s="24">
        <v>750000</v>
      </c>
      <c r="H5" s="25">
        <v>14049788</v>
      </c>
      <c r="I5" s="23" t="s">
        <v>126</v>
      </c>
      <c r="J5" s="23"/>
    </row>
    <row r="6" spans="1:10" x14ac:dyDescent="0.25">
      <c r="A6" s="4" t="s">
        <v>134</v>
      </c>
      <c r="B6" s="4" t="s">
        <v>132</v>
      </c>
      <c r="C6" s="4">
        <v>2015</v>
      </c>
      <c r="D6" s="4" t="s">
        <v>23</v>
      </c>
      <c r="E6" s="4" t="s">
        <v>23</v>
      </c>
      <c r="F6" s="23" t="s">
        <v>130</v>
      </c>
      <c r="G6" s="24">
        <v>267440.25</v>
      </c>
      <c r="H6" s="25">
        <v>1202531.8799999999</v>
      </c>
      <c r="I6" s="23" t="s">
        <v>126</v>
      </c>
      <c r="J6" s="23"/>
    </row>
    <row r="7" spans="1:10" x14ac:dyDescent="0.25">
      <c r="A7" s="4" t="s">
        <v>135</v>
      </c>
      <c r="B7" s="4" t="s">
        <v>132</v>
      </c>
      <c r="C7" s="4">
        <v>2015</v>
      </c>
      <c r="D7" s="4" t="s">
        <v>136</v>
      </c>
      <c r="E7" s="4" t="s">
        <v>23</v>
      </c>
      <c r="F7" s="23" t="s">
        <v>130</v>
      </c>
      <c r="G7" s="24">
        <v>750000</v>
      </c>
      <c r="H7" s="25">
        <v>5900000</v>
      </c>
      <c r="I7" s="23" t="s">
        <v>126</v>
      </c>
      <c r="J7" s="23"/>
    </row>
    <row r="8" spans="1:10" x14ac:dyDescent="0.25">
      <c r="A8" s="4" t="s">
        <v>137</v>
      </c>
      <c r="B8" s="4" t="s">
        <v>132</v>
      </c>
      <c r="C8" s="4">
        <v>2015</v>
      </c>
      <c r="D8" s="4" t="s">
        <v>138</v>
      </c>
      <c r="E8" s="4" t="s">
        <v>14</v>
      </c>
      <c r="F8" s="23" t="s">
        <v>125</v>
      </c>
      <c r="G8" s="24">
        <v>750000</v>
      </c>
      <c r="H8" s="25">
        <f>3685190.16+976069.39+188994.66+990822.88</f>
        <v>5841077.0899999999</v>
      </c>
      <c r="I8" s="23" t="s">
        <v>126</v>
      </c>
      <c r="J8" s="23"/>
    </row>
    <row r="9" spans="1:10" x14ac:dyDescent="0.25">
      <c r="A9" s="4" t="s">
        <v>139</v>
      </c>
      <c r="B9" s="4" t="s">
        <v>132</v>
      </c>
      <c r="C9" s="4">
        <v>2015</v>
      </c>
      <c r="D9" s="4" t="s">
        <v>140</v>
      </c>
      <c r="E9" s="4" t="s">
        <v>19</v>
      </c>
      <c r="F9" s="23" t="s">
        <v>130</v>
      </c>
      <c r="G9" s="24">
        <v>361938.87839999993</v>
      </c>
      <c r="H9" s="25">
        <v>1247562.46</v>
      </c>
      <c r="I9" s="23"/>
      <c r="J9" s="23" t="s">
        <v>141</v>
      </c>
    </row>
    <row r="10" spans="1:10" x14ac:dyDescent="0.25">
      <c r="A10" s="4" t="s">
        <v>142</v>
      </c>
      <c r="B10" s="4" t="s">
        <v>132</v>
      </c>
      <c r="C10" s="4">
        <v>2015</v>
      </c>
      <c r="D10" s="4" t="s">
        <v>143</v>
      </c>
      <c r="E10" s="4" t="s">
        <v>19</v>
      </c>
      <c r="F10" s="23" t="s">
        <v>130</v>
      </c>
      <c r="G10" s="24">
        <v>377726.18400000001</v>
      </c>
      <c r="H10" s="25">
        <v>1081618</v>
      </c>
      <c r="I10" s="23" t="s">
        <v>126</v>
      </c>
      <c r="J10" s="23"/>
    </row>
    <row r="11" spans="1:10" x14ac:dyDescent="0.25">
      <c r="A11" s="4" t="s">
        <v>144</v>
      </c>
      <c r="B11" s="4" t="s">
        <v>132</v>
      </c>
      <c r="C11" s="4">
        <v>2015</v>
      </c>
      <c r="D11" s="4" t="s">
        <v>145</v>
      </c>
      <c r="E11" s="4" t="s">
        <v>57</v>
      </c>
      <c r="F11" s="23" t="s">
        <v>125</v>
      </c>
      <c r="G11" s="24">
        <v>750000</v>
      </c>
      <c r="H11" s="25">
        <v>14837261.810000001</v>
      </c>
      <c r="I11" s="23" t="s">
        <v>126</v>
      </c>
      <c r="J11" s="23"/>
    </row>
    <row r="12" spans="1:10" x14ac:dyDescent="0.25">
      <c r="A12" s="4" t="s">
        <v>146</v>
      </c>
      <c r="B12" s="4" t="s">
        <v>132</v>
      </c>
      <c r="C12" s="4">
        <v>2015</v>
      </c>
      <c r="D12" s="4" t="s">
        <v>147</v>
      </c>
      <c r="E12" s="4" t="s">
        <v>57</v>
      </c>
      <c r="F12" s="23" t="s">
        <v>130</v>
      </c>
      <c r="G12" s="24">
        <v>566041.43640000001</v>
      </c>
      <c r="H12" s="25">
        <v>2120706.21</v>
      </c>
      <c r="I12" s="23" t="s">
        <v>126</v>
      </c>
      <c r="J12" s="23"/>
    </row>
    <row r="13" spans="1:10" x14ac:dyDescent="0.25">
      <c r="A13" s="4" t="s">
        <v>148</v>
      </c>
      <c r="B13" s="4" t="s">
        <v>132</v>
      </c>
      <c r="C13" s="4">
        <v>2015</v>
      </c>
      <c r="D13" s="4" t="s">
        <v>149</v>
      </c>
      <c r="E13" s="4" t="s">
        <v>23</v>
      </c>
      <c r="F13" s="23" t="s">
        <v>130</v>
      </c>
      <c r="G13" s="24">
        <v>399214.065</v>
      </c>
      <c r="H13" s="25">
        <v>1539622.83</v>
      </c>
      <c r="I13" s="23" t="s">
        <v>126</v>
      </c>
      <c r="J13" s="23"/>
    </row>
    <row r="14" spans="1:10" x14ac:dyDescent="0.25">
      <c r="A14" s="4" t="s">
        <v>150</v>
      </c>
      <c r="B14" s="4" t="s">
        <v>132</v>
      </c>
      <c r="C14" s="4">
        <v>2015</v>
      </c>
      <c r="D14" s="4" t="s">
        <v>151</v>
      </c>
      <c r="E14" s="4" t="s">
        <v>57</v>
      </c>
      <c r="F14" s="23" t="s">
        <v>130</v>
      </c>
      <c r="G14" s="24">
        <v>352823.29500000004</v>
      </c>
      <c r="H14" s="25">
        <v>1258932.0900000001</v>
      </c>
      <c r="I14" s="23" t="s">
        <v>126</v>
      </c>
      <c r="J14" s="23"/>
    </row>
    <row r="15" spans="1:10" x14ac:dyDescent="0.25">
      <c r="A15" s="4" t="s">
        <v>152</v>
      </c>
      <c r="B15" s="4" t="s">
        <v>132</v>
      </c>
      <c r="C15" s="4">
        <v>2015</v>
      </c>
      <c r="D15" s="4" t="s">
        <v>153</v>
      </c>
      <c r="E15" s="4" t="s">
        <v>34</v>
      </c>
      <c r="F15" s="23" t="s">
        <v>125</v>
      </c>
      <c r="G15" s="24">
        <v>750000</v>
      </c>
      <c r="H15" s="25">
        <v>4922640</v>
      </c>
      <c r="I15" s="23" t="s">
        <v>126</v>
      </c>
      <c r="J15" s="23"/>
    </row>
    <row r="16" spans="1:10" x14ac:dyDescent="0.25">
      <c r="A16" s="4" t="s">
        <v>154</v>
      </c>
      <c r="B16" s="4" t="s">
        <v>132</v>
      </c>
      <c r="C16" s="4">
        <v>2015</v>
      </c>
      <c r="D16" s="4" t="s">
        <v>155</v>
      </c>
      <c r="E16" s="4" t="s">
        <v>19</v>
      </c>
      <c r="F16" s="23" t="s">
        <v>125</v>
      </c>
      <c r="G16" s="24">
        <v>750000</v>
      </c>
      <c r="H16" s="25">
        <v>15000000</v>
      </c>
      <c r="I16" s="23" t="s">
        <v>126</v>
      </c>
      <c r="J16" s="23"/>
    </row>
    <row r="17" spans="1:10" x14ac:dyDescent="0.25">
      <c r="A17" s="4" t="s">
        <v>156</v>
      </c>
      <c r="B17" s="4" t="s">
        <v>132</v>
      </c>
      <c r="C17" s="4">
        <v>2015</v>
      </c>
      <c r="D17" s="4" t="s">
        <v>157</v>
      </c>
      <c r="E17" s="4" t="s">
        <v>34</v>
      </c>
      <c r="F17" s="23" t="s">
        <v>125</v>
      </c>
      <c r="G17" s="24">
        <v>107388.35999999999</v>
      </c>
      <c r="H17" s="25">
        <v>398070.76</v>
      </c>
      <c r="I17" s="23" t="s">
        <v>126</v>
      </c>
      <c r="J17" s="23"/>
    </row>
    <row r="18" spans="1:10" x14ac:dyDescent="0.25">
      <c r="A18" s="4" t="s">
        <v>158</v>
      </c>
      <c r="B18" s="4" t="s">
        <v>132</v>
      </c>
      <c r="C18" s="4">
        <v>2015</v>
      </c>
      <c r="D18" s="4" t="s">
        <v>159</v>
      </c>
      <c r="E18" s="4" t="s">
        <v>23</v>
      </c>
      <c r="F18" s="23" t="s">
        <v>130</v>
      </c>
      <c r="G18" s="24">
        <v>193978.791</v>
      </c>
      <c r="H18" s="25">
        <v>796181.17999999993</v>
      </c>
      <c r="I18" s="23" t="s">
        <v>126</v>
      </c>
      <c r="J18" s="23"/>
    </row>
    <row r="19" spans="1:10" x14ac:dyDescent="0.25">
      <c r="A19" s="4" t="s">
        <v>160</v>
      </c>
      <c r="B19" s="4" t="s">
        <v>132</v>
      </c>
      <c r="C19" s="4">
        <v>2015</v>
      </c>
      <c r="D19" s="4" t="s">
        <v>61</v>
      </c>
      <c r="E19" s="4" t="s">
        <v>14</v>
      </c>
      <c r="F19" s="23" t="s">
        <v>125</v>
      </c>
      <c r="G19" s="24">
        <v>750000</v>
      </c>
      <c r="H19" s="25">
        <v>32000000</v>
      </c>
      <c r="I19" s="23" t="s">
        <v>126</v>
      </c>
      <c r="J19" s="23"/>
    </row>
    <row r="20" spans="1:10" x14ac:dyDescent="0.25">
      <c r="A20" s="4" t="s">
        <v>161</v>
      </c>
      <c r="B20" s="4" t="s">
        <v>132</v>
      </c>
      <c r="C20" s="4">
        <v>2015</v>
      </c>
      <c r="D20" s="4" t="s">
        <v>67</v>
      </c>
      <c r="E20" s="4" t="s">
        <v>34</v>
      </c>
      <c r="F20" s="23" t="s">
        <v>125</v>
      </c>
      <c r="G20" s="24">
        <v>750000</v>
      </c>
      <c r="H20" s="25">
        <v>6707520</v>
      </c>
      <c r="I20" s="23" t="s">
        <v>126</v>
      </c>
      <c r="J20" s="23"/>
    </row>
    <row r="21" spans="1:10" x14ac:dyDescent="0.25">
      <c r="A21" s="4" t="s">
        <v>162</v>
      </c>
      <c r="B21" s="4" t="s">
        <v>132</v>
      </c>
      <c r="C21" s="4">
        <v>2015</v>
      </c>
      <c r="D21" s="4" t="s">
        <v>163</v>
      </c>
      <c r="E21" s="4" t="s">
        <v>23</v>
      </c>
      <c r="F21" s="23" t="s">
        <v>130</v>
      </c>
      <c r="G21" s="24">
        <v>37773.740199999884</v>
      </c>
      <c r="H21" s="25">
        <v>796181.17999999993</v>
      </c>
      <c r="I21" s="23" t="s">
        <v>126</v>
      </c>
      <c r="J21" s="23"/>
    </row>
    <row r="22" spans="1:10" x14ac:dyDescent="0.25">
      <c r="A22" s="4" t="s">
        <v>164</v>
      </c>
      <c r="B22" s="4" t="s">
        <v>132</v>
      </c>
      <c r="C22" s="4">
        <v>2015</v>
      </c>
      <c r="D22" s="4" t="s">
        <v>165</v>
      </c>
      <c r="E22" s="4" t="s">
        <v>19</v>
      </c>
      <c r="F22" s="23" t="s">
        <v>130</v>
      </c>
      <c r="G22" s="24">
        <v>682845</v>
      </c>
      <c r="H22" s="25">
        <v>2276150</v>
      </c>
      <c r="I22" s="23" t="s">
        <v>126</v>
      </c>
      <c r="J22" s="23"/>
    </row>
    <row r="23" spans="1:10" x14ac:dyDescent="0.25">
      <c r="A23" s="4" t="s">
        <v>166</v>
      </c>
      <c r="B23" s="4" t="s">
        <v>132</v>
      </c>
      <c r="C23" s="4">
        <v>2015</v>
      </c>
      <c r="D23" s="4" t="s">
        <v>88</v>
      </c>
      <c r="E23" s="4" t="s">
        <v>34</v>
      </c>
      <c r="F23" s="23" t="s">
        <v>130</v>
      </c>
      <c r="G23" s="24">
        <v>652830</v>
      </c>
      <c r="H23" s="25">
        <v>2236100</v>
      </c>
      <c r="I23" s="23" t="s">
        <v>126</v>
      </c>
      <c r="J23" s="23"/>
    </row>
    <row r="24" spans="1:10" x14ac:dyDescent="0.25">
      <c r="A24" s="4" t="s">
        <v>167</v>
      </c>
      <c r="B24" s="4" t="s">
        <v>168</v>
      </c>
      <c r="C24" s="4">
        <v>2016</v>
      </c>
      <c r="D24" s="4" t="s">
        <v>88</v>
      </c>
      <c r="E24" s="4" t="s">
        <v>34</v>
      </c>
      <c r="F24" s="23" t="s">
        <v>125</v>
      </c>
      <c r="G24" s="24">
        <v>778652.14</v>
      </c>
      <c r="H24" s="25">
        <v>18766190</v>
      </c>
      <c r="I24" s="23" t="s">
        <v>126</v>
      </c>
      <c r="J24" s="23"/>
    </row>
    <row r="25" spans="1:10" x14ac:dyDescent="0.25">
      <c r="A25" s="4" t="s">
        <v>169</v>
      </c>
      <c r="B25" s="4" t="s">
        <v>168</v>
      </c>
      <c r="C25" s="4">
        <v>2016</v>
      </c>
      <c r="D25" s="4" t="s">
        <v>163</v>
      </c>
      <c r="E25" s="4" t="s">
        <v>23</v>
      </c>
      <c r="F25" s="23" t="s">
        <v>130</v>
      </c>
      <c r="G25" s="24">
        <v>209825.20800000001</v>
      </c>
      <c r="H25" s="25">
        <v>1235350</v>
      </c>
      <c r="I25" s="23" t="s">
        <v>126</v>
      </c>
      <c r="J25" s="23"/>
    </row>
    <row r="26" spans="1:10" x14ac:dyDescent="0.25">
      <c r="A26" s="4" t="s">
        <v>170</v>
      </c>
      <c r="B26" s="4" t="s">
        <v>168</v>
      </c>
      <c r="C26" s="4">
        <v>2016</v>
      </c>
      <c r="D26" s="4" t="s">
        <v>58</v>
      </c>
      <c r="E26" s="4" t="s">
        <v>14</v>
      </c>
      <c r="F26" s="23" t="s">
        <v>125</v>
      </c>
      <c r="G26" s="24">
        <v>358450</v>
      </c>
      <c r="H26" s="25">
        <v>6641250</v>
      </c>
      <c r="I26" s="23"/>
      <c r="J26" s="23" t="s">
        <v>141</v>
      </c>
    </row>
    <row r="27" spans="1:10" x14ac:dyDescent="0.25">
      <c r="A27" s="4" t="s">
        <v>171</v>
      </c>
      <c r="B27" s="4" t="s">
        <v>168</v>
      </c>
      <c r="C27" s="4">
        <v>2016</v>
      </c>
      <c r="D27" s="4" t="s">
        <v>172</v>
      </c>
      <c r="E27" s="4" t="s">
        <v>14</v>
      </c>
      <c r="F27" s="23" t="s">
        <v>125</v>
      </c>
      <c r="G27" s="24">
        <v>489900</v>
      </c>
      <c r="H27" s="25">
        <v>9628500</v>
      </c>
      <c r="I27" s="23"/>
      <c r="J27" s="23">
        <v>2023</v>
      </c>
    </row>
    <row r="28" spans="1:10" x14ac:dyDescent="0.25">
      <c r="A28" s="4" t="s">
        <v>173</v>
      </c>
      <c r="B28" s="4" t="s">
        <v>168</v>
      </c>
      <c r="C28" s="4">
        <v>2016</v>
      </c>
      <c r="D28" s="4" t="s">
        <v>174</v>
      </c>
      <c r="E28" s="4" t="s">
        <v>23</v>
      </c>
      <c r="F28" s="23" t="s">
        <v>130</v>
      </c>
      <c r="G28" s="24">
        <v>77520</v>
      </c>
      <c r="H28" s="25">
        <v>343000</v>
      </c>
      <c r="I28" s="23" t="s">
        <v>126</v>
      </c>
      <c r="J28" s="23"/>
    </row>
    <row r="29" spans="1:10" x14ac:dyDescent="0.25">
      <c r="A29" s="4" t="s">
        <v>175</v>
      </c>
      <c r="B29" s="4" t="s">
        <v>168</v>
      </c>
      <c r="C29" s="4">
        <v>2016</v>
      </c>
      <c r="D29" s="4" t="s">
        <v>176</v>
      </c>
      <c r="E29" s="4" t="s">
        <v>34</v>
      </c>
      <c r="F29" s="23" t="s">
        <v>130</v>
      </c>
      <c r="G29" s="24">
        <v>253090.83095999993</v>
      </c>
      <c r="H29" s="25">
        <v>1126741</v>
      </c>
      <c r="I29" s="23"/>
      <c r="J29" s="23" t="s">
        <v>141</v>
      </c>
    </row>
    <row r="30" spans="1:10" x14ac:dyDescent="0.25">
      <c r="A30" s="4" t="s">
        <v>177</v>
      </c>
      <c r="B30" s="4" t="s">
        <v>168</v>
      </c>
      <c r="C30" s="4">
        <v>2016</v>
      </c>
      <c r="D30" s="4" t="s">
        <v>178</v>
      </c>
      <c r="E30" s="4" t="s">
        <v>34</v>
      </c>
      <c r="F30" s="23" t="s">
        <v>130</v>
      </c>
      <c r="G30" s="24">
        <v>254268.234</v>
      </c>
      <c r="H30" s="25">
        <v>1722761</v>
      </c>
      <c r="I30" s="23"/>
      <c r="J30" s="23">
        <v>2023</v>
      </c>
    </row>
    <row r="31" spans="1:10" x14ac:dyDescent="0.25">
      <c r="A31" s="4" t="s">
        <v>179</v>
      </c>
      <c r="B31" s="4" t="s">
        <v>168</v>
      </c>
      <c r="C31" s="4">
        <v>2016</v>
      </c>
      <c r="D31" s="4" t="s">
        <v>180</v>
      </c>
      <c r="E31" s="4" t="s">
        <v>14</v>
      </c>
      <c r="F31" s="23" t="s">
        <v>125</v>
      </c>
      <c r="G31" s="24">
        <v>427252.35</v>
      </c>
      <c r="H31" s="25">
        <v>12925474</v>
      </c>
      <c r="I31" s="23" t="s">
        <v>126</v>
      </c>
      <c r="J31" s="23"/>
    </row>
    <row r="32" spans="1:10" x14ac:dyDescent="0.25">
      <c r="A32" s="4" t="s">
        <v>181</v>
      </c>
      <c r="B32" s="4" t="s">
        <v>168</v>
      </c>
      <c r="C32" s="4">
        <v>2016</v>
      </c>
      <c r="D32" s="4" t="s">
        <v>182</v>
      </c>
      <c r="E32" s="4" t="s">
        <v>14</v>
      </c>
      <c r="F32" s="23" t="s">
        <v>130</v>
      </c>
      <c r="G32" s="24">
        <v>34103.699999999997</v>
      </c>
      <c r="H32" s="25">
        <v>167175</v>
      </c>
      <c r="I32" s="23" t="s">
        <v>126</v>
      </c>
      <c r="J32" s="23"/>
    </row>
    <row r="33" spans="1:10" x14ac:dyDescent="0.25">
      <c r="A33" s="4" t="s">
        <v>183</v>
      </c>
      <c r="B33" s="4" t="s">
        <v>168</v>
      </c>
      <c r="C33" s="4">
        <v>2016</v>
      </c>
      <c r="D33" s="4" t="s">
        <v>44</v>
      </c>
      <c r="E33" s="4" t="s">
        <v>23</v>
      </c>
      <c r="F33" s="23" t="s">
        <v>125</v>
      </c>
      <c r="G33" s="24">
        <v>886875.6</v>
      </c>
      <c r="H33" s="25">
        <v>15340864</v>
      </c>
      <c r="I33" s="23" t="s">
        <v>126</v>
      </c>
      <c r="J33" s="23"/>
    </row>
    <row r="34" spans="1:10" x14ac:dyDescent="0.25">
      <c r="A34" s="4" t="s">
        <v>184</v>
      </c>
      <c r="B34" s="4" t="s">
        <v>168</v>
      </c>
      <c r="C34" s="4">
        <v>2016</v>
      </c>
      <c r="D34" s="4" t="s">
        <v>38</v>
      </c>
      <c r="E34" s="4" t="s">
        <v>19</v>
      </c>
      <c r="F34" s="23" t="s">
        <v>125</v>
      </c>
      <c r="G34" s="24">
        <v>652797.07500000007</v>
      </c>
      <c r="H34" s="25">
        <v>14121236</v>
      </c>
      <c r="I34" s="23" t="s">
        <v>126</v>
      </c>
      <c r="J34" s="23"/>
    </row>
    <row r="35" spans="1:10" x14ac:dyDescent="0.25">
      <c r="A35" s="4" t="s">
        <v>185</v>
      </c>
      <c r="B35" s="4" t="s">
        <v>168</v>
      </c>
      <c r="C35" s="4">
        <v>2016</v>
      </c>
      <c r="D35" s="4" t="s">
        <v>157</v>
      </c>
      <c r="E35" s="4" t="s">
        <v>34</v>
      </c>
      <c r="F35" s="23" t="s">
        <v>130</v>
      </c>
      <c r="G35" s="24">
        <v>45022.238999999994</v>
      </c>
      <c r="H35" s="25">
        <v>437741</v>
      </c>
      <c r="I35" s="23" t="s">
        <v>126</v>
      </c>
      <c r="J35" s="23"/>
    </row>
    <row r="36" spans="1:10" x14ac:dyDescent="0.25">
      <c r="A36" s="4" t="s">
        <v>186</v>
      </c>
      <c r="B36" s="4" t="s">
        <v>168</v>
      </c>
      <c r="C36" s="4">
        <v>2016</v>
      </c>
      <c r="D36" s="4" t="s">
        <v>187</v>
      </c>
      <c r="E36" s="4" t="s">
        <v>23</v>
      </c>
      <c r="F36" s="23" t="s">
        <v>130</v>
      </c>
      <c r="G36" s="24">
        <v>310118.076</v>
      </c>
      <c r="H36" s="25">
        <v>1645033</v>
      </c>
      <c r="I36" s="23" t="s">
        <v>126</v>
      </c>
      <c r="J36" s="23"/>
    </row>
    <row r="37" spans="1:10" x14ac:dyDescent="0.25">
      <c r="A37" s="4" t="s">
        <v>188</v>
      </c>
      <c r="B37" s="4" t="s">
        <v>168</v>
      </c>
      <c r="C37" s="4">
        <v>2016</v>
      </c>
      <c r="D37" s="4" t="s">
        <v>189</v>
      </c>
      <c r="E37" s="4" t="s">
        <v>23</v>
      </c>
      <c r="F37" s="23" t="s">
        <v>130</v>
      </c>
      <c r="G37" s="24">
        <v>255829.72500000001</v>
      </c>
      <c r="H37" s="24">
        <v>1157021</v>
      </c>
      <c r="I37" s="23"/>
      <c r="J37" s="23" t="s">
        <v>190</v>
      </c>
    </row>
    <row r="38" spans="1:10" x14ac:dyDescent="0.25">
      <c r="A38" s="4" t="s">
        <v>191</v>
      </c>
      <c r="B38" s="4" t="s">
        <v>168</v>
      </c>
      <c r="C38" s="4">
        <v>2016</v>
      </c>
      <c r="D38" s="4" t="s">
        <v>50</v>
      </c>
      <c r="E38" s="4" t="s">
        <v>14</v>
      </c>
      <c r="F38" s="23" t="s">
        <v>125</v>
      </c>
      <c r="G38" s="24">
        <v>852000</v>
      </c>
      <c r="H38" s="24">
        <v>25000000</v>
      </c>
      <c r="I38" s="23" t="s">
        <v>126</v>
      </c>
      <c r="J38" s="23"/>
    </row>
    <row r="39" spans="1:10" x14ac:dyDescent="0.25">
      <c r="A39" s="4" t="s">
        <v>192</v>
      </c>
      <c r="B39" s="4" t="s">
        <v>168</v>
      </c>
      <c r="C39" s="4">
        <v>2016</v>
      </c>
      <c r="D39" s="4" t="s">
        <v>193</v>
      </c>
      <c r="E39" s="4" t="s">
        <v>19</v>
      </c>
      <c r="F39" s="23" t="s">
        <v>130</v>
      </c>
      <c r="G39" s="24">
        <v>465000</v>
      </c>
      <c r="H39" s="24">
        <v>2087038</v>
      </c>
      <c r="I39" s="23" t="s">
        <v>126</v>
      </c>
      <c r="J39" s="23"/>
    </row>
    <row r="40" spans="1:10" x14ac:dyDescent="0.25">
      <c r="A40" s="4" t="s">
        <v>194</v>
      </c>
      <c r="B40" s="4" t="s">
        <v>168</v>
      </c>
      <c r="C40" s="4">
        <v>2016</v>
      </c>
      <c r="D40" s="4" t="s">
        <v>195</v>
      </c>
      <c r="E40" s="4" t="s">
        <v>57</v>
      </c>
      <c r="F40" s="23" t="s">
        <v>130</v>
      </c>
      <c r="G40" s="24">
        <v>425000</v>
      </c>
      <c r="H40" s="24">
        <v>3557432</v>
      </c>
      <c r="I40" s="23"/>
      <c r="J40" s="23">
        <v>2023</v>
      </c>
    </row>
    <row r="41" spans="1:10" x14ac:dyDescent="0.25">
      <c r="A41" s="4" t="s">
        <v>196</v>
      </c>
      <c r="B41" s="4" t="s">
        <v>168</v>
      </c>
      <c r="C41" s="4">
        <v>2016</v>
      </c>
      <c r="D41" s="4" t="s">
        <v>197</v>
      </c>
      <c r="E41" s="4" t="s">
        <v>57</v>
      </c>
      <c r="F41" s="23" t="s">
        <v>130</v>
      </c>
      <c r="G41" s="24">
        <v>183825</v>
      </c>
      <c r="H41" s="24">
        <v>859000</v>
      </c>
      <c r="I41" s="23"/>
      <c r="J41" s="23" t="s">
        <v>190</v>
      </c>
    </row>
    <row r="42" spans="1:10" x14ac:dyDescent="0.25">
      <c r="A42" s="4" t="s">
        <v>198</v>
      </c>
      <c r="B42" s="4" t="s">
        <v>168</v>
      </c>
      <c r="C42" s="4">
        <v>2016</v>
      </c>
      <c r="D42" s="4" t="s">
        <v>24</v>
      </c>
      <c r="E42" s="4" t="s">
        <v>14</v>
      </c>
      <c r="F42" s="23" t="s">
        <v>125</v>
      </c>
      <c r="G42" s="24">
        <v>888000</v>
      </c>
      <c r="H42" s="24">
        <v>19021869</v>
      </c>
      <c r="I42" s="23" t="s">
        <v>126</v>
      </c>
      <c r="J42" s="23"/>
    </row>
    <row r="43" spans="1:10" x14ac:dyDescent="0.25">
      <c r="A43" s="4" t="s">
        <v>199</v>
      </c>
      <c r="B43" s="4" t="s">
        <v>168</v>
      </c>
      <c r="C43" s="4">
        <v>2016</v>
      </c>
      <c r="D43" s="4" t="s">
        <v>200</v>
      </c>
      <c r="E43" s="4" t="s">
        <v>34</v>
      </c>
      <c r="F43" s="23" t="s">
        <v>125</v>
      </c>
      <c r="G43" s="24">
        <v>694504.7648</v>
      </c>
      <c r="H43" s="24">
        <v>9378835</v>
      </c>
      <c r="I43" s="23" t="s">
        <v>126</v>
      </c>
      <c r="J43" s="23"/>
    </row>
    <row r="44" spans="1:10" x14ac:dyDescent="0.25">
      <c r="A44" s="4" t="s">
        <v>201</v>
      </c>
      <c r="B44" s="4" t="s">
        <v>168</v>
      </c>
      <c r="C44" s="4">
        <v>2016</v>
      </c>
      <c r="D44" s="4" t="s">
        <v>202</v>
      </c>
      <c r="E44" s="4" t="s">
        <v>19</v>
      </c>
      <c r="F44" s="23" t="s">
        <v>130</v>
      </c>
      <c r="G44" s="24">
        <v>119234.80799999999</v>
      </c>
      <c r="H44" s="24">
        <v>552013</v>
      </c>
      <c r="I44" s="23"/>
      <c r="J44" s="23" t="s">
        <v>190</v>
      </c>
    </row>
    <row r="45" spans="1:10" x14ac:dyDescent="0.25">
      <c r="A45" s="4" t="s">
        <v>203</v>
      </c>
      <c r="B45" s="4" t="s">
        <v>168</v>
      </c>
      <c r="C45" s="4">
        <v>2016</v>
      </c>
      <c r="D45" s="4" t="s">
        <v>204</v>
      </c>
      <c r="E45" s="4" t="s">
        <v>19</v>
      </c>
      <c r="F45" s="23" t="s">
        <v>130</v>
      </c>
      <c r="G45" s="24">
        <v>98010</v>
      </c>
      <c r="H45" s="24">
        <v>497000</v>
      </c>
      <c r="I45" s="23"/>
      <c r="J45" s="23" t="s">
        <v>141</v>
      </c>
    </row>
    <row r="46" spans="1:10" x14ac:dyDescent="0.25">
      <c r="A46" s="4" t="s">
        <v>205</v>
      </c>
      <c r="B46" s="4" t="s">
        <v>168</v>
      </c>
      <c r="C46" s="4">
        <v>2016</v>
      </c>
      <c r="D46" s="4" t="s">
        <v>206</v>
      </c>
      <c r="E46" s="4" t="s">
        <v>57</v>
      </c>
      <c r="F46" s="23" t="s">
        <v>125</v>
      </c>
      <c r="G46" s="24">
        <v>888000</v>
      </c>
      <c r="H46" s="24">
        <v>16796250</v>
      </c>
      <c r="I46" s="23" t="s">
        <v>126</v>
      </c>
      <c r="J46" s="23"/>
    </row>
    <row r="47" spans="1:10" x14ac:dyDescent="0.25">
      <c r="A47" s="4" t="s">
        <v>207</v>
      </c>
      <c r="B47" s="4" t="s">
        <v>168</v>
      </c>
      <c r="C47" s="4">
        <v>2016</v>
      </c>
      <c r="D47" s="4" t="s">
        <v>208</v>
      </c>
      <c r="E47" s="4" t="s">
        <v>19</v>
      </c>
      <c r="F47" s="23" t="s">
        <v>130</v>
      </c>
      <c r="G47" s="24">
        <v>113488.254</v>
      </c>
      <c r="H47" s="24">
        <v>445872</v>
      </c>
      <c r="I47" s="23"/>
      <c r="J47" s="23">
        <v>2023</v>
      </c>
    </row>
    <row r="48" spans="1:10" x14ac:dyDescent="0.25">
      <c r="A48" s="4" t="s">
        <v>209</v>
      </c>
      <c r="B48" s="4" t="s">
        <v>168</v>
      </c>
      <c r="C48" s="4">
        <v>2016</v>
      </c>
      <c r="D48" s="4" t="s">
        <v>210</v>
      </c>
      <c r="E48" s="4" t="s">
        <v>34</v>
      </c>
      <c r="F48" s="23" t="s">
        <v>130</v>
      </c>
      <c r="G48" s="24">
        <v>149232</v>
      </c>
      <c r="H48" s="24">
        <v>665217</v>
      </c>
      <c r="I48" s="23" t="s">
        <v>126</v>
      </c>
      <c r="J48" s="23"/>
    </row>
    <row r="49" spans="1:10" x14ac:dyDescent="0.25">
      <c r="A49" s="4" t="s">
        <v>211</v>
      </c>
      <c r="B49" s="4" t="s">
        <v>212</v>
      </c>
      <c r="C49" s="4">
        <v>2017</v>
      </c>
      <c r="D49" s="4" t="s">
        <v>82</v>
      </c>
      <c r="E49" s="4" t="s">
        <v>14</v>
      </c>
      <c r="F49" s="23" t="s">
        <v>125</v>
      </c>
      <c r="G49" s="24">
        <v>1091875</v>
      </c>
      <c r="H49" s="24">
        <v>10993915</v>
      </c>
      <c r="I49" s="23" t="s">
        <v>126</v>
      </c>
      <c r="J49" s="23"/>
    </row>
    <row r="50" spans="1:10" x14ac:dyDescent="0.25">
      <c r="A50" s="4" t="s">
        <v>213</v>
      </c>
      <c r="B50" s="4" t="s">
        <v>214</v>
      </c>
      <c r="C50" s="4">
        <v>2017</v>
      </c>
      <c r="D50" s="4" t="s">
        <v>23</v>
      </c>
      <c r="E50" s="4" t="s">
        <v>23</v>
      </c>
      <c r="F50" s="23" t="s">
        <v>130</v>
      </c>
      <c r="G50" s="24">
        <v>497879</v>
      </c>
      <c r="H50" s="24">
        <v>2014073</v>
      </c>
      <c r="I50" s="23" t="s">
        <v>126</v>
      </c>
      <c r="J50" s="23"/>
    </row>
    <row r="51" spans="1:10" x14ac:dyDescent="0.25">
      <c r="A51" s="4" t="s">
        <v>215</v>
      </c>
      <c r="B51" s="4" t="s">
        <v>216</v>
      </c>
      <c r="C51" s="4">
        <v>2017</v>
      </c>
      <c r="D51" s="4" t="s">
        <v>149</v>
      </c>
      <c r="E51" s="4" t="s">
        <v>23</v>
      </c>
      <c r="F51" s="23" t="s">
        <v>130</v>
      </c>
      <c r="G51" s="24">
        <v>301472</v>
      </c>
      <c r="H51" s="24">
        <v>1331000</v>
      </c>
      <c r="I51" s="23" t="s">
        <v>126</v>
      </c>
      <c r="J51" s="23"/>
    </row>
    <row r="52" spans="1:10" x14ac:dyDescent="0.25">
      <c r="A52" s="4" t="s">
        <v>217</v>
      </c>
      <c r="B52" s="4" t="s">
        <v>218</v>
      </c>
      <c r="C52" s="4">
        <v>2017</v>
      </c>
      <c r="D52" s="4" t="s">
        <v>219</v>
      </c>
      <c r="E52" s="4" t="s">
        <v>14</v>
      </c>
      <c r="F52" s="23" t="s">
        <v>125</v>
      </c>
      <c r="G52" s="24">
        <v>1026875</v>
      </c>
      <c r="H52" s="24">
        <v>8282387</v>
      </c>
      <c r="I52" s="23" t="s">
        <v>126</v>
      </c>
      <c r="J52" s="23"/>
    </row>
    <row r="53" spans="1:10" x14ac:dyDescent="0.25">
      <c r="A53" s="4" t="s">
        <v>220</v>
      </c>
      <c r="B53" s="4" t="s">
        <v>221</v>
      </c>
      <c r="C53" s="4">
        <v>2017</v>
      </c>
      <c r="D53" s="4" t="s">
        <v>38</v>
      </c>
      <c r="E53" s="4" t="s">
        <v>19</v>
      </c>
      <c r="F53" s="23" t="s">
        <v>130</v>
      </c>
      <c r="G53" s="24">
        <v>190713</v>
      </c>
      <c r="H53" s="24">
        <v>972777</v>
      </c>
      <c r="I53" s="23" t="s">
        <v>126</v>
      </c>
      <c r="J53" s="23"/>
    </row>
    <row r="54" spans="1:10" x14ac:dyDescent="0.25">
      <c r="A54" s="4" t="s">
        <v>222</v>
      </c>
      <c r="B54" s="4" t="s">
        <v>223</v>
      </c>
      <c r="C54" s="4">
        <v>2017</v>
      </c>
      <c r="D54" s="4" t="s">
        <v>88</v>
      </c>
      <c r="E54" s="4" t="s">
        <v>34</v>
      </c>
      <c r="F54" s="23" t="s">
        <v>125</v>
      </c>
      <c r="G54" s="24">
        <v>206379</v>
      </c>
      <c r="H54" s="24">
        <v>887653</v>
      </c>
      <c r="I54" s="23" t="s">
        <v>126</v>
      </c>
      <c r="J54" s="23"/>
    </row>
    <row r="55" spans="1:10" x14ac:dyDescent="0.25">
      <c r="A55" s="4" t="s">
        <v>224</v>
      </c>
      <c r="B55" s="4" t="s">
        <v>225</v>
      </c>
      <c r="C55" s="4">
        <v>2018</v>
      </c>
      <c r="D55" s="4" t="s">
        <v>226</v>
      </c>
      <c r="E55" s="4" t="s">
        <v>14</v>
      </c>
      <c r="F55" s="23" t="s">
        <v>125</v>
      </c>
      <c r="G55" s="24">
        <v>1137500</v>
      </c>
      <c r="H55" s="24">
        <v>7178319.4400000004</v>
      </c>
      <c r="I55" s="23" t="s">
        <v>126</v>
      </c>
      <c r="J55" s="23"/>
    </row>
    <row r="56" spans="1:10" x14ac:dyDescent="0.25">
      <c r="A56" s="4" t="s">
        <v>227</v>
      </c>
      <c r="B56" s="4" t="s">
        <v>228</v>
      </c>
      <c r="C56" s="4">
        <v>2018</v>
      </c>
      <c r="D56" s="4" t="s">
        <v>229</v>
      </c>
      <c r="E56" s="4" t="s">
        <v>23</v>
      </c>
      <c r="F56" s="23" t="s">
        <v>125</v>
      </c>
      <c r="G56" s="24">
        <v>1100000</v>
      </c>
      <c r="H56" s="24">
        <v>26842677.93</v>
      </c>
      <c r="I56" s="23" t="s">
        <v>126</v>
      </c>
      <c r="J56" s="23"/>
    </row>
    <row r="57" spans="1:10" x14ac:dyDescent="0.25">
      <c r="A57" s="4" t="s">
        <v>230</v>
      </c>
      <c r="B57" s="4" t="s">
        <v>231</v>
      </c>
      <c r="C57" s="4">
        <v>2019</v>
      </c>
      <c r="D57" s="4" t="s">
        <v>70</v>
      </c>
      <c r="E57" s="4" t="s">
        <v>14</v>
      </c>
      <c r="F57" s="23" t="s">
        <v>125</v>
      </c>
      <c r="G57" s="24">
        <v>1125000</v>
      </c>
      <c r="H57" s="24">
        <v>9301964.5399999991</v>
      </c>
      <c r="I57" s="23" t="s">
        <v>126</v>
      </c>
      <c r="J57" s="23"/>
    </row>
    <row r="58" spans="1:10" x14ac:dyDescent="0.25">
      <c r="A58" s="4" t="s">
        <v>232</v>
      </c>
      <c r="B58" s="4" t="s">
        <v>233</v>
      </c>
      <c r="C58" s="4">
        <v>2019</v>
      </c>
      <c r="D58" s="4" t="s">
        <v>234</v>
      </c>
      <c r="E58" s="4" t="s">
        <v>23</v>
      </c>
      <c r="F58" s="23" t="s">
        <v>125</v>
      </c>
      <c r="G58" s="24">
        <v>1062500</v>
      </c>
      <c r="H58" s="24">
        <v>10753617.27</v>
      </c>
      <c r="I58" s="23" t="s">
        <v>126</v>
      </c>
      <c r="J58" s="23"/>
    </row>
    <row r="59" spans="1:10" x14ac:dyDescent="0.25">
      <c r="A59" s="4" t="s">
        <v>235</v>
      </c>
      <c r="B59" s="4" t="s">
        <v>236</v>
      </c>
      <c r="C59" s="4">
        <v>2021</v>
      </c>
      <c r="D59" s="4" t="s">
        <v>58</v>
      </c>
      <c r="E59" s="4" t="s">
        <v>14</v>
      </c>
      <c r="F59" s="23" t="s">
        <v>125</v>
      </c>
      <c r="G59" s="24">
        <v>812500</v>
      </c>
      <c r="H59" s="24">
        <v>7888825.7000000002</v>
      </c>
      <c r="I59" s="23"/>
      <c r="J59" s="23">
        <v>2024</v>
      </c>
    </row>
    <row r="60" spans="1:10" x14ac:dyDescent="0.25">
      <c r="A60" s="4" t="s">
        <v>237</v>
      </c>
      <c r="B60" s="4" t="s">
        <v>238</v>
      </c>
      <c r="C60" s="4">
        <v>2021</v>
      </c>
      <c r="D60" s="4" t="s">
        <v>47</v>
      </c>
      <c r="E60" s="4" t="s">
        <v>23</v>
      </c>
      <c r="F60" s="23" t="s">
        <v>125</v>
      </c>
      <c r="G60" s="24">
        <v>962500</v>
      </c>
      <c r="H60" s="24">
        <v>16839723.780000001</v>
      </c>
      <c r="I60" s="23"/>
      <c r="J60" s="23">
        <v>2024</v>
      </c>
    </row>
    <row r="61" spans="1:10" x14ac:dyDescent="0.25">
      <c r="A61" s="4" t="s">
        <v>239</v>
      </c>
      <c r="B61" s="4" t="s">
        <v>240</v>
      </c>
      <c r="C61" s="4">
        <v>2021</v>
      </c>
      <c r="D61" s="4" t="s">
        <v>241</v>
      </c>
      <c r="E61" s="4" t="s">
        <v>34</v>
      </c>
      <c r="F61" s="23" t="s">
        <v>125</v>
      </c>
      <c r="G61" s="24">
        <v>1000000</v>
      </c>
      <c r="H61" s="24">
        <v>17960030</v>
      </c>
      <c r="I61" s="23"/>
      <c r="J61" s="23">
        <v>2024</v>
      </c>
    </row>
    <row r="62" spans="1:10" x14ac:dyDescent="0.25">
      <c r="A62" s="4" t="s">
        <v>242</v>
      </c>
      <c r="B62" s="4" t="s">
        <v>243</v>
      </c>
      <c r="C62" s="4">
        <v>2021</v>
      </c>
      <c r="D62" s="4" t="s">
        <v>244</v>
      </c>
      <c r="E62" s="4" t="s">
        <v>34</v>
      </c>
      <c r="F62" s="23" t="s">
        <v>125</v>
      </c>
      <c r="G62" s="24">
        <v>887500</v>
      </c>
      <c r="H62" s="24">
        <v>13318065.130000001</v>
      </c>
      <c r="I62" s="23"/>
      <c r="J62" s="23">
        <v>2024</v>
      </c>
    </row>
    <row r="63" spans="1:10" x14ac:dyDescent="0.25">
      <c r="A63" s="4" t="s">
        <v>245</v>
      </c>
      <c r="B63" s="4" t="s">
        <v>246</v>
      </c>
      <c r="C63" s="4">
        <v>2021</v>
      </c>
      <c r="D63" s="4" t="s">
        <v>176</v>
      </c>
      <c r="E63" s="4" t="s">
        <v>34</v>
      </c>
      <c r="F63" s="23" t="s">
        <v>125</v>
      </c>
      <c r="G63" s="24">
        <v>887500</v>
      </c>
      <c r="H63" s="24">
        <v>8315314.4699999997</v>
      </c>
      <c r="I63" s="23" t="s">
        <v>126</v>
      </c>
      <c r="J63" s="23"/>
    </row>
    <row r="64" spans="1:10" x14ac:dyDescent="0.25">
      <c r="A64" s="4" t="s">
        <v>247</v>
      </c>
      <c r="B64" s="4" t="s">
        <v>248</v>
      </c>
      <c r="C64" s="4">
        <v>2021</v>
      </c>
      <c r="D64" s="4" t="s">
        <v>249</v>
      </c>
      <c r="E64" s="4" t="s">
        <v>23</v>
      </c>
      <c r="F64" s="23" t="s">
        <v>125</v>
      </c>
      <c r="G64" s="24">
        <v>985625</v>
      </c>
      <c r="H64" s="24">
        <v>12430709.15</v>
      </c>
      <c r="I64" s="23"/>
      <c r="J64" s="23">
        <v>2025</v>
      </c>
    </row>
    <row r="65" spans="1:10" x14ac:dyDescent="0.25">
      <c r="A65" s="4" t="s">
        <v>250</v>
      </c>
      <c r="B65" s="4" t="s">
        <v>251</v>
      </c>
      <c r="C65" s="4">
        <v>2021</v>
      </c>
      <c r="D65" s="4" t="s">
        <v>252</v>
      </c>
      <c r="E65" s="4" t="s">
        <v>34</v>
      </c>
      <c r="F65" s="23" t="s">
        <v>125</v>
      </c>
      <c r="G65" s="24">
        <v>1005625</v>
      </c>
      <c r="H65" s="24">
        <v>36692241.119999997</v>
      </c>
      <c r="I65" s="23"/>
      <c r="J65" s="23">
        <v>2025</v>
      </c>
    </row>
    <row r="66" spans="1:10" x14ac:dyDescent="0.25">
      <c r="A66" s="4" t="s">
        <v>253</v>
      </c>
      <c r="B66" s="4" t="s">
        <v>254</v>
      </c>
      <c r="C66" s="4">
        <v>2021</v>
      </c>
      <c r="D66" s="4" t="s">
        <v>255</v>
      </c>
      <c r="E66" s="4" t="s">
        <v>14</v>
      </c>
      <c r="F66" s="23" t="s">
        <v>125</v>
      </c>
      <c r="G66" s="24">
        <v>895000</v>
      </c>
      <c r="H66" s="24">
        <v>17765269.41</v>
      </c>
      <c r="I66" s="23"/>
      <c r="J66" s="23">
        <v>2025</v>
      </c>
    </row>
    <row r="67" spans="1:10" x14ac:dyDescent="0.25">
      <c r="A67" s="4" t="s">
        <v>256</v>
      </c>
      <c r="B67" s="4" t="s">
        <v>257</v>
      </c>
      <c r="C67" s="4">
        <v>2022</v>
      </c>
      <c r="D67" s="4" t="s">
        <v>258</v>
      </c>
      <c r="E67" s="4" t="s">
        <v>34</v>
      </c>
      <c r="F67" s="23" t="s">
        <v>130</v>
      </c>
      <c r="G67" s="24">
        <v>127450.69</v>
      </c>
      <c r="H67" s="24">
        <v>731405.66</v>
      </c>
      <c r="I67" s="23"/>
      <c r="J67" s="23">
        <v>2025</v>
      </c>
    </row>
    <row r="68" spans="1:10" x14ac:dyDescent="0.25">
      <c r="A68" s="26"/>
      <c r="G68" s="27"/>
      <c r="H68" s="28"/>
    </row>
    <row r="70" spans="1:10" x14ac:dyDescent="0.25">
      <c r="G70" s="28">
        <f>SUM(G2:G67)</f>
        <v>38665283.694759995</v>
      </c>
      <c r="H70" s="28">
        <f>SUM(H2:H67)</f>
        <v>504725196.09000003</v>
      </c>
    </row>
  </sheetData>
  <autoFilter ref="A1:J68" xr:uid="{11EE3271-56E7-41B3-880B-4575303151A0}"/>
  <phoneticPr fontId="5" type="noConversion"/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3B4BB-380C-4D1B-BEF3-3E7EA856371D}">
  <dimension ref="A3:H13"/>
  <sheetViews>
    <sheetView tabSelected="1" view="pageBreakPreview" zoomScale="60" zoomScaleNormal="100" workbookViewId="0">
      <selection activeCell="F12" sqref="F12"/>
    </sheetView>
  </sheetViews>
  <sheetFormatPr defaultRowHeight="15" x14ac:dyDescent="0.25"/>
  <cols>
    <col min="1" max="1" width="16.42578125" bestFit="1" customWidth="1"/>
    <col min="2" max="2" width="14.28515625" bestFit="1" customWidth="1"/>
    <col min="3" max="3" width="11.5703125" bestFit="1" customWidth="1"/>
    <col min="4" max="4" width="13.28515625" bestFit="1" customWidth="1"/>
    <col min="5" max="5" width="16.28515625" bestFit="1" customWidth="1"/>
    <col min="6" max="6" width="15.140625" bestFit="1" customWidth="1"/>
    <col min="7" max="7" width="16.85546875" bestFit="1" customWidth="1"/>
    <col min="8" max="8" width="14.28515625" bestFit="1" customWidth="1"/>
    <col min="9" max="9" width="17.7109375" bestFit="1" customWidth="1"/>
    <col min="10" max="10" width="16.42578125" bestFit="1" customWidth="1"/>
    <col min="11" max="11" width="17.7109375" bestFit="1" customWidth="1"/>
    <col min="12" max="12" width="16.85546875" bestFit="1" customWidth="1"/>
    <col min="13" max="13" width="17.7109375" bestFit="1" customWidth="1"/>
    <col min="14" max="14" width="22.5703125" bestFit="1" customWidth="1"/>
    <col min="15" max="15" width="23.7109375" bestFit="1" customWidth="1"/>
    <col min="16" max="16" width="14.140625" bestFit="1" customWidth="1"/>
    <col min="17" max="17" width="18.140625" bestFit="1" customWidth="1"/>
    <col min="18" max="18" width="13.28515625" bestFit="1" customWidth="1"/>
    <col min="19" max="20" width="12" bestFit="1" customWidth="1"/>
    <col min="21" max="21" width="13.28515625" bestFit="1" customWidth="1"/>
    <col min="22" max="22" width="12" bestFit="1" customWidth="1"/>
    <col min="23" max="24" width="13.28515625" bestFit="1" customWidth="1"/>
    <col min="25" max="25" width="22.42578125" bestFit="1" customWidth="1"/>
    <col min="26" max="26" width="17" bestFit="1" customWidth="1"/>
    <col min="27" max="28" width="13.28515625" bestFit="1" customWidth="1"/>
    <col min="29" max="29" width="21.140625" bestFit="1" customWidth="1"/>
    <col min="30" max="30" width="18.7109375" bestFit="1" customWidth="1"/>
    <col min="31" max="33" width="13.28515625" bestFit="1" customWidth="1"/>
    <col min="34" max="35" width="12" bestFit="1" customWidth="1"/>
    <col min="36" max="38" width="13.28515625" bestFit="1" customWidth="1"/>
    <col min="39" max="39" width="23" bestFit="1" customWidth="1"/>
    <col min="40" max="40" width="14.28515625" bestFit="1" customWidth="1"/>
    <col min="41" max="41" width="13.28515625" bestFit="1" customWidth="1"/>
    <col min="42" max="42" width="11.5703125" bestFit="1" customWidth="1"/>
    <col min="43" max="43" width="13.28515625" bestFit="1" customWidth="1"/>
    <col min="44" max="44" width="13.140625" bestFit="1" customWidth="1"/>
    <col min="45" max="45" width="22.42578125" bestFit="1" customWidth="1"/>
    <col min="46" max="46" width="17" bestFit="1" customWidth="1"/>
    <col min="47" max="47" width="10.5703125" bestFit="1" customWidth="1"/>
    <col min="48" max="54" width="11.5703125" bestFit="1" customWidth="1"/>
    <col min="55" max="55" width="13.140625" bestFit="1" customWidth="1"/>
    <col min="56" max="56" width="21.140625" bestFit="1" customWidth="1"/>
    <col min="57" max="57" width="18.7109375" bestFit="1" customWidth="1"/>
    <col min="58" max="58" width="13.28515625" bestFit="1" customWidth="1"/>
    <col min="59" max="59" width="11.5703125" bestFit="1" customWidth="1"/>
    <col min="60" max="60" width="13.28515625" bestFit="1" customWidth="1"/>
    <col min="61" max="61" width="11.5703125" bestFit="1" customWidth="1"/>
    <col min="62" max="63" width="13.28515625" bestFit="1" customWidth="1"/>
    <col min="64" max="64" width="11.5703125" bestFit="1" customWidth="1"/>
    <col min="65" max="65" width="13.28515625" bestFit="1" customWidth="1"/>
    <col min="66" max="66" width="11.5703125" bestFit="1" customWidth="1"/>
    <col min="67" max="67" width="12" bestFit="1" customWidth="1"/>
    <col min="68" max="69" width="11.5703125" bestFit="1" customWidth="1"/>
    <col min="70" max="70" width="13.28515625" bestFit="1" customWidth="1"/>
    <col min="71" max="71" width="23" bestFit="1" customWidth="1"/>
    <col min="72" max="72" width="14.28515625" bestFit="1" customWidth="1"/>
  </cols>
  <sheetData>
    <row r="3" spans="1:8" x14ac:dyDescent="0.25">
      <c r="A3" s="29" t="s">
        <v>259</v>
      </c>
      <c r="B3" s="29" t="s">
        <v>260</v>
      </c>
    </row>
    <row r="4" spans="1:8" x14ac:dyDescent="0.25">
      <c r="A4" s="29" t="s">
        <v>261</v>
      </c>
      <c r="B4" t="s">
        <v>23</v>
      </c>
      <c r="C4" t="s">
        <v>124</v>
      </c>
      <c r="D4" t="s">
        <v>57</v>
      </c>
      <c r="E4" t="s">
        <v>34</v>
      </c>
      <c r="F4" t="s">
        <v>19</v>
      </c>
      <c r="G4" t="s">
        <v>14</v>
      </c>
      <c r="H4" t="s">
        <v>262</v>
      </c>
    </row>
    <row r="5" spans="1:8" x14ac:dyDescent="0.25">
      <c r="A5" s="30">
        <v>2014</v>
      </c>
      <c r="B5" s="31">
        <v>1800000</v>
      </c>
      <c r="C5" s="31">
        <v>483063</v>
      </c>
      <c r="D5" s="31"/>
      <c r="E5" s="31"/>
      <c r="F5" s="31"/>
      <c r="G5" s="31">
        <v>1168327</v>
      </c>
      <c r="H5" s="31">
        <v>3451390</v>
      </c>
    </row>
    <row r="6" spans="1:8" x14ac:dyDescent="0.25">
      <c r="A6" s="30">
        <v>2015</v>
      </c>
      <c r="B6" s="31">
        <v>1648406.8461999998</v>
      </c>
      <c r="C6" s="31"/>
      <c r="D6" s="31">
        <v>1668864.7313999999</v>
      </c>
      <c r="E6" s="31">
        <v>3010218.36</v>
      </c>
      <c r="F6" s="31">
        <v>2172510.0624000002</v>
      </c>
      <c r="G6" s="31">
        <v>1500000</v>
      </c>
      <c r="H6" s="31">
        <v>10000000</v>
      </c>
    </row>
    <row r="7" spans="1:8" x14ac:dyDescent="0.25">
      <c r="A7" s="30">
        <v>2016</v>
      </c>
      <c r="B7" s="31">
        <v>1740168.6090000002</v>
      </c>
      <c r="C7" s="31"/>
      <c r="D7" s="31">
        <v>1496825</v>
      </c>
      <c r="E7" s="31">
        <v>2174770.2087599998</v>
      </c>
      <c r="F7" s="31">
        <v>1448530.1370000001</v>
      </c>
      <c r="G7" s="31">
        <v>3049706.05</v>
      </c>
      <c r="H7" s="31">
        <v>9910000.0047600009</v>
      </c>
    </row>
    <row r="8" spans="1:8" x14ac:dyDescent="0.25">
      <c r="A8" s="30">
        <v>2017</v>
      </c>
      <c r="B8" s="31">
        <v>799351</v>
      </c>
      <c r="C8" s="31"/>
      <c r="D8" s="31"/>
      <c r="E8" s="31">
        <v>206379</v>
      </c>
      <c r="F8" s="31">
        <v>190713</v>
      </c>
      <c r="G8" s="31">
        <v>2118750</v>
      </c>
      <c r="H8" s="31">
        <v>3315193</v>
      </c>
    </row>
    <row r="9" spans="1:8" x14ac:dyDescent="0.25">
      <c r="A9" s="30">
        <v>2018</v>
      </c>
      <c r="B9" s="31">
        <v>1100000</v>
      </c>
      <c r="C9" s="31"/>
      <c r="D9" s="31"/>
      <c r="E9" s="31"/>
      <c r="F9" s="31"/>
      <c r="G9" s="31">
        <v>1137500</v>
      </c>
      <c r="H9" s="31">
        <v>2237500</v>
      </c>
    </row>
    <row r="10" spans="1:8" x14ac:dyDescent="0.25">
      <c r="A10" s="30">
        <v>2019</v>
      </c>
      <c r="B10" s="31">
        <v>1062500</v>
      </c>
      <c r="C10" s="31"/>
      <c r="D10" s="31"/>
      <c r="E10" s="31"/>
      <c r="F10" s="31"/>
      <c r="G10" s="31">
        <v>1125000</v>
      </c>
      <c r="H10" s="31">
        <v>2187500</v>
      </c>
    </row>
    <row r="11" spans="1:8" x14ac:dyDescent="0.25">
      <c r="A11" s="30">
        <v>2021</v>
      </c>
      <c r="B11" s="31">
        <v>1948125</v>
      </c>
      <c r="C11" s="31"/>
      <c r="D11" s="31"/>
      <c r="E11" s="31">
        <v>3780625</v>
      </c>
      <c r="F11" s="31"/>
      <c r="G11" s="31">
        <v>1707500</v>
      </c>
      <c r="H11" s="31">
        <v>7436250</v>
      </c>
    </row>
    <row r="12" spans="1:8" x14ac:dyDescent="0.25">
      <c r="A12" s="30">
        <v>2022</v>
      </c>
      <c r="B12" s="31"/>
      <c r="C12" s="31"/>
      <c r="D12" s="31"/>
      <c r="E12" s="31">
        <v>127450.69</v>
      </c>
      <c r="F12" s="31"/>
      <c r="G12" s="31"/>
      <c r="H12" s="31">
        <v>127450.69</v>
      </c>
    </row>
    <row r="13" spans="1:8" x14ac:dyDescent="0.25">
      <c r="A13" s="30" t="s">
        <v>262</v>
      </c>
      <c r="B13" s="31">
        <v>10098551.4552</v>
      </c>
      <c r="C13" s="31">
        <v>483063</v>
      </c>
      <c r="D13" s="31">
        <v>3165689.7313999999</v>
      </c>
      <c r="E13" s="31">
        <v>9299443.2587599996</v>
      </c>
      <c r="F13" s="31">
        <v>3811753.1994000003</v>
      </c>
      <c r="G13" s="31">
        <v>11806783.050000001</v>
      </c>
      <c r="H13" s="31">
        <v>38665283.694759995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24" ma:contentTypeDescription="Een nieuw document maken." ma:contentTypeScope="" ma:versionID="c874092db6c99858427d2759b7f98a28">
  <xsd:schema xmlns:xsd="http://www.w3.org/2001/XMLSchema" xmlns:xs="http://www.w3.org/2001/XMLSchema" xmlns:p="http://schemas.microsoft.com/office/2006/metadata/properties" xmlns:ns2="0e131338-60f6-4e30-bc4d-f35220754ff1" xmlns:ns3="ceeae0c4-f3ff-4153-af2f-582bafa5e89e" xmlns:ns4="9a9ec0f0-7796-43d0-ac1f-4c8c46ee0bd1" targetNamespace="http://schemas.microsoft.com/office/2006/metadata/properties" ma:root="true" ma:fieldsID="08da4a8fc029639205c98a486a7eee7f" ns2:_="" ns3:_="" ns4:_="">
    <xsd:import namespace="0e131338-60f6-4e30-bc4d-f35220754ff1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Locatie" minOccurs="0"/>
                <xsd:element ref="ns2:c204a42c-e2fc-4e6e-a9ce-eac220aa4969CountryOrRegion" minOccurs="0"/>
                <xsd:element ref="ns2:c204a42c-e2fc-4e6e-a9ce-eac220aa4969State" minOccurs="0"/>
                <xsd:element ref="ns2:c204a42c-e2fc-4e6e-a9ce-eac220aa4969City" minOccurs="0"/>
                <xsd:element ref="ns2:c204a42c-e2fc-4e6e-a9ce-eac220aa4969PostalCode" minOccurs="0"/>
                <xsd:element ref="ns2:c204a42c-e2fc-4e6e-a9ce-eac220aa4969Street" minOccurs="0"/>
                <xsd:element ref="ns2:c204a42c-e2fc-4e6e-a9ce-eac220aa4969GeoLoc" minOccurs="0"/>
                <xsd:element ref="ns2:c204a42c-e2fc-4e6e-a9ce-eac220aa4969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ocatie" ma:index="24" nillable="true" ma:displayName="Locatie" ma:format="Dropdown" ma:internalName="Locatie">
      <xsd:simpleType>
        <xsd:restriction base="dms:Unknown"/>
      </xsd:simpleType>
    </xsd:element>
    <xsd:element name="c204a42c-e2fc-4e6e-a9ce-eac220aa4969CountryOrRegion" ma:index="25" nillable="true" ma:displayName="Locatie: land" ma:internalName="CountryOrRegion" ma:readOnly="true">
      <xsd:simpleType>
        <xsd:restriction base="dms:Text"/>
      </xsd:simpleType>
    </xsd:element>
    <xsd:element name="c204a42c-e2fc-4e6e-a9ce-eac220aa4969State" ma:index="26" nillable="true" ma:displayName="Locatie: provincie" ma:internalName="State" ma:readOnly="true">
      <xsd:simpleType>
        <xsd:restriction base="dms:Text"/>
      </xsd:simpleType>
    </xsd:element>
    <xsd:element name="c204a42c-e2fc-4e6e-a9ce-eac220aa4969City" ma:index="27" nillable="true" ma:displayName="Locatie: stad" ma:internalName="City" ma:readOnly="true">
      <xsd:simpleType>
        <xsd:restriction base="dms:Text"/>
      </xsd:simpleType>
    </xsd:element>
    <xsd:element name="c204a42c-e2fc-4e6e-a9ce-eac220aa4969PostalCode" ma:index="28" nillable="true" ma:displayName="Locatie: postcode" ma:internalName="PostalCode" ma:readOnly="true">
      <xsd:simpleType>
        <xsd:restriction base="dms:Text"/>
      </xsd:simpleType>
    </xsd:element>
    <xsd:element name="c204a42c-e2fc-4e6e-a9ce-eac220aa4969Street" ma:index="29" nillable="true" ma:displayName="Locatie: straat" ma:internalName="Street" ma:readOnly="true">
      <xsd:simpleType>
        <xsd:restriction base="dms:Text"/>
      </xsd:simpleType>
    </xsd:element>
    <xsd:element name="c204a42c-e2fc-4e6e-a9ce-eac220aa4969GeoLoc" ma:index="30" nillable="true" ma:displayName="Locatie: coördinaten" ma:internalName="GeoLoc" ma:readOnly="true">
      <xsd:simpleType>
        <xsd:restriction base="dms:Unknown"/>
      </xsd:simpleType>
    </xsd:element>
    <xsd:element name="c204a42c-e2fc-4e6e-a9ce-eac220aa4969DispName" ma:index="31" nillable="true" ma:displayName="Locatie: naam" ma:internalName="DispNa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71d6063-7892-46c5-9e0f-0940b7f3805d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131338-60f6-4e30-bc4d-f35220754ff1">
      <Terms xmlns="http://schemas.microsoft.com/office/infopath/2007/PartnerControls"/>
    </lcf76f155ced4ddcb4097134ff3c332f>
    <Locatie xmlns="0e131338-60f6-4e30-bc4d-f35220754ff1" xsi:nil="true"/>
    <TaxCatchAll xmlns="9a9ec0f0-7796-43d0-ac1f-4c8c46ee0bd1" xsi:nil="true"/>
  </documentManagement>
</p:properties>
</file>

<file path=customXml/itemProps1.xml><?xml version="1.0" encoding="utf-8"?>
<ds:datastoreItem xmlns:ds="http://schemas.openxmlformats.org/officeDocument/2006/customXml" ds:itemID="{15D4222D-411D-481C-8E51-22A26F1789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B01E08-4A55-4FF0-9CB5-C3DA9D6E87EF}"/>
</file>

<file path=customXml/itemProps3.xml><?xml version="1.0" encoding="utf-8"?>
<ds:datastoreItem xmlns:ds="http://schemas.openxmlformats.org/officeDocument/2006/customXml" ds:itemID="{E3C7E6ED-C32B-4727-A9B8-50D416468754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5419aaf8-faef-48ff-8112-0ec7f0cb0a78"/>
    <ds:schemaRef ds:uri="http://www.w3.org/XML/1998/namespace"/>
    <ds:schemaRef ds:uri="http://schemas.microsoft.com/office/2006/metadata/properties"/>
    <ds:schemaRef ds:uri="4d260209-aec4-4c40-8894-ab0b224c140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Vraag1</vt:lpstr>
      <vt:lpstr>Vraag2</vt:lpstr>
      <vt:lpstr>Vraag3</vt:lpstr>
      <vt:lpstr>Vraag6</vt:lpstr>
      <vt:lpstr>Vraag6 detail</vt:lpstr>
      <vt:lpstr>Vraag6 draaitabel</vt:lpstr>
      <vt:lpstr>Vraag2!Afdrukbereik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Denys Sarah</dc:creator>
  <cp:keywords/>
  <dc:description/>
  <cp:lastModifiedBy>Pauwels Kathleen</cp:lastModifiedBy>
  <cp:revision/>
  <cp:lastPrinted>2023-06-28T10:42:32Z</cp:lastPrinted>
  <dcterms:created xsi:type="dcterms:W3CDTF">2023-06-12T06:00:29Z</dcterms:created>
  <dcterms:modified xsi:type="dcterms:W3CDTF">2023-06-28T10:42:57Z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