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_Projecten\1910056_ReftaakVPO\groenindicatoren\output\output_lu2019_v2022\"/>
    </mc:Choice>
  </mc:AlternateContent>
  <xr:revisionPtr revIDLastSave="0" documentId="13_ncr:1_{B87EF8E4-94CF-41AA-B873-21DC283406A1}" xr6:coauthVersionLast="45" xr6:coauthVersionMax="45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Legende" sheetId="8" r:id="rId1"/>
    <sheet name="Gemeenten_data2019" sheetId="7" r:id="rId2"/>
  </sheets>
  <definedNames>
    <definedName name="_xlnm._FilterDatabase" localSheetId="1" hidden="1">Gemeenten_data2019!$A$1:$BY$301</definedName>
    <definedName name="_xlnm.Databas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03" i="7" l="1"/>
  <c r="H303" i="7"/>
  <c r="I303" i="7"/>
  <c r="S303" i="7" s="1"/>
  <c r="J303" i="7"/>
  <c r="K303" i="7"/>
  <c r="U303" i="7" s="1"/>
  <c r="L303" i="7"/>
  <c r="V303" i="7" s="1"/>
  <c r="M303" i="7"/>
  <c r="N303" i="7"/>
  <c r="O303" i="7"/>
  <c r="P303" i="7"/>
  <c r="Q303" i="7"/>
  <c r="F303" i="7"/>
  <c r="W303" i="7" l="1"/>
  <c r="T303" i="7"/>
  <c r="R303" i="7"/>
  <c r="AA303" i="7"/>
  <c r="Z303" i="7"/>
  <c r="Y303" i="7"/>
  <c r="X303" i="7"/>
  <c r="AA301" i="7"/>
  <c r="Z301" i="7"/>
  <c r="Y301" i="7"/>
  <c r="X301" i="7"/>
  <c r="W301" i="7"/>
  <c r="V301" i="7"/>
  <c r="U301" i="7"/>
  <c r="T301" i="7"/>
  <c r="S301" i="7"/>
  <c r="R301" i="7"/>
  <c r="AA300" i="7"/>
  <c r="Z300" i="7"/>
  <c r="Y300" i="7"/>
  <c r="X300" i="7"/>
  <c r="W300" i="7"/>
  <c r="V300" i="7"/>
  <c r="U300" i="7"/>
  <c r="T300" i="7"/>
  <c r="S300" i="7"/>
  <c r="R300" i="7"/>
  <c r="AA299" i="7"/>
  <c r="Z299" i="7"/>
  <c r="Y299" i="7"/>
  <c r="X299" i="7"/>
  <c r="W299" i="7"/>
  <c r="V299" i="7"/>
  <c r="U299" i="7"/>
  <c r="T299" i="7"/>
  <c r="S299" i="7"/>
  <c r="R299" i="7"/>
  <c r="AA298" i="7"/>
  <c r="Z298" i="7"/>
  <c r="Y298" i="7"/>
  <c r="X298" i="7"/>
  <c r="W298" i="7"/>
  <c r="V298" i="7"/>
  <c r="U298" i="7"/>
  <c r="T298" i="7"/>
  <c r="S298" i="7"/>
  <c r="R298" i="7"/>
  <c r="AA297" i="7"/>
  <c r="Z297" i="7"/>
  <c r="Y297" i="7"/>
  <c r="X297" i="7"/>
  <c r="W297" i="7"/>
  <c r="V297" i="7"/>
  <c r="U297" i="7"/>
  <c r="T297" i="7"/>
  <c r="S297" i="7"/>
  <c r="R297" i="7"/>
  <c r="AA296" i="7"/>
  <c r="Z296" i="7"/>
  <c r="Y296" i="7"/>
  <c r="X296" i="7"/>
  <c r="W296" i="7"/>
  <c r="V296" i="7"/>
  <c r="U296" i="7"/>
  <c r="T296" i="7"/>
  <c r="S296" i="7"/>
  <c r="R296" i="7"/>
  <c r="AA295" i="7"/>
  <c r="Z295" i="7"/>
  <c r="Y295" i="7"/>
  <c r="X295" i="7"/>
  <c r="W295" i="7"/>
  <c r="V295" i="7"/>
  <c r="U295" i="7"/>
  <c r="T295" i="7"/>
  <c r="S295" i="7"/>
  <c r="R295" i="7"/>
  <c r="AA294" i="7"/>
  <c r="Z294" i="7"/>
  <c r="Y294" i="7"/>
  <c r="X294" i="7"/>
  <c r="W294" i="7"/>
  <c r="V294" i="7"/>
  <c r="U294" i="7"/>
  <c r="T294" i="7"/>
  <c r="S294" i="7"/>
  <c r="R294" i="7"/>
  <c r="AA293" i="7"/>
  <c r="Z293" i="7"/>
  <c r="Y293" i="7"/>
  <c r="X293" i="7"/>
  <c r="W293" i="7"/>
  <c r="V293" i="7"/>
  <c r="U293" i="7"/>
  <c r="T293" i="7"/>
  <c r="S293" i="7"/>
  <c r="R293" i="7"/>
  <c r="AA292" i="7"/>
  <c r="Z292" i="7"/>
  <c r="Y292" i="7"/>
  <c r="X292" i="7"/>
  <c r="W292" i="7"/>
  <c r="V292" i="7"/>
  <c r="U292" i="7"/>
  <c r="T292" i="7"/>
  <c r="S292" i="7"/>
  <c r="R292" i="7"/>
  <c r="AA291" i="7"/>
  <c r="Z291" i="7"/>
  <c r="Y291" i="7"/>
  <c r="X291" i="7"/>
  <c r="W291" i="7"/>
  <c r="V291" i="7"/>
  <c r="U291" i="7"/>
  <c r="T291" i="7"/>
  <c r="S291" i="7"/>
  <c r="R291" i="7"/>
  <c r="AA290" i="7"/>
  <c r="Z290" i="7"/>
  <c r="Y290" i="7"/>
  <c r="X290" i="7"/>
  <c r="W290" i="7"/>
  <c r="V290" i="7"/>
  <c r="U290" i="7"/>
  <c r="T290" i="7"/>
  <c r="S290" i="7"/>
  <c r="R290" i="7"/>
  <c r="AA289" i="7"/>
  <c r="Z289" i="7"/>
  <c r="Y289" i="7"/>
  <c r="X289" i="7"/>
  <c r="W289" i="7"/>
  <c r="V289" i="7"/>
  <c r="U289" i="7"/>
  <c r="T289" i="7"/>
  <c r="S289" i="7"/>
  <c r="R289" i="7"/>
  <c r="AA288" i="7"/>
  <c r="Z288" i="7"/>
  <c r="Y288" i="7"/>
  <c r="X288" i="7"/>
  <c r="W288" i="7"/>
  <c r="V288" i="7"/>
  <c r="U288" i="7"/>
  <c r="T288" i="7"/>
  <c r="S288" i="7"/>
  <c r="R288" i="7"/>
  <c r="AA287" i="7"/>
  <c r="Z287" i="7"/>
  <c r="Y287" i="7"/>
  <c r="X287" i="7"/>
  <c r="W287" i="7"/>
  <c r="V287" i="7"/>
  <c r="U287" i="7"/>
  <c r="T287" i="7"/>
  <c r="S287" i="7"/>
  <c r="R287" i="7"/>
  <c r="AA286" i="7"/>
  <c r="Z286" i="7"/>
  <c r="Y286" i="7"/>
  <c r="X286" i="7"/>
  <c r="W286" i="7"/>
  <c r="V286" i="7"/>
  <c r="U286" i="7"/>
  <c r="T286" i="7"/>
  <c r="S286" i="7"/>
  <c r="R286" i="7"/>
  <c r="AA285" i="7"/>
  <c r="Z285" i="7"/>
  <c r="Y285" i="7"/>
  <c r="X285" i="7"/>
  <c r="W285" i="7"/>
  <c r="V285" i="7"/>
  <c r="U285" i="7"/>
  <c r="T285" i="7"/>
  <c r="S285" i="7"/>
  <c r="R285" i="7"/>
  <c r="AA284" i="7"/>
  <c r="Z284" i="7"/>
  <c r="Y284" i="7"/>
  <c r="X284" i="7"/>
  <c r="W284" i="7"/>
  <c r="V284" i="7"/>
  <c r="U284" i="7"/>
  <c r="T284" i="7"/>
  <c r="S284" i="7"/>
  <c r="R284" i="7"/>
  <c r="AA283" i="7"/>
  <c r="Z283" i="7"/>
  <c r="Y283" i="7"/>
  <c r="X283" i="7"/>
  <c r="W283" i="7"/>
  <c r="V283" i="7"/>
  <c r="U283" i="7"/>
  <c r="T283" i="7"/>
  <c r="S283" i="7"/>
  <c r="R283" i="7"/>
  <c r="AA282" i="7"/>
  <c r="Z282" i="7"/>
  <c r="Y282" i="7"/>
  <c r="X282" i="7"/>
  <c r="W282" i="7"/>
  <c r="V282" i="7"/>
  <c r="U282" i="7"/>
  <c r="T282" i="7"/>
  <c r="S282" i="7"/>
  <c r="R282" i="7"/>
  <c r="AA281" i="7"/>
  <c r="Z281" i="7"/>
  <c r="Y281" i="7"/>
  <c r="X281" i="7"/>
  <c r="W281" i="7"/>
  <c r="V281" i="7"/>
  <c r="U281" i="7"/>
  <c r="T281" i="7"/>
  <c r="S281" i="7"/>
  <c r="R281" i="7"/>
  <c r="AA280" i="7"/>
  <c r="Z280" i="7"/>
  <c r="Y280" i="7"/>
  <c r="X280" i="7"/>
  <c r="W280" i="7"/>
  <c r="V280" i="7"/>
  <c r="U280" i="7"/>
  <c r="T280" i="7"/>
  <c r="S280" i="7"/>
  <c r="R280" i="7"/>
  <c r="AA279" i="7"/>
  <c r="Z279" i="7"/>
  <c r="Y279" i="7"/>
  <c r="X279" i="7"/>
  <c r="W279" i="7"/>
  <c r="V279" i="7"/>
  <c r="U279" i="7"/>
  <c r="T279" i="7"/>
  <c r="S279" i="7"/>
  <c r="R279" i="7"/>
  <c r="AA278" i="7"/>
  <c r="Z278" i="7"/>
  <c r="Y278" i="7"/>
  <c r="X278" i="7"/>
  <c r="W278" i="7"/>
  <c r="V278" i="7"/>
  <c r="U278" i="7"/>
  <c r="T278" i="7"/>
  <c r="S278" i="7"/>
  <c r="R278" i="7"/>
  <c r="AA277" i="7"/>
  <c r="Z277" i="7"/>
  <c r="Y277" i="7"/>
  <c r="X277" i="7"/>
  <c r="W277" i="7"/>
  <c r="V277" i="7"/>
  <c r="U277" i="7"/>
  <c r="T277" i="7"/>
  <c r="S277" i="7"/>
  <c r="R277" i="7"/>
  <c r="AA276" i="7"/>
  <c r="Z276" i="7"/>
  <c r="Y276" i="7"/>
  <c r="X276" i="7"/>
  <c r="W276" i="7"/>
  <c r="V276" i="7"/>
  <c r="U276" i="7"/>
  <c r="T276" i="7"/>
  <c r="S276" i="7"/>
  <c r="R276" i="7"/>
  <c r="AA275" i="7"/>
  <c r="Z275" i="7"/>
  <c r="Y275" i="7"/>
  <c r="X275" i="7"/>
  <c r="W275" i="7"/>
  <c r="V275" i="7"/>
  <c r="U275" i="7"/>
  <c r="T275" i="7"/>
  <c r="S275" i="7"/>
  <c r="R275" i="7"/>
  <c r="AA274" i="7"/>
  <c r="Z274" i="7"/>
  <c r="Y274" i="7"/>
  <c r="X274" i="7"/>
  <c r="W274" i="7"/>
  <c r="V274" i="7"/>
  <c r="U274" i="7"/>
  <c r="T274" i="7"/>
  <c r="S274" i="7"/>
  <c r="R274" i="7"/>
  <c r="AA273" i="7"/>
  <c r="Z273" i="7"/>
  <c r="Y273" i="7"/>
  <c r="X273" i="7"/>
  <c r="W273" i="7"/>
  <c r="V273" i="7"/>
  <c r="U273" i="7"/>
  <c r="T273" i="7"/>
  <c r="S273" i="7"/>
  <c r="R273" i="7"/>
  <c r="AA272" i="7"/>
  <c r="Z272" i="7"/>
  <c r="Y272" i="7"/>
  <c r="X272" i="7"/>
  <c r="W272" i="7"/>
  <c r="V272" i="7"/>
  <c r="U272" i="7"/>
  <c r="T272" i="7"/>
  <c r="S272" i="7"/>
  <c r="R272" i="7"/>
  <c r="AA271" i="7"/>
  <c r="Z271" i="7"/>
  <c r="Y271" i="7"/>
  <c r="X271" i="7"/>
  <c r="W271" i="7"/>
  <c r="V271" i="7"/>
  <c r="U271" i="7"/>
  <c r="T271" i="7"/>
  <c r="S271" i="7"/>
  <c r="R271" i="7"/>
  <c r="AA270" i="7"/>
  <c r="Z270" i="7"/>
  <c r="Y270" i="7"/>
  <c r="X270" i="7"/>
  <c r="W270" i="7"/>
  <c r="V270" i="7"/>
  <c r="U270" i="7"/>
  <c r="T270" i="7"/>
  <c r="S270" i="7"/>
  <c r="R270" i="7"/>
  <c r="AA269" i="7"/>
  <c r="Z269" i="7"/>
  <c r="Y269" i="7"/>
  <c r="X269" i="7"/>
  <c r="W269" i="7"/>
  <c r="V269" i="7"/>
  <c r="U269" i="7"/>
  <c r="T269" i="7"/>
  <c r="S269" i="7"/>
  <c r="R269" i="7"/>
  <c r="AA268" i="7"/>
  <c r="Z268" i="7"/>
  <c r="Y268" i="7"/>
  <c r="X268" i="7"/>
  <c r="W268" i="7"/>
  <c r="V268" i="7"/>
  <c r="U268" i="7"/>
  <c r="T268" i="7"/>
  <c r="S268" i="7"/>
  <c r="R268" i="7"/>
  <c r="AA267" i="7"/>
  <c r="Z267" i="7"/>
  <c r="Y267" i="7"/>
  <c r="X267" i="7"/>
  <c r="W267" i="7"/>
  <c r="V267" i="7"/>
  <c r="U267" i="7"/>
  <c r="T267" i="7"/>
  <c r="S267" i="7"/>
  <c r="R267" i="7"/>
  <c r="AA266" i="7"/>
  <c r="Z266" i="7"/>
  <c r="Y266" i="7"/>
  <c r="X266" i="7"/>
  <c r="W266" i="7"/>
  <c r="V266" i="7"/>
  <c r="U266" i="7"/>
  <c r="T266" i="7"/>
  <c r="S266" i="7"/>
  <c r="R266" i="7"/>
  <c r="AA265" i="7"/>
  <c r="Z265" i="7"/>
  <c r="Y265" i="7"/>
  <c r="X265" i="7"/>
  <c r="W265" i="7"/>
  <c r="V265" i="7"/>
  <c r="U265" i="7"/>
  <c r="T265" i="7"/>
  <c r="S265" i="7"/>
  <c r="R265" i="7"/>
  <c r="AA264" i="7"/>
  <c r="Z264" i="7"/>
  <c r="Y264" i="7"/>
  <c r="X264" i="7"/>
  <c r="W264" i="7"/>
  <c r="V264" i="7"/>
  <c r="U264" i="7"/>
  <c r="T264" i="7"/>
  <c r="S264" i="7"/>
  <c r="R264" i="7"/>
  <c r="AA263" i="7"/>
  <c r="Z263" i="7"/>
  <c r="Y263" i="7"/>
  <c r="X263" i="7"/>
  <c r="W263" i="7"/>
  <c r="V263" i="7"/>
  <c r="U263" i="7"/>
  <c r="T263" i="7"/>
  <c r="S263" i="7"/>
  <c r="R263" i="7"/>
  <c r="AA262" i="7"/>
  <c r="Z262" i="7"/>
  <c r="Y262" i="7"/>
  <c r="X262" i="7"/>
  <c r="W262" i="7"/>
  <c r="V262" i="7"/>
  <c r="U262" i="7"/>
  <c r="T262" i="7"/>
  <c r="S262" i="7"/>
  <c r="R262" i="7"/>
  <c r="AA261" i="7"/>
  <c r="Z261" i="7"/>
  <c r="Y261" i="7"/>
  <c r="X261" i="7"/>
  <c r="W261" i="7"/>
  <c r="V261" i="7"/>
  <c r="U261" i="7"/>
  <c r="T261" i="7"/>
  <c r="S261" i="7"/>
  <c r="R261" i="7"/>
  <c r="AA260" i="7"/>
  <c r="Z260" i="7"/>
  <c r="Y260" i="7"/>
  <c r="X260" i="7"/>
  <c r="W260" i="7"/>
  <c r="V260" i="7"/>
  <c r="U260" i="7"/>
  <c r="T260" i="7"/>
  <c r="S260" i="7"/>
  <c r="R260" i="7"/>
  <c r="AA259" i="7"/>
  <c r="Z259" i="7"/>
  <c r="Y259" i="7"/>
  <c r="X259" i="7"/>
  <c r="W259" i="7"/>
  <c r="V259" i="7"/>
  <c r="U259" i="7"/>
  <c r="T259" i="7"/>
  <c r="S259" i="7"/>
  <c r="R259" i="7"/>
  <c r="AA258" i="7"/>
  <c r="Z258" i="7"/>
  <c r="Y258" i="7"/>
  <c r="X258" i="7"/>
  <c r="W258" i="7"/>
  <c r="V258" i="7"/>
  <c r="U258" i="7"/>
  <c r="T258" i="7"/>
  <c r="S258" i="7"/>
  <c r="R258" i="7"/>
  <c r="AA257" i="7"/>
  <c r="Z257" i="7"/>
  <c r="Y257" i="7"/>
  <c r="X257" i="7"/>
  <c r="W257" i="7"/>
  <c r="V257" i="7"/>
  <c r="U257" i="7"/>
  <c r="T257" i="7"/>
  <c r="S257" i="7"/>
  <c r="R257" i="7"/>
  <c r="AA256" i="7"/>
  <c r="Z256" i="7"/>
  <c r="Y256" i="7"/>
  <c r="X256" i="7"/>
  <c r="W256" i="7"/>
  <c r="V256" i="7"/>
  <c r="U256" i="7"/>
  <c r="T256" i="7"/>
  <c r="S256" i="7"/>
  <c r="R256" i="7"/>
  <c r="AA255" i="7"/>
  <c r="Z255" i="7"/>
  <c r="Y255" i="7"/>
  <c r="X255" i="7"/>
  <c r="W255" i="7"/>
  <c r="V255" i="7"/>
  <c r="U255" i="7"/>
  <c r="T255" i="7"/>
  <c r="S255" i="7"/>
  <c r="R255" i="7"/>
  <c r="AA254" i="7"/>
  <c r="Z254" i="7"/>
  <c r="Y254" i="7"/>
  <c r="X254" i="7"/>
  <c r="W254" i="7"/>
  <c r="V254" i="7"/>
  <c r="U254" i="7"/>
  <c r="T254" i="7"/>
  <c r="S254" i="7"/>
  <c r="R254" i="7"/>
  <c r="AA253" i="7"/>
  <c r="Z253" i="7"/>
  <c r="Y253" i="7"/>
  <c r="X253" i="7"/>
  <c r="W253" i="7"/>
  <c r="V253" i="7"/>
  <c r="U253" i="7"/>
  <c r="T253" i="7"/>
  <c r="S253" i="7"/>
  <c r="R253" i="7"/>
  <c r="AA252" i="7"/>
  <c r="Z252" i="7"/>
  <c r="Y252" i="7"/>
  <c r="X252" i="7"/>
  <c r="W252" i="7"/>
  <c r="V252" i="7"/>
  <c r="U252" i="7"/>
  <c r="T252" i="7"/>
  <c r="S252" i="7"/>
  <c r="R252" i="7"/>
  <c r="AA251" i="7"/>
  <c r="Z251" i="7"/>
  <c r="Y251" i="7"/>
  <c r="X251" i="7"/>
  <c r="W251" i="7"/>
  <c r="V251" i="7"/>
  <c r="U251" i="7"/>
  <c r="T251" i="7"/>
  <c r="S251" i="7"/>
  <c r="R251" i="7"/>
  <c r="AA250" i="7"/>
  <c r="Z250" i="7"/>
  <c r="Y250" i="7"/>
  <c r="X250" i="7"/>
  <c r="W250" i="7"/>
  <c r="V250" i="7"/>
  <c r="U250" i="7"/>
  <c r="T250" i="7"/>
  <c r="S250" i="7"/>
  <c r="R250" i="7"/>
  <c r="AA249" i="7"/>
  <c r="Z249" i="7"/>
  <c r="Y249" i="7"/>
  <c r="X249" i="7"/>
  <c r="W249" i="7"/>
  <c r="V249" i="7"/>
  <c r="U249" i="7"/>
  <c r="T249" i="7"/>
  <c r="S249" i="7"/>
  <c r="R249" i="7"/>
  <c r="AA248" i="7"/>
  <c r="Z248" i="7"/>
  <c r="Y248" i="7"/>
  <c r="X248" i="7"/>
  <c r="W248" i="7"/>
  <c r="V248" i="7"/>
  <c r="U248" i="7"/>
  <c r="T248" i="7"/>
  <c r="S248" i="7"/>
  <c r="R248" i="7"/>
  <c r="AA247" i="7"/>
  <c r="Z247" i="7"/>
  <c r="Y247" i="7"/>
  <c r="X247" i="7"/>
  <c r="W247" i="7"/>
  <c r="V247" i="7"/>
  <c r="U247" i="7"/>
  <c r="T247" i="7"/>
  <c r="S247" i="7"/>
  <c r="R247" i="7"/>
  <c r="AA246" i="7"/>
  <c r="Z246" i="7"/>
  <c r="Y246" i="7"/>
  <c r="X246" i="7"/>
  <c r="W246" i="7"/>
  <c r="V246" i="7"/>
  <c r="U246" i="7"/>
  <c r="T246" i="7"/>
  <c r="S246" i="7"/>
  <c r="R246" i="7"/>
  <c r="AA245" i="7"/>
  <c r="Z245" i="7"/>
  <c r="Y245" i="7"/>
  <c r="X245" i="7"/>
  <c r="W245" i="7"/>
  <c r="V245" i="7"/>
  <c r="U245" i="7"/>
  <c r="T245" i="7"/>
  <c r="S245" i="7"/>
  <c r="R245" i="7"/>
  <c r="AA244" i="7"/>
  <c r="Z244" i="7"/>
  <c r="Y244" i="7"/>
  <c r="X244" i="7"/>
  <c r="W244" i="7"/>
  <c r="V244" i="7"/>
  <c r="U244" i="7"/>
  <c r="T244" i="7"/>
  <c r="S244" i="7"/>
  <c r="R244" i="7"/>
  <c r="AA243" i="7"/>
  <c r="Z243" i="7"/>
  <c r="Y243" i="7"/>
  <c r="X243" i="7"/>
  <c r="W243" i="7"/>
  <c r="V243" i="7"/>
  <c r="U243" i="7"/>
  <c r="T243" i="7"/>
  <c r="S243" i="7"/>
  <c r="R243" i="7"/>
  <c r="AA242" i="7"/>
  <c r="Z242" i="7"/>
  <c r="Y242" i="7"/>
  <c r="X242" i="7"/>
  <c r="W242" i="7"/>
  <c r="V242" i="7"/>
  <c r="U242" i="7"/>
  <c r="T242" i="7"/>
  <c r="S242" i="7"/>
  <c r="R242" i="7"/>
  <c r="AA241" i="7"/>
  <c r="Z241" i="7"/>
  <c r="Y241" i="7"/>
  <c r="X241" i="7"/>
  <c r="W241" i="7"/>
  <c r="V241" i="7"/>
  <c r="U241" i="7"/>
  <c r="T241" i="7"/>
  <c r="S241" i="7"/>
  <c r="R241" i="7"/>
  <c r="AA240" i="7"/>
  <c r="Z240" i="7"/>
  <c r="Y240" i="7"/>
  <c r="X240" i="7"/>
  <c r="W240" i="7"/>
  <c r="V240" i="7"/>
  <c r="U240" i="7"/>
  <c r="T240" i="7"/>
  <c r="S240" i="7"/>
  <c r="R240" i="7"/>
  <c r="AA239" i="7"/>
  <c r="Z239" i="7"/>
  <c r="Y239" i="7"/>
  <c r="X239" i="7"/>
  <c r="W239" i="7"/>
  <c r="V239" i="7"/>
  <c r="U239" i="7"/>
  <c r="T239" i="7"/>
  <c r="S239" i="7"/>
  <c r="R239" i="7"/>
  <c r="AA238" i="7"/>
  <c r="Z238" i="7"/>
  <c r="Y238" i="7"/>
  <c r="X238" i="7"/>
  <c r="W238" i="7"/>
  <c r="V238" i="7"/>
  <c r="U238" i="7"/>
  <c r="T238" i="7"/>
  <c r="S238" i="7"/>
  <c r="R238" i="7"/>
  <c r="AA237" i="7"/>
  <c r="Z237" i="7"/>
  <c r="Y237" i="7"/>
  <c r="X237" i="7"/>
  <c r="W237" i="7"/>
  <c r="V237" i="7"/>
  <c r="U237" i="7"/>
  <c r="T237" i="7"/>
  <c r="S237" i="7"/>
  <c r="R237" i="7"/>
  <c r="AA236" i="7"/>
  <c r="Z236" i="7"/>
  <c r="Y236" i="7"/>
  <c r="X236" i="7"/>
  <c r="W236" i="7"/>
  <c r="V236" i="7"/>
  <c r="U236" i="7"/>
  <c r="T236" i="7"/>
  <c r="S236" i="7"/>
  <c r="R236" i="7"/>
  <c r="AA235" i="7"/>
  <c r="Z235" i="7"/>
  <c r="Y235" i="7"/>
  <c r="X235" i="7"/>
  <c r="W235" i="7"/>
  <c r="V235" i="7"/>
  <c r="U235" i="7"/>
  <c r="T235" i="7"/>
  <c r="S235" i="7"/>
  <c r="R235" i="7"/>
  <c r="AA234" i="7"/>
  <c r="Z234" i="7"/>
  <c r="Y234" i="7"/>
  <c r="X234" i="7"/>
  <c r="W234" i="7"/>
  <c r="V234" i="7"/>
  <c r="U234" i="7"/>
  <c r="T234" i="7"/>
  <c r="S234" i="7"/>
  <c r="R234" i="7"/>
  <c r="AA233" i="7"/>
  <c r="Z233" i="7"/>
  <c r="Y233" i="7"/>
  <c r="X233" i="7"/>
  <c r="W233" i="7"/>
  <c r="V233" i="7"/>
  <c r="U233" i="7"/>
  <c r="T233" i="7"/>
  <c r="S233" i="7"/>
  <c r="R233" i="7"/>
  <c r="AA232" i="7"/>
  <c r="Z232" i="7"/>
  <c r="Y232" i="7"/>
  <c r="X232" i="7"/>
  <c r="W232" i="7"/>
  <c r="V232" i="7"/>
  <c r="U232" i="7"/>
  <c r="T232" i="7"/>
  <c r="S232" i="7"/>
  <c r="R232" i="7"/>
  <c r="AA231" i="7"/>
  <c r="Z231" i="7"/>
  <c r="Y231" i="7"/>
  <c r="X231" i="7"/>
  <c r="W231" i="7"/>
  <c r="V231" i="7"/>
  <c r="U231" i="7"/>
  <c r="T231" i="7"/>
  <c r="S231" i="7"/>
  <c r="R231" i="7"/>
  <c r="AA230" i="7"/>
  <c r="Z230" i="7"/>
  <c r="Y230" i="7"/>
  <c r="X230" i="7"/>
  <c r="W230" i="7"/>
  <c r="V230" i="7"/>
  <c r="U230" i="7"/>
  <c r="T230" i="7"/>
  <c r="S230" i="7"/>
  <c r="R230" i="7"/>
  <c r="AA229" i="7"/>
  <c r="Z229" i="7"/>
  <c r="Y229" i="7"/>
  <c r="X229" i="7"/>
  <c r="W229" i="7"/>
  <c r="V229" i="7"/>
  <c r="U229" i="7"/>
  <c r="T229" i="7"/>
  <c r="S229" i="7"/>
  <c r="R229" i="7"/>
  <c r="AA228" i="7"/>
  <c r="Z228" i="7"/>
  <c r="Y228" i="7"/>
  <c r="X228" i="7"/>
  <c r="W228" i="7"/>
  <c r="V228" i="7"/>
  <c r="U228" i="7"/>
  <c r="T228" i="7"/>
  <c r="S228" i="7"/>
  <c r="R228" i="7"/>
  <c r="AA227" i="7"/>
  <c r="Z227" i="7"/>
  <c r="Y227" i="7"/>
  <c r="X227" i="7"/>
  <c r="W227" i="7"/>
  <c r="V227" i="7"/>
  <c r="U227" i="7"/>
  <c r="T227" i="7"/>
  <c r="S227" i="7"/>
  <c r="R227" i="7"/>
  <c r="AA226" i="7"/>
  <c r="Z226" i="7"/>
  <c r="Y226" i="7"/>
  <c r="X226" i="7"/>
  <c r="W226" i="7"/>
  <c r="V226" i="7"/>
  <c r="U226" i="7"/>
  <c r="T226" i="7"/>
  <c r="S226" i="7"/>
  <c r="R226" i="7"/>
  <c r="AA225" i="7"/>
  <c r="Z225" i="7"/>
  <c r="Y225" i="7"/>
  <c r="X225" i="7"/>
  <c r="W225" i="7"/>
  <c r="V225" i="7"/>
  <c r="U225" i="7"/>
  <c r="T225" i="7"/>
  <c r="S225" i="7"/>
  <c r="R225" i="7"/>
  <c r="AA224" i="7"/>
  <c r="Z224" i="7"/>
  <c r="Y224" i="7"/>
  <c r="X224" i="7"/>
  <c r="W224" i="7"/>
  <c r="V224" i="7"/>
  <c r="U224" i="7"/>
  <c r="T224" i="7"/>
  <c r="S224" i="7"/>
  <c r="R224" i="7"/>
  <c r="AA223" i="7"/>
  <c r="Z223" i="7"/>
  <c r="Y223" i="7"/>
  <c r="X223" i="7"/>
  <c r="W223" i="7"/>
  <c r="V223" i="7"/>
  <c r="U223" i="7"/>
  <c r="T223" i="7"/>
  <c r="S223" i="7"/>
  <c r="R223" i="7"/>
  <c r="AA222" i="7"/>
  <c r="Z222" i="7"/>
  <c r="Y222" i="7"/>
  <c r="X222" i="7"/>
  <c r="W222" i="7"/>
  <c r="V222" i="7"/>
  <c r="U222" i="7"/>
  <c r="T222" i="7"/>
  <c r="S222" i="7"/>
  <c r="R222" i="7"/>
  <c r="AA221" i="7"/>
  <c r="Z221" i="7"/>
  <c r="Y221" i="7"/>
  <c r="X221" i="7"/>
  <c r="W221" i="7"/>
  <c r="V221" i="7"/>
  <c r="U221" i="7"/>
  <c r="T221" i="7"/>
  <c r="S221" i="7"/>
  <c r="R221" i="7"/>
  <c r="AA220" i="7"/>
  <c r="Z220" i="7"/>
  <c r="Y220" i="7"/>
  <c r="X220" i="7"/>
  <c r="W220" i="7"/>
  <c r="V220" i="7"/>
  <c r="U220" i="7"/>
  <c r="T220" i="7"/>
  <c r="S220" i="7"/>
  <c r="R220" i="7"/>
  <c r="AA219" i="7"/>
  <c r="Z219" i="7"/>
  <c r="Y219" i="7"/>
  <c r="X219" i="7"/>
  <c r="W219" i="7"/>
  <c r="V219" i="7"/>
  <c r="U219" i="7"/>
  <c r="T219" i="7"/>
  <c r="S219" i="7"/>
  <c r="R219" i="7"/>
  <c r="AA218" i="7"/>
  <c r="Z218" i="7"/>
  <c r="Y218" i="7"/>
  <c r="X218" i="7"/>
  <c r="W218" i="7"/>
  <c r="V218" i="7"/>
  <c r="U218" i="7"/>
  <c r="T218" i="7"/>
  <c r="S218" i="7"/>
  <c r="R218" i="7"/>
  <c r="AA217" i="7"/>
  <c r="Z217" i="7"/>
  <c r="Y217" i="7"/>
  <c r="X217" i="7"/>
  <c r="W217" i="7"/>
  <c r="V217" i="7"/>
  <c r="U217" i="7"/>
  <c r="T217" i="7"/>
  <c r="S217" i="7"/>
  <c r="R217" i="7"/>
  <c r="AA216" i="7"/>
  <c r="Z216" i="7"/>
  <c r="Y216" i="7"/>
  <c r="X216" i="7"/>
  <c r="W216" i="7"/>
  <c r="V216" i="7"/>
  <c r="U216" i="7"/>
  <c r="T216" i="7"/>
  <c r="S216" i="7"/>
  <c r="R216" i="7"/>
  <c r="AA215" i="7"/>
  <c r="Z215" i="7"/>
  <c r="Y215" i="7"/>
  <c r="X215" i="7"/>
  <c r="W215" i="7"/>
  <c r="V215" i="7"/>
  <c r="U215" i="7"/>
  <c r="T215" i="7"/>
  <c r="S215" i="7"/>
  <c r="R215" i="7"/>
  <c r="AA214" i="7"/>
  <c r="Z214" i="7"/>
  <c r="Y214" i="7"/>
  <c r="X214" i="7"/>
  <c r="W214" i="7"/>
  <c r="V214" i="7"/>
  <c r="U214" i="7"/>
  <c r="T214" i="7"/>
  <c r="S214" i="7"/>
  <c r="R214" i="7"/>
  <c r="AA213" i="7"/>
  <c r="Z213" i="7"/>
  <c r="Y213" i="7"/>
  <c r="X213" i="7"/>
  <c r="W213" i="7"/>
  <c r="V213" i="7"/>
  <c r="U213" i="7"/>
  <c r="T213" i="7"/>
  <c r="S213" i="7"/>
  <c r="R213" i="7"/>
  <c r="AA212" i="7"/>
  <c r="Z212" i="7"/>
  <c r="Y212" i="7"/>
  <c r="X212" i="7"/>
  <c r="W212" i="7"/>
  <c r="V212" i="7"/>
  <c r="U212" i="7"/>
  <c r="T212" i="7"/>
  <c r="S212" i="7"/>
  <c r="R212" i="7"/>
  <c r="AA211" i="7"/>
  <c r="Z211" i="7"/>
  <c r="Y211" i="7"/>
  <c r="X211" i="7"/>
  <c r="W211" i="7"/>
  <c r="V211" i="7"/>
  <c r="U211" i="7"/>
  <c r="T211" i="7"/>
  <c r="S211" i="7"/>
  <c r="R211" i="7"/>
  <c r="AA210" i="7"/>
  <c r="Z210" i="7"/>
  <c r="Y210" i="7"/>
  <c r="X210" i="7"/>
  <c r="W210" i="7"/>
  <c r="V210" i="7"/>
  <c r="U210" i="7"/>
  <c r="T210" i="7"/>
  <c r="S210" i="7"/>
  <c r="R210" i="7"/>
  <c r="AA209" i="7"/>
  <c r="Z209" i="7"/>
  <c r="Y209" i="7"/>
  <c r="X209" i="7"/>
  <c r="W209" i="7"/>
  <c r="V209" i="7"/>
  <c r="U209" i="7"/>
  <c r="T209" i="7"/>
  <c r="S209" i="7"/>
  <c r="R209" i="7"/>
  <c r="AA208" i="7"/>
  <c r="Z208" i="7"/>
  <c r="Y208" i="7"/>
  <c r="X208" i="7"/>
  <c r="W208" i="7"/>
  <c r="V208" i="7"/>
  <c r="U208" i="7"/>
  <c r="T208" i="7"/>
  <c r="S208" i="7"/>
  <c r="R208" i="7"/>
  <c r="AA207" i="7"/>
  <c r="Z207" i="7"/>
  <c r="Y207" i="7"/>
  <c r="X207" i="7"/>
  <c r="W207" i="7"/>
  <c r="V207" i="7"/>
  <c r="U207" i="7"/>
  <c r="T207" i="7"/>
  <c r="S207" i="7"/>
  <c r="R207" i="7"/>
  <c r="AA206" i="7"/>
  <c r="Z206" i="7"/>
  <c r="Y206" i="7"/>
  <c r="X206" i="7"/>
  <c r="W206" i="7"/>
  <c r="V206" i="7"/>
  <c r="U206" i="7"/>
  <c r="T206" i="7"/>
  <c r="S206" i="7"/>
  <c r="R206" i="7"/>
  <c r="AA205" i="7"/>
  <c r="Z205" i="7"/>
  <c r="Y205" i="7"/>
  <c r="X205" i="7"/>
  <c r="W205" i="7"/>
  <c r="V205" i="7"/>
  <c r="U205" i="7"/>
  <c r="T205" i="7"/>
  <c r="S205" i="7"/>
  <c r="R205" i="7"/>
  <c r="AA204" i="7"/>
  <c r="Z204" i="7"/>
  <c r="Y204" i="7"/>
  <c r="X204" i="7"/>
  <c r="W204" i="7"/>
  <c r="V204" i="7"/>
  <c r="U204" i="7"/>
  <c r="T204" i="7"/>
  <c r="S204" i="7"/>
  <c r="R204" i="7"/>
  <c r="AA203" i="7"/>
  <c r="Z203" i="7"/>
  <c r="Y203" i="7"/>
  <c r="X203" i="7"/>
  <c r="W203" i="7"/>
  <c r="V203" i="7"/>
  <c r="U203" i="7"/>
  <c r="T203" i="7"/>
  <c r="S203" i="7"/>
  <c r="R203" i="7"/>
  <c r="AA202" i="7"/>
  <c r="Z202" i="7"/>
  <c r="Y202" i="7"/>
  <c r="X202" i="7"/>
  <c r="W202" i="7"/>
  <c r="V202" i="7"/>
  <c r="U202" i="7"/>
  <c r="T202" i="7"/>
  <c r="S202" i="7"/>
  <c r="R202" i="7"/>
  <c r="AA201" i="7"/>
  <c r="Z201" i="7"/>
  <c r="Y201" i="7"/>
  <c r="X201" i="7"/>
  <c r="W201" i="7"/>
  <c r="V201" i="7"/>
  <c r="U201" i="7"/>
  <c r="T201" i="7"/>
  <c r="S201" i="7"/>
  <c r="R201" i="7"/>
  <c r="AA200" i="7"/>
  <c r="Z200" i="7"/>
  <c r="Y200" i="7"/>
  <c r="X200" i="7"/>
  <c r="W200" i="7"/>
  <c r="V200" i="7"/>
  <c r="U200" i="7"/>
  <c r="T200" i="7"/>
  <c r="S200" i="7"/>
  <c r="R200" i="7"/>
  <c r="AA199" i="7"/>
  <c r="Z199" i="7"/>
  <c r="Y199" i="7"/>
  <c r="X199" i="7"/>
  <c r="W199" i="7"/>
  <c r="V199" i="7"/>
  <c r="U199" i="7"/>
  <c r="T199" i="7"/>
  <c r="S199" i="7"/>
  <c r="R199" i="7"/>
  <c r="AA198" i="7"/>
  <c r="Z198" i="7"/>
  <c r="Y198" i="7"/>
  <c r="X198" i="7"/>
  <c r="W198" i="7"/>
  <c r="V198" i="7"/>
  <c r="U198" i="7"/>
  <c r="T198" i="7"/>
  <c r="S198" i="7"/>
  <c r="R198" i="7"/>
  <c r="AA197" i="7"/>
  <c r="Z197" i="7"/>
  <c r="Y197" i="7"/>
  <c r="X197" i="7"/>
  <c r="W197" i="7"/>
  <c r="V197" i="7"/>
  <c r="U197" i="7"/>
  <c r="T197" i="7"/>
  <c r="S197" i="7"/>
  <c r="R197" i="7"/>
  <c r="AA196" i="7"/>
  <c r="Z196" i="7"/>
  <c r="Y196" i="7"/>
  <c r="X196" i="7"/>
  <c r="W196" i="7"/>
  <c r="V196" i="7"/>
  <c r="U196" i="7"/>
  <c r="T196" i="7"/>
  <c r="S196" i="7"/>
  <c r="R196" i="7"/>
  <c r="AA195" i="7"/>
  <c r="Z195" i="7"/>
  <c r="Y195" i="7"/>
  <c r="X195" i="7"/>
  <c r="W195" i="7"/>
  <c r="V195" i="7"/>
  <c r="U195" i="7"/>
  <c r="T195" i="7"/>
  <c r="S195" i="7"/>
  <c r="R195" i="7"/>
  <c r="AA194" i="7"/>
  <c r="Z194" i="7"/>
  <c r="Y194" i="7"/>
  <c r="X194" i="7"/>
  <c r="W194" i="7"/>
  <c r="V194" i="7"/>
  <c r="U194" i="7"/>
  <c r="T194" i="7"/>
  <c r="S194" i="7"/>
  <c r="R194" i="7"/>
  <c r="AA193" i="7"/>
  <c r="Z193" i="7"/>
  <c r="Y193" i="7"/>
  <c r="X193" i="7"/>
  <c r="W193" i="7"/>
  <c r="V193" i="7"/>
  <c r="U193" i="7"/>
  <c r="T193" i="7"/>
  <c r="S193" i="7"/>
  <c r="R193" i="7"/>
  <c r="AA192" i="7"/>
  <c r="Z192" i="7"/>
  <c r="Y192" i="7"/>
  <c r="X192" i="7"/>
  <c r="W192" i="7"/>
  <c r="V192" i="7"/>
  <c r="U192" i="7"/>
  <c r="T192" i="7"/>
  <c r="S192" i="7"/>
  <c r="R192" i="7"/>
  <c r="AA191" i="7"/>
  <c r="Z191" i="7"/>
  <c r="Y191" i="7"/>
  <c r="X191" i="7"/>
  <c r="W191" i="7"/>
  <c r="V191" i="7"/>
  <c r="U191" i="7"/>
  <c r="T191" i="7"/>
  <c r="S191" i="7"/>
  <c r="R191" i="7"/>
  <c r="AA190" i="7"/>
  <c r="Z190" i="7"/>
  <c r="Y190" i="7"/>
  <c r="X190" i="7"/>
  <c r="W190" i="7"/>
  <c r="V190" i="7"/>
  <c r="U190" i="7"/>
  <c r="T190" i="7"/>
  <c r="S190" i="7"/>
  <c r="R190" i="7"/>
  <c r="AA189" i="7"/>
  <c r="Z189" i="7"/>
  <c r="Y189" i="7"/>
  <c r="X189" i="7"/>
  <c r="W189" i="7"/>
  <c r="V189" i="7"/>
  <c r="U189" i="7"/>
  <c r="T189" i="7"/>
  <c r="S189" i="7"/>
  <c r="R189" i="7"/>
  <c r="AA188" i="7"/>
  <c r="Z188" i="7"/>
  <c r="Y188" i="7"/>
  <c r="X188" i="7"/>
  <c r="W188" i="7"/>
  <c r="V188" i="7"/>
  <c r="U188" i="7"/>
  <c r="T188" i="7"/>
  <c r="S188" i="7"/>
  <c r="R188" i="7"/>
  <c r="AA187" i="7"/>
  <c r="Z187" i="7"/>
  <c r="Y187" i="7"/>
  <c r="X187" i="7"/>
  <c r="W187" i="7"/>
  <c r="V187" i="7"/>
  <c r="U187" i="7"/>
  <c r="T187" i="7"/>
  <c r="S187" i="7"/>
  <c r="R187" i="7"/>
  <c r="AA186" i="7"/>
  <c r="Z186" i="7"/>
  <c r="Y186" i="7"/>
  <c r="X186" i="7"/>
  <c r="W186" i="7"/>
  <c r="V186" i="7"/>
  <c r="U186" i="7"/>
  <c r="T186" i="7"/>
  <c r="S186" i="7"/>
  <c r="R186" i="7"/>
  <c r="AA185" i="7"/>
  <c r="Z185" i="7"/>
  <c r="Y185" i="7"/>
  <c r="X185" i="7"/>
  <c r="W185" i="7"/>
  <c r="V185" i="7"/>
  <c r="U185" i="7"/>
  <c r="T185" i="7"/>
  <c r="S185" i="7"/>
  <c r="R185" i="7"/>
  <c r="AA184" i="7"/>
  <c r="Z184" i="7"/>
  <c r="Y184" i="7"/>
  <c r="X184" i="7"/>
  <c r="W184" i="7"/>
  <c r="V184" i="7"/>
  <c r="U184" i="7"/>
  <c r="T184" i="7"/>
  <c r="S184" i="7"/>
  <c r="R184" i="7"/>
  <c r="AA183" i="7"/>
  <c r="Z183" i="7"/>
  <c r="Y183" i="7"/>
  <c r="X183" i="7"/>
  <c r="W183" i="7"/>
  <c r="V183" i="7"/>
  <c r="U183" i="7"/>
  <c r="T183" i="7"/>
  <c r="S183" i="7"/>
  <c r="R183" i="7"/>
  <c r="AA182" i="7"/>
  <c r="Z182" i="7"/>
  <c r="Y182" i="7"/>
  <c r="X182" i="7"/>
  <c r="W182" i="7"/>
  <c r="V182" i="7"/>
  <c r="U182" i="7"/>
  <c r="T182" i="7"/>
  <c r="S182" i="7"/>
  <c r="R182" i="7"/>
  <c r="AA181" i="7"/>
  <c r="Z181" i="7"/>
  <c r="Y181" i="7"/>
  <c r="X181" i="7"/>
  <c r="W181" i="7"/>
  <c r="V181" i="7"/>
  <c r="U181" i="7"/>
  <c r="T181" i="7"/>
  <c r="S181" i="7"/>
  <c r="R181" i="7"/>
  <c r="AA180" i="7"/>
  <c r="Z180" i="7"/>
  <c r="Y180" i="7"/>
  <c r="X180" i="7"/>
  <c r="W180" i="7"/>
  <c r="V180" i="7"/>
  <c r="U180" i="7"/>
  <c r="T180" i="7"/>
  <c r="S180" i="7"/>
  <c r="R180" i="7"/>
  <c r="AA179" i="7"/>
  <c r="Z179" i="7"/>
  <c r="Y179" i="7"/>
  <c r="X179" i="7"/>
  <c r="W179" i="7"/>
  <c r="V179" i="7"/>
  <c r="U179" i="7"/>
  <c r="T179" i="7"/>
  <c r="S179" i="7"/>
  <c r="R179" i="7"/>
  <c r="AA178" i="7"/>
  <c r="Z178" i="7"/>
  <c r="Y178" i="7"/>
  <c r="X178" i="7"/>
  <c r="W178" i="7"/>
  <c r="V178" i="7"/>
  <c r="U178" i="7"/>
  <c r="T178" i="7"/>
  <c r="S178" i="7"/>
  <c r="R178" i="7"/>
  <c r="AA177" i="7"/>
  <c r="Z177" i="7"/>
  <c r="Y177" i="7"/>
  <c r="X177" i="7"/>
  <c r="W177" i="7"/>
  <c r="V177" i="7"/>
  <c r="U177" i="7"/>
  <c r="T177" i="7"/>
  <c r="S177" i="7"/>
  <c r="R177" i="7"/>
  <c r="AA176" i="7"/>
  <c r="Z176" i="7"/>
  <c r="Y176" i="7"/>
  <c r="X176" i="7"/>
  <c r="W176" i="7"/>
  <c r="V176" i="7"/>
  <c r="U176" i="7"/>
  <c r="T176" i="7"/>
  <c r="S176" i="7"/>
  <c r="R176" i="7"/>
  <c r="AA175" i="7"/>
  <c r="Z175" i="7"/>
  <c r="Y175" i="7"/>
  <c r="X175" i="7"/>
  <c r="W175" i="7"/>
  <c r="V175" i="7"/>
  <c r="U175" i="7"/>
  <c r="T175" i="7"/>
  <c r="S175" i="7"/>
  <c r="R175" i="7"/>
  <c r="AA174" i="7"/>
  <c r="Z174" i="7"/>
  <c r="Y174" i="7"/>
  <c r="X174" i="7"/>
  <c r="W174" i="7"/>
  <c r="V174" i="7"/>
  <c r="U174" i="7"/>
  <c r="T174" i="7"/>
  <c r="S174" i="7"/>
  <c r="R174" i="7"/>
  <c r="AA173" i="7"/>
  <c r="Z173" i="7"/>
  <c r="Y173" i="7"/>
  <c r="X173" i="7"/>
  <c r="W173" i="7"/>
  <c r="V173" i="7"/>
  <c r="U173" i="7"/>
  <c r="T173" i="7"/>
  <c r="S173" i="7"/>
  <c r="R173" i="7"/>
  <c r="AA172" i="7"/>
  <c r="Z172" i="7"/>
  <c r="Y172" i="7"/>
  <c r="X172" i="7"/>
  <c r="W172" i="7"/>
  <c r="V172" i="7"/>
  <c r="U172" i="7"/>
  <c r="T172" i="7"/>
  <c r="S172" i="7"/>
  <c r="R172" i="7"/>
  <c r="AA171" i="7"/>
  <c r="Z171" i="7"/>
  <c r="Y171" i="7"/>
  <c r="X171" i="7"/>
  <c r="W171" i="7"/>
  <c r="V171" i="7"/>
  <c r="U171" i="7"/>
  <c r="T171" i="7"/>
  <c r="S171" i="7"/>
  <c r="R171" i="7"/>
  <c r="AA170" i="7"/>
  <c r="Z170" i="7"/>
  <c r="Y170" i="7"/>
  <c r="X170" i="7"/>
  <c r="W170" i="7"/>
  <c r="V170" i="7"/>
  <c r="U170" i="7"/>
  <c r="T170" i="7"/>
  <c r="S170" i="7"/>
  <c r="R170" i="7"/>
  <c r="AA169" i="7"/>
  <c r="Z169" i="7"/>
  <c r="Y169" i="7"/>
  <c r="X169" i="7"/>
  <c r="W169" i="7"/>
  <c r="V169" i="7"/>
  <c r="U169" i="7"/>
  <c r="T169" i="7"/>
  <c r="S169" i="7"/>
  <c r="R169" i="7"/>
  <c r="AA168" i="7"/>
  <c r="Z168" i="7"/>
  <c r="Y168" i="7"/>
  <c r="X168" i="7"/>
  <c r="W168" i="7"/>
  <c r="V168" i="7"/>
  <c r="U168" i="7"/>
  <c r="T168" i="7"/>
  <c r="S168" i="7"/>
  <c r="R168" i="7"/>
  <c r="AA167" i="7"/>
  <c r="Z167" i="7"/>
  <c r="Y167" i="7"/>
  <c r="X167" i="7"/>
  <c r="W167" i="7"/>
  <c r="V167" i="7"/>
  <c r="U167" i="7"/>
  <c r="T167" i="7"/>
  <c r="S167" i="7"/>
  <c r="R167" i="7"/>
  <c r="AA166" i="7"/>
  <c r="Z166" i="7"/>
  <c r="Y166" i="7"/>
  <c r="X166" i="7"/>
  <c r="W166" i="7"/>
  <c r="V166" i="7"/>
  <c r="U166" i="7"/>
  <c r="T166" i="7"/>
  <c r="S166" i="7"/>
  <c r="R166" i="7"/>
  <c r="AA165" i="7"/>
  <c r="Z165" i="7"/>
  <c r="Y165" i="7"/>
  <c r="X165" i="7"/>
  <c r="W165" i="7"/>
  <c r="V165" i="7"/>
  <c r="U165" i="7"/>
  <c r="T165" i="7"/>
  <c r="S165" i="7"/>
  <c r="R165" i="7"/>
  <c r="AA164" i="7"/>
  <c r="Z164" i="7"/>
  <c r="Y164" i="7"/>
  <c r="X164" i="7"/>
  <c r="W164" i="7"/>
  <c r="V164" i="7"/>
  <c r="U164" i="7"/>
  <c r="T164" i="7"/>
  <c r="S164" i="7"/>
  <c r="R164" i="7"/>
  <c r="AA163" i="7"/>
  <c r="Z163" i="7"/>
  <c r="Y163" i="7"/>
  <c r="X163" i="7"/>
  <c r="W163" i="7"/>
  <c r="V163" i="7"/>
  <c r="U163" i="7"/>
  <c r="T163" i="7"/>
  <c r="S163" i="7"/>
  <c r="R163" i="7"/>
  <c r="AA162" i="7"/>
  <c r="Z162" i="7"/>
  <c r="Y162" i="7"/>
  <c r="X162" i="7"/>
  <c r="W162" i="7"/>
  <c r="V162" i="7"/>
  <c r="U162" i="7"/>
  <c r="T162" i="7"/>
  <c r="S162" i="7"/>
  <c r="R162" i="7"/>
  <c r="AA161" i="7"/>
  <c r="Z161" i="7"/>
  <c r="Y161" i="7"/>
  <c r="X161" i="7"/>
  <c r="W161" i="7"/>
  <c r="V161" i="7"/>
  <c r="U161" i="7"/>
  <c r="T161" i="7"/>
  <c r="S161" i="7"/>
  <c r="R161" i="7"/>
  <c r="AA160" i="7"/>
  <c r="Z160" i="7"/>
  <c r="Y160" i="7"/>
  <c r="X160" i="7"/>
  <c r="W160" i="7"/>
  <c r="V160" i="7"/>
  <c r="U160" i="7"/>
  <c r="T160" i="7"/>
  <c r="S160" i="7"/>
  <c r="R160" i="7"/>
  <c r="AA159" i="7"/>
  <c r="Z159" i="7"/>
  <c r="Y159" i="7"/>
  <c r="X159" i="7"/>
  <c r="W159" i="7"/>
  <c r="V159" i="7"/>
  <c r="U159" i="7"/>
  <c r="T159" i="7"/>
  <c r="S159" i="7"/>
  <c r="R159" i="7"/>
  <c r="AA158" i="7"/>
  <c r="Z158" i="7"/>
  <c r="Y158" i="7"/>
  <c r="X158" i="7"/>
  <c r="W158" i="7"/>
  <c r="V158" i="7"/>
  <c r="U158" i="7"/>
  <c r="T158" i="7"/>
  <c r="S158" i="7"/>
  <c r="R158" i="7"/>
  <c r="AA157" i="7"/>
  <c r="Z157" i="7"/>
  <c r="Y157" i="7"/>
  <c r="X157" i="7"/>
  <c r="W157" i="7"/>
  <c r="V157" i="7"/>
  <c r="U157" i="7"/>
  <c r="T157" i="7"/>
  <c r="S157" i="7"/>
  <c r="R157" i="7"/>
  <c r="AA156" i="7"/>
  <c r="Z156" i="7"/>
  <c r="Y156" i="7"/>
  <c r="X156" i="7"/>
  <c r="W156" i="7"/>
  <c r="V156" i="7"/>
  <c r="U156" i="7"/>
  <c r="T156" i="7"/>
  <c r="S156" i="7"/>
  <c r="R156" i="7"/>
  <c r="AA155" i="7"/>
  <c r="Z155" i="7"/>
  <c r="Y155" i="7"/>
  <c r="X155" i="7"/>
  <c r="W155" i="7"/>
  <c r="V155" i="7"/>
  <c r="U155" i="7"/>
  <c r="T155" i="7"/>
  <c r="S155" i="7"/>
  <c r="R155" i="7"/>
  <c r="AA154" i="7"/>
  <c r="Z154" i="7"/>
  <c r="Y154" i="7"/>
  <c r="X154" i="7"/>
  <c r="W154" i="7"/>
  <c r="V154" i="7"/>
  <c r="U154" i="7"/>
  <c r="T154" i="7"/>
  <c r="S154" i="7"/>
  <c r="R154" i="7"/>
  <c r="AA153" i="7"/>
  <c r="Z153" i="7"/>
  <c r="Y153" i="7"/>
  <c r="X153" i="7"/>
  <c r="W153" i="7"/>
  <c r="V153" i="7"/>
  <c r="U153" i="7"/>
  <c r="T153" i="7"/>
  <c r="S153" i="7"/>
  <c r="R153" i="7"/>
  <c r="AA152" i="7"/>
  <c r="Z152" i="7"/>
  <c r="Y152" i="7"/>
  <c r="X152" i="7"/>
  <c r="W152" i="7"/>
  <c r="V152" i="7"/>
  <c r="U152" i="7"/>
  <c r="T152" i="7"/>
  <c r="S152" i="7"/>
  <c r="R152" i="7"/>
  <c r="AA151" i="7"/>
  <c r="Z151" i="7"/>
  <c r="Y151" i="7"/>
  <c r="X151" i="7"/>
  <c r="W151" i="7"/>
  <c r="V151" i="7"/>
  <c r="U151" i="7"/>
  <c r="T151" i="7"/>
  <c r="S151" i="7"/>
  <c r="R151" i="7"/>
  <c r="AA150" i="7"/>
  <c r="Z150" i="7"/>
  <c r="Y150" i="7"/>
  <c r="X150" i="7"/>
  <c r="W150" i="7"/>
  <c r="V150" i="7"/>
  <c r="U150" i="7"/>
  <c r="T150" i="7"/>
  <c r="S150" i="7"/>
  <c r="R150" i="7"/>
  <c r="AA149" i="7"/>
  <c r="Z149" i="7"/>
  <c r="Y149" i="7"/>
  <c r="X149" i="7"/>
  <c r="W149" i="7"/>
  <c r="V149" i="7"/>
  <c r="U149" i="7"/>
  <c r="T149" i="7"/>
  <c r="S149" i="7"/>
  <c r="R149" i="7"/>
  <c r="AA148" i="7"/>
  <c r="Z148" i="7"/>
  <c r="Y148" i="7"/>
  <c r="X148" i="7"/>
  <c r="W148" i="7"/>
  <c r="V148" i="7"/>
  <c r="U148" i="7"/>
  <c r="T148" i="7"/>
  <c r="S148" i="7"/>
  <c r="R148" i="7"/>
  <c r="AA147" i="7"/>
  <c r="Z147" i="7"/>
  <c r="Y147" i="7"/>
  <c r="X147" i="7"/>
  <c r="W147" i="7"/>
  <c r="V147" i="7"/>
  <c r="U147" i="7"/>
  <c r="T147" i="7"/>
  <c r="S147" i="7"/>
  <c r="R147" i="7"/>
  <c r="AA146" i="7"/>
  <c r="Z146" i="7"/>
  <c r="Y146" i="7"/>
  <c r="X146" i="7"/>
  <c r="W146" i="7"/>
  <c r="V146" i="7"/>
  <c r="U146" i="7"/>
  <c r="T146" i="7"/>
  <c r="S146" i="7"/>
  <c r="R146" i="7"/>
  <c r="AA145" i="7"/>
  <c r="Z145" i="7"/>
  <c r="Y145" i="7"/>
  <c r="X145" i="7"/>
  <c r="W145" i="7"/>
  <c r="V145" i="7"/>
  <c r="U145" i="7"/>
  <c r="T145" i="7"/>
  <c r="S145" i="7"/>
  <c r="R145" i="7"/>
  <c r="AA144" i="7"/>
  <c r="Z144" i="7"/>
  <c r="Y144" i="7"/>
  <c r="X144" i="7"/>
  <c r="W144" i="7"/>
  <c r="V144" i="7"/>
  <c r="U144" i="7"/>
  <c r="T144" i="7"/>
  <c r="S144" i="7"/>
  <c r="R144" i="7"/>
  <c r="AA143" i="7"/>
  <c r="Z143" i="7"/>
  <c r="Y143" i="7"/>
  <c r="X143" i="7"/>
  <c r="W143" i="7"/>
  <c r="V143" i="7"/>
  <c r="U143" i="7"/>
  <c r="T143" i="7"/>
  <c r="S143" i="7"/>
  <c r="R143" i="7"/>
  <c r="AA142" i="7"/>
  <c r="Z142" i="7"/>
  <c r="Y142" i="7"/>
  <c r="X142" i="7"/>
  <c r="W142" i="7"/>
  <c r="V142" i="7"/>
  <c r="U142" i="7"/>
  <c r="T142" i="7"/>
  <c r="S142" i="7"/>
  <c r="R142" i="7"/>
  <c r="AA141" i="7"/>
  <c r="Z141" i="7"/>
  <c r="Y141" i="7"/>
  <c r="X141" i="7"/>
  <c r="W141" i="7"/>
  <c r="V141" i="7"/>
  <c r="U141" i="7"/>
  <c r="T141" i="7"/>
  <c r="S141" i="7"/>
  <c r="R141" i="7"/>
  <c r="AA140" i="7"/>
  <c r="Z140" i="7"/>
  <c r="Y140" i="7"/>
  <c r="X140" i="7"/>
  <c r="W140" i="7"/>
  <c r="V140" i="7"/>
  <c r="U140" i="7"/>
  <c r="T140" i="7"/>
  <c r="S140" i="7"/>
  <c r="R140" i="7"/>
  <c r="AA139" i="7"/>
  <c r="Z139" i="7"/>
  <c r="Y139" i="7"/>
  <c r="X139" i="7"/>
  <c r="W139" i="7"/>
  <c r="V139" i="7"/>
  <c r="U139" i="7"/>
  <c r="T139" i="7"/>
  <c r="S139" i="7"/>
  <c r="R139" i="7"/>
  <c r="AA138" i="7"/>
  <c r="Z138" i="7"/>
  <c r="Y138" i="7"/>
  <c r="X138" i="7"/>
  <c r="W138" i="7"/>
  <c r="V138" i="7"/>
  <c r="U138" i="7"/>
  <c r="T138" i="7"/>
  <c r="S138" i="7"/>
  <c r="R138" i="7"/>
  <c r="AA137" i="7"/>
  <c r="Z137" i="7"/>
  <c r="Y137" i="7"/>
  <c r="X137" i="7"/>
  <c r="W137" i="7"/>
  <c r="V137" i="7"/>
  <c r="U137" i="7"/>
  <c r="T137" i="7"/>
  <c r="S137" i="7"/>
  <c r="R137" i="7"/>
  <c r="AA136" i="7"/>
  <c r="Z136" i="7"/>
  <c r="Y136" i="7"/>
  <c r="X136" i="7"/>
  <c r="W136" i="7"/>
  <c r="V136" i="7"/>
  <c r="U136" i="7"/>
  <c r="T136" i="7"/>
  <c r="S136" i="7"/>
  <c r="R136" i="7"/>
  <c r="AA135" i="7"/>
  <c r="Z135" i="7"/>
  <c r="Y135" i="7"/>
  <c r="X135" i="7"/>
  <c r="W135" i="7"/>
  <c r="V135" i="7"/>
  <c r="U135" i="7"/>
  <c r="T135" i="7"/>
  <c r="S135" i="7"/>
  <c r="R135" i="7"/>
  <c r="AA134" i="7"/>
  <c r="Z134" i="7"/>
  <c r="Y134" i="7"/>
  <c r="X134" i="7"/>
  <c r="W134" i="7"/>
  <c r="V134" i="7"/>
  <c r="U134" i="7"/>
  <c r="T134" i="7"/>
  <c r="S134" i="7"/>
  <c r="R134" i="7"/>
  <c r="AA133" i="7"/>
  <c r="Z133" i="7"/>
  <c r="Y133" i="7"/>
  <c r="X133" i="7"/>
  <c r="W133" i="7"/>
  <c r="V133" i="7"/>
  <c r="U133" i="7"/>
  <c r="T133" i="7"/>
  <c r="S133" i="7"/>
  <c r="R133" i="7"/>
  <c r="AA132" i="7"/>
  <c r="Z132" i="7"/>
  <c r="Y132" i="7"/>
  <c r="X132" i="7"/>
  <c r="W132" i="7"/>
  <c r="V132" i="7"/>
  <c r="U132" i="7"/>
  <c r="T132" i="7"/>
  <c r="S132" i="7"/>
  <c r="R132" i="7"/>
  <c r="AA131" i="7"/>
  <c r="Z131" i="7"/>
  <c r="Y131" i="7"/>
  <c r="X131" i="7"/>
  <c r="W131" i="7"/>
  <c r="V131" i="7"/>
  <c r="U131" i="7"/>
  <c r="T131" i="7"/>
  <c r="S131" i="7"/>
  <c r="R131" i="7"/>
  <c r="AA130" i="7"/>
  <c r="Z130" i="7"/>
  <c r="Y130" i="7"/>
  <c r="X130" i="7"/>
  <c r="W130" i="7"/>
  <c r="V130" i="7"/>
  <c r="U130" i="7"/>
  <c r="T130" i="7"/>
  <c r="S130" i="7"/>
  <c r="R130" i="7"/>
  <c r="AA129" i="7"/>
  <c r="Z129" i="7"/>
  <c r="Y129" i="7"/>
  <c r="X129" i="7"/>
  <c r="W129" i="7"/>
  <c r="V129" i="7"/>
  <c r="U129" i="7"/>
  <c r="T129" i="7"/>
  <c r="S129" i="7"/>
  <c r="R129" i="7"/>
  <c r="AA128" i="7"/>
  <c r="Z128" i="7"/>
  <c r="Y128" i="7"/>
  <c r="X128" i="7"/>
  <c r="W128" i="7"/>
  <c r="V128" i="7"/>
  <c r="U128" i="7"/>
  <c r="T128" i="7"/>
  <c r="S128" i="7"/>
  <c r="R128" i="7"/>
  <c r="AA127" i="7"/>
  <c r="Z127" i="7"/>
  <c r="Y127" i="7"/>
  <c r="X127" i="7"/>
  <c r="W127" i="7"/>
  <c r="V127" i="7"/>
  <c r="U127" i="7"/>
  <c r="T127" i="7"/>
  <c r="S127" i="7"/>
  <c r="R127" i="7"/>
  <c r="AA126" i="7"/>
  <c r="Z126" i="7"/>
  <c r="Y126" i="7"/>
  <c r="X126" i="7"/>
  <c r="W126" i="7"/>
  <c r="V126" i="7"/>
  <c r="U126" i="7"/>
  <c r="T126" i="7"/>
  <c r="S126" i="7"/>
  <c r="R126" i="7"/>
  <c r="AA125" i="7"/>
  <c r="Z125" i="7"/>
  <c r="Y125" i="7"/>
  <c r="X125" i="7"/>
  <c r="W125" i="7"/>
  <c r="V125" i="7"/>
  <c r="U125" i="7"/>
  <c r="T125" i="7"/>
  <c r="S125" i="7"/>
  <c r="R125" i="7"/>
  <c r="AA124" i="7"/>
  <c r="Z124" i="7"/>
  <c r="Y124" i="7"/>
  <c r="X124" i="7"/>
  <c r="W124" i="7"/>
  <c r="V124" i="7"/>
  <c r="U124" i="7"/>
  <c r="T124" i="7"/>
  <c r="S124" i="7"/>
  <c r="R124" i="7"/>
  <c r="AA123" i="7"/>
  <c r="Z123" i="7"/>
  <c r="Y123" i="7"/>
  <c r="X123" i="7"/>
  <c r="W123" i="7"/>
  <c r="V123" i="7"/>
  <c r="U123" i="7"/>
  <c r="T123" i="7"/>
  <c r="S123" i="7"/>
  <c r="R123" i="7"/>
  <c r="AA122" i="7"/>
  <c r="Z122" i="7"/>
  <c r="Y122" i="7"/>
  <c r="X122" i="7"/>
  <c r="W122" i="7"/>
  <c r="V122" i="7"/>
  <c r="U122" i="7"/>
  <c r="T122" i="7"/>
  <c r="S122" i="7"/>
  <c r="R122" i="7"/>
  <c r="AA121" i="7"/>
  <c r="Z121" i="7"/>
  <c r="Y121" i="7"/>
  <c r="X121" i="7"/>
  <c r="W121" i="7"/>
  <c r="V121" i="7"/>
  <c r="U121" i="7"/>
  <c r="T121" i="7"/>
  <c r="S121" i="7"/>
  <c r="R121" i="7"/>
  <c r="AA120" i="7"/>
  <c r="Z120" i="7"/>
  <c r="Y120" i="7"/>
  <c r="X120" i="7"/>
  <c r="W120" i="7"/>
  <c r="V120" i="7"/>
  <c r="U120" i="7"/>
  <c r="T120" i="7"/>
  <c r="S120" i="7"/>
  <c r="R120" i="7"/>
  <c r="AA119" i="7"/>
  <c r="Z119" i="7"/>
  <c r="Y119" i="7"/>
  <c r="X119" i="7"/>
  <c r="W119" i="7"/>
  <c r="V119" i="7"/>
  <c r="U119" i="7"/>
  <c r="T119" i="7"/>
  <c r="S119" i="7"/>
  <c r="R119" i="7"/>
  <c r="AA118" i="7"/>
  <c r="Z118" i="7"/>
  <c r="Y118" i="7"/>
  <c r="X118" i="7"/>
  <c r="W118" i="7"/>
  <c r="V118" i="7"/>
  <c r="U118" i="7"/>
  <c r="T118" i="7"/>
  <c r="S118" i="7"/>
  <c r="R118" i="7"/>
  <c r="AA117" i="7"/>
  <c r="Z117" i="7"/>
  <c r="Y117" i="7"/>
  <c r="X117" i="7"/>
  <c r="W117" i="7"/>
  <c r="V117" i="7"/>
  <c r="U117" i="7"/>
  <c r="T117" i="7"/>
  <c r="S117" i="7"/>
  <c r="R117" i="7"/>
  <c r="AA116" i="7"/>
  <c r="Z116" i="7"/>
  <c r="Y116" i="7"/>
  <c r="X116" i="7"/>
  <c r="W116" i="7"/>
  <c r="V116" i="7"/>
  <c r="U116" i="7"/>
  <c r="T116" i="7"/>
  <c r="S116" i="7"/>
  <c r="R116" i="7"/>
  <c r="AA115" i="7"/>
  <c r="Z115" i="7"/>
  <c r="Y115" i="7"/>
  <c r="X115" i="7"/>
  <c r="W115" i="7"/>
  <c r="V115" i="7"/>
  <c r="U115" i="7"/>
  <c r="T115" i="7"/>
  <c r="S115" i="7"/>
  <c r="R115" i="7"/>
  <c r="AA114" i="7"/>
  <c r="Z114" i="7"/>
  <c r="Y114" i="7"/>
  <c r="X114" i="7"/>
  <c r="W114" i="7"/>
  <c r="V114" i="7"/>
  <c r="U114" i="7"/>
  <c r="T114" i="7"/>
  <c r="S114" i="7"/>
  <c r="R114" i="7"/>
  <c r="AA113" i="7"/>
  <c r="Z113" i="7"/>
  <c r="Y113" i="7"/>
  <c r="X113" i="7"/>
  <c r="W113" i="7"/>
  <c r="V113" i="7"/>
  <c r="U113" i="7"/>
  <c r="T113" i="7"/>
  <c r="S113" i="7"/>
  <c r="R113" i="7"/>
  <c r="AA112" i="7"/>
  <c r="Z112" i="7"/>
  <c r="Y112" i="7"/>
  <c r="X112" i="7"/>
  <c r="W112" i="7"/>
  <c r="V112" i="7"/>
  <c r="U112" i="7"/>
  <c r="T112" i="7"/>
  <c r="S112" i="7"/>
  <c r="R112" i="7"/>
  <c r="AA111" i="7"/>
  <c r="Z111" i="7"/>
  <c r="Y111" i="7"/>
  <c r="X111" i="7"/>
  <c r="W111" i="7"/>
  <c r="V111" i="7"/>
  <c r="U111" i="7"/>
  <c r="T111" i="7"/>
  <c r="S111" i="7"/>
  <c r="R111" i="7"/>
  <c r="AA110" i="7"/>
  <c r="Z110" i="7"/>
  <c r="Y110" i="7"/>
  <c r="X110" i="7"/>
  <c r="W110" i="7"/>
  <c r="V110" i="7"/>
  <c r="U110" i="7"/>
  <c r="T110" i="7"/>
  <c r="S110" i="7"/>
  <c r="R110" i="7"/>
  <c r="AA109" i="7"/>
  <c r="Z109" i="7"/>
  <c r="Y109" i="7"/>
  <c r="X109" i="7"/>
  <c r="W109" i="7"/>
  <c r="V109" i="7"/>
  <c r="U109" i="7"/>
  <c r="T109" i="7"/>
  <c r="S109" i="7"/>
  <c r="R109" i="7"/>
  <c r="AA108" i="7"/>
  <c r="Z108" i="7"/>
  <c r="Y108" i="7"/>
  <c r="X108" i="7"/>
  <c r="W108" i="7"/>
  <c r="V108" i="7"/>
  <c r="U108" i="7"/>
  <c r="T108" i="7"/>
  <c r="S108" i="7"/>
  <c r="R108" i="7"/>
  <c r="AA107" i="7"/>
  <c r="Z107" i="7"/>
  <c r="Y107" i="7"/>
  <c r="X107" i="7"/>
  <c r="W107" i="7"/>
  <c r="V107" i="7"/>
  <c r="U107" i="7"/>
  <c r="T107" i="7"/>
  <c r="S107" i="7"/>
  <c r="R107" i="7"/>
  <c r="AA106" i="7"/>
  <c r="Z106" i="7"/>
  <c r="Y106" i="7"/>
  <c r="X106" i="7"/>
  <c r="W106" i="7"/>
  <c r="V106" i="7"/>
  <c r="U106" i="7"/>
  <c r="T106" i="7"/>
  <c r="S106" i="7"/>
  <c r="R106" i="7"/>
  <c r="AA105" i="7"/>
  <c r="Z105" i="7"/>
  <c r="Y105" i="7"/>
  <c r="X105" i="7"/>
  <c r="W105" i="7"/>
  <c r="V105" i="7"/>
  <c r="U105" i="7"/>
  <c r="T105" i="7"/>
  <c r="S105" i="7"/>
  <c r="R105" i="7"/>
  <c r="AA104" i="7"/>
  <c r="Z104" i="7"/>
  <c r="Y104" i="7"/>
  <c r="X104" i="7"/>
  <c r="W104" i="7"/>
  <c r="V104" i="7"/>
  <c r="U104" i="7"/>
  <c r="T104" i="7"/>
  <c r="S104" i="7"/>
  <c r="R104" i="7"/>
  <c r="AA103" i="7"/>
  <c r="Z103" i="7"/>
  <c r="Y103" i="7"/>
  <c r="X103" i="7"/>
  <c r="W103" i="7"/>
  <c r="V103" i="7"/>
  <c r="U103" i="7"/>
  <c r="T103" i="7"/>
  <c r="S103" i="7"/>
  <c r="R103" i="7"/>
  <c r="AA102" i="7"/>
  <c r="Z102" i="7"/>
  <c r="Y102" i="7"/>
  <c r="X102" i="7"/>
  <c r="W102" i="7"/>
  <c r="V102" i="7"/>
  <c r="U102" i="7"/>
  <c r="T102" i="7"/>
  <c r="S102" i="7"/>
  <c r="R102" i="7"/>
  <c r="AA101" i="7"/>
  <c r="Z101" i="7"/>
  <c r="Y101" i="7"/>
  <c r="X101" i="7"/>
  <c r="W101" i="7"/>
  <c r="V101" i="7"/>
  <c r="U101" i="7"/>
  <c r="T101" i="7"/>
  <c r="S101" i="7"/>
  <c r="R101" i="7"/>
  <c r="AA100" i="7"/>
  <c r="Z100" i="7"/>
  <c r="Y100" i="7"/>
  <c r="X100" i="7"/>
  <c r="W100" i="7"/>
  <c r="V100" i="7"/>
  <c r="U100" i="7"/>
  <c r="T100" i="7"/>
  <c r="S100" i="7"/>
  <c r="R100" i="7"/>
  <c r="AA99" i="7"/>
  <c r="Z99" i="7"/>
  <c r="Y99" i="7"/>
  <c r="X99" i="7"/>
  <c r="W99" i="7"/>
  <c r="V99" i="7"/>
  <c r="U99" i="7"/>
  <c r="T99" i="7"/>
  <c r="S99" i="7"/>
  <c r="R99" i="7"/>
  <c r="AA98" i="7"/>
  <c r="Z98" i="7"/>
  <c r="Y98" i="7"/>
  <c r="X98" i="7"/>
  <c r="W98" i="7"/>
  <c r="V98" i="7"/>
  <c r="U98" i="7"/>
  <c r="T98" i="7"/>
  <c r="S98" i="7"/>
  <c r="R98" i="7"/>
  <c r="AA97" i="7"/>
  <c r="Z97" i="7"/>
  <c r="Y97" i="7"/>
  <c r="X97" i="7"/>
  <c r="W97" i="7"/>
  <c r="V97" i="7"/>
  <c r="U97" i="7"/>
  <c r="T97" i="7"/>
  <c r="S97" i="7"/>
  <c r="R97" i="7"/>
  <c r="AA96" i="7"/>
  <c r="Z96" i="7"/>
  <c r="Y96" i="7"/>
  <c r="X96" i="7"/>
  <c r="W96" i="7"/>
  <c r="V96" i="7"/>
  <c r="U96" i="7"/>
  <c r="T96" i="7"/>
  <c r="S96" i="7"/>
  <c r="R96" i="7"/>
  <c r="AA95" i="7"/>
  <c r="Z95" i="7"/>
  <c r="Y95" i="7"/>
  <c r="X95" i="7"/>
  <c r="W95" i="7"/>
  <c r="V95" i="7"/>
  <c r="U95" i="7"/>
  <c r="T95" i="7"/>
  <c r="S95" i="7"/>
  <c r="R95" i="7"/>
  <c r="AA94" i="7"/>
  <c r="Z94" i="7"/>
  <c r="Y94" i="7"/>
  <c r="X94" i="7"/>
  <c r="W94" i="7"/>
  <c r="V94" i="7"/>
  <c r="U94" i="7"/>
  <c r="T94" i="7"/>
  <c r="S94" i="7"/>
  <c r="R94" i="7"/>
  <c r="AA93" i="7"/>
  <c r="Z93" i="7"/>
  <c r="Y93" i="7"/>
  <c r="X93" i="7"/>
  <c r="W93" i="7"/>
  <c r="V93" i="7"/>
  <c r="U93" i="7"/>
  <c r="T93" i="7"/>
  <c r="S93" i="7"/>
  <c r="R93" i="7"/>
  <c r="AA92" i="7"/>
  <c r="Z92" i="7"/>
  <c r="Y92" i="7"/>
  <c r="X92" i="7"/>
  <c r="W92" i="7"/>
  <c r="V92" i="7"/>
  <c r="U92" i="7"/>
  <c r="T92" i="7"/>
  <c r="S92" i="7"/>
  <c r="R92" i="7"/>
  <c r="AA91" i="7"/>
  <c r="Z91" i="7"/>
  <c r="Y91" i="7"/>
  <c r="X91" i="7"/>
  <c r="W91" i="7"/>
  <c r="V91" i="7"/>
  <c r="U91" i="7"/>
  <c r="T91" i="7"/>
  <c r="S91" i="7"/>
  <c r="R91" i="7"/>
  <c r="AA90" i="7"/>
  <c r="Z90" i="7"/>
  <c r="Y90" i="7"/>
  <c r="X90" i="7"/>
  <c r="W90" i="7"/>
  <c r="V90" i="7"/>
  <c r="U90" i="7"/>
  <c r="T90" i="7"/>
  <c r="S90" i="7"/>
  <c r="R90" i="7"/>
  <c r="AA89" i="7"/>
  <c r="Z89" i="7"/>
  <c r="Y89" i="7"/>
  <c r="X89" i="7"/>
  <c r="W89" i="7"/>
  <c r="V89" i="7"/>
  <c r="U89" i="7"/>
  <c r="T89" i="7"/>
  <c r="S89" i="7"/>
  <c r="R89" i="7"/>
  <c r="AA88" i="7"/>
  <c r="Z88" i="7"/>
  <c r="Y88" i="7"/>
  <c r="X88" i="7"/>
  <c r="W88" i="7"/>
  <c r="V88" i="7"/>
  <c r="U88" i="7"/>
  <c r="T88" i="7"/>
  <c r="S88" i="7"/>
  <c r="R88" i="7"/>
  <c r="AA87" i="7"/>
  <c r="Z87" i="7"/>
  <c r="Y87" i="7"/>
  <c r="X87" i="7"/>
  <c r="W87" i="7"/>
  <c r="V87" i="7"/>
  <c r="U87" i="7"/>
  <c r="T87" i="7"/>
  <c r="S87" i="7"/>
  <c r="R87" i="7"/>
  <c r="AA86" i="7"/>
  <c r="Z86" i="7"/>
  <c r="Y86" i="7"/>
  <c r="X86" i="7"/>
  <c r="W86" i="7"/>
  <c r="V86" i="7"/>
  <c r="U86" i="7"/>
  <c r="T86" i="7"/>
  <c r="S86" i="7"/>
  <c r="R86" i="7"/>
  <c r="AA85" i="7"/>
  <c r="Z85" i="7"/>
  <c r="Y85" i="7"/>
  <c r="X85" i="7"/>
  <c r="W85" i="7"/>
  <c r="V85" i="7"/>
  <c r="U85" i="7"/>
  <c r="T85" i="7"/>
  <c r="S85" i="7"/>
  <c r="R85" i="7"/>
  <c r="AA84" i="7"/>
  <c r="Z84" i="7"/>
  <c r="Y84" i="7"/>
  <c r="X84" i="7"/>
  <c r="W84" i="7"/>
  <c r="V84" i="7"/>
  <c r="U84" i="7"/>
  <c r="T84" i="7"/>
  <c r="S84" i="7"/>
  <c r="R84" i="7"/>
  <c r="AA83" i="7"/>
  <c r="Z83" i="7"/>
  <c r="Y83" i="7"/>
  <c r="X83" i="7"/>
  <c r="W83" i="7"/>
  <c r="V83" i="7"/>
  <c r="U83" i="7"/>
  <c r="T83" i="7"/>
  <c r="S83" i="7"/>
  <c r="R83" i="7"/>
  <c r="AA82" i="7"/>
  <c r="Z82" i="7"/>
  <c r="Y82" i="7"/>
  <c r="X82" i="7"/>
  <c r="W82" i="7"/>
  <c r="V82" i="7"/>
  <c r="U82" i="7"/>
  <c r="T82" i="7"/>
  <c r="S82" i="7"/>
  <c r="R82" i="7"/>
  <c r="AA81" i="7"/>
  <c r="Z81" i="7"/>
  <c r="Y81" i="7"/>
  <c r="X81" i="7"/>
  <c r="W81" i="7"/>
  <c r="V81" i="7"/>
  <c r="U81" i="7"/>
  <c r="T81" i="7"/>
  <c r="S81" i="7"/>
  <c r="R81" i="7"/>
  <c r="AA80" i="7"/>
  <c r="Z80" i="7"/>
  <c r="Y80" i="7"/>
  <c r="X80" i="7"/>
  <c r="W80" i="7"/>
  <c r="V80" i="7"/>
  <c r="U80" i="7"/>
  <c r="T80" i="7"/>
  <c r="S80" i="7"/>
  <c r="R80" i="7"/>
  <c r="AA79" i="7"/>
  <c r="Z79" i="7"/>
  <c r="Y79" i="7"/>
  <c r="X79" i="7"/>
  <c r="W79" i="7"/>
  <c r="V79" i="7"/>
  <c r="U79" i="7"/>
  <c r="T79" i="7"/>
  <c r="S79" i="7"/>
  <c r="R79" i="7"/>
  <c r="AA78" i="7"/>
  <c r="Z78" i="7"/>
  <c r="Y78" i="7"/>
  <c r="X78" i="7"/>
  <c r="W78" i="7"/>
  <c r="V78" i="7"/>
  <c r="U78" i="7"/>
  <c r="T78" i="7"/>
  <c r="S78" i="7"/>
  <c r="R78" i="7"/>
  <c r="AA77" i="7"/>
  <c r="Z77" i="7"/>
  <c r="Y77" i="7"/>
  <c r="X77" i="7"/>
  <c r="W77" i="7"/>
  <c r="V77" i="7"/>
  <c r="U77" i="7"/>
  <c r="T77" i="7"/>
  <c r="S77" i="7"/>
  <c r="R77" i="7"/>
  <c r="AA76" i="7"/>
  <c r="Z76" i="7"/>
  <c r="Y76" i="7"/>
  <c r="X76" i="7"/>
  <c r="W76" i="7"/>
  <c r="V76" i="7"/>
  <c r="U76" i="7"/>
  <c r="T76" i="7"/>
  <c r="S76" i="7"/>
  <c r="R76" i="7"/>
  <c r="AA75" i="7"/>
  <c r="Z75" i="7"/>
  <c r="Y75" i="7"/>
  <c r="X75" i="7"/>
  <c r="W75" i="7"/>
  <c r="V75" i="7"/>
  <c r="U75" i="7"/>
  <c r="T75" i="7"/>
  <c r="S75" i="7"/>
  <c r="R75" i="7"/>
  <c r="AA74" i="7"/>
  <c r="Z74" i="7"/>
  <c r="Y74" i="7"/>
  <c r="X74" i="7"/>
  <c r="W74" i="7"/>
  <c r="V74" i="7"/>
  <c r="U74" i="7"/>
  <c r="T74" i="7"/>
  <c r="S74" i="7"/>
  <c r="R74" i="7"/>
  <c r="AA73" i="7"/>
  <c r="Z73" i="7"/>
  <c r="Y73" i="7"/>
  <c r="X73" i="7"/>
  <c r="W73" i="7"/>
  <c r="V73" i="7"/>
  <c r="U73" i="7"/>
  <c r="T73" i="7"/>
  <c r="S73" i="7"/>
  <c r="R73" i="7"/>
  <c r="AA72" i="7"/>
  <c r="Z72" i="7"/>
  <c r="Y72" i="7"/>
  <c r="X72" i="7"/>
  <c r="W72" i="7"/>
  <c r="V72" i="7"/>
  <c r="U72" i="7"/>
  <c r="T72" i="7"/>
  <c r="S72" i="7"/>
  <c r="R72" i="7"/>
  <c r="AA71" i="7"/>
  <c r="Z71" i="7"/>
  <c r="Y71" i="7"/>
  <c r="X71" i="7"/>
  <c r="W71" i="7"/>
  <c r="V71" i="7"/>
  <c r="U71" i="7"/>
  <c r="T71" i="7"/>
  <c r="S71" i="7"/>
  <c r="R71" i="7"/>
  <c r="AA70" i="7"/>
  <c r="Z70" i="7"/>
  <c r="Y70" i="7"/>
  <c r="X70" i="7"/>
  <c r="W70" i="7"/>
  <c r="V70" i="7"/>
  <c r="U70" i="7"/>
  <c r="T70" i="7"/>
  <c r="S70" i="7"/>
  <c r="R70" i="7"/>
  <c r="AA69" i="7"/>
  <c r="Z69" i="7"/>
  <c r="Y69" i="7"/>
  <c r="X69" i="7"/>
  <c r="W69" i="7"/>
  <c r="V69" i="7"/>
  <c r="U69" i="7"/>
  <c r="T69" i="7"/>
  <c r="S69" i="7"/>
  <c r="R69" i="7"/>
  <c r="AA68" i="7"/>
  <c r="Z68" i="7"/>
  <c r="Y68" i="7"/>
  <c r="X68" i="7"/>
  <c r="W68" i="7"/>
  <c r="V68" i="7"/>
  <c r="U68" i="7"/>
  <c r="T68" i="7"/>
  <c r="S68" i="7"/>
  <c r="R68" i="7"/>
  <c r="AA67" i="7"/>
  <c r="Z67" i="7"/>
  <c r="Y67" i="7"/>
  <c r="X67" i="7"/>
  <c r="W67" i="7"/>
  <c r="V67" i="7"/>
  <c r="U67" i="7"/>
  <c r="T67" i="7"/>
  <c r="S67" i="7"/>
  <c r="R67" i="7"/>
  <c r="AA66" i="7"/>
  <c r="Z66" i="7"/>
  <c r="Y66" i="7"/>
  <c r="X66" i="7"/>
  <c r="W66" i="7"/>
  <c r="V66" i="7"/>
  <c r="U66" i="7"/>
  <c r="T66" i="7"/>
  <c r="S66" i="7"/>
  <c r="R66" i="7"/>
  <c r="AA65" i="7"/>
  <c r="Z65" i="7"/>
  <c r="Y65" i="7"/>
  <c r="X65" i="7"/>
  <c r="W65" i="7"/>
  <c r="V65" i="7"/>
  <c r="U65" i="7"/>
  <c r="T65" i="7"/>
  <c r="S65" i="7"/>
  <c r="R65" i="7"/>
  <c r="AA64" i="7"/>
  <c r="Z64" i="7"/>
  <c r="Y64" i="7"/>
  <c r="X64" i="7"/>
  <c r="W64" i="7"/>
  <c r="V64" i="7"/>
  <c r="U64" i="7"/>
  <c r="T64" i="7"/>
  <c r="S64" i="7"/>
  <c r="R64" i="7"/>
  <c r="AA63" i="7"/>
  <c r="Z63" i="7"/>
  <c r="Y63" i="7"/>
  <c r="X63" i="7"/>
  <c r="W63" i="7"/>
  <c r="V63" i="7"/>
  <c r="U63" i="7"/>
  <c r="T63" i="7"/>
  <c r="S63" i="7"/>
  <c r="R63" i="7"/>
  <c r="AA62" i="7"/>
  <c r="Z62" i="7"/>
  <c r="Y62" i="7"/>
  <c r="X62" i="7"/>
  <c r="W62" i="7"/>
  <c r="V62" i="7"/>
  <c r="U62" i="7"/>
  <c r="T62" i="7"/>
  <c r="S62" i="7"/>
  <c r="R62" i="7"/>
  <c r="AA61" i="7"/>
  <c r="Z61" i="7"/>
  <c r="Y61" i="7"/>
  <c r="X61" i="7"/>
  <c r="W61" i="7"/>
  <c r="V61" i="7"/>
  <c r="U61" i="7"/>
  <c r="T61" i="7"/>
  <c r="S61" i="7"/>
  <c r="R61" i="7"/>
  <c r="AA60" i="7"/>
  <c r="Z60" i="7"/>
  <c r="Y60" i="7"/>
  <c r="X60" i="7"/>
  <c r="W60" i="7"/>
  <c r="V60" i="7"/>
  <c r="U60" i="7"/>
  <c r="T60" i="7"/>
  <c r="S60" i="7"/>
  <c r="R60" i="7"/>
  <c r="AA59" i="7"/>
  <c r="Z59" i="7"/>
  <c r="Y59" i="7"/>
  <c r="X59" i="7"/>
  <c r="W59" i="7"/>
  <c r="V59" i="7"/>
  <c r="U59" i="7"/>
  <c r="T59" i="7"/>
  <c r="S59" i="7"/>
  <c r="R59" i="7"/>
  <c r="AA58" i="7"/>
  <c r="Z58" i="7"/>
  <c r="Y58" i="7"/>
  <c r="X58" i="7"/>
  <c r="W58" i="7"/>
  <c r="V58" i="7"/>
  <c r="U58" i="7"/>
  <c r="T58" i="7"/>
  <c r="S58" i="7"/>
  <c r="R58" i="7"/>
  <c r="AA57" i="7"/>
  <c r="Z57" i="7"/>
  <c r="Y57" i="7"/>
  <c r="X57" i="7"/>
  <c r="W57" i="7"/>
  <c r="V57" i="7"/>
  <c r="U57" i="7"/>
  <c r="T57" i="7"/>
  <c r="S57" i="7"/>
  <c r="R57" i="7"/>
  <c r="AA56" i="7"/>
  <c r="Z56" i="7"/>
  <c r="Y56" i="7"/>
  <c r="X56" i="7"/>
  <c r="W56" i="7"/>
  <c r="V56" i="7"/>
  <c r="U56" i="7"/>
  <c r="T56" i="7"/>
  <c r="S56" i="7"/>
  <c r="R56" i="7"/>
  <c r="AA55" i="7"/>
  <c r="Z55" i="7"/>
  <c r="Y55" i="7"/>
  <c r="X55" i="7"/>
  <c r="W55" i="7"/>
  <c r="V55" i="7"/>
  <c r="U55" i="7"/>
  <c r="T55" i="7"/>
  <c r="S55" i="7"/>
  <c r="R55" i="7"/>
  <c r="AA54" i="7"/>
  <c r="Z54" i="7"/>
  <c r="Y54" i="7"/>
  <c r="X54" i="7"/>
  <c r="W54" i="7"/>
  <c r="V54" i="7"/>
  <c r="U54" i="7"/>
  <c r="T54" i="7"/>
  <c r="S54" i="7"/>
  <c r="R54" i="7"/>
  <c r="AA53" i="7"/>
  <c r="Z53" i="7"/>
  <c r="Y53" i="7"/>
  <c r="X53" i="7"/>
  <c r="W53" i="7"/>
  <c r="V53" i="7"/>
  <c r="U53" i="7"/>
  <c r="T53" i="7"/>
  <c r="S53" i="7"/>
  <c r="R53" i="7"/>
  <c r="AA52" i="7"/>
  <c r="Z52" i="7"/>
  <c r="Y52" i="7"/>
  <c r="X52" i="7"/>
  <c r="W52" i="7"/>
  <c r="V52" i="7"/>
  <c r="U52" i="7"/>
  <c r="T52" i="7"/>
  <c r="S52" i="7"/>
  <c r="R52" i="7"/>
  <c r="AA51" i="7"/>
  <c r="Z51" i="7"/>
  <c r="Y51" i="7"/>
  <c r="X51" i="7"/>
  <c r="W51" i="7"/>
  <c r="V51" i="7"/>
  <c r="U51" i="7"/>
  <c r="T51" i="7"/>
  <c r="S51" i="7"/>
  <c r="R51" i="7"/>
  <c r="AA50" i="7"/>
  <c r="Z50" i="7"/>
  <c r="Y50" i="7"/>
  <c r="X50" i="7"/>
  <c r="W50" i="7"/>
  <c r="V50" i="7"/>
  <c r="U50" i="7"/>
  <c r="T50" i="7"/>
  <c r="S50" i="7"/>
  <c r="R50" i="7"/>
  <c r="AA49" i="7"/>
  <c r="Z49" i="7"/>
  <c r="Y49" i="7"/>
  <c r="X49" i="7"/>
  <c r="W49" i="7"/>
  <c r="V49" i="7"/>
  <c r="U49" i="7"/>
  <c r="T49" i="7"/>
  <c r="S49" i="7"/>
  <c r="R49" i="7"/>
  <c r="AA48" i="7"/>
  <c r="Z48" i="7"/>
  <c r="Y48" i="7"/>
  <c r="X48" i="7"/>
  <c r="W48" i="7"/>
  <c r="V48" i="7"/>
  <c r="U48" i="7"/>
  <c r="T48" i="7"/>
  <c r="S48" i="7"/>
  <c r="R48" i="7"/>
  <c r="AA47" i="7"/>
  <c r="Z47" i="7"/>
  <c r="Y47" i="7"/>
  <c r="X47" i="7"/>
  <c r="W47" i="7"/>
  <c r="V47" i="7"/>
  <c r="U47" i="7"/>
  <c r="T47" i="7"/>
  <c r="S47" i="7"/>
  <c r="R47" i="7"/>
  <c r="AA46" i="7"/>
  <c r="Z46" i="7"/>
  <c r="Y46" i="7"/>
  <c r="X46" i="7"/>
  <c r="W46" i="7"/>
  <c r="V46" i="7"/>
  <c r="U46" i="7"/>
  <c r="T46" i="7"/>
  <c r="S46" i="7"/>
  <c r="R46" i="7"/>
  <c r="AA45" i="7"/>
  <c r="Z45" i="7"/>
  <c r="Y45" i="7"/>
  <c r="X45" i="7"/>
  <c r="W45" i="7"/>
  <c r="V45" i="7"/>
  <c r="U45" i="7"/>
  <c r="T45" i="7"/>
  <c r="S45" i="7"/>
  <c r="R45" i="7"/>
  <c r="AA44" i="7"/>
  <c r="Z44" i="7"/>
  <c r="Y44" i="7"/>
  <c r="X44" i="7"/>
  <c r="W44" i="7"/>
  <c r="V44" i="7"/>
  <c r="U44" i="7"/>
  <c r="T44" i="7"/>
  <c r="S44" i="7"/>
  <c r="R44" i="7"/>
  <c r="AA43" i="7"/>
  <c r="Z43" i="7"/>
  <c r="Y43" i="7"/>
  <c r="X43" i="7"/>
  <c r="W43" i="7"/>
  <c r="V43" i="7"/>
  <c r="U43" i="7"/>
  <c r="T43" i="7"/>
  <c r="S43" i="7"/>
  <c r="R43" i="7"/>
  <c r="AA42" i="7"/>
  <c r="Z42" i="7"/>
  <c r="Y42" i="7"/>
  <c r="X42" i="7"/>
  <c r="W42" i="7"/>
  <c r="V42" i="7"/>
  <c r="U42" i="7"/>
  <c r="T42" i="7"/>
  <c r="S42" i="7"/>
  <c r="R42" i="7"/>
  <c r="AA41" i="7"/>
  <c r="Z41" i="7"/>
  <c r="Y41" i="7"/>
  <c r="X41" i="7"/>
  <c r="W41" i="7"/>
  <c r="V41" i="7"/>
  <c r="U41" i="7"/>
  <c r="T41" i="7"/>
  <c r="S41" i="7"/>
  <c r="R41" i="7"/>
  <c r="AA40" i="7"/>
  <c r="Z40" i="7"/>
  <c r="Y40" i="7"/>
  <c r="X40" i="7"/>
  <c r="W40" i="7"/>
  <c r="V40" i="7"/>
  <c r="U40" i="7"/>
  <c r="T40" i="7"/>
  <c r="S40" i="7"/>
  <c r="R40" i="7"/>
  <c r="AA39" i="7"/>
  <c r="Z39" i="7"/>
  <c r="Y39" i="7"/>
  <c r="X39" i="7"/>
  <c r="W39" i="7"/>
  <c r="V39" i="7"/>
  <c r="U39" i="7"/>
  <c r="T39" i="7"/>
  <c r="S39" i="7"/>
  <c r="R39" i="7"/>
  <c r="AA38" i="7"/>
  <c r="Z38" i="7"/>
  <c r="Y38" i="7"/>
  <c r="X38" i="7"/>
  <c r="W38" i="7"/>
  <c r="V38" i="7"/>
  <c r="U38" i="7"/>
  <c r="T38" i="7"/>
  <c r="S38" i="7"/>
  <c r="R38" i="7"/>
  <c r="AA37" i="7"/>
  <c r="Z37" i="7"/>
  <c r="Y37" i="7"/>
  <c r="X37" i="7"/>
  <c r="W37" i="7"/>
  <c r="V37" i="7"/>
  <c r="U37" i="7"/>
  <c r="T37" i="7"/>
  <c r="S37" i="7"/>
  <c r="R37" i="7"/>
  <c r="AA36" i="7"/>
  <c r="Z36" i="7"/>
  <c r="Y36" i="7"/>
  <c r="X36" i="7"/>
  <c r="W36" i="7"/>
  <c r="V36" i="7"/>
  <c r="U36" i="7"/>
  <c r="T36" i="7"/>
  <c r="S36" i="7"/>
  <c r="R36" i="7"/>
  <c r="AA35" i="7"/>
  <c r="Z35" i="7"/>
  <c r="Y35" i="7"/>
  <c r="X35" i="7"/>
  <c r="W35" i="7"/>
  <c r="V35" i="7"/>
  <c r="U35" i="7"/>
  <c r="T35" i="7"/>
  <c r="S35" i="7"/>
  <c r="R35" i="7"/>
  <c r="AA34" i="7"/>
  <c r="Z34" i="7"/>
  <c r="Y34" i="7"/>
  <c r="X34" i="7"/>
  <c r="W34" i="7"/>
  <c r="V34" i="7"/>
  <c r="U34" i="7"/>
  <c r="T34" i="7"/>
  <c r="S34" i="7"/>
  <c r="R34" i="7"/>
  <c r="AA33" i="7"/>
  <c r="Z33" i="7"/>
  <c r="Y33" i="7"/>
  <c r="X33" i="7"/>
  <c r="W33" i="7"/>
  <c r="V33" i="7"/>
  <c r="U33" i="7"/>
  <c r="T33" i="7"/>
  <c r="S33" i="7"/>
  <c r="R33" i="7"/>
  <c r="AA32" i="7"/>
  <c r="Z32" i="7"/>
  <c r="Y32" i="7"/>
  <c r="X32" i="7"/>
  <c r="W32" i="7"/>
  <c r="V32" i="7"/>
  <c r="U32" i="7"/>
  <c r="T32" i="7"/>
  <c r="S32" i="7"/>
  <c r="R32" i="7"/>
  <c r="AA31" i="7"/>
  <c r="Z31" i="7"/>
  <c r="Y31" i="7"/>
  <c r="X31" i="7"/>
  <c r="W31" i="7"/>
  <c r="V31" i="7"/>
  <c r="U31" i="7"/>
  <c r="T31" i="7"/>
  <c r="S31" i="7"/>
  <c r="R31" i="7"/>
  <c r="AA30" i="7"/>
  <c r="Z30" i="7"/>
  <c r="Y30" i="7"/>
  <c r="X30" i="7"/>
  <c r="W30" i="7"/>
  <c r="V30" i="7"/>
  <c r="U30" i="7"/>
  <c r="T30" i="7"/>
  <c r="S30" i="7"/>
  <c r="R30" i="7"/>
  <c r="AA29" i="7"/>
  <c r="Z29" i="7"/>
  <c r="Y29" i="7"/>
  <c r="X29" i="7"/>
  <c r="W29" i="7"/>
  <c r="V29" i="7"/>
  <c r="U29" i="7"/>
  <c r="T29" i="7"/>
  <c r="S29" i="7"/>
  <c r="R29" i="7"/>
  <c r="AA28" i="7"/>
  <c r="Z28" i="7"/>
  <c r="Y28" i="7"/>
  <c r="X28" i="7"/>
  <c r="W28" i="7"/>
  <c r="V28" i="7"/>
  <c r="U28" i="7"/>
  <c r="T28" i="7"/>
  <c r="S28" i="7"/>
  <c r="R28" i="7"/>
  <c r="AA27" i="7"/>
  <c r="Z27" i="7"/>
  <c r="Y27" i="7"/>
  <c r="X27" i="7"/>
  <c r="W27" i="7"/>
  <c r="V27" i="7"/>
  <c r="U27" i="7"/>
  <c r="T27" i="7"/>
  <c r="S27" i="7"/>
  <c r="R27" i="7"/>
  <c r="AA26" i="7"/>
  <c r="Z26" i="7"/>
  <c r="Y26" i="7"/>
  <c r="X26" i="7"/>
  <c r="W26" i="7"/>
  <c r="V26" i="7"/>
  <c r="U26" i="7"/>
  <c r="T26" i="7"/>
  <c r="S26" i="7"/>
  <c r="R26" i="7"/>
  <c r="AA25" i="7"/>
  <c r="Z25" i="7"/>
  <c r="Y25" i="7"/>
  <c r="X25" i="7"/>
  <c r="W25" i="7"/>
  <c r="V25" i="7"/>
  <c r="U25" i="7"/>
  <c r="T25" i="7"/>
  <c r="S25" i="7"/>
  <c r="R25" i="7"/>
  <c r="AA24" i="7"/>
  <c r="Z24" i="7"/>
  <c r="Y24" i="7"/>
  <c r="X24" i="7"/>
  <c r="W24" i="7"/>
  <c r="V24" i="7"/>
  <c r="U24" i="7"/>
  <c r="T24" i="7"/>
  <c r="S24" i="7"/>
  <c r="R24" i="7"/>
  <c r="AA23" i="7"/>
  <c r="Z23" i="7"/>
  <c r="Y23" i="7"/>
  <c r="X23" i="7"/>
  <c r="W23" i="7"/>
  <c r="V23" i="7"/>
  <c r="U23" i="7"/>
  <c r="T23" i="7"/>
  <c r="S23" i="7"/>
  <c r="R23" i="7"/>
  <c r="AA22" i="7"/>
  <c r="Z22" i="7"/>
  <c r="Y22" i="7"/>
  <c r="X22" i="7"/>
  <c r="W22" i="7"/>
  <c r="V22" i="7"/>
  <c r="U22" i="7"/>
  <c r="T22" i="7"/>
  <c r="S22" i="7"/>
  <c r="R22" i="7"/>
  <c r="AA21" i="7"/>
  <c r="Z21" i="7"/>
  <c r="Y21" i="7"/>
  <c r="X21" i="7"/>
  <c r="W21" i="7"/>
  <c r="V21" i="7"/>
  <c r="U21" i="7"/>
  <c r="T21" i="7"/>
  <c r="S21" i="7"/>
  <c r="R21" i="7"/>
  <c r="AA20" i="7"/>
  <c r="Z20" i="7"/>
  <c r="Y20" i="7"/>
  <c r="X20" i="7"/>
  <c r="W20" i="7"/>
  <c r="V20" i="7"/>
  <c r="U20" i="7"/>
  <c r="T20" i="7"/>
  <c r="S20" i="7"/>
  <c r="R20" i="7"/>
  <c r="AA19" i="7"/>
  <c r="Z19" i="7"/>
  <c r="Y19" i="7"/>
  <c r="X19" i="7"/>
  <c r="W19" i="7"/>
  <c r="V19" i="7"/>
  <c r="U19" i="7"/>
  <c r="T19" i="7"/>
  <c r="S19" i="7"/>
  <c r="R19" i="7"/>
  <c r="AA18" i="7"/>
  <c r="Z18" i="7"/>
  <c r="Y18" i="7"/>
  <c r="X18" i="7"/>
  <c r="W18" i="7"/>
  <c r="V18" i="7"/>
  <c r="U18" i="7"/>
  <c r="T18" i="7"/>
  <c r="S18" i="7"/>
  <c r="R18" i="7"/>
  <c r="AA17" i="7"/>
  <c r="Z17" i="7"/>
  <c r="Y17" i="7"/>
  <c r="X17" i="7"/>
  <c r="W17" i="7"/>
  <c r="V17" i="7"/>
  <c r="U17" i="7"/>
  <c r="T17" i="7"/>
  <c r="S17" i="7"/>
  <c r="R17" i="7"/>
  <c r="AA16" i="7"/>
  <c r="Z16" i="7"/>
  <c r="Y16" i="7"/>
  <c r="X16" i="7"/>
  <c r="W16" i="7"/>
  <c r="V16" i="7"/>
  <c r="U16" i="7"/>
  <c r="T16" i="7"/>
  <c r="S16" i="7"/>
  <c r="R16" i="7"/>
  <c r="AA15" i="7"/>
  <c r="Z15" i="7"/>
  <c r="Y15" i="7"/>
  <c r="X15" i="7"/>
  <c r="W15" i="7"/>
  <c r="V15" i="7"/>
  <c r="U15" i="7"/>
  <c r="T15" i="7"/>
  <c r="S15" i="7"/>
  <c r="R15" i="7"/>
  <c r="AA14" i="7"/>
  <c r="Z14" i="7"/>
  <c r="Y14" i="7"/>
  <c r="X14" i="7"/>
  <c r="W14" i="7"/>
  <c r="V14" i="7"/>
  <c r="U14" i="7"/>
  <c r="T14" i="7"/>
  <c r="S14" i="7"/>
  <c r="R14" i="7"/>
  <c r="AA13" i="7"/>
  <c r="Z13" i="7"/>
  <c r="Y13" i="7"/>
  <c r="X13" i="7"/>
  <c r="W13" i="7"/>
  <c r="V13" i="7"/>
  <c r="U13" i="7"/>
  <c r="T13" i="7"/>
  <c r="S13" i="7"/>
  <c r="R13" i="7"/>
  <c r="AA12" i="7"/>
  <c r="Z12" i="7"/>
  <c r="Y12" i="7"/>
  <c r="X12" i="7"/>
  <c r="W12" i="7"/>
  <c r="V12" i="7"/>
  <c r="U12" i="7"/>
  <c r="T12" i="7"/>
  <c r="S12" i="7"/>
  <c r="R12" i="7"/>
  <c r="AA11" i="7"/>
  <c r="Z11" i="7"/>
  <c r="Y11" i="7"/>
  <c r="X11" i="7"/>
  <c r="W11" i="7"/>
  <c r="V11" i="7"/>
  <c r="U11" i="7"/>
  <c r="T11" i="7"/>
  <c r="S11" i="7"/>
  <c r="R11" i="7"/>
  <c r="AA10" i="7"/>
  <c r="Z10" i="7"/>
  <c r="Y10" i="7"/>
  <c r="X10" i="7"/>
  <c r="W10" i="7"/>
  <c r="V10" i="7"/>
  <c r="U10" i="7"/>
  <c r="T10" i="7"/>
  <c r="S10" i="7"/>
  <c r="R10" i="7"/>
  <c r="AA9" i="7"/>
  <c r="Z9" i="7"/>
  <c r="Y9" i="7"/>
  <c r="X9" i="7"/>
  <c r="W9" i="7"/>
  <c r="V9" i="7"/>
  <c r="U9" i="7"/>
  <c r="T9" i="7"/>
  <c r="S9" i="7"/>
  <c r="R9" i="7"/>
  <c r="AA8" i="7"/>
  <c r="Z8" i="7"/>
  <c r="Y8" i="7"/>
  <c r="X8" i="7"/>
  <c r="W8" i="7"/>
  <c r="V8" i="7"/>
  <c r="U8" i="7"/>
  <c r="T8" i="7"/>
  <c r="S8" i="7"/>
  <c r="R8" i="7"/>
  <c r="AA7" i="7"/>
  <c r="Z7" i="7"/>
  <c r="Y7" i="7"/>
  <c r="X7" i="7"/>
  <c r="W7" i="7"/>
  <c r="V7" i="7"/>
  <c r="U7" i="7"/>
  <c r="T7" i="7"/>
  <c r="S7" i="7"/>
  <c r="R7" i="7"/>
  <c r="AA6" i="7"/>
  <c r="Z6" i="7"/>
  <c r="Y6" i="7"/>
  <c r="X6" i="7"/>
  <c r="W6" i="7"/>
  <c r="V6" i="7"/>
  <c r="U6" i="7"/>
  <c r="T6" i="7"/>
  <c r="S6" i="7"/>
  <c r="R6" i="7"/>
  <c r="AA5" i="7"/>
  <c r="Z5" i="7"/>
  <c r="Y5" i="7"/>
  <c r="X5" i="7"/>
  <c r="W5" i="7"/>
  <c r="V5" i="7"/>
  <c r="U5" i="7"/>
  <c r="T5" i="7"/>
  <c r="S5" i="7"/>
  <c r="R5" i="7"/>
  <c r="AA4" i="7"/>
  <c r="Z4" i="7"/>
  <c r="Y4" i="7"/>
  <c r="X4" i="7"/>
  <c r="W4" i="7"/>
  <c r="V4" i="7"/>
  <c r="U4" i="7"/>
  <c r="T4" i="7"/>
  <c r="S4" i="7"/>
  <c r="R4" i="7"/>
  <c r="AA3" i="7"/>
  <c r="Z3" i="7"/>
  <c r="Y3" i="7"/>
  <c r="X3" i="7"/>
  <c r="W3" i="7"/>
  <c r="V3" i="7"/>
  <c r="U3" i="7"/>
  <c r="T3" i="7"/>
  <c r="S3" i="7"/>
  <c r="R3" i="7"/>
  <c r="AA2" i="7"/>
  <c r="Z2" i="7"/>
  <c r="Y2" i="7"/>
  <c r="X2" i="7"/>
  <c r="W2" i="7"/>
  <c r="V2" i="7"/>
  <c r="U2" i="7"/>
  <c r="T2" i="7"/>
  <c r="S2" i="7"/>
  <c r="R2" i="7"/>
</calcChain>
</file>

<file path=xl/sharedStrings.xml><?xml version="1.0" encoding="utf-8"?>
<sst xmlns="http://schemas.openxmlformats.org/spreadsheetml/2006/main" count="706" uniqueCount="663">
  <si>
    <t>NISCODE</t>
  </si>
  <si>
    <t>13001</t>
  </si>
  <si>
    <t>Arendonk</t>
  </si>
  <si>
    <t>13031</t>
  </si>
  <si>
    <t>Oud-Turnhout</t>
  </si>
  <si>
    <t>13025</t>
  </si>
  <si>
    <t>Mol</t>
  </si>
  <si>
    <t>72037</t>
  </si>
  <si>
    <t>Hamont-Achel</t>
  </si>
  <si>
    <t>13036</t>
  </si>
  <si>
    <t>Retie</t>
  </si>
  <si>
    <t>72020</t>
  </si>
  <si>
    <t>Lommel</t>
  </si>
  <si>
    <t>13006</t>
  </si>
  <si>
    <t>Dessel</t>
  </si>
  <si>
    <t>72003</t>
  </si>
  <si>
    <t>Bocholt</t>
  </si>
  <si>
    <t>13003</t>
  </si>
  <si>
    <t>Balen</t>
  </si>
  <si>
    <t>72018</t>
  </si>
  <si>
    <t>Kinrooi</t>
  </si>
  <si>
    <t>72030</t>
  </si>
  <si>
    <t>Peer</t>
  </si>
  <si>
    <t>72004</t>
  </si>
  <si>
    <t>Bree</t>
  </si>
  <si>
    <t>72038</t>
  </si>
  <si>
    <t>Hechtel-Eksel</t>
  </si>
  <si>
    <t>13021</t>
  </si>
  <si>
    <t>Meerhout</t>
  </si>
  <si>
    <t>71034</t>
  </si>
  <si>
    <t>Leopoldsburg</t>
  </si>
  <si>
    <t>71069</t>
  </si>
  <si>
    <t>Ham</t>
  </si>
  <si>
    <t>72021</t>
  </si>
  <si>
    <t>Maaseik</t>
  </si>
  <si>
    <t>71004</t>
  </si>
  <si>
    <t>Beringen</t>
  </si>
  <si>
    <t>72039</t>
  </si>
  <si>
    <t>Houthalen-Helchteren</t>
  </si>
  <si>
    <t>72041</t>
  </si>
  <si>
    <t>Dilsen-Stokkem</t>
  </si>
  <si>
    <t>71057</t>
  </si>
  <si>
    <t>Tessenderlo</t>
  </si>
  <si>
    <t>71070</t>
  </si>
  <si>
    <t>Heusden-Zolder</t>
  </si>
  <si>
    <t>24020</t>
  </si>
  <si>
    <t>Diest</t>
  </si>
  <si>
    <t>71037</t>
  </si>
  <si>
    <t>Lummen</t>
  </si>
  <si>
    <t>71002</t>
  </si>
  <si>
    <t>As</t>
  </si>
  <si>
    <t>71016</t>
  </si>
  <si>
    <t>Genk</t>
  </si>
  <si>
    <t>73107</t>
  </si>
  <si>
    <t>Maasmechelen</t>
  </si>
  <si>
    <t>71066</t>
  </si>
  <si>
    <t>Zonhoven</t>
  </si>
  <si>
    <t>71020</t>
  </si>
  <si>
    <t>Halen</t>
  </si>
  <si>
    <t>71022</t>
  </si>
  <si>
    <t>Hasselt</t>
  </si>
  <si>
    <t>71067</t>
  </si>
  <si>
    <t>Zutendaal</t>
  </si>
  <si>
    <t>71024</t>
  </si>
  <si>
    <t>Herk-de-Stad</t>
  </si>
  <si>
    <t>71011</t>
  </si>
  <si>
    <t>Diepenbeek</t>
  </si>
  <si>
    <t>73042</t>
  </si>
  <si>
    <t>Lanaken</t>
  </si>
  <si>
    <t>24054</t>
  </si>
  <si>
    <t>Kortenaken</t>
  </si>
  <si>
    <t>73006</t>
  </si>
  <si>
    <t>Bilzen</t>
  </si>
  <si>
    <t>24028</t>
  </si>
  <si>
    <t>Geetbets</t>
  </si>
  <si>
    <t>73001</t>
  </si>
  <si>
    <t>Alken</t>
  </si>
  <si>
    <t>71045</t>
  </si>
  <si>
    <t>Nieuwerkerken</t>
  </si>
  <si>
    <t>73032</t>
  </si>
  <si>
    <t>Hoeselt</t>
  </si>
  <si>
    <t>73040</t>
  </si>
  <si>
    <t>Kortessem</t>
  </si>
  <si>
    <t>24130</t>
  </si>
  <si>
    <t>Zoutleeuw</t>
  </si>
  <si>
    <t>71053</t>
  </si>
  <si>
    <t>Sint-Truiden</t>
  </si>
  <si>
    <t>73098</t>
  </si>
  <si>
    <t>Wellen</t>
  </si>
  <si>
    <t>24133</t>
  </si>
  <si>
    <t>Linter</t>
  </si>
  <si>
    <t>73009</t>
  </si>
  <si>
    <t>Borgloon</t>
  </si>
  <si>
    <t>73066</t>
  </si>
  <si>
    <t>Riemst</t>
  </si>
  <si>
    <t>73083</t>
  </si>
  <si>
    <t>Tongeren</t>
  </si>
  <si>
    <t>24059</t>
  </si>
  <si>
    <t>Landen</t>
  </si>
  <si>
    <t>73022</t>
  </si>
  <si>
    <t>Heers</t>
  </si>
  <si>
    <t>73109</t>
  </si>
  <si>
    <t>Voeren</t>
  </si>
  <si>
    <t>71017</t>
  </si>
  <si>
    <t>Gingelom</t>
  </si>
  <si>
    <t>23032</t>
  </si>
  <si>
    <t>Herne</t>
  </si>
  <si>
    <t>34043</t>
  </si>
  <si>
    <t>Spiere-Helkijn</t>
  </si>
  <si>
    <t>73028</t>
  </si>
  <si>
    <t>Herstappe</t>
  </si>
  <si>
    <t>23009</t>
  </si>
  <si>
    <t>Bever</t>
  </si>
  <si>
    <t>13014</t>
  </si>
  <si>
    <t>Hoogstraten</t>
  </si>
  <si>
    <t>13035</t>
  </si>
  <si>
    <t>Ravels</t>
  </si>
  <si>
    <t>11016</t>
  </si>
  <si>
    <t>Essen</t>
  </si>
  <si>
    <t>11022</t>
  </si>
  <si>
    <t>Kalmthout</t>
  </si>
  <si>
    <t>11053</t>
  </si>
  <si>
    <t>Wuustwezel</t>
  </si>
  <si>
    <t>13023</t>
  </si>
  <si>
    <t>Merksplas</t>
  </si>
  <si>
    <t>13040</t>
  </si>
  <si>
    <t>Turnhout</t>
  </si>
  <si>
    <t>13037</t>
  </si>
  <si>
    <t>Rijkevorsel</t>
  </si>
  <si>
    <t>11009</t>
  </si>
  <si>
    <t>Brecht</t>
  </si>
  <si>
    <t>11002</t>
  </si>
  <si>
    <t>Antwerpen</t>
  </si>
  <si>
    <t>31043</t>
  </si>
  <si>
    <t>Knokke-Heist</t>
  </si>
  <si>
    <t>31005</t>
  </si>
  <si>
    <t>Brugge</t>
  </si>
  <si>
    <t>11023</t>
  </si>
  <si>
    <t>Kapellen</t>
  </si>
  <si>
    <t>11044</t>
  </si>
  <si>
    <t>Stabroek</t>
  </si>
  <si>
    <t>46003</t>
  </si>
  <si>
    <t>Beveren</t>
  </si>
  <si>
    <t>11008</t>
  </si>
  <si>
    <t>Brasschaat</t>
  </si>
  <si>
    <t>13004</t>
  </si>
  <si>
    <t>Beerse</t>
  </si>
  <si>
    <t>31004</t>
  </si>
  <si>
    <t>Blankenberge</t>
  </si>
  <si>
    <t>13046</t>
  </si>
  <si>
    <t>Vosselaar</t>
  </si>
  <si>
    <t>11057</t>
  </si>
  <si>
    <t>Malle</t>
  </si>
  <si>
    <t>35029</t>
  </si>
  <si>
    <t>De Haan</t>
  </si>
  <si>
    <t>31006</t>
  </si>
  <si>
    <t>Damme</t>
  </si>
  <si>
    <t>43014</t>
  </si>
  <si>
    <t>Sint-Laureins</t>
  </si>
  <si>
    <t>11040</t>
  </si>
  <si>
    <t>Schoten</t>
  </si>
  <si>
    <t>13019</t>
  </si>
  <si>
    <t>Lille</t>
  </si>
  <si>
    <t>31042</t>
  </si>
  <si>
    <t>Zuienkerke</t>
  </si>
  <si>
    <t>11039</t>
  </si>
  <si>
    <t>Schilde</t>
  </si>
  <si>
    <t>11055</t>
  </si>
  <si>
    <t>Zoersel</t>
  </si>
  <si>
    <t>46020</t>
  </si>
  <si>
    <t>Sint-Gillis-Waas</t>
  </si>
  <si>
    <t>13017</t>
  </si>
  <si>
    <t>Kasterlee</t>
  </si>
  <si>
    <t>43002</t>
  </si>
  <si>
    <t>Assenede</t>
  </si>
  <si>
    <t>43010</t>
  </si>
  <si>
    <t>Maldegem</t>
  </si>
  <si>
    <t>35002</t>
  </si>
  <si>
    <t>Bredene</t>
  </si>
  <si>
    <t>11056</t>
  </si>
  <si>
    <t>Zwijndrecht</t>
  </si>
  <si>
    <t>35013</t>
  </si>
  <si>
    <t>Oostende</t>
  </si>
  <si>
    <t>13044</t>
  </si>
  <si>
    <t>Vorselaar</t>
  </si>
  <si>
    <t>43007</t>
  </si>
  <si>
    <t>Kaprijke</t>
  </si>
  <si>
    <t>46024</t>
  </si>
  <si>
    <t>Stekene</t>
  </si>
  <si>
    <t>11054</t>
  </si>
  <si>
    <t>Zandhoven</t>
  </si>
  <si>
    <t>31012</t>
  </si>
  <si>
    <t>Jabbeke</t>
  </si>
  <si>
    <t>13008</t>
  </si>
  <si>
    <t>Geel</t>
  </si>
  <si>
    <t>11050</t>
  </si>
  <si>
    <t>Wijnegem</t>
  </si>
  <si>
    <t>11035</t>
  </si>
  <si>
    <t>Ranst</t>
  </si>
  <si>
    <t>35014</t>
  </si>
  <si>
    <t>Oudenburg</t>
  </si>
  <si>
    <t>44045</t>
  </si>
  <si>
    <t>Moerbeke</t>
  </si>
  <si>
    <t>44073</t>
  </si>
  <si>
    <t>Wachtebeke</t>
  </si>
  <si>
    <t>11052</t>
  </si>
  <si>
    <t>Wommelgem</t>
  </si>
  <si>
    <t>43005</t>
  </si>
  <si>
    <t>Eeklo</t>
  </si>
  <si>
    <t>13011</t>
  </si>
  <si>
    <t>Herentals</t>
  </si>
  <si>
    <t>13010</t>
  </si>
  <si>
    <t>Grobbendonk</t>
  </si>
  <si>
    <t>35011</t>
  </si>
  <si>
    <t>Middelkerke</t>
  </si>
  <si>
    <t>46021</t>
  </si>
  <si>
    <t>Sint-Niklaas</t>
  </si>
  <si>
    <t>35005</t>
  </si>
  <si>
    <t>Gistel</t>
  </si>
  <si>
    <t>31003</t>
  </si>
  <si>
    <t>Beernem</t>
  </si>
  <si>
    <t>11007</t>
  </si>
  <si>
    <t>Borsbeek</t>
  </si>
  <si>
    <t>44019</t>
  </si>
  <si>
    <t>Evergem</t>
  </si>
  <si>
    <t>13029</t>
  </si>
  <si>
    <t>Olen</t>
  </si>
  <si>
    <t>46013</t>
  </si>
  <si>
    <t>Kruibeke</t>
  </si>
  <si>
    <t>31022</t>
  </si>
  <si>
    <t>Oostkamp</t>
  </si>
  <si>
    <t>11004</t>
  </si>
  <si>
    <t>Boechout</t>
  </si>
  <si>
    <t>44021</t>
  </si>
  <si>
    <t>Gent</t>
  </si>
  <si>
    <t>11029</t>
  </si>
  <si>
    <t>Mortsel</t>
  </si>
  <si>
    <t>12026</t>
  </si>
  <si>
    <t>Nijlen</t>
  </si>
  <si>
    <t>38016</t>
  </si>
  <si>
    <t>Nieuwpoort</t>
  </si>
  <si>
    <t>46025</t>
  </si>
  <si>
    <t>Temse</t>
  </si>
  <si>
    <t>31040</t>
  </si>
  <si>
    <t>Zedelgem</t>
  </si>
  <si>
    <t>11013</t>
  </si>
  <si>
    <t>Edegem</t>
  </si>
  <si>
    <t>35006</t>
  </si>
  <si>
    <t>Ichtegem</t>
  </si>
  <si>
    <t>12021</t>
  </si>
  <si>
    <t>Lier</t>
  </si>
  <si>
    <t>46014</t>
  </si>
  <si>
    <t>Lokeren</t>
  </si>
  <si>
    <t>13012</t>
  </si>
  <si>
    <t>Herenthout</t>
  </si>
  <si>
    <t>11021</t>
  </si>
  <si>
    <t>Hove</t>
  </si>
  <si>
    <t>11018</t>
  </si>
  <si>
    <t>Hemiksem</t>
  </si>
  <si>
    <t>38014</t>
  </si>
  <si>
    <t>Koksijde</t>
  </si>
  <si>
    <t>11001</t>
  </si>
  <si>
    <t>Aartselaar</t>
  </si>
  <si>
    <t>44034</t>
  </si>
  <si>
    <t>Lochristi</t>
  </si>
  <si>
    <t>11024</t>
  </si>
  <si>
    <t>Kontich</t>
  </si>
  <si>
    <t>13049</t>
  </si>
  <si>
    <t>Westerlo</t>
  </si>
  <si>
    <t>42023</t>
  </si>
  <si>
    <t>Waasmunster</t>
  </si>
  <si>
    <t>32010</t>
  </si>
  <si>
    <t>Koekelare</t>
  </si>
  <si>
    <t>11025</t>
  </si>
  <si>
    <t>Lint</t>
  </si>
  <si>
    <t>12002</t>
  </si>
  <si>
    <t>Berlaar</t>
  </si>
  <si>
    <t>11038</t>
  </si>
  <si>
    <t>Schelle</t>
  </si>
  <si>
    <t>12014</t>
  </si>
  <si>
    <t>Heist-op-den-Berg</t>
  </si>
  <si>
    <t>38008</t>
  </si>
  <si>
    <t>De Panne</t>
  </si>
  <si>
    <t>32003</t>
  </si>
  <si>
    <t>Diksmuide</t>
  </si>
  <si>
    <t>12007</t>
  </si>
  <si>
    <t>Bornem</t>
  </si>
  <si>
    <t>11037</t>
  </si>
  <si>
    <t>Rumst</t>
  </si>
  <si>
    <t>13053</t>
  </si>
  <si>
    <t>Laakdal</t>
  </si>
  <si>
    <t>12009</t>
  </si>
  <si>
    <t>Duffel</t>
  </si>
  <si>
    <t>11030</t>
  </si>
  <si>
    <t>Niel</t>
  </si>
  <si>
    <t>42008</t>
  </si>
  <si>
    <t>Hamme</t>
  </si>
  <si>
    <t>31033</t>
  </si>
  <si>
    <t>Torhout</t>
  </si>
  <si>
    <t>38025</t>
  </si>
  <si>
    <t>Veurne</t>
  </si>
  <si>
    <t>37018</t>
  </si>
  <si>
    <t>Wingene</t>
  </si>
  <si>
    <t>11005</t>
  </si>
  <si>
    <t>Boom</t>
  </si>
  <si>
    <t>37012</t>
  </si>
  <si>
    <t>Ruiselede</t>
  </si>
  <si>
    <t>42028</t>
  </si>
  <si>
    <t>Zele</t>
  </si>
  <si>
    <t>13013</t>
  </si>
  <si>
    <t>Herselt</t>
  </si>
  <si>
    <t>12035</t>
  </si>
  <si>
    <t>Sint-Katelijne-Waver</t>
  </si>
  <si>
    <t>13016</t>
  </si>
  <si>
    <t>Hulshout</t>
  </si>
  <si>
    <t>12029</t>
  </si>
  <si>
    <t>Putte</t>
  </si>
  <si>
    <t>12040</t>
  </si>
  <si>
    <t>Willebroek</t>
  </si>
  <si>
    <t>44013</t>
  </si>
  <si>
    <t>Destelbergen</t>
  </si>
  <si>
    <t>12025</t>
  </si>
  <si>
    <t>Mechelen</t>
  </si>
  <si>
    <t>32011</t>
  </si>
  <si>
    <t>Kortemark</t>
  </si>
  <si>
    <t>42010</t>
  </si>
  <si>
    <t>Laarne</t>
  </si>
  <si>
    <t>36011</t>
  </si>
  <si>
    <t>Lichtervelde</t>
  </si>
  <si>
    <t>42003</t>
  </si>
  <si>
    <t>Berlare</t>
  </si>
  <si>
    <t>42006</t>
  </si>
  <si>
    <t>Dendermonde</t>
  </si>
  <si>
    <t>37015</t>
  </si>
  <si>
    <t>Tielt</t>
  </si>
  <si>
    <t>38002</t>
  </si>
  <si>
    <t>Alveringem</t>
  </si>
  <si>
    <t>24134</t>
  </si>
  <si>
    <t>Scherpenheuvel-Zichem</t>
  </si>
  <si>
    <t>12005</t>
  </si>
  <si>
    <t>Bonheiden</t>
  </si>
  <si>
    <t>42004</t>
  </si>
  <si>
    <t>Buggenhout</t>
  </si>
  <si>
    <t>23045</t>
  </si>
  <si>
    <t>Londerzeel</t>
  </si>
  <si>
    <t>37011</t>
  </si>
  <si>
    <t>Pittem</t>
  </si>
  <si>
    <t>24007</t>
  </si>
  <si>
    <t>Begijnendijk</t>
  </si>
  <si>
    <t>24001</t>
  </si>
  <si>
    <t>Aarschot</t>
  </si>
  <si>
    <t>44064</t>
  </si>
  <si>
    <t>Sint-Martens-Latem</t>
  </si>
  <si>
    <t>42026</t>
  </si>
  <si>
    <t>Wichelen</t>
  </si>
  <si>
    <t>44040</t>
  </si>
  <si>
    <t>Melle</t>
  </si>
  <si>
    <t>37020</t>
  </si>
  <si>
    <t>Ardooie</t>
  </si>
  <si>
    <t>23039</t>
  </si>
  <si>
    <t>Kapelle-op-den-Bos</t>
  </si>
  <si>
    <t>42025</t>
  </si>
  <si>
    <t>Wetteren</t>
  </si>
  <si>
    <t>44043</t>
  </si>
  <si>
    <t>Merelbeke</t>
  </si>
  <si>
    <t>32030</t>
  </si>
  <si>
    <t>Lo-Reninge</t>
  </si>
  <si>
    <t>24109</t>
  </si>
  <si>
    <t>Tremelo</t>
  </si>
  <si>
    <t>36006</t>
  </si>
  <si>
    <t>Hooglede</t>
  </si>
  <si>
    <t>24048</t>
  </si>
  <si>
    <t>Keerbergen</t>
  </si>
  <si>
    <t>42011</t>
  </si>
  <si>
    <t>Lebbeke</t>
  </si>
  <si>
    <t>32006</t>
  </si>
  <si>
    <t>Houthulst</t>
  </si>
  <si>
    <t>44012</t>
  </si>
  <si>
    <t>De Pinte</t>
  </si>
  <si>
    <t>36019</t>
  </si>
  <si>
    <t>Staden</t>
  </si>
  <si>
    <t>23050</t>
  </si>
  <si>
    <t>Meise</t>
  </si>
  <si>
    <t>24014</t>
  </si>
  <si>
    <t>Boortmeerbeek</t>
  </si>
  <si>
    <t>36015</t>
  </si>
  <si>
    <t>Roeselare</t>
  </si>
  <si>
    <t>23052</t>
  </si>
  <si>
    <t>Merchtem</t>
  </si>
  <si>
    <t>41002</t>
  </si>
  <si>
    <t>Aalst</t>
  </si>
  <si>
    <t>24033</t>
  </si>
  <si>
    <t>Haacht</t>
  </si>
  <si>
    <t>44048</t>
  </si>
  <si>
    <t>Nazareth</t>
  </si>
  <si>
    <t>23060</t>
  </si>
  <si>
    <t>Opwijk</t>
  </si>
  <si>
    <t>41034</t>
  </si>
  <si>
    <t>Lede</t>
  </si>
  <si>
    <t>44081</t>
  </si>
  <si>
    <t>Zulte</t>
  </si>
  <si>
    <t>24094</t>
  </si>
  <si>
    <t>Rotselaar</t>
  </si>
  <si>
    <t>37002</t>
  </si>
  <si>
    <t>Dentergem</t>
  </si>
  <si>
    <t>37007</t>
  </si>
  <si>
    <t>Meulebeke</t>
  </si>
  <si>
    <t>44052</t>
  </si>
  <si>
    <t>Oosterzele</t>
  </si>
  <si>
    <t>24008</t>
  </si>
  <si>
    <t>Bekkevoort</t>
  </si>
  <si>
    <t>23038</t>
  </si>
  <si>
    <t>Kampenhout</t>
  </si>
  <si>
    <t>37010</t>
  </si>
  <si>
    <t>Oostrozebeke</t>
  </si>
  <si>
    <t>33041</t>
  </si>
  <si>
    <t>Vleteren</t>
  </si>
  <si>
    <t>33040</t>
  </si>
  <si>
    <t>Langemark-Poelkapelle</t>
  </si>
  <si>
    <t>24135</t>
  </si>
  <si>
    <t>Tielt-Winge</t>
  </si>
  <si>
    <t>24043</t>
  </si>
  <si>
    <t>Holsbeek</t>
  </si>
  <si>
    <t>36008</t>
  </si>
  <si>
    <t>Izegem</t>
  </si>
  <si>
    <t>23081</t>
  </si>
  <si>
    <t>Steenokkerzeel</t>
  </si>
  <si>
    <t>44020</t>
  </si>
  <si>
    <t>Gavere</t>
  </si>
  <si>
    <t>41082</t>
  </si>
  <si>
    <t>Erpe-Mere</t>
  </si>
  <si>
    <t>41063</t>
  </si>
  <si>
    <t>Sint-Lievens-Houtem</t>
  </si>
  <si>
    <t>36007</t>
  </si>
  <si>
    <t>Ingelmunster</t>
  </si>
  <si>
    <t>33021</t>
  </si>
  <si>
    <t>Poperinge</t>
  </si>
  <si>
    <t>33011</t>
  </si>
  <si>
    <t>Ieper</t>
  </si>
  <si>
    <t>24038</t>
  </si>
  <si>
    <t>Herent</t>
  </si>
  <si>
    <t>23002</t>
  </si>
  <si>
    <t>Asse</t>
  </si>
  <si>
    <t>24062</t>
  </si>
  <si>
    <t>Leuven</t>
  </si>
  <si>
    <t>33037</t>
  </si>
  <si>
    <t>Zonnebeke</t>
  </si>
  <si>
    <t>24055</t>
  </si>
  <si>
    <t>Kortenberg</t>
  </si>
  <si>
    <t>36012</t>
  </si>
  <si>
    <t>Moorslede</t>
  </si>
  <si>
    <t>23105</t>
  </si>
  <si>
    <t>Affligem</t>
  </si>
  <si>
    <t>23102</t>
  </si>
  <si>
    <t>Wemmel</t>
  </si>
  <si>
    <t>23047</t>
  </si>
  <si>
    <t>Machelen</t>
  </si>
  <si>
    <t>41081</t>
  </si>
  <si>
    <t>Zottegem</t>
  </si>
  <si>
    <t>41027</t>
  </si>
  <si>
    <t>Herzele</t>
  </si>
  <si>
    <t>41024</t>
  </si>
  <si>
    <t>Haaltert</t>
  </si>
  <si>
    <t>45065</t>
  </si>
  <si>
    <t>Zwalm</t>
  </si>
  <si>
    <t>24066</t>
  </si>
  <si>
    <t>Lubbeek</t>
  </si>
  <si>
    <t>34013</t>
  </si>
  <si>
    <t>Harelbeke</t>
  </si>
  <si>
    <t>41011</t>
  </si>
  <si>
    <t>Denderleeuw</t>
  </si>
  <si>
    <t>45035</t>
  </si>
  <si>
    <t>Oudenaarde</t>
  </si>
  <si>
    <t>34025</t>
  </si>
  <si>
    <t>Lendelede</t>
  </si>
  <si>
    <t>24137</t>
  </si>
  <si>
    <t>Glabbeek</t>
  </si>
  <si>
    <t>23094</t>
  </si>
  <si>
    <t>Zaventem</t>
  </si>
  <si>
    <t>36010</t>
  </si>
  <si>
    <t>Ledegem</t>
  </si>
  <si>
    <t>24009</t>
  </si>
  <si>
    <t>Bertem</t>
  </si>
  <si>
    <t>23016</t>
  </si>
  <si>
    <t>Dilbeek</t>
  </si>
  <si>
    <t>23086</t>
  </si>
  <si>
    <t>Ternat</t>
  </si>
  <si>
    <t>45061</t>
  </si>
  <si>
    <t>Wortegem-Petegem</t>
  </si>
  <si>
    <t>23044</t>
  </si>
  <si>
    <t>Liedekerke</t>
  </si>
  <si>
    <t>34023</t>
  </si>
  <si>
    <t>Kuurne</t>
  </si>
  <si>
    <t>24011</t>
  </si>
  <si>
    <t>Bierbeek</t>
  </si>
  <si>
    <t>24016</t>
  </si>
  <si>
    <t>Boutersem</t>
  </si>
  <si>
    <t>41048</t>
  </si>
  <si>
    <t>Ninove</t>
  </si>
  <si>
    <t>34009</t>
  </si>
  <si>
    <t>Deerlijk</t>
  </si>
  <si>
    <t>34002</t>
  </si>
  <si>
    <t>Anzegem</t>
  </si>
  <si>
    <t>24104</t>
  </si>
  <si>
    <t>Tervuren</t>
  </si>
  <si>
    <t>23099</t>
  </si>
  <si>
    <t>Kraainem</t>
  </si>
  <si>
    <t>24107</t>
  </si>
  <si>
    <t>Tienen</t>
  </si>
  <si>
    <t>45062</t>
  </si>
  <si>
    <t>Horebeke</t>
  </si>
  <si>
    <t>23103</t>
  </si>
  <si>
    <t>Wezembeek-Oppem</t>
  </si>
  <si>
    <t>33029</t>
  </si>
  <si>
    <t>Wervik</t>
  </si>
  <si>
    <t>23097</t>
  </si>
  <si>
    <t>Roosdaal</t>
  </si>
  <si>
    <t>24086</t>
  </si>
  <si>
    <t>Oud-Heverlee</t>
  </si>
  <si>
    <t>45059</t>
  </si>
  <si>
    <t>Brakel</t>
  </si>
  <si>
    <t>23104</t>
  </si>
  <si>
    <t>Lennik</t>
  </si>
  <si>
    <t>45063</t>
  </si>
  <si>
    <t>Lierde</t>
  </si>
  <si>
    <t>33039</t>
  </si>
  <si>
    <t>Heuvelland</t>
  </si>
  <si>
    <t>41018</t>
  </si>
  <si>
    <t>Geraardsbergen</t>
  </si>
  <si>
    <t>24045</t>
  </si>
  <si>
    <t>Huldenberg</t>
  </si>
  <si>
    <t>34042</t>
  </si>
  <si>
    <t>Zwevegem</t>
  </si>
  <si>
    <t>45064</t>
  </si>
  <si>
    <t>Maarkedal</t>
  </si>
  <si>
    <t>23077</t>
  </si>
  <si>
    <t>Sint-Pieters-Leeuw</t>
  </si>
  <si>
    <t>34003</t>
  </si>
  <si>
    <t>Avelgem</t>
  </si>
  <si>
    <t>23024</t>
  </si>
  <si>
    <t>Gooik</t>
  </si>
  <si>
    <t>24041</t>
  </si>
  <si>
    <t>Hoegaarden</t>
  </si>
  <si>
    <t>45060</t>
  </si>
  <si>
    <t>Kluisbergen</t>
  </si>
  <si>
    <t>23098</t>
  </si>
  <si>
    <t>Drogenbos</t>
  </si>
  <si>
    <t>23062</t>
  </si>
  <si>
    <t>Overijse</t>
  </si>
  <si>
    <t>23064</t>
  </si>
  <si>
    <t>Pepingen</t>
  </si>
  <si>
    <t>45041</t>
  </si>
  <si>
    <t>Ronse</t>
  </si>
  <si>
    <t>23023</t>
  </si>
  <si>
    <t>Galmaarden</t>
  </si>
  <si>
    <t>23033</t>
  </si>
  <si>
    <t>Hoeilaart</t>
  </si>
  <si>
    <t>23003</t>
  </si>
  <si>
    <t>Beersel</t>
  </si>
  <si>
    <t>23100</t>
  </si>
  <si>
    <t>Linkebeek</t>
  </si>
  <si>
    <t>23027</t>
  </si>
  <si>
    <t>Halle</t>
  </si>
  <si>
    <t>23101</t>
  </si>
  <si>
    <t>Sint-Genesius-Rode</t>
  </si>
  <si>
    <t>33016</t>
  </si>
  <si>
    <t>Mesen</t>
  </si>
  <si>
    <t>43018</t>
  </si>
  <si>
    <t>Zelzate</t>
  </si>
  <si>
    <t>23096</t>
  </si>
  <si>
    <t>Zemst</t>
  </si>
  <si>
    <t>23088</t>
  </si>
  <si>
    <t>Vilvoorde</t>
  </si>
  <si>
    <t>23025</t>
  </si>
  <si>
    <t>Grimbergen</t>
  </si>
  <si>
    <t>13002</t>
  </si>
  <si>
    <t>Baarle-Hertog</t>
  </si>
  <si>
    <t>34041</t>
  </si>
  <si>
    <t>Wevelgem</t>
  </si>
  <si>
    <t>34022</t>
  </si>
  <si>
    <t>Kortrijk</t>
  </si>
  <si>
    <t>34027</t>
  </si>
  <si>
    <t>Menen</t>
  </si>
  <si>
    <t>37017</t>
  </si>
  <si>
    <t>Wielsbeke</t>
  </si>
  <si>
    <t>34040</t>
  </si>
  <si>
    <t>Waregem</t>
  </si>
  <si>
    <t>72042</t>
  </si>
  <si>
    <t>Oudsbergen</t>
  </si>
  <si>
    <t>72043</t>
  </si>
  <si>
    <t>Pelt</t>
  </si>
  <si>
    <t>45068</t>
  </si>
  <si>
    <t>Kruisem</t>
  </si>
  <si>
    <t>44084</t>
  </si>
  <si>
    <t>Aalter</t>
  </si>
  <si>
    <t>44083</t>
  </si>
  <si>
    <t>Deinze</t>
  </si>
  <si>
    <t>12041</t>
  </si>
  <si>
    <t>Puurs-Sint-Amands</t>
  </si>
  <si>
    <t>44085</t>
  </si>
  <si>
    <t>Lievegem</t>
  </si>
  <si>
    <t>opp_buurtgroen</t>
  </si>
  <si>
    <t>opp_wijkgroen</t>
  </si>
  <si>
    <t>opp_stadsdeelgroen</t>
  </si>
  <si>
    <t>opp_stadsgroen</t>
  </si>
  <si>
    <t>opp_stadsbos</t>
  </si>
  <si>
    <t>inw_buurtgroen</t>
  </si>
  <si>
    <t>inw_wijkgroen</t>
  </si>
  <si>
    <t>inw_stadsdeelgroen</t>
  </si>
  <si>
    <t>inw_stadsgroen</t>
  </si>
  <si>
    <t>inw_stadsbos</t>
  </si>
  <si>
    <t>provincie</t>
  </si>
  <si>
    <t>centrumstad</t>
  </si>
  <si>
    <t>gem_id</t>
  </si>
  <si>
    <t>niscode</t>
  </si>
  <si>
    <t>label</t>
  </si>
  <si>
    <t>opp_are</t>
  </si>
  <si>
    <t>inwoners</t>
  </si>
  <si>
    <t>perc_opp_buurtgroen</t>
  </si>
  <si>
    <t>perc_opp_wijkgroen</t>
  </si>
  <si>
    <t>perc_opp_stadsdeelgroen</t>
  </si>
  <si>
    <t>perc_opp_stadsgroen</t>
  </si>
  <si>
    <t>perc_opp_stadsbos</t>
  </si>
  <si>
    <t>perc_inw_buurtgroen</t>
  </si>
  <si>
    <t>perc_inw_wijkgroen</t>
  </si>
  <si>
    <t>perc_inw_stadsdeelgroen</t>
  </si>
  <si>
    <t>perc_inw_stadsgroen</t>
  </si>
  <si>
    <t>perc_inw_stadsbos</t>
  </si>
  <si>
    <t>Groentypologieën</t>
  </si>
  <si>
    <t>Gemeentenaam</t>
  </si>
  <si>
    <t>Functieniveau</t>
  </si>
  <si>
    <t>Maximumafstand</t>
  </si>
  <si>
    <t>Minimumareaal</t>
  </si>
  <si>
    <t>woongroen</t>
  </si>
  <si>
    <t>&lt; 150 m</t>
  </si>
  <si>
    <t>*</t>
  </si>
  <si>
    <t>Niet voor 2019.</t>
  </si>
  <si>
    <t>Provincienaam</t>
  </si>
  <si>
    <t>buurtgroen</t>
  </si>
  <si>
    <t>&lt; 400 m</t>
  </si>
  <si>
    <t>&gt; 0,2 ha</t>
  </si>
  <si>
    <t>1 = centrumstad</t>
  </si>
  <si>
    <t>wijkgroen</t>
  </si>
  <si>
    <t>&lt; 800 m</t>
  </si>
  <si>
    <t>&gt; 10 ha</t>
  </si>
  <si>
    <t>GIScode VITO</t>
  </si>
  <si>
    <t>stadsdeelgroen</t>
  </si>
  <si>
    <t>&lt; 1.600 m</t>
  </si>
  <si>
    <t>&gt; 30 ha</t>
  </si>
  <si>
    <t>oppervlakte in are</t>
  </si>
  <si>
    <t>stadsgroen</t>
  </si>
  <si>
    <t>&lt; 3.200 m</t>
  </si>
  <si>
    <t>&gt; 60 ha</t>
  </si>
  <si>
    <t>aantal inwoners</t>
  </si>
  <si>
    <t>stadsbos</t>
  </si>
  <si>
    <t>&lt; 5.000 m</t>
  </si>
  <si>
    <t>&gt; 200 ha</t>
  </si>
  <si>
    <t>oppervlakte groentype in are</t>
  </si>
  <si>
    <t>aantal inwoners met toegang tot het groentype</t>
  </si>
  <si>
    <t>percentage van de oppervlakte van de gemeente</t>
  </si>
  <si>
    <t>percentage van het aantal inwoners van de gemeente</t>
  </si>
  <si>
    <t>Bron: VITO, februari 2022</t>
  </si>
  <si>
    <t>Vlaanderen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</si>
</sst>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" fontId="0" fillId="0" borderId="0" xfId="0" applyNumberFormat="1"/>
    <xf numFmtId="0" fontId="16" fillId="0" borderId="0" xfId="0" applyFont="1"/>
    <xf numFmtId="0" fontId="16" fillId="33" borderId="0" xfId="0" applyFont="1" applyFill="1"/>
    <xf numFmtId="0" fontId="16" fillId="34" borderId="0" xfId="0" applyFont="1" applyFill="1"/>
    <xf numFmtId="0" fontId="16" fillId="36" borderId="0" xfId="0" applyFont="1" applyFill="1"/>
    <xf numFmtId="9" fontId="0" fillId="37" borderId="0" xfId="42" applyFont="1" applyFill="1"/>
    <xf numFmtId="9" fontId="0" fillId="38" borderId="0" xfId="42" applyFont="1" applyFill="1"/>
    <xf numFmtId="0" fontId="0" fillId="37" borderId="0" xfId="0" applyFill="1"/>
    <xf numFmtId="0" fontId="0" fillId="38" borderId="0" xfId="0" applyFill="1"/>
    <xf numFmtId="0" fontId="0" fillId="35" borderId="11" xfId="0" applyFill="1" applyBorder="1"/>
    <xf numFmtId="0" fontId="0" fillId="0" borderId="11" xfId="0" applyBorder="1"/>
    <xf numFmtId="0" fontId="16" fillId="0" borderId="12" xfId="0" applyFont="1" applyBorder="1"/>
    <xf numFmtId="0" fontId="0" fillId="0" borderId="12" xfId="0" applyBorder="1"/>
    <xf numFmtId="0" fontId="0" fillId="0" borderId="0" xfId="0" applyAlignment="1"/>
    <xf numFmtId="9" fontId="0" fillId="37" borderId="10" xfId="42" applyNumberFormat="1" applyFont="1" applyFill="1" applyBorder="1"/>
    <xf numFmtId="9" fontId="0" fillId="38" borderId="10" xfId="42" applyNumberFormat="1" applyFont="1" applyFill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23">
    <dxf>
      <numFmt numFmtId="1" formatCode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 tint="0.79998168889431442"/>
        </patternFill>
      </fill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 tint="0.79998168889431442"/>
        </patternFill>
      </fill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00C1F9C-ADA1-4D7E-AC92-C6ECA6FF6FF2}" name="Table13" displayName="Table13" ref="A1:AA301" totalsRowShown="0" headerRowDxfId="22" dataDxfId="21" dataCellStyle="Percent">
  <autoFilter ref="A1:AA301" xr:uid="{00000000-0009-0000-0100-000001000000}"/>
  <sortState xmlns:xlrd2="http://schemas.microsoft.com/office/spreadsheetml/2017/richdata2" ref="A2:AA301">
    <sortCondition ref="B1:B301"/>
  </sortState>
  <tableColumns count="27">
    <tableColumn id="4" xr3:uid="{0952080A-48E0-46D8-9516-B33971F080F3}" name="centrumstad" dataDxfId="20"/>
    <tableColumn id="5" xr3:uid="{E41AED68-95DA-4C12-A82D-929B7B4E5F3E}" name="gem_id" dataDxfId="19"/>
    <tableColumn id="2" xr3:uid="{8FB94631-CCB7-4541-8628-0E6C1DDA418F}" name="niscode" dataDxfId="18"/>
    <tableColumn id="1" xr3:uid="{42AD9A37-5972-40BF-A6B3-5364EEAA6192}" name="label" dataDxfId="17"/>
    <tableColumn id="3" xr3:uid="{04F846AD-7ABD-4947-8918-125D42DF1604}" name="provincie" dataDxfId="16"/>
    <tableColumn id="6" xr3:uid="{5FC3A5B0-F476-48BF-9532-F2C84EC42EAA}" name="opp_are"/>
    <tableColumn id="7" xr3:uid="{47F6BEEE-2635-4246-8205-A3A9F0D33379}" name="inwoners" dataDxfId="0"/>
    <tableColumn id="9" xr3:uid="{EBBD6464-AE31-473E-825E-8C602D73F8F0}" name="opp_buurtgroen"/>
    <tableColumn id="10" xr3:uid="{883BFE25-D3F1-4419-9C3E-FF42B3431E9C}" name="opp_wijkgroen"/>
    <tableColumn id="11" xr3:uid="{633B52B5-C52B-4ADB-B667-4DDC547FDC0A}" name="opp_stadsdeelgroen"/>
    <tableColumn id="12" xr3:uid="{250CE400-CF8B-44A7-85CE-0660F6D8647B}" name="opp_stadsgroen"/>
    <tableColumn id="13" xr3:uid="{287B5BF2-4E4D-4678-93D2-809ADCC6AE44}" name="opp_stadsbos"/>
    <tableColumn id="15" xr3:uid="{D68DB602-E346-4461-B3E6-C86AD1B58111}" name="inw_buurtgroen" dataDxfId="6"/>
    <tableColumn id="16" xr3:uid="{04547A19-6153-4270-97D6-811F3DD87E1B}" name="inw_wijkgroen" dataDxfId="5"/>
    <tableColumn id="17" xr3:uid="{2D40A347-336D-48DC-A5F1-9BA48FEE7D1C}" name="inw_stadsdeelgroen" dataDxfId="4"/>
    <tableColumn id="18" xr3:uid="{E4EBBB46-6035-402C-9480-FC0B6A256C3D}" name="inw_stadsgroen" dataDxfId="3"/>
    <tableColumn id="19" xr3:uid="{7833394F-BC0C-48EB-8E29-8DAC08943765}" name="inw_stadsbos" dataDxfId="1"/>
    <tableColumn id="21" xr3:uid="{F7BEFCF1-6255-4F7B-9BB3-84EC52C3B499}" name="perc_opp_buurtgroen" dataDxfId="2" dataCellStyle="Percent">
      <calculatedColumnFormula>H2/$F2</calculatedColumnFormula>
    </tableColumn>
    <tableColumn id="22" xr3:uid="{BD20325D-92BB-41E1-80DA-DD26D72B90DD}" name="perc_opp_wijkgroen" dataDxfId="15" dataCellStyle="Percent">
      <calculatedColumnFormula>I2/$F2</calculatedColumnFormula>
    </tableColumn>
    <tableColumn id="23" xr3:uid="{F064B698-504F-43A9-81E5-07267E0DA0B8}" name="perc_opp_stadsdeelgroen" dataDxfId="14" dataCellStyle="Percent">
      <calculatedColumnFormula>J2/$F2</calculatedColumnFormula>
    </tableColumn>
    <tableColumn id="24" xr3:uid="{879BFD64-9E43-45D6-840E-A99BC68302A4}" name="perc_opp_stadsgroen" dataDxfId="13" dataCellStyle="Percent">
      <calculatedColumnFormula>K2/$F2</calculatedColumnFormula>
    </tableColumn>
    <tableColumn id="25" xr3:uid="{B1A130EE-3426-4E98-9217-319E3BB303B8}" name="perc_opp_stadsbos" dataDxfId="12" dataCellStyle="Percent">
      <calculatedColumnFormula>L2/$F2</calculatedColumnFormula>
    </tableColumn>
    <tableColumn id="27" xr3:uid="{91C24F85-4728-4D1F-B870-31B251C0AD4B}" name="perc_inw_buurtgroen" dataDxfId="11" dataCellStyle="Percent">
      <calculatedColumnFormula>M2/$G2</calculatedColumnFormula>
    </tableColumn>
    <tableColumn id="28" xr3:uid="{0A1795BE-BDCF-4364-8474-220540FBE9E9}" name="perc_inw_wijkgroen" dataDxfId="10" dataCellStyle="Percent">
      <calculatedColumnFormula>N2/$G2</calculatedColumnFormula>
    </tableColumn>
    <tableColumn id="29" xr3:uid="{8F9362D4-5F06-4E63-B1A0-AC6F8CD5971A}" name="perc_inw_stadsdeelgroen" dataDxfId="9" dataCellStyle="Percent">
      <calculatedColumnFormula>O2/$G2</calculatedColumnFormula>
    </tableColumn>
    <tableColumn id="30" xr3:uid="{DF1552B7-BF06-46BE-90CA-E1B7F770DE7B}" name="perc_inw_stadsgroen" dataDxfId="8" dataCellStyle="Percent">
      <calculatedColumnFormula>P2/$G2</calculatedColumnFormula>
    </tableColumn>
    <tableColumn id="31" xr3:uid="{8D005E17-451F-45D7-92B2-6106D4DDBFAA}" name="perc_inw_stadsbos" dataDxfId="7" dataCellStyle="Percent">
      <calculatedColumnFormula>Q2/$G2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14F66-8D1C-4D15-9F97-DDDFD67CB622}">
  <sheetPr>
    <tabColor theme="9" tint="-0.249977111117893"/>
  </sheetPr>
  <dimension ref="A1:M31"/>
  <sheetViews>
    <sheetView workbookViewId="0">
      <selection activeCell="A32" sqref="A32"/>
    </sheetView>
  </sheetViews>
  <sheetFormatPr defaultRowHeight="14.4" x14ac:dyDescent="0.3"/>
  <cols>
    <col min="1" max="1" width="24.44140625" bestFit="1" customWidth="1"/>
    <col min="2" max="2" width="49.6640625" bestFit="1" customWidth="1"/>
    <col min="5" max="5" width="20.44140625" customWidth="1"/>
    <col min="6" max="6" width="18.5546875" customWidth="1"/>
    <col min="7" max="7" width="15.33203125" bestFit="1" customWidth="1"/>
  </cols>
  <sheetData>
    <row r="1" spans="1:13" x14ac:dyDescent="0.3">
      <c r="A1" t="s">
        <v>628</v>
      </c>
    </row>
    <row r="2" spans="1:13" x14ac:dyDescent="0.3">
      <c r="A2" t="s">
        <v>615</v>
      </c>
      <c r="B2" t="s">
        <v>629</v>
      </c>
      <c r="E2" s="12" t="s">
        <v>630</v>
      </c>
      <c r="F2" s="12" t="s">
        <v>631</v>
      </c>
      <c r="G2" s="12" t="s">
        <v>632</v>
      </c>
    </row>
    <row r="3" spans="1:13" x14ac:dyDescent="0.3">
      <c r="A3" t="s">
        <v>614</v>
      </c>
      <c r="B3" t="s">
        <v>0</v>
      </c>
      <c r="E3" s="12" t="s">
        <v>633</v>
      </c>
      <c r="F3" s="13" t="s">
        <v>634</v>
      </c>
      <c r="G3" s="13" t="s">
        <v>635</v>
      </c>
      <c r="H3" t="s">
        <v>636</v>
      </c>
    </row>
    <row r="4" spans="1:13" x14ac:dyDescent="0.3">
      <c r="A4" t="s">
        <v>611</v>
      </c>
      <c r="B4" t="s">
        <v>637</v>
      </c>
      <c r="E4" s="12" t="s">
        <v>638</v>
      </c>
      <c r="F4" s="13" t="s">
        <v>639</v>
      </c>
      <c r="G4" s="13" t="s">
        <v>640</v>
      </c>
    </row>
    <row r="5" spans="1:13" x14ac:dyDescent="0.3">
      <c r="A5" t="s">
        <v>612</v>
      </c>
      <c r="B5" t="s">
        <v>641</v>
      </c>
      <c r="E5" s="12" t="s">
        <v>642</v>
      </c>
      <c r="F5" s="13" t="s">
        <v>643</v>
      </c>
      <c r="G5" s="13" t="s">
        <v>644</v>
      </c>
    </row>
    <row r="6" spans="1:13" x14ac:dyDescent="0.3">
      <c r="A6" t="s">
        <v>613</v>
      </c>
      <c r="B6" t="s">
        <v>645</v>
      </c>
      <c r="E6" s="12" t="s">
        <v>646</v>
      </c>
      <c r="F6" s="13" t="s">
        <v>647</v>
      </c>
      <c r="G6" s="13" t="s">
        <v>648</v>
      </c>
    </row>
    <row r="7" spans="1:13" x14ac:dyDescent="0.3">
      <c r="A7" t="s">
        <v>616</v>
      </c>
      <c r="B7" t="s">
        <v>649</v>
      </c>
      <c r="E7" s="12" t="s">
        <v>650</v>
      </c>
      <c r="F7" s="13" t="s">
        <v>651</v>
      </c>
      <c r="G7" s="13" t="s">
        <v>652</v>
      </c>
    </row>
    <row r="8" spans="1:13" x14ac:dyDescent="0.3">
      <c r="A8" t="s">
        <v>617</v>
      </c>
      <c r="B8" t="s">
        <v>653</v>
      </c>
      <c r="E8" s="12" t="s">
        <v>654</v>
      </c>
      <c r="F8" s="13" t="s">
        <v>655</v>
      </c>
      <c r="G8" s="13" t="s">
        <v>656</v>
      </c>
    </row>
    <row r="9" spans="1:13" x14ac:dyDescent="0.3">
      <c r="A9" s="8" t="s">
        <v>601</v>
      </c>
      <c r="B9" t="s">
        <v>657</v>
      </c>
    </row>
    <row r="10" spans="1:13" x14ac:dyDescent="0.3">
      <c r="A10" s="8" t="s">
        <v>602</v>
      </c>
      <c r="B10" t="s">
        <v>657</v>
      </c>
    </row>
    <row r="11" spans="1:13" x14ac:dyDescent="0.3">
      <c r="A11" s="8" t="s">
        <v>603</v>
      </c>
      <c r="B11" t="s">
        <v>657</v>
      </c>
      <c r="E11" s="14"/>
      <c r="F11" s="14"/>
      <c r="G11" s="14"/>
      <c r="H11" s="14"/>
      <c r="I11" s="14"/>
      <c r="J11" s="14"/>
      <c r="K11" s="14"/>
      <c r="L11" s="14"/>
      <c r="M11" s="14"/>
    </row>
    <row r="12" spans="1:13" x14ac:dyDescent="0.3">
      <c r="A12" s="8" t="s">
        <v>604</v>
      </c>
      <c r="B12" t="s">
        <v>657</v>
      </c>
      <c r="E12" s="14"/>
      <c r="F12" s="14"/>
      <c r="G12" s="14"/>
      <c r="H12" s="14"/>
      <c r="I12" s="14"/>
      <c r="J12" s="14"/>
      <c r="K12" s="14"/>
      <c r="L12" s="14"/>
      <c r="M12" s="14"/>
    </row>
    <row r="13" spans="1:13" x14ac:dyDescent="0.3">
      <c r="A13" s="8" t="s">
        <v>605</v>
      </c>
      <c r="B13" t="s">
        <v>657</v>
      </c>
      <c r="E13" s="14"/>
      <c r="F13" s="14"/>
      <c r="G13" s="14"/>
      <c r="H13" s="14"/>
      <c r="I13" s="14"/>
      <c r="J13" s="14"/>
      <c r="K13" s="14"/>
      <c r="L13" s="14"/>
      <c r="M13" s="14"/>
    </row>
    <row r="14" spans="1:13" x14ac:dyDescent="0.3">
      <c r="A14" s="9" t="s">
        <v>606</v>
      </c>
      <c r="B14" t="s">
        <v>658</v>
      </c>
      <c r="E14" s="14"/>
      <c r="F14" s="14"/>
      <c r="G14" s="14"/>
      <c r="H14" s="14"/>
      <c r="I14" s="14"/>
      <c r="J14" s="14"/>
      <c r="K14" s="14"/>
      <c r="L14" s="14"/>
      <c r="M14" s="14"/>
    </row>
    <row r="15" spans="1:13" x14ac:dyDescent="0.3">
      <c r="A15" s="9" t="s">
        <v>607</v>
      </c>
      <c r="B15" t="s">
        <v>658</v>
      </c>
      <c r="E15" s="14"/>
      <c r="F15" s="14"/>
      <c r="G15" s="14"/>
      <c r="H15" s="14"/>
      <c r="I15" s="14"/>
      <c r="J15" s="14"/>
      <c r="K15" s="14"/>
      <c r="L15" s="14"/>
      <c r="M15" s="14"/>
    </row>
    <row r="16" spans="1:13" x14ac:dyDescent="0.3">
      <c r="A16" s="9" t="s">
        <v>608</v>
      </c>
      <c r="B16" t="s">
        <v>658</v>
      </c>
      <c r="E16" s="14"/>
      <c r="F16" s="14"/>
      <c r="G16" s="14"/>
      <c r="H16" s="14"/>
      <c r="I16" s="14"/>
      <c r="J16" s="14"/>
      <c r="K16" s="14"/>
      <c r="L16" s="14"/>
      <c r="M16" s="14"/>
    </row>
    <row r="17" spans="1:13" x14ac:dyDescent="0.3">
      <c r="A17" s="9" t="s">
        <v>609</v>
      </c>
      <c r="B17" t="s">
        <v>658</v>
      </c>
      <c r="E17" s="14"/>
      <c r="F17" s="14"/>
      <c r="G17" s="14"/>
      <c r="H17" s="14"/>
      <c r="I17" s="14"/>
      <c r="J17" s="14"/>
      <c r="K17" s="14"/>
      <c r="L17" s="14"/>
      <c r="M17" s="14"/>
    </row>
    <row r="18" spans="1:13" x14ac:dyDescent="0.3">
      <c r="A18" s="9" t="s">
        <v>610</v>
      </c>
      <c r="B18" t="s">
        <v>658</v>
      </c>
      <c r="E18" s="14"/>
      <c r="F18" s="14"/>
      <c r="G18" s="14"/>
      <c r="H18" s="14"/>
      <c r="I18" s="14"/>
      <c r="J18" s="14"/>
      <c r="K18" s="14"/>
      <c r="L18" s="14"/>
      <c r="M18" s="14"/>
    </row>
    <row r="19" spans="1:13" x14ac:dyDescent="0.3">
      <c r="A19" s="8" t="s">
        <v>618</v>
      </c>
      <c r="B19" t="s">
        <v>659</v>
      </c>
      <c r="E19" s="14"/>
      <c r="F19" s="14"/>
      <c r="G19" s="14"/>
      <c r="H19" s="14"/>
      <c r="I19" s="14"/>
      <c r="J19" s="14"/>
      <c r="K19" s="14"/>
      <c r="L19" s="14"/>
      <c r="M19" s="14"/>
    </row>
    <row r="20" spans="1:13" x14ac:dyDescent="0.3">
      <c r="A20" s="8" t="s">
        <v>619</v>
      </c>
      <c r="B20" t="s">
        <v>659</v>
      </c>
    </row>
    <row r="21" spans="1:13" x14ac:dyDescent="0.3">
      <c r="A21" s="8" t="s">
        <v>620</v>
      </c>
      <c r="B21" t="s">
        <v>659</v>
      </c>
    </row>
    <row r="22" spans="1:13" x14ac:dyDescent="0.3">
      <c r="A22" s="8" t="s">
        <v>621</v>
      </c>
      <c r="B22" t="s">
        <v>659</v>
      </c>
    </row>
    <row r="23" spans="1:13" x14ac:dyDescent="0.3">
      <c r="A23" s="8" t="s">
        <v>622</v>
      </c>
      <c r="B23" t="s">
        <v>659</v>
      </c>
    </row>
    <row r="24" spans="1:13" x14ac:dyDescent="0.3">
      <c r="A24" s="9" t="s">
        <v>623</v>
      </c>
      <c r="B24" t="s">
        <v>660</v>
      </c>
    </row>
    <row r="25" spans="1:13" x14ac:dyDescent="0.3">
      <c r="A25" s="9" t="s">
        <v>624</v>
      </c>
      <c r="B25" t="s">
        <v>660</v>
      </c>
    </row>
    <row r="26" spans="1:13" x14ac:dyDescent="0.3">
      <c r="A26" s="9" t="s">
        <v>625</v>
      </c>
      <c r="B26" t="s">
        <v>660</v>
      </c>
    </row>
    <row r="27" spans="1:13" x14ac:dyDescent="0.3">
      <c r="A27" s="9" t="s">
        <v>626</v>
      </c>
      <c r="B27" t="s">
        <v>660</v>
      </c>
    </row>
    <row r="28" spans="1:13" x14ac:dyDescent="0.3">
      <c r="A28" s="9" t="s">
        <v>627</v>
      </c>
      <c r="B28" t="s">
        <v>660</v>
      </c>
    </row>
    <row r="31" spans="1:13" x14ac:dyDescent="0.3">
      <c r="A31" t="s">
        <v>661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CE094-02B4-496E-ADAF-61C0A880995C}">
  <sheetPr>
    <tabColor theme="9" tint="-0.249977111117893"/>
  </sheetPr>
  <dimension ref="A1:AA303"/>
  <sheetViews>
    <sheetView tabSelected="1" workbookViewId="0">
      <selection activeCell="I11" sqref="I11"/>
    </sheetView>
  </sheetViews>
  <sheetFormatPr defaultRowHeight="14.4" x14ac:dyDescent="0.3"/>
  <cols>
    <col min="3" max="3" width="10.33203125" customWidth="1"/>
    <col min="4" max="4" width="23" bestFit="1" customWidth="1"/>
    <col min="6" max="6" width="10.21875" bestFit="1" customWidth="1"/>
    <col min="7" max="8" width="16.6640625" customWidth="1"/>
    <col min="9" max="9" width="10.44140625" customWidth="1"/>
    <col min="10" max="10" width="11.44140625" customWidth="1"/>
    <col min="11" max="11" width="17.6640625" customWidth="1"/>
    <col min="12" max="12" width="17.5546875" customWidth="1"/>
    <col min="13" max="13" width="21.33203125" customWidth="1"/>
    <col min="14" max="14" width="17.33203125" customWidth="1"/>
    <col min="15" max="15" width="15.33203125" customWidth="1"/>
    <col min="16" max="16" width="17.5546875" customWidth="1"/>
    <col min="17" max="17" width="17.44140625" customWidth="1"/>
    <col min="18" max="18" width="21.109375" customWidth="1"/>
    <col min="19" max="19" width="17.109375" customWidth="1"/>
    <col min="20" max="20" width="15.109375" customWidth="1"/>
    <col min="21" max="21" width="22.5546875" customWidth="1"/>
    <col min="22" max="22" width="22.44140625" customWidth="1"/>
    <col min="23" max="23" width="26.109375" customWidth="1"/>
    <col min="24" max="24" width="22.109375" customWidth="1"/>
    <col min="25" max="25" width="20.109375" customWidth="1"/>
    <col min="26" max="26" width="22.44140625" customWidth="1"/>
    <col min="27" max="27" width="22.33203125" customWidth="1"/>
    <col min="28" max="28" width="21.109375" customWidth="1"/>
    <col min="29" max="29" width="26" customWidth="1"/>
    <col min="30" max="30" width="22" customWidth="1"/>
    <col min="31" max="31" width="20" customWidth="1"/>
  </cols>
  <sheetData>
    <row r="1" spans="1:27" s="2" customFormat="1" x14ac:dyDescent="0.3">
      <c r="A1" s="2" t="s">
        <v>612</v>
      </c>
      <c r="B1" s="2" t="s">
        <v>613</v>
      </c>
      <c r="C1" s="2" t="s">
        <v>614</v>
      </c>
      <c r="D1" s="2" t="s">
        <v>615</v>
      </c>
      <c r="E1" s="2" t="s">
        <v>611</v>
      </c>
      <c r="F1" s="2" t="s">
        <v>616</v>
      </c>
      <c r="G1" s="2" t="s">
        <v>617</v>
      </c>
      <c r="H1" s="3" t="s">
        <v>601</v>
      </c>
      <c r="I1" s="3" t="s">
        <v>602</v>
      </c>
      <c r="J1" s="3" t="s">
        <v>603</v>
      </c>
      <c r="K1" s="3" t="s">
        <v>604</v>
      </c>
      <c r="L1" s="3" t="s">
        <v>605</v>
      </c>
      <c r="M1" s="4" t="s">
        <v>606</v>
      </c>
      <c r="N1" s="4" t="s">
        <v>607</v>
      </c>
      <c r="O1" s="4" t="s">
        <v>608</v>
      </c>
      <c r="P1" s="4" t="s">
        <v>609</v>
      </c>
      <c r="Q1" s="4" t="s">
        <v>610</v>
      </c>
      <c r="R1" s="3" t="s">
        <v>618</v>
      </c>
      <c r="S1" s="3" t="s">
        <v>619</v>
      </c>
      <c r="T1" s="3" t="s">
        <v>620</v>
      </c>
      <c r="U1" s="3" t="s">
        <v>621</v>
      </c>
      <c r="V1" s="3" t="s">
        <v>622</v>
      </c>
      <c r="W1" s="5" t="s">
        <v>623</v>
      </c>
      <c r="X1" s="5" t="s">
        <v>624</v>
      </c>
      <c r="Y1" s="5" t="s">
        <v>625</v>
      </c>
      <c r="Z1" s="5" t="s">
        <v>626</v>
      </c>
      <c r="AA1" s="5" t="s">
        <v>627</v>
      </c>
    </row>
    <row r="2" spans="1:27" x14ac:dyDescent="0.3">
      <c r="A2" s="10">
        <v>0</v>
      </c>
      <c r="B2" s="1">
        <v>1</v>
      </c>
      <c r="C2" s="1" t="s">
        <v>1</v>
      </c>
      <c r="D2" s="1" t="s">
        <v>2</v>
      </c>
      <c r="E2" s="1"/>
      <c r="F2">
        <v>550040</v>
      </c>
      <c r="G2" s="1">
        <v>13285.055639</v>
      </c>
      <c r="H2">
        <v>279095</v>
      </c>
      <c r="I2">
        <v>271435</v>
      </c>
      <c r="J2">
        <v>271435</v>
      </c>
      <c r="K2">
        <v>264160</v>
      </c>
      <c r="L2">
        <v>264160</v>
      </c>
      <c r="M2" s="1">
        <v>11276.877409999999</v>
      </c>
      <c r="N2" s="1">
        <v>6653.8863300000003</v>
      </c>
      <c r="O2" s="1">
        <v>12617.828541000001</v>
      </c>
      <c r="P2" s="1">
        <v>13272.115916000001</v>
      </c>
      <c r="Q2" s="1">
        <v>13272.115916000001</v>
      </c>
      <c r="R2" s="6">
        <f>H2/$F2</f>
        <v>0.50740855210530145</v>
      </c>
      <c r="S2" s="6">
        <f>I2/$F2</f>
        <v>0.49348229219693113</v>
      </c>
      <c r="T2" s="6">
        <f>J2/$F2</f>
        <v>0.49348229219693113</v>
      </c>
      <c r="U2" s="6">
        <f>K2/$F2</f>
        <v>0.48025598138317216</v>
      </c>
      <c r="V2" s="6">
        <f>L2/$F2</f>
        <v>0.48025598138317216</v>
      </c>
      <c r="W2" s="7">
        <f>M2/$G2</f>
        <v>0.84883930609182145</v>
      </c>
      <c r="X2" s="7">
        <f>N2/$G2</f>
        <v>0.50085498403684936</v>
      </c>
      <c r="Y2" s="7">
        <f>O2/$G2</f>
        <v>0.94977611564973297</v>
      </c>
      <c r="Z2" s="7">
        <f>P2/$G2</f>
        <v>0.99902599406795001</v>
      </c>
      <c r="AA2" s="7">
        <f>Q2/$G2</f>
        <v>0.99902599406795001</v>
      </c>
    </row>
    <row r="3" spans="1:27" x14ac:dyDescent="0.3">
      <c r="A3" s="11">
        <v>0</v>
      </c>
      <c r="B3" s="1">
        <v>2</v>
      </c>
      <c r="C3" s="1" t="s">
        <v>3</v>
      </c>
      <c r="D3" s="1" t="s">
        <v>4</v>
      </c>
      <c r="E3" s="1"/>
      <c r="F3">
        <v>391701</v>
      </c>
      <c r="G3" s="1">
        <v>13629.468957999999</v>
      </c>
      <c r="H3">
        <v>165042</v>
      </c>
      <c r="I3">
        <v>155642</v>
      </c>
      <c r="J3">
        <v>150890</v>
      </c>
      <c r="K3">
        <v>150826</v>
      </c>
      <c r="L3">
        <v>137088</v>
      </c>
      <c r="M3" s="1">
        <v>12029.919438999999</v>
      </c>
      <c r="N3" s="1">
        <v>7791.7561029999997</v>
      </c>
      <c r="O3" s="1">
        <v>11839.93823</v>
      </c>
      <c r="P3" s="1">
        <v>13593.504688000001</v>
      </c>
      <c r="Q3" s="1">
        <v>13593.504688000001</v>
      </c>
      <c r="R3" s="6">
        <f>H3/$F3</f>
        <v>0.42134689469774139</v>
      </c>
      <c r="S3" s="6">
        <f>I3/$F3</f>
        <v>0.39734899834312398</v>
      </c>
      <c r="T3" s="6">
        <f>J3/$F3</f>
        <v>0.38521729584555564</v>
      </c>
      <c r="U3" s="6">
        <f>K3/$F3</f>
        <v>0.38505390591292848</v>
      </c>
      <c r="V3" s="6">
        <f>L3/$F3</f>
        <v>0.34998123568742484</v>
      </c>
      <c r="W3" s="7">
        <f>M3/$G3</f>
        <v>0.88264036376405386</v>
      </c>
      <c r="X3" s="7">
        <f>N3/$G3</f>
        <v>0.57168449680693711</v>
      </c>
      <c r="Y3" s="7">
        <f>O3/$G3</f>
        <v>0.8687013607416002</v>
      </c>
      <c r="Z3" s="7">
        <f>P3/$G3</f>
        <v>0.99736128604050356</v>
      </c>
      <c r="AA3" s="7">
        <f>Q3/$G3</f>
        <v>0.99736128604050356</v>
      </c>
    </row>
    <row r="4" spans="1:27" x14ac:dyDescent="0.3">
      <c r="A4" s="10">
        <v>0</v>
      </c>
      <c r="B4" s="1">
        <v>3</v>
      </c>
      <c r="C4" s="1" t="s">
        <v>5</v>
      </c>
      <c r="D4" s="1" t="s">
        <v>6</v>
      </c>
      <c r="E4" s="1"/>
      <c r="F4">
        <v>1145148</v>
      </c>
      <c r="G4" s="1">
        <v>36788.196889999999</v>
      </c>
      <c r="H4">
        <v>630240</v>
      </c>
      <c r="I4">
        <v>614395</v>
      </c>
      <c r="J4">
        <v>606500</v>
      </c>
      <c r="K4">
        <v>582970</v>
      </c>
      <c r="L4">
        <v>536420</v>
      </c>
      <c r="M4" s="1">
        <v>35780.900333999998</v>
      </c>
      <c r="N4" s="1">
        <v>35384.358486999998</v>
      </c>
      <c r="O4" s="1">
        <v>36602.364555</v>
      </c>
      <c r="P4" s="1">
        <v>36593.350779</v>
      </c>
      <c r="Q4" s="1">
        <v>36593.350779</v>
      </c>
      <c r="R4" s="6">
        <f>H4/$F4</f>
        <v>0.55035680977480639</v>
      </c>
      <c r="S4" s="6">
        <f>I4/$F4</f>
        <v>0.53652017031859633</v>
      </c>
      <c r="T4" s="6">
        <f>J4/$F4</f>
        <v>0.52962586495370034</v>
      </c>
      <c r="U4" s="6">
        <f>K4/$F4</f>
        <v>0.50907830254255348</v>
      </c>
      <c r="V4" s="6">
        <f>L4/$F4</f>
        <v>0.46842853500158932</v>
      </c>
      <c r="W4" s="7">
        <f>M4/$G4</f>
        <v>0.97261902889636298</v>
      </c>
      <c r="X4" s="7">
        <f>N4/$G4</f>
        <v>0.9618399779908321</v>
      </c>
      <c r="Y4" s="7">
        <f>O4/$G4</f>
        <v>0.99494858811494202</v>
      </c>
      <c r="Z4" s="7">
        <f>P4/$G4</f>
        <v>0.99470356996341502</v>
      </c>
      <c r="AA4" s="7">
        <f>Q4/$G4</f>
        <v>0.99470356996341502</v>
      </c>
    </row>
    <row r="5" spans="1:27" x14ac:dyDescent="0.3">
      <c r="A5" s="11">
        <v>0</v>
      </c>
      <c r="B5" s="1">
        <v>4</v>
      </c>
      <c r="C5" s="1" t="s">
        <v>7</v>
      </c>
      <c r="D5" s="1" t="s">
        <v>8</v>
      </c>
      <c r="E5" s="1"/>
      <c r="F5">
        <v>437341</v>
      </c>
      <c r="G5" s="1">
        <v>14322.784674</v>
      </c>
      <c r="H5">
        <v>193784</v>
      </c>
      <c r="I5">
        <v>188823</v>
      </c>
      <c r="J5">
        <v>186225</v>
      </c>
      <c r="K5">
        <v>179518</v>
      </c>
      <c r="L5">
        <v>179518</v>
      </c>
      <c r="M5" s="1">
        <v>10613.757712000001</v>
      </c>
      <c r="N5" s="1">
        <v>8137.6693169999999</v>
      </c>
      <c r="O5" s="1">
        <v>10974.344979</v>
      </c>
      <c r="P5" s="1">
        <v>14259.82094</v>
      </c>
      <c r="Q5" s="1">
        <v>14259.82094</v>
      </c>
      <c r="R5" s="6">
        <f>H5/$F5</f>
        <v>0.44309589084947443</v>
      </c>
      <c r="S5" s="6">
        <f>I5/$F5</f>
        <v>0.43175233970745941</v>
      </c>
      <c r="T5" s="6">
        <f>J5/$F5</f>
        <v>0.42581189506586392</v>
      </c>
      <c r="U5" s="6">
        <f>K5/$F5</f>
        <v>0.41047603586217618</v>
      </c>
      <c r="V5" s="6">
        <f>L5/$F5</f>
        <v>0.41047603586217618</v>
      </c>
      <c r="W5" s="7">
        <f>M5/$G5</f>
        <v>0.74104009475664623</v>
      </c>
      <c r="X5" s="7">
        <f>N5/$G5</f>
        <v>0.56816251184535538</v>
      </c>
      <c r="Y5" s="7">
        <f>O5/$G5</f>
        <v>0.76621587413246617</v>
      </c>
      <c r="Z5" s="7">
        <f>P5/$G5</f>
        <v>0.99560394605985392</v>
      </c>
      <c r="AA5" s="7">
        <f>Q5/$G5</f>
        <v>0.99560394605985392</v>
      </c>
    </row>
    <row r="6" spans="1:27" x14ac:dyDescent="0.3">
      <c r="A6" s="10">
        <v>0</v>
      </c>
      <c r="B6" s="1">
        <v>5</v>
      </c>
      <c r="C6" s="1" t="s">
        <v>9</v>
      </c>
      <c r="D6" s="1" t="s">
        <v>10</v>
      </c>
      <c r="E6" s="1"/>
      <c r="F6">
        <v>486474</v>
      </c>
      <c r="G6" s="1">
        <v>11371.767507</v>
      </c>
      <c r="H6">
        <v>156178</v>
      </c>
      <c r="I6">
        <v>146891</v>
      </c>
      <c r="J6">
        <v>143379</v>
      </c>
      <c r="K6">
        <v>142263</v>
      </c>
      <c r="L6">
        <v>141748</v>
      </c>
      <c r="M6" s="1">
        <v>10877.771527999999</v>
      </c>
      <c r="N6" s="1">
        <v>6740.5699119999999</v>
      </c>
      <c r="O6" s="1">
        <v>10202.46082</v>
      </c>
      <c r="P6" s="1">
        <v>11337.866318</v>
      </c>
      <c r="Q6" s="1">
        <v>11337.866318</v>
      </c>
      <c r="R6" s="6">
        <f>H6/$F6</f>
        <v>0.3210407956026427</v>
      </c>
      <c r="S6" s="6">
        <f>I6/$F6</f>
        <v>0.30195036117038115</v>
      </c>
      <c r="T6" s="6">
        <f>J6/$F6</f>
        <v>0.29473106476399563</v>
      </c>
      <c r="U6" s="6">
        <f>K6/$F6</f>
        <v>0.29243700588315102</v>
      </c>
      <c r="V6" s="6">
        <f>L6/$F6</f>
        <v>0.29137836760032398</v>
      </c>
      <c r="W6" s="7">
        <f>M6/$G6</f>
        <v>0.95655943733496862</v>
      </c>
      <c r="X6" s="7">
        <f>N6/$G6</f>
        <v>0.59274601840485897</v>
      </c>
      <c r="Y6" s="7">
        <f>O6/$G6</f>
        <v>0.89717458730314159</v>
      </c>
      <c r="Z6" s="7">
        <f>P6/$G6</f>
        <v>0.99701882851727919</v>
      </c>
      <c r="AA6" s="7">
        <f>Q6/$G6</f>
        <v>0.99701882851727919</v>
      </c>
    </row>
    <row r="7" spans="1:27" x14ac:dyDescent="0.3">
      <c r="A7" s="11">
        <v>0</v>
      </c>
      <c r="B7" s="1">
        <v>7</v>
      </c>
      <c r="C7" s="1" t="s">
        <v>11</v>
      </c>
      <c r="D7" s="1" t="s">
        <v>12</v>
      </c>
      <c r="E7" s="1"/>
      <c r="F7">
        <v>1022559</v>
      </c>
      <c r="G7" s="1">
        <v>34083.214551999998</v>
      </c>
      <c r="H7">
        <v>511070</v>
      </c>
      <c r="I7">
        <v>499123</v>
      </c>
      <c r="J7">
        <v>489457</v>
      </c>
      <c r="K7">
        <v>478441</v>
      </c>
      <c r="L7">
        <v>440612</v>
      </c>
      <c r="M7" s="1">
        <v>32957.129744999998</v>
      </c>
      <c r="N7" s="1">
        <v>26460.713500000002</v>
      </c>
      <c r="O7" s="1">
        <v>33851.851373999998</v>
      </c>
      <c r="P7" s="1">
        <v>33867.056525</v>
      </c>
      <c r="Q7" s="1">
        <v>33867.056525</v>
      </c>
      <c r="R7" s="6">
        <f>H7/$F7</f>
        <v>0.49979512184627001</v>
      </c>
      <c r="S7" s="6">
        <f>I7/$F7</f>
        <v>0.48811168842091263</v>
      </c>
      <c r="T7" s="6">
        <f>J7/$F7</f>
        <v>0.47865893312757501</v>
      </c>
      <c r="U7" s="6">
        <f>K7/$F7</f>
        <v>0.46788596061449755</v>
      </c>
      <c r="V7" s="6">
        <f>L7/$F7</f>
        <v>0.43089151824002331</v>
      </c>
      <c r="W7" s="7">
        <f>M7/$G7</f>
        <v>0.96696072181566217</v>
      </c>
      <c r="X7" s="7">
        <f>N7/$G7</f>
        <v>0.77635615794482893</v>
      </c>
      <c r="Y7" s="7">
        <f>O7/$G7</f>
        <v>0.99321181464127994</v>
      </c>
      <c r="Z7" s="7">
        <f>P7/$G7</f>
        <v>0.99365793309577033</v>
      </c>
      <c r="AA7" s="7">
        <f>Q7/$G7</f>
        <v>0.99365793309577033</v>
      </c>
    </row>
    <row r="8" spans="1:27" x14ac:dyDescent="0.3">
      <c r="A8" s="10">
        <v>0</v>
      </c>
      <c r="B8" s="1">
        <v>8</v>
      </c>
      <c r="C8" s="1" t="s">
        <v>13</v>
      </c>
      <c r="D8" s="1" t="s">
        <v>14</v>
      </c>
      <c r="E8" s="1"/>
      <c r="F8">
        <v>274940</v>
      </c>
      <c r="G8" s="1">
        <v>9608.4366100000007</v>
      </c>
      <c r="H8">
        <v>99081</v>
      </c>
      <c r="I8">
        <v>92812</v>
      </c>
      <c r="J8">
        <v>89050</v>
      </c>
      <c r="K8">
        <v>83839</v>
      </c>
      <c r="L8">
        <v>83839</v>
      </c>
      <c r="M8" s="1">
        <v>9331.7556289999993</v>
      </c>
      <c r="N8" s="1">
        <v>9111.5900430000002</v>
      </c>
      <c r="O8" s="1">
        <v>9575.6256850000009</v>
      </c>
      <c r="P8" s="1">
        <v>9575.6739899999993</v>
      </c>
      <c r="Q8" s="1">
        <v>9575.6739899999993</v>
      </c>
      <c r="R8" s="6">
        <f>H8/$F8</f>
        <v>0.36037317232850802</v>
      </c>
      <c r="S8" s="6">
        <f>I8/$F8</f>
        <v>0.33757183385465922</v>
      </c>
      <c r="T8" s="6">
        <f>J8/$F8</f>
        <v>0.32388884847603111</v>
      </c>
      <c r="U8" s="6">
        <f>K8/$F8</f>
        <v>0.30493562231759658</v>
      </c>
      <c r="V8" s="6">
        <f>L8/$F8</f>
        <v>0.30493562231759658</v>
      </c>
      <c r="W8" s="7">
        <f>M8/$G8</f>
        <v>0.97120437046833974</v>
      </c>
      <c r="X8" s="7">
        <f>N8/$G8</f>
        <v>0.94829059219864065</v>
      </c>
      <c r="Y8" s="7">
        <f>O8/$G8</f>
        <v>0.99658519628824405</v>
      </c>
      <c r="Z8" s="7">
        <f>P8/$G8</f>
        <v>0.99659022364097161</v>
      </c>
      <c r="AA8" s="7">
        <f>Q8/$G8</f>
        <v>0.99659022364097161</v>
      </c>
    </row>
    <row r="9" spans="1:27" x14ac:dyDescent="0.3">
      <c r="A9" s="11">
        <v>0</v>
      </c>
      <c r="B9" s="1">
        <v>10</v>
      </c>
      <c r="C9" s="1" t="s">
        <v>15</v>
      </c>
      <c r="D9" s="1" t="s">
        <v>16</v>
      </c>
      <c r="E9" s="1"/>
      <c r="F9">
        <v>592826</v>
      </c>
      <c r="G9" s="1">
        <v>13098.917712</v>
      </c>
      <c r="H9">
        <v>218497</v>
      </c>
      <c r="I9">
        <v>206399</v>
      </c>
      <c r="J9">
        <v>202232</v>
      </c>
      <c r="K9">
        <v>195904</v>
      </c>
      <c r="L9">
        <v>195904</v>
      </c>
      <c r="M9" s="1">
        <v>11942.571515</v>
      </c>
      <c r="N9" s="1">
        <v>8313.8106079999998</v>
      </c>
      <c r="O9" s="1">
        <v>10021.063872000001</v>
      </c>
      <c r="P9" s="1">
        <v>13053.911371</v>
      </c>
      <c r="Q9" s="1">
        <v>13053.911371</v>
      </c>
      <c r="R9" s="6">
        <f>H9/$F9</f>
        <v>0.36856851757514009</v>
      </c>
      <c r="S9" s="6">
        <f>I9/$F9</f>
        <v>0.34816118051502465</v>
      </c>
      <c r="T9" s="6">
        <f>J9/$F9</f>
        <v>0.34113213657970465</v>
      </c>
      <c r="U9" s="6">
        <f>K9/$F9</f>
        <v>0.33045784091790847</v>
      </c>
      <c r="V9" s="6">
        <f>L9/$F9</f>
        <v>0.33045784091790847</v>
      </c>
      <c r="W9" s="7">
        <f>M9/$G9</f>
        <v>0.91172200464007302</v>
      </c>
      <c r="X9" s="7">
        <f>N9/$G9</f>
        <v>0.63469446795468187</v>
      </c>
      <c r="Y9" s="7">
        <f>O9/$G9</f>
        <v>0.76502991257206243</v>
      </c>
      <c r="Z9" s="7">
        <f>P9/$G9</f>
        <v>0.99656411758669428</v>
      </c>
      <c r="AA9" s="7">
        <f>Q9/$G9</f>
        <v>0.99656411758669428</v>
      </c>
    </row>
    <row r="10" spans="1:27" x14ac:dyDescent="0.3">
      <c r="A10" s="10">
        <v>0</v>
      </c>
      <c r="B10" s="1">
        <v>11</v>
      </c>
      <c r="C10" s="1" t="s">
        <v>17</v>
      </c>
      <c r="D10" s="1" t="s">
        <v>18</v>
      </c>
      <c r="E10" s="1"/>
      <c r="F10">
        <v>730010</v>
      </c>
      <c r="G10" s="1">
        <v>22589.005259000001</v>
      </c>
      <c r="H10">
        <v>326103</v>
      </c>
      <c r="I10">
        <v>309544</v>
      </c>
      <c r="J10">
        <v>298973</v>
      </c>
      <c r="K10">
        <v>294511</v>
      </c>
      <c r="L10">
        <v>239342</v>
      </c>
      <c r="M10" s="1">
        <v>22370.060921</v>
      </c>
      <c r="N10" s="1">
        <v>21536.430358000001</v>
      </c>
      <c r="O10" s="1">
        <v>22418.981904</v>
      </c>
      <c r="P10" s="1">
        <v>22532.753699000001</v>
      </c>
      <c r="Q10" s="1">
        <v>22530.393746999998</v>
      </c>
      <c r="R10" s="6">
        <f>H10/$F10</f>
        <v>0.44671031903672553</v>
      </c>
      <c r="S10" s="6">
        <f>I10/$F10</f>
        <v>0.42402706812235447</v>
      </c>
      <c r="T10" s="6">
        <f>J10/$F10</f>
        <v>0.40954644456925249</v>
      </c>
      <c r="U10" s="6">
        <f>K10/$F10</f>
        <v>0.40343419953151327</v>
      </c>
      <c r="V10" s="6">
        <f>L10/$F10</f>
        <v>0.32786126217449074</v>
      </c>
      <c r="W10" s="7">
        <f>M10/$G10</f>
        <v>0.99030748209185671</v>
      </c>
      <c r="X10" s="7">
        <f>N10/$G10</f>
        <v>0.95340322033080105</v>
      </c>
      <c r="Y10" s="7">
        <f>O10/$G10</f>
        <v>0.99247318095460357</v>
      </c>
      <c r="Z10" s="7">
        <f>P10/$G10</f>
        <v>0.99750978144654734</v>
      </c>
      <c r="AA10" s="7">
        <f>Q10/$G10</f>
        <v>0.99740530796606675</v>
      </c>
    </row>
    <row r="11" spans="1:27" x14ac:dyDescent="0.3">
      <c r="A11" s="11">
        <v>0</v>
      </c>
      <c r="B11" s="1">
        <v>12</v>
      </c>
      <c r="C11" s="1" t="s">
        <v>19</v>
      </c>
      <c r="D11" s="1" t="s">
        <v>20</v>
      </c>
      <c r="E11" s="1"/>
      <c r="F11">
        <v>548030</v>
      </c>
      <c r="G11" s="1">
        <v>12146.492706999999</v>
      </c>
      <c r="H11">
        <v>136393</v>
      </c>
      <c r="I11">
        <v>120358</v>
      </c>
      <c r="J11">
        <v>115274</v>
      </c>
      <c r="K11">
        <v>108430</v>
      </c>
      <c r="L11">
        <v>70236</v>
      </c>
      <c r="M11" s="1">
        <v>10107.795146</v>
      </c>
      <c r="N11" s="1">
        <v>4809.6057709999995</v>
      </c>
      <c r="O11" s="1">
        <v>8332.7184990000005</v>
      </c>
      <c r="P11" s="1">
        <v>10517.968408000001</v>
      </c>
      <c r="Q11" s="1">
        <v>10602.248196</v>
      </c>
      <c r="R11" s="6">
        <f>H11/$F11</f>
        <v>0.24887871101946973</v>
      </c>
      <c r="S11" s="6">
        <f>I11/$F11</f>
        <v>0.21961936390343595</v>
      </c>
      <c r="T11" s="6">
        <f>J11/$F11</f>
        <v>0.21034249949820266</v>
      </c>
      <c r="U11" s="6">
        <f>K11/$F11</f>
        <v>0.19785413207306168</v>
      </c>
      <c r="V11" s="6">
        <f>L11/$F11</f>
        <v>0.12816086710581537</v>
      </c>
      <c r="W11" s="7">
        <f>M11/$G11</f>
        <v>0.83215751162266771</v>
      </c>
      <c r="X11" s="7">
        <f>N11/$G11</f>
        <v>0.39596662897004281</v>
      </c>
      <c r="Y11" s="7">
        <f>O11/$G11</f>
        <v>0.68601848286607636</v>
      </c>
      <c r="Z11" s="7">
        <f>P11/$G11</f>
        <v>0.86592637576265263</v>
      </c>
      <c r="AA11" s="7">
        <f>Q11/$G11</f>
        <v>0.87286498677020952</v>
      </c>
    </row>
    <row r="12" spans="1:27" x14ac:dyDescent="0.3">
      <c r="A12" s="10">
        <v>0</v>
      </c>
      <c r="B12" s="1">
        <v>13</v>
      </c>
      <c r="C12" s="1" t="s">
        <v>21</v>
      </c>
      <c r="D12" s="1" t="s">
        <v>22</v>
      </c>
      <c r="E12" s="1"/>
      <c r="F12">
        <v>872358</v>
      </c>
      <c r="G12" s="1">
        <v>16355.565818999999</v>
      </c>
      <c r="H12">
        <v>219227</v>
      </c>
      <c r="I12">
        <v>201277</v>
      </c>
      <c r="J12">
        <v>183247</v>
      </c>
      <c r="K12">
        <v>179188</v>
      </c>
      <c r="L12">
        <v>139068</v>
      </c>
      <c r="M12" s="1">
        <v>14212.980674</v>
      </c>
      <c r="N12" s="1">
        <v>12574.394039000001</v>
      </c>
      <c r="O12" s="1">
        <v>15057.644952000001</v>
      </c>
      <c r="P12" s="1">
        <v>16300.300015999999</v>
      </c>
      <c r="Q12" s="1">
        <v>16300.300015999999</v>
      </c>
      <c r="R12" s="6">
        <f>H12/$F12</f>
        <v>0.25130393714507115</v>
      </c>
      <c r="S12" s="6">
        <f>I12/$F12</f>
        <v>0.23072752241625571</v>
      </c>
      <c r="T12" s="6">
        <f>J12/$F12</f>
        <v>0.21005940221789679</v>
      </c>
      <c r="U12" s="6">
        <f>K12/$F12</f>
        <v>0.20540649595693511</v>
      </c>
      <c r="V12" s="6">
        <f>L12/$F12</f>
        <v>0.1594162029808863</v>
      </c>
      <c r="W12" s="7">
        <f>M12/$G12</f>
        <v>0.86899963176382489</v>
      </c>
      <c r="X12" s="7">
        <f>N12/$G12</f>
        <v>0.76881437048130297</v>
      </c>
      <c r="Y12" s="7">
        <f>O12/$G12</f>
        <v>0.92064347504919553</v>
      </c>
      <c r="Z12" s="7">
        <f>P12/$G12</f>
        <v>0.99662097883915468</v>
      </c>
      <c r="AA12" s="7">
        <f>Q12/$G12</f>
        <v>0.99662097883915468</v>
      </c>
    </row>
    <row r="13" spans="1:27" x14ac:dyDescent="0.3">
      <c r="A13" s="11">
        <v>0</v>
      </c>
      <c r="B13" s="1">
        <v>14</v>
      </c>
      <c r="C13" s="1" t="s">
        <v>23</v>
      </c>
      <c r="D13" s="1" t="s">
        <v>24</v>
      </c>
      <c r="E13" s="1"/>
      <c r="F13">
        <v>649941</v>
      </c>
      <c r="G13" s="1">
        <v>16090.623530999999</v>
      </c>
      <c r="H13">
        <v>156924</v>
      </c>
      <c r="I13">
        <v>138728</v>
      </c>
      <c r="J13">
        <v>128513</v>
      </c>
      <c r="K13">
        <v>119977</v>
      </c>
      <c r="L13">
        <v>119977</v>
      </c>
      <c r="M13" s="1">
        <v>10965.501039999999</v>
      </c>
      <c r="N13" s="1">
        <v>7095.5922639999999</v>
      </c>
      <c r="O13" s="1">
        <v>7688.5051910000002</v>
      </c>
      <c r="P13" s="1">
        <v>15812.157432</v>
      </c>
      <c r="Q13" s="1">
        <v>15878.009227</v>
      </c>
      <c r="R13" s="6">
        <f>H13/$F13</f>
        <v>0.24144345409814122</v>
      </c>
      <c r="S13" s="6">
        <f>I13/$F13</f>
        <v>0.21344706673374969</v>
      </c>
      <c r="T13" s="6">
        <f>J13/$F13</f>
        <v>0.19773025551550064</v>
      </c>
      <c r="U13" s="6">
        <f>K13/$F13</f>
        <v>0.1845967557055179</v>
      </c>
      <c r="V13" s="6">
        <f>L13/$F13</f>
        <v>0.1845967557055179</v>
      </c>
      <c r="W13" s="7">
        <f>M13/$G13</f>
        <v>0.68148391010913889</v>
      </c>
      <c r="X13" s="7">
        <f>N13/$G13</f>
        <v>0.44097683662349807</v>
      </c>
      <c r="Y13" s="7">
        <f>O13/$G13</f>
        <v>0.47782518658692247</v>
      </c>
      <c r="Z13" s="7">
        <f>P13/$G13</f>
        <v>0.98269389011162245</v>
      </c>
      <c r="AA13" s="7">
        <f>Q13/$G13</f>
        <v>0.9867864471758736</v>
      </c>
    </row>
    <row r="14" spans="1:27" x14ac:dyDescent="0.3">
      <c r="A14" s="10">
        <v>0</v>
      </c>
      <c r="B14" s="1">
        <v>15</v>
      </c>
      <c r="C14" s="1" t="s">
        <v>25</v>
      </c>
      <c r="D14" s="1" t="s">
        <v>26</v>
      </c>
      <c r="E14" s="1"/>
      <c r="F14">
        <v>766809</v>
      </c>
      <c r="G14" s="1">
        <v>12390.916325</v>
      </c>
      <c r="H14">
        <v>279059</v>
      </c>
      <c r="I14">
        <v>269286</v>
      </c>
      <c r="J14">
        <v>263820</v>
      </c>
      <c r="K14">
        <v>259765</v>
      </c>
      <c r="L14">
        <v>259765</v>
      </c>
      <c r="M14" s="1">
        <v>12327.898673</v>
      </c>
      <c r="N14" s="1">
        <v>12025.359152000001</v>
      </c>
      <c r="O14" s="1">
        <v>12323.692281</v>
      </c>
      <c r="P14" s="1">
        <v>12341.552702999999</v>
      </c>
      <c r="Q14" s="1">
        <v>12341.552702999999</v>
      </c>
      <c r="R14" s="6">
        <f>H14/$F14</f>
        <v>0.36392243700843363</v>
      </c>
      <c r="S14" s="6">
        <f>I14/$F14</f>
        <v>0.35117741184571388</v>
      </c>
      <c r="T14" s="6">
        <f>J14/$F14</f>
        <v>0.34404917000191704</v>
      </c>
      <c r="U14" s="6">
        <f>K14/$F14</f>
        <v>0.33876102132343255</v>
      </c>
      <c r="V14" s="6">
        <f>L14/$F14</f>
        <v>0.33876102132343255</v>
      </c>
      <c r="W14" s="7">
        <f>M14/$G14</f>
        <v>0.99491420566912747</v>
      </c>
      <c r="X14" s="7">
        <f>N14/$G14</f>
        <v>0.97049797098036661</v>
      </c>
      <c r="Y14" s="7">
        <f>O14/$G14</f>
        <v>0.99457473182476674</v>
      </c>
      <c r="Z14" s="7">
        <f>P14/$G14</f>
        <v>0.99601614435080932</v>
      </c>
      <c r="AA14" s="7">
        <f>Q14/$G14</f>
        <v>0.99601614435080932</v>
      </c>
    </row>
    <row r="15" spans="1:27" x14ac:dyDescent="0.3">
      <c r="A15" s="11">
        <v>0</v>
      </c>
      <c r="B15" s="1">
        <v>16</v>
      </c>
      <c r="C15" s="1" t="s">
        <v>27</v>
      </c>
      <c r="D15" s="1" t="s">
        <v>28</v>
      </c>
      <c r="E15" s="1"/>
      <c r="F15">
        <v>365511</v>
      </c>
      <c r="G15" s="1">
        <v>10349.713361</v>
      </c>
      <c r="H15">
        <v>109056</v>
      </c>
      <c r="I15">
        <v>96899</v>
      </c>
      <c r="J15">
        <v>89031</v>
      </c>
      <c r="K15">
        <v>83559</v>
      </c>
      <c r="L15">
        <v>73331</v>
      </c>
      <c r="M15" s="1">
        <v>9579.6810650000007</v>
      </c>
      <c r="N15" s="1">
        <v>8093.0085259999996</v>
      </c>
      <c r="O15" s="1">
        <v>9877.1781879999999</v>
      </c>
      <c r="P15" s="1">
        <v>10346.724109000001</v>
      </c>
      <c r="Q15" s="1">
        <v>10346.724109000001</v>
      </c>
      <c r="R15" s="6">
        <f>H15/$F15</f>
        <v>0.29836584945459915</v>
      </c>
      <c r="S15" s="6">
        <f>I15/$F15</f>
        <v>0.26510556453841333</v>
      </c>
      <c r="T15" s="6">
        <f>J15/$F15</f>
        <v>0.24357953659397391</v>
      </c>
      <c r="U15" s="6">
        <f>K15/$F15</f>
        <v>0.22860871492239632</v>
      </c>
      <c r="V15" s="6">
        <f>L15/$F15</f>
        <v>0.20062597295293438</v>
      </c>
      <c r="W15" s="7">
        <f>M15/$G15</f>
        <v>0.92559868383392618</v>
      </c>
      <c r="X15" s="7">
        <f>N15/$G15</f>
        <v>0.78195484683626493</v>
      </c>
      <c r="Y15" s="7">
        <f>O15/$G15</f>
        <v>0.95434316328212365</v>
      </c>
      <c r="Z15" s="7">
        <f>P15/$G15</f>
        <v>0.99971117538276344</v>
      </c>
      <c r="AA15" s="7">
        <f>Q15/$G15</f>
        <v>0.99971117538276344</v>
      </c>
    </row>
    <row r="16" spans="1:27" x14ac:dyDescent="0.3">
      <c r="A16" s="10">
        <v>0</v>
      </c>
      <c r="B16" s="1">
        <v>18</v>
      </c>
      <c r="C16" s="1" t="s">
        <v>29</v>
      </c>
      <c r="D16" s="1" t="s">
        <v>30</v>
      </c>
      <c r="E16" s="1"/>
      <c r="F16">
        <v>225877</v>
      </c>
      <c r="G16" s="1">
        <v>15751.908638000001</v>
      </c>
      <c r="H16">
        <v>63343</v>
      </c>
      <c r="I16">
        <v>56893</v>
      </c>
      <c r="J16">
        <v>51643</v>
      </c>
      <c r="K16">
        <v>50405</v>
      </c>
      <c r="L16">
        <v>50405</v>
      </c>
      <c r="M16" s="1">
        <v>14588.099443999999</v>
      </c>
      <c r="N16" s="1">
        <v>14838.974661</v>
      </c>
      <c r="O16" s="1">
        <v>12983.989621999999</v>
      </c>
      <c r="P16" s="1">
        <v>15667.449371999999</v>
      </c>
      <c r="Q16" s="1">
        <v>15667.449371999999</v>
      </c>
      <c r="R16" s="6">
        <f>H16/$F16</f>
        <v>0.28043138522293104</v>
      </c>
      <c r="S16" s="6">
        <f>I16/$F16</f>
        <v>0.25187602102028983</v>
      </c>
      <c r="T16" s="6">
        <f>J16/$F16</f>
        <v>0.22863328271581435</v>
      </c>
      <c r="U16" s="6">
        <f>K16/$F16</f>
        <v>0.22315242366420662</v>
      </c>
      <c r="V16" s="6">
        <f>L16/$F16</f>
        <v>0.22315242366420662</v>
      </c>
      <c r="W16" s="7">
        <f>M16/$G16</f>
        <v>0.9261163062365394</v>
      </c>
      <c r="X16" s="7">
        <f>N16/$G16</f>
        <v>0.94204296139722188</v>
      </c>
      <c r="Y16" s="7">
        <f>O16/$G16</f>
        <v>0.82428040438714478</v>
      </c>
      <c r="Z16" s="7">
        <f>P16/$G16</f>
        <v>0.99463815668685052</v>
      </c>
      <c r="AA16" s="7">
        <f>Q16/$G16</f>
        <v>0.99463815668685052</v>
      </c>
    </row>
    <row r="17" spans="1:27" x14ac:dyDescent="0.3">
      <c r="A17" s="11">
        <v>0</v>
      </c>
      <c r="B17" s="1">
        <v>19</v>
      </c>
      <c r="C17" s="1" t="s">
        <v>31</v>
      </c>
      <c r="D17" s="1" t="s">
        <v>32</v>
      </c>
      <c r="E17" s="1"/>
      <c r="F17">
        <v>327852</v>
      </c>
      <c r="G17" s="1">
        <v>10881.888964</v>
      </c>
      <c r="H17">
        <v>164977</v>
      </c>
      <c r="I17">
        <v>159066</v>
      </c>
      <c r="J17">
        <v>157272</v>
      </c>
      <c r="K17">
        <v>157272</v>
      </c>
      <c r="L17">
        <v>136496</v>
      </c>
      <c r="M17" s="1">
        <v>10808.427651</v>
      </c>
      <c r="N17" s="1">
        <v>10792.738703999999</v>
      </c>
      <c r="O17" s="1">
        <v>10830.750996000001</v>
      </c>
      <c r="P17" s="1">
        <v>10830.750996000001</v>
      </c>
      <c r="Q17" s="1">
        <v>10830.750996000001</v>
      </c>
      <c r="R17" s="6">
        <f>H17/$F17</f>
        <v>0.50320571477373932</v>
      </c>
      <c r="S17" s="6">
        <f>I17/$F17</f>
        <v>0.48517623805863619</v>
      </c>
      <c r="T17" s="6">
        <f>J17/$F17</f>
        <v>0.47970425679879947</v>
      </c>
      <c r="U17" s="6">
        <f>K17/$F17</f>
        <v>0.47970425679879947</v>
      </c>
      <c r="V17" s="6">
        <f>L17/$F17</f>
        <v>0.41633419957785828</v>
      </c>
      <c r="W17" s="7">
        <f>M17/$G17</f>
        <v>0.9932492131427707</v>
      </c>
      <c r="X17" s="7">
        <f>N17/$G17</f>
        <v>0.99180746465113445</v>
      </c>
      <c r="Y17" s="7">
        <f>O17/$G17</f>
        <v>0.99530063501206667</v>
      </c>
      <c r="Z17" s="7">
        <f>P17/$G17</f>
        <v>0.99530063501206667</v>
      </c>
      <c r="AA17" s="7">
        <f>Q17/$G17</f>
        <v>0.99530063501206667</v>
      </c>
    </row>
    <row r="18" spans="1:27" x14ac:dyDescent="0.3">
      <c r="A18" s="10">
        <v>0</v>
      </c>
      <c r="B18" s="1">
        <v>20</v>
      </c>
      <c r="C18" s="1" t="s">
        <v>33</v>
      </c>
      <c r="D18" s="1" t="s">
        <v>34</v>
      </c>
      <c r="E18" s="1"/>
      <c r="F18">
        <v>771800</v>
      </c>
      <c r="G18" s="1">
        <v>25286.347505000002</v>
      </c>
      <c r="H18">
        <v>311813</v>
      </c>
      <c r="I18">
        <v>298005</v>
      </c>
      <c r="J18">
        <v>293062</v>
      </c>
      <c r="K18">
        <v>293062</v>
      </c>
      <c r="L18">
        <v>283084</v>
      </c>
      <c r="M18" s="1">
        <v>23232.355447999998</v>
      </c>
      <c r="N18" s="1">
        <v>13032.341085</v>
      </c>
      <c r="O18" s="1">
        <v>14965.413205000001</v>
      </c>
      <c r="P18" s="1">
        <v>20122.925616</v>
      </c>
      <c r="Q18" s="1">
        <v>25056.726251</v>
      </c>
      <c r="R18" s="6">
        <f>H18/$F18</f>
        <v>0.40400751490023323</v>
      </c>
      <c r="S18" s="6">
        <f>I18/$F18</f>
        <v>0.38611686965535114</v>
      </c>
      <c r="T18" s="6">
        <f>J18/$F18</f>
        <v>0.37971236071521119</v>
      </c>
      <c r="U18" s="6">
        <f>K18/$F18</f>
        <v>0.37971236071521119</v>
      </c>
      <c r="V18" s="6">
        <f>L18/$F18</f>
        <v>0.36678414096916301</v>
      </c>
      <c r="W18" s="7">
        <f>M18/$G18</f>
        <v>0.91877070990209808</v>
      </c>
      <c r="X18" s="7">
        <f>N18/$G18</f>
        <v>0.51539041304494637</v>
      </c>
      <c r="Y18" s="7">
        <f>O18/$G18</f>
        <v>0.59183767849590818</v>
      </c>
      <c r="Z18" s="7">
        <f>P18/$G18</f>
        <v>0.79580198808946168</v>
      </c>
      <c r="AA18" s="7">
        <f>Q18/$G18</f>
        <v>0.99091916086518239</v>
      </c>
    </row>
    <row r="19" spans="1:27" x14ac:dyDescent="0.3">
      <c r="A19" s="11">
        <v>0</v>
      </c>
      <c r="B19" s="1">
        <v>21</v>
      </c>
      <c r="C19" s="1" t="s">
        <v>35</v>
      </c>
      <c r="D19" s="1" t="s">
        <v>36</v>
      </c>
      <c r="E19" s="1"/>
      <c r="F19">
        <v>785679</v>
      </c>
      <c r="G19" s="1">
        <v>46308.015205000003</v>
      </c>
      <c r="H19">
        <v>350721</v>
      </c>
      <c r="I19">
        <v>334051</v>
      </c>
      <c r="J19">
        <v>320580</v>
      </c>
      <c r="K19">
        <v>314826</v>
      </c>
      <c r="L19">
        <v>292959</v>
      </c>
      <c r="M19" s="1">
        <v>45904.628744000001</v>
      </c>
      <c r="N19" s="1">
        <v>45560.541641000003</v>
      </c>
      <c r="O19" s="1">
        <v>46056.079897000003</v>
      </c>
      <c r="P19" s="1">
        <v>46056.079897000003</v>
      </c>
      <c r="Q19" s="1">
        <v>46055.390319999999</v>
      </c>
      <c r="R19" s="6">
        <f>H19/$F19</f>
        <v>0.44639222888737001</v>
      </c>
      <c r="S19" s="6">
        <f>I19/$F19</f>
        <v>0.42517491240061145</v>
      </c>
      <c r="T19" s="6">
        <f>J19/$F19</f>
        <v>0.40802923331284152</v>
      </c>
      <c r="U19" s="6">
        <f>K19/$F19</f>
        <v>0.4007056316892777</v>
      </c>
      <c r="V19" s="6">
        <f>L19/$F19</f>
        <v>0.372873654507757</v>
      </c>
      <c r="W19" s="7">
        <f>M19/$G19</f>
        <v>0.99128905742959916</v>
      </c>
      <c r="X19" s="7">
        <f>N19/$G19</f>
        <v>0.98385865685041729</v>
      </c>
      <c r="Y19" s="7">
        <f>O19/$G19</f>
        <v>0.99455957447356114</v>
      </c>
      <c r="Z19" s="7">
        <f>P19/$G19</f>
        <v>0.99455957447356114</v>
      </c>
      <c r="AA19" s="7">
        <f>Q19/$G19</f>
        <v>0.99454468337972024</v>
      </c>
    </row>
    <row r="20" spans="1:27" x14ac:dyDescent="0.3">
      <c r="A20" s="10">
        <v>0</v>
      </c>
      <c r="B20" s="1">
        <v>22</v>
      </c>
      <c r="C20" s="1" t="s">
        <v>37</v>
      </c>
      <c r="D20" s="1" t="s">
        <v>38</v>
      </c>
      <c r="E20" s="1"/>
      <c r="F20">
        <v>782346</v>
      </c>
      <c r="G20" s="1">
        <v>30635.344523</v>
      </c>
      <c r="H20">
        <v>335286</v>
      </c>
      <c r="I20">
        <v>322082</v>
      </c>
      <c r="J20">
        <v>315621</v>
      </c>
      <c r="K20">
        <v>310131</v>
      </c>
      <c r="L20">
        <v>310131</v>
      </c>
      <c r="M20" s="1">
        <v>30183.238905999999</v>
      </c>
      <c r="N20" s="1">
        <v>30245.837146999998</v>
      </c>
      <c r="O20" s="1">
        <v>30265.20264</v>
      </c>
      <c r="P20" s="1">
        <v>30301.340615000001</v>
      </c>
      <c r="Q20" s="1">
        <v>30301.340615000001</v>
      </c>
      <c r="R20" s="6">
        <f>H20/$F20</f>
        <v>0.42856485493630697</v>
      </c>
      <c r="S20" s="6">
        <f>I20/$F20</f>
        <v>0.41168741196350461</v>
      </c>
      <c r="T20" s="6">
        <f>J20/$F20</f>
        <v>0.40342891764002115</v>
      </c>
      <c r="U20" s="6">
        <f>K20/$F20</f>
        <v>0.39641156214769424</v>
      </c>
      <c r="V20" s="6">
        <f>L20/$F20</f>
        <v>0.39641156214769424</v>
      </c>
      <c r="W20" s="7">
        <f>M20/$G20</f>
        <v>0.98524235245141201</v>
      </c>
      <c r="X20" s="7">
        <f>N20/$G20</f>
        <v>0.98728568644927195</v>
      </c>
      <c r="Y20" s="7">
        <f>O20/$G20</f>
        <v>0.9879178155570566</v>
      </c>
      <c r="Z20" s="7">
        <f>P20/$G20</f>
        <v>0.98909743261580629</v>
      </c>
      <c r="AA20" s="7">
        <f>Q20/$G20</f>
        <v>0.98909743261580629</v>
      </c>
    </row>
    <row r="21" spans="1:27" x14ac:dyDescent="0.3">
      <c r="A21" s="11">
        <v>0</v>
      </c>
      <c r="B21" s="1">
        <v>23</v>
      </c>
      <c r="C21" s="1" t="s">
        <v>39</v>
      </c>
      <c r="D21" s="1" t="s">
        <v>40</v>
      </c>
      <c r="E21" s="1"/>
      <c r="F21">
        <v>658745</v>
      </c>
      <c r="G21" s="1">
        <v>20566.739444999999</v>
      </c>
      <c r="H21">
        <v>315764</v>
      </c>
      <c r="I21">
        <v>298816</v>
      </c>
      <c r="J21">
        <v>294778</v>
      </c>
      <c r="K21">
        <v>289843</v>
      </c>
      <c r="L21">
        <v>275055</v>
      </c>
      <c r="M21" s="1">
        <v>19374.260590999998</v>
      </c>
      <c r="N21" s="1">
        <v>12008.014007</v>
      </c>
      <c r="O21" s="1">
        <v>19563.410285000002</v>
      </c>
      <c r="P21" s="1">
        <v>20251.060519999999</v>
      </c>
      <c r="Q21" s="1">
        <v>20251.060519999999</v>
      </c>
      <c r="R21" s="6">
        <f>H21/$F21</f>
        <v>0.4793417786852272</v>
      </c>
      <c r="S21" s="6">
        <f>I21/$F21</f>
        <v>0.45361406917699565</v>
      </c>
      <c r="T21" s="6">
        <f>J21/$F21</f>
        <v>0.44748423137936533</v>
      </c>
      <c r="U21" s="6">
        <f>K21/$F21</f>
        <v>0.43999271341717966</v>
      </c>
      <c r="V21" s="6">
        <f>L21/$F21</f>
        <v>0.4175439661781114</v>
      </c>
      <c r="W21" s="7">
        <f>M21/$G21</f>
        <v>0.94201906154405501</v>
      </c>
      <c r="X21" s="7">
        <f>N21/$G21</f>
        <v>0.58385598938091665</v>
      </c>
      <c r="Y21" s="7">
        <f>O21/$G21</f>
        <v>0.95121593470452037</v>
      </c>
      <c r="Z21" s="7">
        <f>P21/$G21</f>
        <v>0.98465099799391176</v>
      </c>
      <c r="AA21" s="7">
        <f>Q21/$G21</f>
        <v>0.98465099799391176</v>
      </c>
    </row>
    <row r="22" spans="1:27" x14ac:dyDescent="0.3">
      <c r="A22" s="10">
        <v>0</v>
      </c>
      <c r="B22" s="1">
        <v>24</v>
      </c>
      <c r="C22" s="1" t="s">
        <v>41</v>
      </c>
      <c r="D22" s="1" t="s">
        <v>42</v>
      </c>
      <c r="E22" s="1"/>
      <c r="F22">
        <v>516179</v>
      </c>
      <c r="G22" s="1">
        <v>18664.491324999999</v>
      </c>
      <c r="H22">
        <v>267878</v>
      </c>
      <c r="I22">
        <v>253066</v>
      </c>
      <c r="J22">
        <v>248638</v>
      </c>
      <c r="K22">
        <v>248638</v>
      </c>
      <c r="L22">
        <v>220373</v>
      </c>
      <c r="M22" s="1">
        <v>18603.978224999999</v>
      </c>
      <c r="N22" s="1">
        <v>16158.086449</v>
      </c>
      <c r="O22" s="1">
        <v>18605.031063999999</v>
      </c>
      <c r="P22" s="1">
        <v>18605.031063999999</v>
      </c>
      <c r="Q22" s="1">
        <v>18602.489215000001</v>
      </c>
      <c r="R22" s="6">
        <f>H22/$F22</f>
        <v>0.5189633828574971</v>
      </c>
      <c r="S22" s="6">
        <f>I22/$F22</f>
        <v>0.49026791093787231</v>
      </c>
      <c r="T22" s="6">
        <f>J22/$F22</f>
        <v>0.48168949143611034</v>
      </c>
      <c r="U22" s="6">
        <f>K22/$F22</f>
        <v>0.48168949143611034</v>
      </c>
      <c r="V22" s="6">
        <f>L22/$F22</f>
        <v>0.42693135520817393</v>
      </c>
      <c r="W22" s="7">
        <f>M22/$G22</f>
        <v>0.99675784895787933</v>
      </c>
      <c r="X22" s="7">
        <f>N22/$G22</f>
        <v>0.86571266088335264</v>
      </c>
      <c r="Y22" s="7">
        <f>O22/$G22</f>
        <v>0.9968142576208141</v>
      </c>
      <c r="Z22" s="7">
        <f>P22/$G22</f>
        <v>0.9968142576208141</v>
      </c>
      <c r="AA22" s="7">
        <f>Q22/$G22</f>
        <v>0.99667807126803665</v>
      </c>
    </row>
    <row r="23" spans="1:27" x14ac:dyDescent="0.3">
      <c r="A23" s="11">
        <v>0</v>
      </c>
      <c r="B23" s="1">
        <v>25</v>
      </c>
      <c r="C23" s="1" t="s">
        <v>43</v>
      </c>
      <c r="D23" s="1" t="s">
        <v>44</v>
      </c>
      <c r="E23" s="1"/>
      <c r="F23">
        <v>533922</v>
      </c>
      <c r="G23" s="1">
        <v>33749.964343</v>
      </c>
      <c r="H23">
        <v>284752</v>
      </c>
      <c r="I23">
        <v>272056</v>
      </c>
      <c r="J23">
        <v>268051</v>
      </c>
      <c r="K23">
        <v>268046</v>
      </c>
      <c r="L23">
        <v>244080</v>
      </c>
      <c r="M23" s="1">
        <v>33568.541134999999</v>
      </c>
      <c r="N23" s="1">
        <v>33275.899322999998</v>
      </c>
      <c r="O23" s="1">
        <v>33598.019901</v>
      </c>
      <c r="P23" s="1">
        <v>33598.019901</v>
      </c>
      <c r="Q23" s="1">
        <v>33598.019901</v>
      </c>
      <c r="R23" s="6">
        <f>H23/$F23</f>
        <v>0.53332134656373031</v>
      </c>
      <c r="S23" s="6">
        <f>I23/$F23</f>
        <v>0.5095425923636786</v>
      </c>
      <c r="T23" s="6">
        <f>J23/$F23</f>
        <v>0.50204149669801956</v>
      </c>
      <c r="U23" s="6">
        <f>K23/$F23</f>
        <v>0.50203213203426722</v>
      </c>
      <c r="V23" s="6">
        <f>L23/$F23</f>
        <v>0.45714542573634354</v>
      </c>
      <c r="W23" s="7">
        <f>M23/$G23</f>
        <v>0.99462449186149648</v>
      </c>
      <c r="X23" s="7">
        <f>N23/$G23</f>
        <v>0.98595361419697836</v>
      </c>
      <c r="Y23" s="7">
        <f>O23/$G23</f>
        <v>0.99549793770281381</v>
      </c>
      <c r="Z23" s="7">
        <f>P23/$G23</f>
        <v>0.99549793770281381</v>
      </c>
      <c r="AA23" s="7">
        <f>Q23/$G23</f>
        <v>0.99549793770281381</v>
      </c>
    </row>
    <row r="24" spans="1:27" x14ac:dyDescent="0.3">
      <c r="A24" s="10">
        <v>0</v>
      </c>
      <c r="B24" s="1">
        <v>27</v>
      </c>
      <c r="C24" s="1" t="s">
        <v>45</v>
      </c>
      <c r="D24" s="1" t="s">
        <v>46</v>
      </c>
      <c r="E24" s="1"/>
      <c r="F24">
        <v>587132</v>
      </c>
      <c r="G24" s="1">
        <v>23967.223784999998</v>
      </c>
      <c r="H24">
        <v>281623</v>
      </c>
      <c r="I24">
        <v>263365</v>
      </c>
      <c r="J24">
        <v>254541</v>
      </c>
      <c r="K24">
        <v>251337</v>
      </c>
      <c r="L24">
        <v>219657</v>
      </c>
      <c r="M24" s="1">
        <v>23499.241823</v>
      </c>
      <c r="N24" s="1">
        <v>23254.037060999999</v>
      </c>
      <c r="O24" s="1">
        <v>23520.519282000001</v>
      </c>
      <c r="P24" s="1">
        <v>23544.307414999999</v>
      </c>
      <c r="Q24" s="1">
        <v>23543.829686000001</v>
      </c>
      <c r="R24" s="6">
        <f>H24/$F24</f>
        <v>0.47965874794765062</v>
      </c>
      <c r="S24" s="6">
        <f>I24/$F24</f>
        <v>0.44856182255438298</v>
      </c>
      <c r="T24" s="6">
        <f>J24/$F24</f>
        <v>0.43353283418379512</v>
      </c>
      <c r="U24" s="6">
        <f>K24/$F24</f>
        <v>0.42807579896854542</v>
      </c>
      <c r="V24" s="6">
        <f>L24/$F24</f>
        <v>0.37411859684023352</v>
      </c>
      <c r="W24" s="7">
        <f>M24/$G24</f>
        <v>0.9804740855178693</v>
      </c>
      <c r="X24" s="7">
        <f>N24/$G24</f>
        <v>0.97024324842970133</v>
      </c>
      <c r="Y24" s="7">
        <f>O24/$G24</f>
        <v>0.98136185871975834</v>
      </c>
      <c r="Z24" s="7">
        <f>P24/$G24</f>
        <v>0.98235438639895023</v>
      </c>
      <c r="AA24" s="7">
        <f>Q24/$G24</f>
        <v>0.98233445380248918</v>
      </c>
    </row>
    <row r="25" spans="1:27" x14ac:dyDescent="0.3">
      <c r="A25" s="11">
        <v>0</v>
      </c>
      <c r="B25" s="1">
        <v>28</v>
      </c>
      <c r="C25" s="1" t="s">
        <v>47</v>
      </c>
      <c r="D25" s="1" t="s">
        <v>48</v>
      </c>
      <c r="E25" s="1"/>
      <c r="F25">
        <v>536982</v>
      </c>
      <c r="G25" s="1">
        <v>14905.351402</v>
      </c>
      <c r="H25">
        <v>311571</v>
      </c>
      <c r="I25">
        <v>302363</v>
      </c>
      <c r="J25">
        <v>295045</v>
      </c>
      <c r="K25">
        <v>286603</v>
      </c>
      <c r="L25">
        <v>267320</v>
      </c>
      <c r="M25" s="1">
        <v>14848.708885</v>
      </c>
      <c r="N25" s="1">
        <v>14768.335048999999</v>
      </c>
      <c r="O25" s="1">
        <v>14864.848314000001</v>
      </c>
      <c r="P25" s="1">
        <v>14864.848314000001</v>
      </c>
      <c r="Q25" s="1">
        <v>14862.726129999999</v>
      </c>
      <c r="R25" s="6">
        <f>H25/$F25</f>
        <v>0.58022615283193846</v>
      </c>
      <c r="S25" s="6">
        <f>I25/$F25</f>
        <v>0.56307846445504695</v>
      </c>
      <c r="T25" s="6">
        <f>J25/$F25</f>
        <v>0.5494504471285816</v>
      </c>
      <c r="U25" s="6">
        <f>K25/$F25</f>
        <v>0.53372924977001091</v>
      </c>
      <c r="V25" s="6">
        <f>L25/$F25</f>
        <v>0.49781929375658773</v>
      </c>
      <c r="W25" s="7">
        <f>M25/$G25</f>
        <v>0.99619985363160246</v>
      </c>
      <c r="X25" s="7">
        <f>N25/$G25</f>
        <v>0.99080757311219003</v>
      </c>
      <c r="Y25" s="7">
        <f>O25/$G25</f>
        <v>0.997282647895536</v>
      </c>
      <c r="Z25" s="7">
        <f>P25/$G25</f>
        <v>0.997282647895536</v>
      </c>
      <c r="AA25" s="7">
        <f>Q25/$G25</f>
        <v>0.99714027057461507</v>
      </c>
    </row>
    <row r="26" spans="1:27" x14ac:dyDescent="0.3">
      <c r="A26" s="10">
        <v>0</v>
      </c>
      <c r="B26" s="1">
        <v>29</v>
      </c>
      <c r="C26" s="1" t="s">
        <v>49</v>
      </c>
      <c r="D26" s="1" t="s">
        <v>50</v>
      </c>
      <c r="E26" s="1"/>
      <c r="F26">
        <v>221301</v>
      </c>
      <c r="G26" s="1">
        <v>8185.8799140000001</v>
      </c>
      <c r="H26">
        <v>158158</v>
      </c>
      <c r="I26">
        <v>155981</v>
      </c>
      <c r="J26">
        <v>155981</v>
      </c>
      <c r="K26">
        <v>155981</v>
      </c>
      <c r="L26">
        <v>155981</v>
      </c>
      <c r="M26" s="1">
        <v>8139.2070009999998</v>
      </c>
      <c r="N26" s="1">
        <v>8139.2070009999998</v>
      </c>
      <c r="O26" s="1">
        <v>8139.8430660000004</v>
      </c>
      <c r="P26" s="1">
        <v>8139.8430660000004</v>
      </c>
      <c r="Q26" s="1">
        <v>8139.8430660000004</v>
      </c>
      <c r="R26" s="6">
        <f>H26/$F26</f>
        <v>0.71467367973935947</v>
      </c>
      <c r="S26" s="6">
        <f>I26/$F26</f>
        <v>0.70483639929327024</v>
      </c>
      <c r="T26" s="6">
        <f>J26/$F26</f>
        <v>0.70483639929327024</v>
      </c>
      <c r="U26" s="6">
        <f>K26/$F26</f>
        <v>0.70483639929327024</v>
      </c>
      <c r="V26" s="6">
        <f>L26/$F26</f>
        <v>0.70483639929327024</v>
      </c>
      <c r="W26" s="7">
        <f>M26/$G26</f>
        <v>0.99429836334146837</v>
      </c>
      <c r="X26" s="7">
        <f>N26/$G26</f>
        <v>0.99429836334146837</v>
      </c>
      <c r="Y26" s="7">
        <f>O26/$G26</f>
        <v>0.99437606604498741</v>
      </c>
      <c r="Z26" s="7">
        <f>P26/$G26</f>
        <v>0.99437606604498741</v>
      </c>
      <c r="AA26" s="7">
        <f>Q26/$G26</f>
        <v>0.99437606604498741</v>
      </c>
    </row>
    <row r="27" spans="1:27" x14ac:dyDescent="0.3">
      <c r="A27" s="11">
        <v>1</v>
      </c>
      <c r="B27" s="1">
        <v>30</v>
      </c>
      <c r="C27" s="1" t="s">
        <v>51</v>
      </c>
      <c r="D27" s="1" t="s">
        <v>52</v>
      </c>
      <c r="E27" s="1"/>
      <c r="F27">
        <v>875683</v>
      </c>
      <c r="G27" s="1">
        <v>66182.228625000003</v>
      </c>
      <c r="H27">
        <v>396803</v>
      </c>
      <c r="I27">
        <v>374408</v>
      </c>
      <c r="J27">
        <v>362511</v>
      </c>
      <c r="K27">
        <v>362511</v>
      </c>
      <c r="L27">
        <v>327107</v>
      </c>
      <c r="M27" s="1">
        <v>64980.741374999998</v>
      </c>
      <c r="N27" s="1">
        <v>65016.681498999998</v>
      </c>
      <c r="O27" s="1">
        <v>65139.644333999997</v>
      </c>
      <c r="P27" s="1">
        <v>65140.367704999997</v>
      </c>
      <c r="Q27" s="1">
        <v>65140.367704999997</v>
      </c>
      <c r="R27" s="6">
        <f>H27/$F27</f>
        <v>0.4531354382807477</v>
      </c>
      <c r="S27" s="6">
        <f>I27/$F27</f>
        <v>0.42756111515240103</v>
      </c>
      <c r="T27" s="6">
        <f>J27/$F27</f>
        <v>0.41397514854119583</v>
      </c>
      <c r="U27" s="6">
        <f>K27/$F27</f>
        <v>0.41397514854119583</v>
      </c>
      <c r="V27" s="6">
        <f>L27/$F27</f>
        <v>0.3735449928798435</v>
      </c>
      <c r="W27" s="7">
        <f>M27/$G27</f>
        <v>0.98184577227207259</v>
      </c>
      <c r="X27" s="7">
        <f>N27/$G27</f>
        <v>0.98238882022840002</v>
      </c>
      <c r="Y27" s="7">
        <f>O27/$G27</f>
        <v>0.98424676363034747</v>
      </c>
      <c r="Z27" s="7">
        <f>P27/$G27</f>
        <v>0.98425769361888116</v>
      </c>
      <c r="AA27" s="7">
        <f>Q27/$G27</f>
        <v>0.98425769361888116</v>
      </c>
    </row>
    <row r="28" spans="1:27" x14ac:dyDescent="0.3">
      <c r="A28" s="10">
        <v>0</v>
      </c>
      <c r="B28" s="1">
        <v>31</v>
      </c>
      <c r="C28" s="1" t="s">
        <v>53</v>
      </c>
      <c r="D28" s="1" t="s">
        <v>54</v>
      </c>
      <c r="E28" s="1"/>
      <c r="F28">
        <v>768614</v>
      </c>
      <c r="G28" s="1">
        <v>38488.090751999996</v>
      </c>
      <c r="H28">
        <v>342000</v>
      </c>
      <c r="I28">
        <v>324902</v>
      </c>
      <c r="J28">
        <v>309905</v>
      </c>
      <c r="K28">
        <v>301172</v>
      </c>
      <c r="L28">
        <v>286749</v>
      </c>
      <c r="M28" s="1">
        <v>37738.725015999997</v>
      </c>
      <c r="N28" s="1">
        <v>35142.291941000003</v>
      </c>
      <c r="O28" s="1">
        <v>36175.127633999997</v>
      </c>
      <c r="P28" s="1">
        <v>37912.178009000003</v>
      </c>
      <c r="Q28" s="1">
        <v>38056.010136999997</v>
      </c>
      <c r="R28" s="6">
        <f>H28/$F28</f>
        <v>0.44495676633524761</v>
      </c>
      <c r="S28" s="6">
        <f>I28/$F28</f>
        <v>0.42271153010483808</v>
      </c>
      <c r="T28" s="6">
        <f>J28/$F28</f>
        <v>0.4031997855880845</v>
      </c>
      <c r="U28" s="6">
        <f>K28/$F28</f>
        <v>0.3918377755284187</v>
      </c>
      <c r="V28" s="6">
        <f>L28/$F28</f>
        <v>0.37307282979492956</v>
      </c>
      <c r="W28" s="7">
        <f>M28/$G28</f>
        <v>0.98052993221127605</v>
      </c>
      <c r="X28" s="7">
        <f>N28/$G28</f>
        <v>0.91306924439149706</v>
      </c>
      <c r="Y28" s="7">
        <f>O28/$G28</f>
        <v>0.93990444647141114</v>
      </c>
      <c r="Z28" s="7">
        <f>P28/$G28</f>
        <v>0.98503659880894279</v>
      </c>
      <c r="AA28" s="7">
        <f>Q28/$G28</f>
        <v>0.98877365422503982</v>
      </c>
    </row>
    <row r="29" spans="1:27" x14ac:dyDescent="0.3">
      <c r="A29" s="11">
        <v>0</v>
      </c>
      <c r="B29" s="1">
        <v>32</v>
      </c>
      <c r="C29" s="1" t="s">
        <v>55</v>
      </c>
      <c r="D29" s="1" t="s">
        <v>56</v>
      </c>
      <c r="E29" s="1"/>
      <c r="F29">
        <v>396880</v>
      </c>
      <c r="G29" s="1">
        <v>21218.633516999998</v>
      </c>
      <c r="H29">
        <v>213998</v>
      </c>
      <c r="I29">
        <v>198568</v>
      </c>
      <c r="J29">
        <v>188736</v>
      </c>
      <c r="K29">
        <v>188736</v>
      </c>
      <c r="L29">
        <v>179083</v>
      </c>
      <c r="M29" s="1">
        <v>21123.894265999999</v>
      </c>
      <c r="N29" s="1">
        <v>19532.784293000001</v>
      </c>
      <c r="O29" s="1">
        <v>21063.188088999999</v>
      </c>
      <c r="P29" s="1">
        <v>21124.889309999999</v>
      </c>
      <c r="Q29" s="1">
        <v>21124.029987999998</v>
      </c>
      <c r="R29" s="6">
        <f>H29/$F29</f>
        <v>0.53920076597460187</v>
      </c>
      <c r="S29" s="6">
        <f>I29/$F29</f>
        <v>0.50032251562185048</v>
      </c>
      <c r="T29" s="6">
        <f>J29/$F29</f>
        <v>0.475549284418464</v>
      </c>
      <c r="U29" s="6">
        <f>K29/$F29</f>
        <v>0.475549284418464</v>
      </c>
      <c r="V29" s="6">
        <f>L29/$F29</f>
        <v>0.4512270711550091</v>
      </c>
      <c r="W29" s="7">
        <f>M29/$G29</f>
        <v>0.99553509178976607</v>
      </c>
      <c r="X29" s="7">
        <f>N29/$G29</f>
        <v>0.92054864312306794</v>
      </c>
      <c r="Y29" s="7">
        <f>O29/$G29</f>
        <v>0.99267410750671292</v>
      </c>
      <c r="Z29" s="7">
        <f>P29/$G29</f>
        <v>0.99558198660979302</v>
      </c>
      <c r="AA29" s="7">
        <f>Q29/$G29</f>
        <v>0.99554148814888554</v>
      </c>
    </row>
    <row r="30" spans="1:27" x14ac:dyDescent="0.3">
      <c r="A30" s="10">
        <v>0</v>
      </c>
      <c r="B30" s="1">
        <v>33</v>
      </c>
      <c r="C30" s="1" t="s">
        <v>57</v>
      </c>
      <c r="D30" s="1" t="s">
        <v>58</v>
      </c>
      <c r="E30" s="1"/>
      <c r="F30">
        <v>366075</v>
      </c>
      <c r="G30" s="1">
        <v>9420.4980890000006</v>
      </c>
      <c r="H30">
        <v>119866</v>
      </c>
      <c r="I30">
        <v>100889</v>
      </c>
      <c r="J30">
        <v>93538</v>
      </c>
      <c r="K30">
        <v>77827</v>
      </c>
      <c r="L30">
        <v>62256</v>
      </c>
      <c r="M30" s="1">
        <v>8927.8327169999993</v>
      </c>
      <c r="N30" s="1">
        <v>8357.5494940000008</v>
      </c>
      <c r="O30" s="1">
        <v>8647.6126619999995</v>
      </c>
      <c r="P30" s="1">
        <v>9293.4497690000007</v>
      </c>
      <c r="Q30" s="1">
        <v>8917.8203080000003</v>
      </c>
      <c r="R30" s="6">
        <f>H30/$F30</f>
        <v>0.32743563477429488</v>
      </c>
      <c r="S30" s="6">
        <f>I30/$F30</f>
        <v>0.27559653076555352</v>
      </c>
      <c r="T30" s="6">
        <f>J30/$F30</f>
        <v>0.25551594618589085</v>
      </c>
      <c r="U30" s="6">
        <f>K30/$F30</f>
        <v>0.21259851123403675</v>
      </c>
      <c r="V30" s="6">
        <f>L30/$F30</f>
        <v>0.17006351157549682</v>
      </c>
      <c r="W30" s="7">
        <f>M30/$G30</f>
        <v>0.94770283191551519</v>
      </c>
      <c r="X30" s="7">
        <f>N30/$G30</f>
        <v>0.8871664125444525</v>
      </c>
      <c r="Y30" s="7">
        <f>O30/$G30</f>
        <v>0.91795705283328133</v>
      </c>
      <c r="Z30" s="7">
        <f>P30/$G30</f>
        <v>0.9865136302985561</v>
      </c>
      <c r="AA30" s="7">
        <f>Q30/$G30</f>
        <v>0.94663999968462809</v>
      </c>
    </row>
    <row r="31" spans="1:27" x14ac:dyDescent="0.3">
      <c r="A31" s="11">
        <v>1</v>
      </c>
      <c r="B31" s="1">
        <v>34</v>
      </c>
      <c r="C31" s="1" t="s">
        <v>59</v>
      </c>
      <c r="D31" s="1" t="s">
        <v>60</v>
      </c>
      <c r="E31" s="1"/>
      <c r="F31">
        <v>1026902</v>
      </c>
      <c r="G31" s="1">
        <v>78293.485858999993</v>
      </c>
      <c r="H31">
        <v>372202</v>
      </c>
      <c r="I31">
        <v>330588</v>
      </c>
      <c r="J31">
        <v>316472</v>
      </c>
      <c r="K31">
        <v>287284</v>
      </c>
      <c r="L31">
        <v>237309</v>
      </c>
      <c r="M31" s="1">
        <v>73517.907051999995</v>
      </c>
      <c r="N31" s="1">
        <v>46103.523910000004</v>
      </c>
      <c r="O31" s="1">
        <v>70070.819405999995</v>
      </c>
      <c r="P31" s="1">
        <v>77239.167765000006</v>
      </c>
      <c r="Q31" s="1">
        <v>77236.869378000003</v>
      </c>
      <c r="R31" s="6">
        <f>H31/$F31</f>
        <v>0.36245133420715903</v>
      </c>
      <c r="S31" s="6">
        <f>I31/$F31</f>
        <v>0.32192750622746863</v>
      </c>
      <c r="T31" s="6">
        <f>J31/$F31</f>
        <v>0.30818130649273251</v>
      </c>
      <c r="U31" s="6">
        <f>K31/$F31</f>
        <v>0.27975795158642208</v>
      </c>
      <c r="V31" s="6">
        <f>L31/$F31</f>
        <v>0.23109215874543043</v>
      </c>
      <c r="W31" s="7">
        <f>M31/$G31</f>
        <v>0.93900413610909583</v>
      </c>
      <c r="X31" s="7">
        <f>N31/$G31</f>
        <v>0.58885516980338037</v>
      </c>
      <c r="Y31" s="7">
        <f>O31/$G31</f>
        <v>0.89497636536699454</v>
      </c>
      <c r="Z31" s="7">
        <f>P31/$G31</f>
        <v>0.98653376992437503</v>
      </c>
      <c r="AA31" s="7">
        <f>Q31/$G31</f>
        <v>0.98650441388057664</v>
      </c>
    </row>
    <row r="32" spans="1:27" x14ac:dyDescent="0.3">
      <c r="A32" s="10">
        <v>0</v>
      </c>
      <c r="B32" s="1">
        <v>35</v>
      </c>
      <c r="C32" s="1" t="s">
        <v>61</v>
      </c>
      <c r="D32" s="1" t="s">
        <v>62</v>
      </c>
      <c r="E32" s="1"/>
      <c r="F32">
        <v>321175</v>
      </c>
      <c r="G32" s="1">
        <v>7265.7623750000002</v>
      </c>
      <c r="H32">
        <v>196179</v>
      </c>
      <c r="I32">
        <v>193019</v>
      </c>
      <c r="J32">
        <v>193019</v>
      </c>
      <c r="K32">
        <v>193019</v>
      </c>
      <c r="L32">
        <v>193019</v>
      </c>
      <c r="M32" s="1">
        <v>7225.8908170000004</v>
      </c>
      <c r="N32" s="1">
        <v>7225.9560350000002</v>
      </c>
      <c r="O32" s="1">
        <v>7225.9560350000002</v>
      </c>
      <c r="P32" s="1">
        <v>7225.9560350000002</v>
      </c>
      <c r="Q32" s="1">
        <v>7225.9560350000002</v>
      </c>
      <c r="R32" s="6">
        <f>H32/$F32</f>
        <v>0.61081653304273376</v>
      </c>
      <c r="S32" s="6">
        <f>I32/$F32</f>
        <v>0.60097766015412157</v>
      </c>
      <c r="T32" s="6">
        <f>J32/$F32</f>
        <v>0.60097766015412157</v>
      </c>
      <c r="U32" s="6">
        <f>K32/$F32</f>
        <v>0.60097766015412157</v>
      </c>
      <c r="V32" s="6">
        <f>L32/$F32</f>
        <v>0.60097766015412157</v>
      </c>
      <c r="W32" s="7">
        <f>M32/$G32</f>
        <v>0.99451240545146513</v>
      </c>
      <c r="X32" s="7">
        <f>N32/$G32</f>
        <v>0.99452138152261005</v>
      </c>
      <c r="Y32" s="7">
        <f>O32/$G32</f>
        <v>0.99452138152261005</v>
      </c>
      <c r="Z32" s="7">
        <f>P32/$G32</f>
        <v>0.99452138152261005</v>
      </c>
      <c r="AA32" s="7">
        <f>Q32/$G32</f>
        <v>0.99452138152261005</v>
      </c>
    </row>
    <row r="33" spans="1:27" x14ac:dyDescent="0.3">
      <c r="A33" s="11">
        <v>0</v>
      </c>
      <c r="B33" s="1">
        <v>36</v>
      </c>
      <c r="C33" s="1" t="s">
        <v>63</v>
      </c>
      <c r="D33" s="1" t="s">
        <v>64</v>
      </c>
      <c r="E33" s="1"/>
      <c r="F33">
        <v>430128</v>
      </c>
      <c r="G33" s="1">
        <v>12618.584561</v>
      </c>
      <c r="H33">
        <v>133519</v>
      </c>
      <c r="I33">
        <v>110410</v>
      </c>
      <c r="J33">
        <v>101254</v>
      </c>
      <c r="K33">
        <v>92550</v>
      </c>
      <c r="L33">
        <v>66848</v>
      </c>
      <c r="M33" s="1">
        <v>12396.683158</v>
      </c>
      <c r="N33" s="1">
        <v>9574.1228680000004</v>
      </c>
      <c r="O33" s="1">
        <v>10292.551044</v>
      </c>
      <c r="P33" s="1">
        <v>12486.873469</v>
      </c>
      <c r="Q33" s="1">
        <v>12480.988497</v>
      </c>
      <c r="R33" s="6">
        <f>H33/$F33</f>
        <v>0.31041689915560017</v>
      </c>
      <c r="S33" s="6">
        <f>I33/$F33</f>
        <v>0.25669103150690026</v>
      </c>
      <c r="T33" s="6">
        <f>J33/$F33</f>
        <v>0.23540434475318975</v>
      </c>
      <c r="U33" s="6">
        <f>K33/$F33</f>
        <v>0.21516850797902021</v>
      </c>
      <c r="V33" s="6">
        <f>L33/$F33</f>
        <v>0.15541420228397129</v>
      </c>
      <c r="W33" s="7">
        <f>M33/$G33</f>
        <v>0.98241471522203638</v>
      </c>
      <c r="X33" s="7">
        <f>N33/$G33</f>
        <v>0.75873191812578933</v>
      </c>
      <c r="Y33" s="7">
        <f>O33/$G33</f>
        <v>0.81566605146911453</v>
      </c>
      <c r="Z33" s="7">
        <f>P33/$G33</f>
        <v>0.98956213421851791</v>
      </c>
      <c r="AA33" s="7">
        <f>Q33/$G33</f>
        <v>0.98909576083317108</v>
      </c>
    </row>
    <row r="34" spans="1:27" x14ac:dyDescent="0.3">
      <c r="A34" s="10">
        <v>0</v>
      </c>
      <c r="B34" s="1">
        <v>37</v>
      </c>
      <c r="C34" s="1" t="s">
        <v>65</v>
      </c>
      <c r="D34" s="1" t="s">
        <v>66</v>
      </c>
      <c r="E34" s="1"/>
      <c r="F34">
        <v>414009</v>
      </c>
      <c r="G34" s="1">
        <v>18999.493258999999</v>
      </c>
      <c r="H34">
        <v>149312</v>
      </c>
      <c r="I34">
        <v>133260</v>
      </c>
      <c r="J34">
        <v>115406</v>
      </c>
      <c r="K34">
        <v>96968</v>
      </c>
      <c r="L34">
        <v>90636</v>
      </c>
      <c r="M34" s="1">
        <v>18726.726156000001</v>
      </c>
      <c r="N34" s="1">
        <v>18275.136127999998</v>
      </c>
      <c r="O34" s="1">
        <v>18524.051877999998</v>
      </c>
      <c r="P34" s="1">
        <v>18890.073555999999</v>
      </c>
      <c r="Q34" s="1">
        <v>18890.033555999998</v>
      </c>
      <c r="R34" s="6">
        <f>H34/$F34</f>
        <v>0.36064916463168673</v>
      </c>
      <c r="S34" s="6">
        <f>I34/$F34</f>
        <v>0.32187706064360921</v>
      </c>
      <c r="T34" s="6">
        <f>J34/$F34</f>
        <v>0.27875239427162213</v>
      </c>
      <c r="U34" s="6">
        <f>K34/$F34</f>
        <v>0.23421713054547125</v>
      </c>
      <c r="V34" s="6">
        <f>L34/$F34</f>
        <v>0.21892277704107882</v>
      </c>
      <c r="W34" s="7">
        <f>M34/$G34</f>
        <v>0.9856434537868114</v>
      </c>
      <c r="X34" s="7">
        <f>N34/$G34</f>
        <v>0.96187492365582561</v>
      </c>
      <c r="Y34" s="7">
        <f>O34/$G34</f>
        <v>0.97497610201920593</v>
      </c>
      <c r="Z34" s="7">
        <f>P34/$G34</f>
        <v>0.99424091466501785</v>
      </c>
      <c r="AA34" s="7">
        <f>Q34/$G34</f>
        <v>0.99423880934570985</v>
      </c>
    </row>
    <row r="35" spans="1:27" x14ac:dyDescent="0.3">
      <c r="A35" s="11">
        <v>0</v>
      </c>
      <c r="B35" s="1">
        <v>38</v>
      </c>
      <c r="C35" s="1" t="s">
        <v>67</v>
      </c>
      <c r="D35" s="1" t="s">
        <v>68</v>
      </c>
      <c r="E35" s="1"/>
      <c r="F35">
        <v>589541</v>
      </c>
      <c r="G35" s="1">
        <v>25810.502713999998</v>
      </c>
      <c r="H35">
        <v>273067</v>
      </c>
      <c r="I35">
        <v>261836</v>
      </c>
      <c r="J35">
        <v>254319</v>
      </c>
      <c r="K35">
        <v>244679</v>
      </c>
      <c r="L35">
        <v>231867</v>
      </c>
      <c r="M35" s="1">
        <v>25190.788557</v>
      </c>
      <c r="N35" s="1">
        <v>21684.282926</v>
      </c>
      <c r="O35" s="1">
        <v>25533.637224999999</v>
      </c>
      <c r="P35" s="1">
        <v>25603.027753999999</v>
      </c>
      <c r="Q35" s="1">
        <v>25388.940307000001</v>
      </c>
      <c r="R35" s="6">
        <f>H35/$F35</f>
        <v>0.46318576655398014</v>
      </c>
      <c r="S35" s="6">
        <f>I35/$F35</f>
        <v>0.44413535275748423</v>
      </c>
      <c r="T35" s="6">
        <f>J35/$F35</f>
        <v>0.43138475525875214</v>
      </c>
      <c r="U35" s="6">
        <f>K35/$F35</f>
        <v>0.41503305113639255</v>
      </c>
      <c r="V35" s="6">
        <f>L35/$F35</f>
        <v>0.39330089001443497</v>
      </c>
      <c r="W35" s="7">
        <f>M35/$G35</f>
        <v>0.97598984553431978</v>
      </c>
      <c r="X35" s="7">
        <f>N35/$G35</f>
        <v>0.84013407899405712</v>
      </c>
      <c r="Y35" s="7">
        <f>O35/$G35</f>
        <v>0.98927314620455553</v>
      </c>
      <c r="Z35" s="7">
        <f>P35/$G35</f>
        <v>0.99196160716825321</v>
      </c>
      <c r="AA35" s="7">
        <f>Q35/$G35</f>
        <v>0.98366702068257916</v>
      </c>
    </row>
    <row r="36" spans="1:27" x14ac:dyDescent="0.3">
      <c r="A36" s="10">
        <v>0</v>
      </c>
      <c r="B36" s="1">
        <v>39</v>
      </c>
      <c r="C36" s="1" t="s">
        <v>69</v>
      </c>
      <c r="D36" s="1" t="s">
        <v>70</v>
      </c>
      <c r="E36" s="1"/>
      <c r="F36">
        <v>494400</v>
      </c>
      <c r="G36" s="1">
        <v>7885.6988920000003</v>
      </c>
      <c r="H36">
        <v>147987</v>
      </c>
      <c r="I36">
        <v>129099</v>
      </c>
      <c r="J36">
        <v>121664</v>
      </c>
      <c r="K36">
        <v>104942</v>
      </c>
      <c r="L36">
        <v>66111</v>
      </c>
      <c r="M36" s="1">
        <v>7757.3487560000003</v>
      </c>
      <c r="N36" s="1">
        <v>7396.9200600000004</v>
      </c>
      <c r="O36" s="1">
        <v>7871.1278220000004</v>
      </c>
      <c r="P36" s="1">
        <v>7876.0653540000003</v>
      </c>
      <c r="Q36" s="1">
        <v>7876.0653540000003</v>
      </c>
      <c r="R36" s="6">
        <f>H36/$F36</f>
        <v>0.29932645631067961</v>
      </c>
      <c r="S36" s="6">
        <f>I36/$F36</f>
        <v>0.26112257281553397</v>
      </c>
      <c r="T36" s="6">
        <f>J36/$F36</f>
        <v>0.24608414239482201</v>
      </c>
      <c r="U36" s="6">
        <f>K36/$F36</f>
        <v>0.21226132686084143</v>
      </c>
      <c r="V36" s="6">
        <f>L36/$F36</f>
        <v>0.13371966019417475</v>
      </c>
      <c r="W36" s="7">
        <f>M36/$G36</f>
        <v>0.98372368286465894</v>
      </c>
      <c r="X36" s="7">
        <f>N36/$G36</f>
        <v>0.93801705610445463</v>
      </c>
      <c r="Y36" s="7">
        <f>O36/$G36</f>
        <v>0.99815221577699575</v>
      </c>
      <c r="Z36" s="7">
        <f>P36/$G36</f>
        <v>0.99877835330362752</v>
      </c>
      <c r="AA36" s="7">
        <f>Q36/$G36</f>
        <v>0.99877835330362752</v>
      </c>
    </row>
    <row r="37" spans="1:27" x14ac:dyDescent="0.3">
      <c r="A37" s="11">
        <v>0</v>
      </c>
      <c r="B37" s="1">
        <v>40</v>
      </c>
      <c r="C37" s="1" t="s">
        <v>71</v>
      </c>
      <c r="D37" s="1" t="s">
        <v>72</v>
      </c>
      <c r="E37" s="1"/>
      <c r="F37">
        <v>759740</v>
      </c>
      <c r="G37" s="1">
        <v>32356.229856999998</v>
      </c>
      <c r="H37">
        <v>256128</v>
      </c>
      <c r="I37">
        <v>234724</v>
      </c>
      <c r="J37">
        <v>225449</v>
      </c>
      <c r="K37">
        <v>216086</v>
      </c>
      <c r="L37">
        <v>180114</v>
      </c>
      <c r="M37" s="1">
        <v>31870.051695999999</v>
      </c>
      <c r="N37" s="1">
        <v>29495.403831</v>
      </c>
      <c r="O37" s="1">
        <v>29985.280907</v>
      </c>
      <c r="P37" s="1">
        <v>31678.289434999999</v>
      </c>
      <c r="Q37" s="1">
        <v>32163.522002000002</v>
      </c>
      <c r="R37" s="6">
        <f>H37/$F37</f>
        <v>0.33712585884644747</v>
      </c>
      <c r="S37" s="6">
        <f>I37/$F37</f>
        <v>0.30895306288993601</v>
      </c>
      <c r="T37" s="6">
        <f>J37/$F37</f>
        <v>0.29674493905809884</v>
      </c>
      <c r="U37" s="6">
        <f>K37/$F37</f>
        <v>0.28442098612683286</v>
      </c>
      <c r="V37" s="6">
        <f>L37/$F37</f>
        <v>0.23707320925579803</v>
      </c>
      <c r="W37" s="7">
        <f>M37/$G37</f>
        <v>0.98497420239784772</v>
      </c>
      <c r="X37" s="7">
        <f>N37/$G37</f>
        <v>0.91158345584007883</v>
      </c>
      <c r="Y37" s="7">
        <f>O37/$G37</f>
        <v>0.92672357192174348</v>
      </c>
      <c r="Z37" s="7">
        <f>P37/$G37</f>
        <v>0.97904760767876253</v>
      </c>
      <c r="AA37" s="7">
        <f>Q37/$G37</f>
        <v>0.99404418080067802</v>
      </c>
    </row>
    <row r="38" spans="1:27" x14ac:dyDescent="0.3">
      <c r="A38" s="10">
        <v>0</v>
      </c>
      <c r="B38" s="1">
        <v>41</v>
      </c>
      <c r="C38" s="1" t="s">
        <v>73</v>
      </c>
      <c r="D38" s="1" t="s">
        <v>74</v>
      </c>
      <c r="E38" s="1"/>
      <c r="F38">
        <v>355286</v>
      </c>
      <c r="G38" s="1">
        <v>6128.4919129999998</v>
      </c>
      <c r="H38">
        <v>103627</v>
      </c>
      <c r="I38">
        <v>85350</v>
      </c>
      <c r="J38">
        <v>76822</v>
      </c>
      <c r="K38">
        <v>71876</v>
      </c>
      <c r="L38">
        <v>40613</v>
      </c>
      <c r="M38" s="1">
        <v>5917.9048849999999</v>
      </c>
      <c r="N38" s="1">
        <v>4392.9560659999997</v>
      </c>
      <c r="O38" s="1">
        <v>5177.0862079999997</v>
      </c>
      <c r="P38" s="1">
        <v>6111.7666259999996</v>
      </c>
      <c r="Q38" s="1">
        <v>6111.7666259999996</v>
      </c>
      <c r="R38" s="6">
        <f>H38/$F38</f>
        <v>0.2916720613815349</v>
      </c>
      <c r="S38" s="6">
        <f>I38/$F38</f>
        <v>0.24022899860957089</v>
      </c>
      <c r="T38" s="6">
        <f>J38/$F38</f>
        <v>0.21622580118552379</v>
      </c>
      <c r="U38" s="6">
        <f>K38/$F38</f>
        <v>0.20230462219169909</v>
      </c>
      <c r="V38" s="6">
        <f>L38/$F38</f>
        <v>0.11431072431787349</v>
      </c>
      <c r="W38" s="7">
        <f>M38/$G38</f>
        <v>0.96563803444803531</v>
      </c>
      <c r="X38" s="7">
        <f>N38/$G38</f>
        <v>0.71680865837180718</v>
      </c>
      <c r="Y38" s="7">
        <f>O38/$G38</f>
        <v>0.84475696166264969</v>
      </c>
      <c r="Z38" s="7">
        <f>P38/$G38</f>
        <v>0.99727089678220482</v>
      </c>
      <c r="AA38" s="7">
        <f>Q38/$G38</f>
        <v>0.99727089678220482</v>
      </c>
    </row>
    <row r="39" spans="1:27" x14ac:dyDescent="0.3">
      <c r="A39" s="11">
        <v>0</v>
      </c>
      <c r="B39" s="1">
        <v>42</v>
      </c>
      <c r="C39" s="1" t="s">
        <v>75</v>
      </c>
      <c r="D39" s="1" t="s">
        <v>76</v>
      </c>
      <c r="E39" s="1"/>
      <c r="F39">
        <v>282291</v>
      </c>
      <c r="G39" s="1">
        <v>11470.543184</v>
      </c>
      <c r="H39">
        <v>56019</v>
      </c>
      <c r="I39">
        <v>36625</v>
      </c>
      <c r="J39">
        <v>28383</v>
      </c>
      <c r="K39">
        <v>25250</v>
      </c>
      <c r="L39">
        <v>0</v>
      </c>
      <c r="M39" s="1">
        <v>11181.118414</v>
      </c>
      <c r="N39" s="1">
        <v>6613.8504620000003</v>
      </c>
      <c r="O39" s="1">
        <v>7823.5767310000001</v>
      </c>
      <c r="P39" s="1">
        <v>10956.047814</v>
      </c>
      <c r="Q39" s="1">
        <v>11422.618012999999</v>
      </c>
      <c r="R39" s="6">
        <f>H39/$F39</f>
        <v>0.19844415868731202</v>
      </c>
      <c r="S39" s="6">
        <f>I39/$F39</f>
        <v>0.12974200381875439</v>
      </c>
      <c r="T39" s="6">
        <f>J39/$F39</f>
        <v>0.10054518209932303</v>
      </c>
      <c r="U39" s="6">
        <f>K39/$F39</f>
        <v>8.9446705704397236E-2</v>
      </c>
      <c r="V39" s="6">
        <f>L39/$F39</f>
        <v>0</v>
      </c>
      <c r="W39" s="7">
        <f>M39/$G39</f>
        <v>0.97476799787444146</v>
      </c>
      <c r="X39" s="7">
        <f>N39/$G39</f>
        <v>0.57659435616139865</v>
      </c>
      <c r="Y39" s="7">
        <f>O39/$G39</f>
        <v>0.68205808613431052</v>
      </c>
      <c r="Z39" s="7">
        <f>P39/$G39</f>
        <v>0.95514638132240692</v>
      </c>
      <c r="AA39" s="7">
        <f>Q39/$G39</f>
        <v>0.99582189175950708</v>
      </c>
    </row>
    <row r="40" spans="1:27" x14ac:dyDescent="0.3">
      <c r="A40" s="10">
        <v>0</v>
      </c>
      <c r="B40" s="1">
        <v>43</v>
      </c>
      <c r="C40" s="1" t="s">
        <v>77</v>
      </c>
      <c r="D40" s="1" t="s">
        <v>78</v>
      </c>
      <c r="E40" s="1"/>
      <c r="F40">
        <v>225116</v>
      </c>
      <c r="G40" s="1">
        <v>6944.3560539999999</v>
      </c>
      <c r="H40">
        <v>41159</v>
      </c>
      <c r="I40">
        <v>29856</v>
      </c>
      <c r="J40">
        <v>29106</v>
      </c>
      <c r="K40">
        <v>29106</v>
      </c>
      <c r="L40">
        <v>19255</v>
      </c>
      <c r="M40" s="1">
        <v>6703.8893969999999</v>
      </c>
      <c r="N40" s="1">
        <v>5307.1845359999998</v>
      </c>
      <c r="O40" s="1">
        <v>5940.5859540000001</v>
      </c>
      <c r="P40" s="1">
        <v>6918.023048</v>
      </c>
      <c r="Q40" s="1">
        <v>6918.023048</v>
      </c>
      <c r="R40" s="6">
        <f>H40/$F40</f>
        <v>0.18283462748094315</v>
      </c>
      <c r="S40" s="6">
        <f>I40/$F40</f>
        <v>0.13262495779953445</v>
      </c>
      <c r="T40" s="6">
        <f>J40/$F40</f>
        <v>0.12929334209918442</v>
      </c>
      <c r="U40" s="6">
        <f>K40/$F40</f>
        <v>0.12929334209918442</v>
      </c>
      <c r="V40" s="6">
        <f>L40/$F40</f>
        <v>8.5533680413653404E-2</v>
      </c>
      <c r="W40" s="7">
        <f>M40/$G40</f>
        <v>0.96537236064364973</v>
      </c>
      <c r="X40" s="7">
        <f>N40/$G40</f>
        <v>0.7642443006566495</v>
      </c>
      <c r="Y40" s="7">
        <f>O40/$G40</f>
        <v>0.85545526580224518</v>
      </c>
      <c r="Z40" s="7">
        <f>P40/$G40</f>
        <v>0.99620799887056022</v>
      </c>
      <c r="AA40" s="7">
        <f>Q40/$G40</f>
        <v>0.99620799887056022</v>
      </c>
    </row>
    <row r="41" spans="1:27" x14ac:dyDescent="0.3">
      <c r="A41" s="11">
        <v>0</v>
      </c>
      <c r="B41" s="1">
        <v>44</v>
      </c>
      <c r="C41" s="1" t="s">
        <v>79</v>
      </c>
      <c r="D41" s="1" t="s">
        <v>80</v>
      </c>
      <c r="E41" s="1"/>
      <c r="F41">
        <v>301048</v>
      </c>
      <c r="G41" s="1">
        <v>9685.4734970000009</v>
      </c>
      <c r="H41">
        <v>88753</v>
      </c>
      <c r="I41">
        <v>77412</v>
      </c>
      <c r="J41">
        <v>65772</v>
      </c>
      <c r="K41">
        <v>59336</v>
      </c>
      <c r="L41">
        <v>56123</v>
      </c>
      <c r="M41" s="1">
        <v>9553.9380500000007</v>
      </c>
      <c r="N41" s="1">
        <v>9065.5103739999995</v>
      </c>
      <c r="O41" s="1">
        <v>9633.7524479999993</v>
      </c>
      <c r="P41" s="1">
        <v>9633.7524479999993</v>
      </c>
      <c r="Q41" s="1">
        <v>9633.7524479999993</v>
      </c>
      <c r="R41" s="6">
        <f>H41/$F41</f>
        <v>0.29481345167548034</v>
      </c>
      <c r="S41" s="6">
        <f>I41/$F41</f>
        <v>0.25714171826419707</v>
      </c>
      <c r="T41" s="6">
        <f>J41/$F41</f>
        <v>0.21847678775477664</v>
      </c>
      <c r="U41" s="6">
        <f>K41/$F41</f>
        <v>0.19709813717413835</v>
      </c>
      <c r="V41" s="6">
        <f>L41/$F41</f>
        <v>0.18642542053094524</v>
      </c>
      <c r="W41" s="7">
        <f>M41/$G41</f>
        <v>0.98641930649639975</v>
      </c>
      <c r="X41" s="7">
        <f>N41/$G41</f>
        <v>0.93599041665933735</v>
      </c>
      <c r="Y41" s="7">
        <f>O41/$G41</f>
        <v>0.99465993593229884</v>
      </c>
      <c r="Z41" s="7">
        <f>P41/$G41</f>
        <v>0.99465993593229884</v>
      </c>
      <c r="AA41" s="7">
        <f>Q41/$G41</f>
        <v>0.99465993593229884</v>
      </c>
    </row>
    <row r="42" spans="1:27" x14ac:dyDescent="0.3">
      <c r="A42" s="10">
        <v>0</v>
      </c>
      <c r="B42" s="1">
        <v>45</v>
      </c>
      <c r="C42" s="1" t="s">
        <v>81</v>
      </c>
      <c r="D42" s="1" t="s">
        <v>82</v>
      </c>
      <c r="E42" s="1"/>
      <c r="F42">
        <v>339900</v>
      </c>
      <c r="G42" s="1">
        <v>8453.0754570000008</v>
      </c>
      <c r="H42">
        <v>113518</v>
      </c>
      <c r="I42">
        <v>101524</v>
      </c>
      <c r="J42">
        <v>96955</v>
      </c>
      <c r="K42">
        <v>95901</v>
      </c>
      <c r="L42">
        <v>95893</v>
      </c>
      <c r="M42" s="1">
        <v>8407.8451910000003</v>
      </c>
      <c r="N42" s="1">
        <v>7561.4908210000003</v>
      </c>
      <c r="O42" s="1">
        <v>8444.0191759999998</v>
      </c>
      <c r="P42" s="1">
        <v>8444.0191759999998</v>
      </c>
      <c r="Q42" s="1">
        <v>8444.0191759999998</v>
      </c>
      <c r="R42" s="6">
        <f>H42/$F42</f>
        <v>0.33397469844071787</v>
      </c>
      <c r="S42" s="6">
        <f>I42/$F42</f>
        <v>0.29868784936746101</v>
      </c>
      <c r="T42" s="6">
        <f>J42/$F42</f>
        <v>0.28524566048837896</v>
      </c>
      <c r="U42" s="6">
        <f>K42/$F42</f>
        <v>0.28214474845542808</v>
      </c>
      <c r="V42" s="6">
        <f>L42/$F42</f>
        <v>0.28212121212121211</v>
      </c>
      <c r="W42" s="7">
        <f>M42/$G42</f>
        <v>0.99464925325343623</v>
      </c>
      <c r="X42" s="7">
        <f>N42/$G42</f>
        <v>0.89452541379342854</v>
      </c>
      <c r="Y42" s="7">
        <f>O42/$G42</f>
        <v>0.99892864070052734</v>
      </c>
      <c r="Z42" s="7">
        <f>P42/$G42</f>
        <v>0.99892864070052734</v>
      </c>
      <c r="AA42" s="7">
        <f>Q42/$G42</f>
        <v>0.99892864070052734</v>
      </c>
    </row>
    <row r="43" spans="1:27" x14ac:dyDescent="0.3">
      <c r="A43" s="11">
        <v>0</v>
      </c>
      <c r="B43" s="1">
        <v>46</v>
      </c>
      <c r="C43" s="1" t="s">
        <v>83</v>
      </c>
      <c r="D43" s="1" t="s">
        <v>84</v>
      </c>
      <c r="E43" s="1"/>
      <c r="F43">
        <v>468339</v>
      </c>
      <c r="G43" s="1">
        <v>8447.7931850000004</v>
      </c>
      <c r="H43">
        <v>119693</v>
      </c>
      <c r="I43">
        <v>103754</v>
      </c>
      <c r="J43">
        <v>92180</v>
      </c>
      <c r="K43">
        <v>79920</v>
      </c>
      <c r="L43">
        <v>50144</v>
      </c>
      <c r="M43" s="1">
        <v>8137.1945260000002</v>
      </c>
      <c r="N43" s="1">
        <v>7938.9705210000002</v>
      </c>
      <c r="O43" s="1">
        <v>8326.6971479999993</v>
      </c>
      <c r="P43" s="1">
        <v>8376.9115610000008</v>
      </c>
      <c r="Q43" s="1">
        <v>8376.9115610000008</v>
      </c>
      <c r="R43" s="6">
        <f>H43/$F43</f>
        <v>0.25556914969712108</v>
      </c>
      <c r="S43" s="6">
        <f>I43/$F43</f>
        <v>0.22153610952750039</v>
      </c>
      <c r="T43" s="6">
        <f>J43/$F43</f>
        <v>0.19682324128462503</v>
      </c>
      <c r="U43" s="6">
        <f>K43/$F43</f>
        <v>0.17064562208144102</v>
      </c>
      <c r="V43" s="6">
        <f>L43/$F43</f>
        <v>0.10706774366431153</v>
      </c>
      <c r="W43" s="7">
        <f>M43/$G43</f>
        <v>0.96323316016406479</v>
      </c>
      <c r="X43" s="7">
        <f>N43/$G43</f>
        <v>0.9397685699854168</v>
      </c>
      <c r="Y43" s="7">
        <f>O43/$G43</f>
        <v>0.98566536439184849</v>
      </c>
      <c r="Z43" s="7">
        <f>P43/$G43</f>
        <v>0.9916094508414508</v>
      </c>
      <c r="AA43" s="7">
        <f>Q43/$G43</f>
        <v>0.9916094508414508</v>
      </c>
    </row>
    <row r="44" spans="1:27" x14ac:dyDescent="0.3">
      <c r="A44" s="10">
        <v>0</v>
      </c>
      <c r="B44" s="1">
        <v>47</v>
      </c>
      <c r="C44" s="1" t="s">
        <v>85</v>
      </c>
      <c r="D44" s="1" t="s">
        <v>86</v>
      </c>
      <c r="E44" s="1"/>
      <c r="F44">
        <v>1071169</v>
      </c>
      <c r="G44" s="1">
        <v>40581.542471000001</v>
      </c>
      <c r="H44">
        <v>233677</v>
      </c>
      <c r="I44">
        <v>198837</v>
      </c>
      <c r="J44">
        <v>177574</v>
      </c>
      <c r="K44">
        <v>164903</v>
      </c>
      <c r="L44">
        <v>154747</v>
      </c>
      <c r="M44" s="1">
        <v>39012.672127999998</v>
      </c>
      <c r="N44" s="1">
        <v>28812.140909000002</v>
      </c>
      <c r="O44" s="1">
        <v>36103.533463</v>
      </c>
      <c r="P44" s="1">
        <v>38254.201563000002</v>
      </c>
      <c r="Q44" s="1">
        <v>40336.84736</v>
      </c>
      <c r="R44" s="6">
        <f>H44/$F44</f>
        <v>0.21815138414199814</v>
      </c>
      <c r="S44" s="6">
        <f>I44/$F44</f>
        <v>0.18562617103370244</v>
      </c>
      <c r="T44" s="6">
        <f>J44/$F44</f>
        <v>0.16577589530690301</v>
      </c>
      <c r="U44" s="6">
        <f>K44/$F44</f>
        <v>0.15394676283574302</v>
      </c>
      <c r="V44" s="6">
        <f>L44/$F44</f>
        <v>0.14446553251634428</v>
      </c>
      <c r="W44" s="7">
        <f>M44/$G44</f>
        <v>0.96134029789229591</v>
      </c>
      <c r="X44" s="7">
        <f>N44/$G44</f>
        <v>0.70998141407733484</v>
      </c>
      <c r="Y44" s="7">
        <f>O44/$G44</f>
        <v>0.88965404626499756</v>
      </c>
      <c r="Z44" s="7">
        <f>P44/$G44</f>
        <v>0.94265026003722896</v>
      </c>
      <c r="AA44" s="7">
        <f>Q44/$G44</f>
        <v>0.99397028560028577</v>
      </c>
    </row>
    <row r="45" spans="1:27" x14ac:dyDescent="0.3">
      <c r="A45" s="11">
        <v>0</v>
      </c>
      <c r="B45" s="1">
        <v>48</v>
      </c>
      <c r="C45" s="1" t="s">
        <v>87</v>
      </c>
      <c r="D45" s="1" t="s">
        <v>88</v>
      </c>
      <c r="E45" s="1"/>
      <c r="F45">
        <v>268034</v>
      </c>
      <c r="G45" s="1">
        <v>7396.9828040000002</v>
      </c>
      <c r="H45">
        <v>64171</v>
      </c>
      <c r="I45">
        <v>50273</v>
      </c>
      <c r="J45">
        <v>40547</v>
      </c>
      <c r="K45">
        <v>27353</v>
      </c>
      <c r="L45">
        <v>0</v>
      </c>
      <c r="M45" s="1">
        <v>7362.4035809999996</v>
      </c>
      <c r="N45" s="1">
        <v>6436.9013219999997</v>
      </c>
      <c r="O45" s="1">
        <v>6938.6986100000004</v>
      </c>
      <c r="P45" s="1">
        <v>7377.3287419999997</v>
      </c>
      <c r="Q45" s="1">
        <v>6831.191178</v>
      </c>
      <c r="R45" s="6">
        <f>H45/$F45</f>
        <v>0.23941365647641716</v>
      </c>
      <c r="S45" s="6">
        <f>I45/$F45</f>
        <v>0.18756202571315581</v>
      </c>
      <c r="T45" s="6">
        <f>J45/$F45</f>
        <v>0.1512755844407799</v>
      </c>
      <c r="U45" s="6">
        <f>K45/$F45</f>
        <v>0.10205048613235634</v>
      </c>
      <c r="V45" s="6">
        <f>L45/$F45</f>
        <v>0</v>
      </c>
      <c r="W45" s="7">
        <f>M45/$G45</f>
        <v>0.99532522598520823</v>
      </c>
      <c r="X45" s="7">
        <f>N45/$G45</f>
        <v>0.87020633852483398</v>
      </c>
      <c r="Y45" s="7">
        <f>O45/$G45</f>
        <v>0.93804444242425744</v>
      </c>
      <c r="Z45" s="7">
        <f>P45/$G45</f>
        <v>0.99734296232385822</v>
      </c>
      <c r="AA45" s="7">
        <f>Q45/$G45</f>
        <v>0.92351048515429257</v>
      </c>
    </row>
    <row r="46" spans="1:27" x14ac:dyDescent="0.3">
      <c r="A46" s="10">
        <v>0</v>
      </c>
      <c r="B46" s="1">
        <v>49</v>
      </c>
      <c r="C46" s="1" t="s">
        <v>89</v>
      </c>
      <c r="D46" s="1" t="s">
        <v>90</v>
      </c>
      <c r="E46" s="1"/>
      <c r="F46">
        <v>368733</v>
      </c>
      <c r="G46" s="1">
        <v>7231.1589979999999</v>
      </c>
      <c r="H46">
        <v>75435</v>
      </c>
      <c r="I46">
        <v>60639</v>
      </c>
      <c r="J46">
        <v>57083</v>
      </c>
      <c r="K46">
        <v>52872</v>
      </c>
      <c r="L46">
        <v>30812</v>
      </c>
      <c r="M46" s="1">
        <v>6826.573324</v>
      </c>
      <c r="N46" s="1">
        <v>4921.1824559999995</v>
      </c>
      <c r="O46" s="1">
        <v>6013.368931</v>
      </c>
      <c r="P46" s="1">
        <v>7006.7493279999999</v>
      </c>
      <c r="Q46" s="1">
        <v>7169.5975070000004</v>
      </c>
      <c r="R46" s="6">
        <f>H46/$F46</f>
        <v>0.20457892296051614</v>
      </c>
      <c r="S46" s="6">
        <f>I46/$F46</f>
        <v>0.16445232729373285</v>
      </c>
      <c r="T46" s="6">
        <f>J46/$F46</f>
        <v>0.15480849286611179</v>
      </c>
      <c r="U46" s="6">
        <f>K46/$F46</f>
        <v>0.14338830535916233</v>
      </c>
      <c r="V46" s="6">
        <f>L46/$F46</f>
        <v>8.3561818443155342E-2</v>
      </c>
      <c r="W46" s="7">
        <f>M46/$G46</f>
        <v>0.94404967805134687</v>
      </c>
      <c r="X46" s="7">
        <f>N46/$G46</f>
        <v>0.68055237858289441</v>
      </c>
      <c r="Y46" s="7">
        <f>O46/$G46</f>
        <v>0.83159130267543313</v>
      </c>
      <c r="Z46" s="7">
        <f>P46/$G46</f>
        <v>0.9689662929466677</v>
      </c>
      <c r="AA46" s="7">
        <f>Q46/$G46</f>
        <v>0.99148663568080497</v>
      </c>
    </row>
    <row r="47" spans="1:27" x14ac:dyDescent="0.3">
      <c r="A47" s="11">
        <v>0</v>
      </c>
      <c r="B47" s="1">
        <v>50</v>
      </c>
      <c r="C47" s="1" t="s">
        <v>91</v>
      </c>
      <c r="D47" s="1" t="s">
        <v>92</v>
      </c>
      <c r="E47" s="1"/>
      <c r="F47">
        <v>513199</v>
      </c>
      <c r="G47" s="1">
        <v>10892.297570999999</v>
      </c>
      <c r="H47">
        <v>130328</v>
      </c>
      <c r="I47">
        <v>115382</v>
      </c>
      <c r="J47">
        <v>106180</v>
      </c>
      <c r="K47">
        <v>100639</v>
      </c>
      <c r="L47">
        <v>64461</v>
      </c>
      <c r="M47" s="1">
        <v>10706.659212</v>
      </c>
      <c r="N47" s="1">
        <v>10500.803642000001</v>
      </c>
      <c r="O47" s="1">
        <v>10139.596984</v>
      </c>
      <c r="P47" s="1">
        <v>10856.974849</v>
      </c>
      <c r="Q47" s="1">
        <v>10854.918615000001</v>
      </c>
      <c r="R47" s="6">
        <f>H47/$F47</f>
        <v>0.2539521706004883</v>
      </c>
      <c r="S47" s="6">
        <f>I47/$F47</f>
        <v>0.22482896498239474</v>
      </c>
      <c r="T47" s="6">
        <f>J47/$F47</f>
        <v>0.20689829871063661</v>
      </c>
      <c r="U47" s="6">
        <f>K47/$F47</f>
        <v>0.1961013174226762</v>
      </c>
      <c r="V47" s="6">
        <f>L47/$F47</f>
        <v>0.12560624630991096</v>
      </c>
      <c r="W47" s="7">
        <f>M47/$G47</f>
        <v>0.98295691448108724</v>
      </c>
      <c r="X47" s="7">
        <f>N47/$G47</f>
        <v>0.96405772735751138</v>
      </c>
      <c r="Y47" s="7">
        <f>O47/$G47</f>
        <v>0.93089606833694905</v>
      </c>
      <c r="Z47" s="7">
        <f>P47/$G47</f>
        <v>0.99675709171827587</v>
      </c>
      <c r="AA47" s="7">
        <f>Q47/$G47</f>
        <v>0.99656831299766202</v>
      </c>
    </row>
    <row r="48" spans="1:27" x14ac:dyDescent="0.3">
      <c r="A48" s="10">
        <v>0</v>
      </c>
      <c r="B48" s="1">
        <v>51</v>
      </c>
      <c r="C48" s="1" t="s">
        <v>93</v>
      </c>
      <c r="D48" s="1" t="s">
        <v>94</v>
      </c>
      <c r="E48" s="1"/>
      <c r="F48">
        <v>580608</v>
      </c>
      <c r="G48" s="1">
        <v>16713.023057999999</v>
      </c>
      <c r="H48">
        <v>34928</v>
      </c>
      <c r="I48">
        <v>21009</v>
      </c>
      <c r="J48">
        <v>21009</v>
      </c>
      <c r="K48">
        <v>9292</v>
      </c>
      <c r="L48">
        <v>0</v>
      </c>
      <c r="M48" s="1">
        <v>15092.913627</v>
      </c>
      <c r="N48" s="1">
        <v>3335.450069</v>
      </c>
      <c r="O48" s="1">
        <v>3913.6597750000001</v>
      </c>
      <c r="P48" s="1">
        <v>6193.1890569999996</v>
      </c>
      <c r="Q48" s="1">
        <v>5855.8948979999996</v>
      </c>
      <c r="R48" s="6">
        <f>H48/$F48</f>
        <v>6.0157627865961197E-2</v>
      </c>
      <c r="S48" s="6">
        <f>I48/$F48</f>
        <v>3.6184482473544971E-2</v>
      </c>
      <c r="T48" s="6">
        <f>J48/$F48</f>
        <v>3.6184482473544971E-2</v>
      </c>
      <c r="U48" s="6">
        <f>K48/$F48</f>
        <v>1.6003913139329806E-2</v>
      </c>
      <c r="V48" s="6">
        <f>L48/$F48</f>
        <v>0</v>
      </c>
      <c r="W48" s="7">
        <f>M48/$G48</f>
        <v>0.9030630529630902</v>
      </c>
      <c r="X48" s="7">
        <f>N48/$G48</f>
        <v>0.19957191810391386</v>
      </c>
      <c r="Y48" s="7">
        <f>O48/$G48</f>
        <v>0.23416827472912832</v>
      </c>
      <c r="Z48" s="7">
        <f>P48/$G48</f>
        <v>0.37056067208831583</v>
      </c>
      <c r="AA48" s="7">
        <f>Q48/$G48</f>
        <v>0.35037915508630657</v>
      </c>
    </row>
    <row r="49" spans="1:27" x14ac:dyDescent="0.3">
      <c r="A49" s="11">
        <v>0</v>
      </c>
      <c r="B49" s="1">
        <v>52</v>
      </c>
      <c r="C49" s="1" t="s">
        <v>95</v>
      </c>
      <c r="D49" s="1" t="s">
        <v>96</v>
      </c>
      <c r="E49" s="1"/>
      <c r="F49">
        <v>878340</v>
      </c>
      <c r="G49" s="1">
        <v>30959.401891000001</v>
      </c>
      <c r="H49">
        <v>186505</v>
      </c>
      <c r="I49">
        <v>162787</v>
      </c>
      <c r="J49">
        <v>148922</v>
      </c>
      <c r="K49">
        <v>132895</v>
      </c>
      <c r="L49">
        <v>87705</v>
      </c>
      <c r="M49" s="1">
        <v>30321.686814000001</v>
      </c>
      <c r="N49" s="1">
        <v>26217.056602000001</v>
      </c>
      <c r="O49" s="1">
        <v>28210.006831999999</v>
      </c>
      <c r="P49" s="1">
        <v>29101.539895000002</v>
      </c>
      <c r="Q49" s="1">
        <v>30462.289682999999</v>
      </c>
      <c r="R49" s="6">
        <f>H49/$F49</f>
        <v>0.2123380467700435</v>
      </c>
      <c r="S49" s="6">
        <f>I49/$F49</f>
        <v>0.18533483616822644</v>
      </c>
      <c r="T49" s="6">
        <f>J49/$F49</f>
        <v>0.16954937723432839</v>
      </c>
      <c r="U49" s="6">
        <f>K49/$F49</f>
        <v>0.15130245690734795</v>
      </c>
      <c r="V49" s="6">
        <f>L49/$F49</f>
        <v>9.9853132044538565E-2</v>
      </c>
      <c r="W49" s="7">
        <f>M49/$G49</f>
        <v>0.97940156986090265</v>
      </c>
      <c r="X49" s="7">
        <f>N49/$G49</f>
        <v>0.84682051333883757</v>
      </c>
      <c r="Y49" s="7">
        <f>O49/$G49</f>
        <v>0.91119353440095818</v>
      </c>
      <c r="Z49" s="7">
        <f>P49/$G49</f>
        <v>0.93999037828505061</v>
      </c>
      <c r="AA49" s="7">
        <f>Q49/$G49</f>
        <v>0.98394309393475343</v>
      </c>
    </row>
    <row r="50" spans="1:27" x14ac:dyDescent="0.3">
      <c r="A50" s="10">
        <v>0</v>
      </c>
      <c r="B50" s="1">
        <v>53</v>
      </c>
      <c r="C50" s="1" t="s">
        <v>97</v>
      </c>
      <c r="D50" s="1" t="s">
        <v>98</v>
      </c>
      <c r="E50" s="1"/>
      <c r="F50">
        <v>533102</v>
      </c>
      <c r="G50" s="1">
        <v>15941.756407000001</v>
      </c>
      <c r="H50">
        <v>30605</v>
      </c>
      <c r="I50">
        <v>7446</v>
      </c>
      <c r="J50">
        <v>4523</v>
      </c>
      <c r="K50">
        <v>0</v>
      </c>
      <c r="L50">
        <v>0</v>
      </c>
      <c r="M50" s="1">
        <v>15451.526789</v>
      </c>
      <c r="N50" s="1">
        <v>5166.302522</v>
      </c>
      <c r="O50" s="1">
        <v>8946.8337900000006</v>
      </c>
      <c r="P50" s="1">
        <v>455.33408600000001</v>
      </c>
      <c r="Q50" s="1">
        <v>647.86706900000001</v>
      </c>
      <c r="R50" s="6">
        <f>H50/$F50</f>
        <v>5.7409276273583665E-2</v>
      </c>
      <c r="S50" s="6">
        <f>I50/$F50</f>
        <v>1.3967308319983792E-2</v>
      </c>
      <c r="T50" s="6">
        <f>J50/$F50</f>
        <v>8.484305067322952E-3</v>
      </c>
      <c r="U50" s="6">
        <f>K50/$F50</f>
        <v>0</v>
      </c>
      <c r="V50" s="6">
        <f>L50/$F50</f>
        <v>0</v>
      </c>
      <c r="W50" s="7">
        <f>M50/$G50</f>
        <v>0.96924870726385315</v>
      </c>
      <c r="X50" s="7">
        <f>N50/$G50</f>
        <v>0.32407360833411586</v>
      </c>
      <c r="Y50" s="7">
        <f>O50/$G50</f>
        <v>0.56122007899151316</v>
      </c>
      <c r="Z50" s="7">
        <f>P50/$G50</f>
        <v>2.8562353756707983E-2</v>
      </c>
      <c r="AA50" s="7">
        <f>Q50/$G50</f>
        <v>4.0639629188884266E-2</v>
      </c>
    </row>
    <row r="51" spans="1:27" x14ac:dyDescent="0.3">
      <c r="A51" s="11">
        <v>0</v>
      </c>
      <c r="B51" s="1">
        <v>54</v>
      </c>
      <c r="C51" s="1" t="s">
        <v>99</v>
      </c>
      <c r="D51" s="1" t="s">
        <v>100</v>
      </c>
      <c r="E51" s="1"/>
      <c r="F51">
        <v>530630</v>
      </c>
      <c r="G51" s="1">
        <v>7402.2493050000003</v>
      </c>
      <c r="H51">
        <v>117799</v>
      </c>
      <c r="I51">
        <v>106810</v>
      </c>
      <c r="J51">
        <v>101563</v>
      </c>
      <c r="K51">
        <v>98475</v>
      </c>
      <c r="L51">
        <v>71014</v>
      </c>
      <c r="M51" s="1">
        <v>7281.1634160000003</v>
      </c>
      <c r="N51" s="1">
        <v>6159.767707</v>
      </c>
      <c r="O51" s="1">
        <v>7146.52369</v>
      </c>
      <c r="P51" s="1">
        <v>7364.4007600000004</v>
      </c>
      <c r="Q51" s="1">
        <v>7364.4007600000004</v>
      </c>
      <c r="R51" s="6">
        <f>H51/$F51</f>
        <v>0.22199837928500085</v>
      </c>
      <c r="S51" s="6">
        <f>I51/$F51</f>
        <v>0.20128903379002319</v>
      </c>
      <c r="T51" s="6">
        <f>J51/$F51</f>
        <v>0.19140078774287167</v>
      </c>
      <c r="U51" s="6">
        <f>K51/$F51</f>
        <v>0.18558129016452141</v>
      </c>
      <c r="V51" s="6">
        <f>L51/$F51</f>
        <v>0.13382959877881009</v>
      </c>
      <c r="W51" s="7">
        <f>M51/$G51</f>
        <v>0.98364201420260056</v>
      </c>
      <c r="X51" s="7">
        <f>N51/$G51</f>
        <v>0.83214810163706043</v>
      </c>
      <c r="Y51" s="7">
        <f>O51/$G51</f>
        <v>0.96545298537469348</v>
      </c>
      <c r="Z51" s="7">
        <f>P51/$G51</f>
        <v>0.99488688593959751</v>
      </c>
      <c r="AA51" s="7">
        <f>Q51/$G51</f>
        <v>0.99488688593959751</v>
      </c>
    </row>
    <row r="52" spans="1:27" x14ac:dyDescent="0.3">
      <c r="A52" s="10">
        <v>0</v>
      </c>
      <c r="B52" s="1">
        <v>55</v>
      </c>
      <c r="C52" s="1" t="s">
        <v>101</v>
      </c>
      <c r="D52" s="1" t="s">
        <v>102</v>
      </c>
      <c r="E52" s="1"/>
      <c r="F52">
        <v>506112</v>
      </c>
      <c r="G52" s="1">
        <v>4105.3856169999999</v>
      </c>
      <c r="H52">
        <v>191189</v>
      </c>
      <c r="I52">
        <v>179416</v>
      </c>
      <c r="J52">
        <v>172081</v>
      </c>
      <c r="K52">
        <v>172081</v>
      </c>
      <c r="L52">
        <v>153917</v>
      </c>
      <c r="M52" s="1">
        <v>3824.7477479999998</v>
      </c>
      <c r="N52" s="1">
        <v>3596.7514200000001</v>
      </c>
      <c r="O52" s="1">
        <v>3166.72858</v>
      </c>
      <c r="P52" s="1">
        <v>3298.5385190000002</v>
      </c>
      <c r="Q52" s="1">
        <v>4018.1720249999998</v>
      </c>
      <c r="R52" s="6">
        <f>H52/$F52</f>
        <v>0.37776025859888718</v>
      </c>
      <c r="S52" s="6">
        <f>I52/$F52</f>
        <v>0.35449860900354074</v>
      </c>
      <c r="T52" s="6">
        <f>J52/$F52</f>
        <v>0.34000576947395045</v>
      </c>
      <c r="U52" s="6">
        <f>K52/$F52</f>
        <v>0.34000576947395045</v>
      </c>
      <c r="V52" s="6">
        <f>L52/$F52</f>
        <v>0.30411648014668691</v>
      </c>
      <c r="W52" s="7">
        <f>M52/$G52</f>
        <v>0.93164153256690285</v>
      </c>
      <c r="X52" s="7">
        <f>N52/$G52</f>
        <v>0.8761056221140846</v>
      </c>
      <c r="Y52" s="7">
        <f>O52/$G52</f>
        <v>0.77135959333196058</v>
      </c>
      <c r="Z52" s="7">
        <f>P52/$G52</f>
        <v>0.8034661848429232</v>
      </c>
      <c r="AA52" s="7">
        <f>Q52/$G52</f>
        <v>0.97875629718220447</v>
      </c>
    </row>
    <row r="53" spans="1:27" x14ac:dyDescent="0.3">
      <c r="A53" s="11">
        <v>0</v>
      </c>
      <c r="B53" s="1">
        <v>56</v>
      </c>
      <c r="C53" s="1" t="s">
        <v>103</v>
      </c>
      <c r="D53" s="1" t="s">
        <v>104</v>
      </c>
      <c r="E53" s="1"/>
      <c r="F53">
        <v>563528</v>
      </c>
      <c r="G53" s="1">
        <v>8401.3614080000007</v>
      </c>
      <c r="H53">
        <v>35019</v>
      </c>
      <c r="I53">
        <v>13647</v>
      </c>
      <c r="J53">
        <v>5846</v>
      </c>
      <c r="K53">
        <v>546</v>
      </c>
      <c r="L53">
        <v>546</v>
      </c>
      <c r="M53" s="1">
        <v>8240.0706200000004</v>
      </c>
      <c r="N53" s="1">
        <v>3441.164632</v>
      </c>
      <c r="O53" s="1">
        <v>2768.9451899999999</v>
      </c>
      <c r="P53" s="1">
        <v>3687.7327970000001</v>
      </c>
      <c r="Q53" s="1">
        <v>5721.4510620000001</v>
      </c>
      <c r="R53" s="6">
        <f>H53/$F53</f>
        <v>6.2142431254525066E-2</v>
      </c>
      <c r="S53" s="6">
        <f>I53/$F53</f>
        <v>2.4217075282860833E-2</v>
      </c>
      <c r="T53" s="6">
        <f>J53/$F53</f>
        <v>1.0373929955565651E-2</v>
      </c>
      <c r="U53" s="6">
        <f>K53/$F53</f>
        <v>9.6889595548047306E-4</v>
      </c>
      <c r="V53" s="6">
        <f>L53/$F53</f>
        <v>9.6889595548047306E-4</v>
      </c>
      <c r="W53" s="7">
        <f>M53/$G53</f>
        <v>0.98080182720786002</v>
      </c>
      <c r="X53" s="7">
        <f>N53/$G53</f>
        <v>0.40959607197986164</v>
      </c>
      <c r="Y53" s="7">
        <f>O53/$G53</f>
        <v>0.32958291585496324</v>
      </c>
      <c r="Z53" s="7">
        <f>P53/$G53</f>
        <v>0.43894466835915935</v>
      </c>
      <c r="AA53" s="7">
        <f>Q53/$G53</f>
        <v>0.6810147527461301</v>
      </c>
    </row>
    <row r="54" spans="1:27" x14ac:dyDescent="0.3">
      <c r="A54" s="10">
        <v>0</v>
      </c>
      <c r="B54" s="1">
        <v>57</v>
      </c>
      <c r="C54" s="1" t="s">
        <v>105</v>
      </c>
      <c r="D54" s="1" t="s">
        <v>106</v>
      </c>
      <c r="E54" s="1"/>
      <c r="F54">
        <v>446646</v>
      </c>
      <c r="G54" s="1">
        <v>6604.1680859999997</v>
      </c>
      <c r="H54">
        <v>45436</v>
      </c>
      <c r="I54">
        <v>21993</v>
      </c>
      <c r="J54">
        <v>6488</v>
      </c>
      <c r="K54">
        <v>6111</v>
      </c>
      <c r="L54">
        <v>1541</v>
      </c>
      <c r="M54" s="1">
        <v>5964.1036109999995</v>
      </c>
      <c r="N54" s="1">
        <v>3912.2884979999999</v>
      </c>
      <c r="O54" s="1">
        <v>2355.4423280000001</v>
      </c>
      <c r="P54" s="1">
        <v>4699.9292999999998</v>
      </c>
      <c r="Q54" s="1">
        <v>5456.3575870000004</v>
      </c>
      <c r="R54" s="6">
        <f>H54/$F54</f>
        <v>0.10172709483573121</v>
      </c>
      <c r="S54" s="6">
        <f>I54/$F54</f>
        <v>4.9240337985787405E-2</v>
      </c>
      <c r="T54" s="6">
        <f>J54/$F54</f>
        <v>1.4526045234928781E-2</v>
      </c>
      <c r="U54" s="6">
        <f>K54/$F54</f>
        <v>1.3681976330248116E-2</v>
      </c>
      <c r="V54" s="6">
        <f>L54/$F54</f>
        <v>3.450159634251734E-3</v>
      </c>
      <c r="W54" s="7">
        <f>M54/$G54</f>
        <v>0.90308174070298786</v>
      </c>
      <c r="X54" s="7">
        <f>N54/$G54</f>
        <v>0.59239686922771639</v>
      </c>
      <c r="Y54" s="7">
        <f>O54/$G54</f>
        <v>0.35665996039580511</v>
      </c>
      <c r="Z54" s="7">
        <f>P54/$G54</f>
        <v>0.71166106598093026</v>
      </c>
      <c r="AA54" s="7">
        <f>Q54/$G54</f>
        <v>0.82619907851327823</v>
      </c>
    </row>
    <row r="55" spans="1:27" x14ac:dyDescent="0.3">
      <c r="A55" s="11">
        <v>0</v>
      </c>
      <c r="B55" s="1">
        <v>58</v>
      </c>
      <c r="C55" s="1" t="s">
        <v>107</v>
      </c>
      <c r="D55" s="1" t="s">
        <v>108</v>
      </c>
      <c r="E55" s="1"/>
      <c r="F55">
        <v>108143</v>
      </c>
      <c r="G55" s="1">
        <v>2022.527486</v>
      </c>
      <c r="H55">
        <v>8631</v>
      </c>
      <c r="I55">
        <v>5047</v>
      </c>
      <c r="J55">
        <v>3704</v>
      </c>
      <c r="K55">
        <v>0</v>
      </c>
      <c r="L55">
        <v>0</v>
      </c>
      <c r="M55" s="1">
        <v>1766.567112</v>
      </c>
      <c r="N55" s="1">
        <v>736.71505400000001</v>
      </c>
      <c r="O55" s="1">
        <v>1138.4192089999999</v>
      </c>
      <c r="P55" s="1">
        <v>0</v>
      </c>
      <c r="Q55" s="1">
        <v>0</v>
      </c>
      <c r="R55" s="6">
        <f>H55/$F55</f>
        <v>7.9810991002653889E-2</v>
      </c>
      <c r="S55" s="6">
        <f>I55/$F55</f>
        <v>4.6669687358405078E-2</v>
      </c>
      <c r="T55" s="6">
        <f>J55/$F55</f>
        <v>3.425094550733751E-2</v>
      </c>
      <c r="U55" s="6">
        <f>K55/$F55</f>
        <v>0</v>
      </c>
      <c r="V55" s="6">
        <f>L55/$F55</f>
        <v>0</v>
      </c>
      <c r="W55" s="7">
        <f>M55/$G55</f>
        <v>0.87344529269848448</v>
      </c>
      <c r="X55" s="7">
        <f>N55/$G55</f>
        <v>0.36425465616638847</v>
      </c>
      <c r="Y55" s="7">
        <f>O55/$G55</f>
        <v>0.56286958613921156</v>
      </c>
      <c r="Z55" s="7">
        <f>P55/$G55</f>
        <v>0</v>
      </c>
      <c r="AA55" s="7">
        <f>Q55/$G55</f>
        <v>0</v>
      </c>
    </row>
    <row r="56" spans="1:27" x14ac:dyDescent="0.3">
      <c r="A56" s="10">
        <v>0</v>
      </c>
      <c r="B56" s="1">
        <v>59</v>
      </c>
      <c r="C56" s="1" t="s">
        <v>109</v>
      </c>
      <c r="D56" s="1" t="s">
        <v>110</v>
      </c>
      <c r="E56" s="1"/>
      <c r="F56">
        <v>13301</v>
      </c>
      <c r="G56" s="1">
        <v>83.235585</v>
      </c>
      <c r="H56">
        <v>82</v>
      </c>
      <c r="I56">
        <v>0</v>
      </c>
      <c r="J56">
        <v>0</v>
      </c>
      <c r="K56">
        <v>0</v>
      </c>
      <c r="L56">
        <v>0</v>
      </c>
      <c r="M56" s="1">
        <v>81.843271999999999</v>
      </c>
      <c r="N56" s="1">
        <v>0</v>
      </c>
      <c r="O56" s="1">
        <v>19.674016000000002</v>
      </c>
      <c r="P56" s="1">
        <v>34.442411999999997</v>
      </c>
      <c r="Q56" s="1">
        <v>0</v>
      </c>
      <c r="R56" s="6">
        <f>H56/$F56</f>
        <v>6.1649500037591161E-3</v>
      </c>
      <c r="S56" s="6">
        <f>I56/$F56</f>
        <v>0</v>
      </c>
      <c r="T56" s="6">
        <f>J56/$F56</f>
        <v>0</v>
      </c>
      <c r="U56" s="6">
        <f>K56/$F56</f>
        <v>0</v>
      </c>
      <c r="V56" s="6">
        <f>L56/$F56</f>
        <v>0</v>
      </c>
      <c r="W56" s="7">
        <f>M56/$G56</f>
        <v>0.98327262312146901</v>
      </c>
      <c r="X56" s="7">
        <f>N56/$G56</f>
        <v>0</v>
      </c>
      <c r="Y56" s="7">
        <f>O56/$G56</f>
        <v>0.23636544393843092</v>
      </c>
      <c r="Z56" s="7">
        <f>P56/$G56</f>
        <v>0.41379431645731807</v>
      </c>
      <c r="AA56" s="7">
        <f>Q56/$G56</f>
        <v>0</v>
      </c>
    </row>
    <row r="57" spans="1:27" x14ac:dyDescent="0.3">
      <c r="A57" s="11">
        <v>0</v>
      </c>
      <c r="B57" s="1">
        <v>60</v>
      </c>
      <c r="C57" s="1" t="s">
        <v>111</v>
      </c>
      <c r="D57" s="1" t="s">
        <v>112</v>
      </c>
      <c r="E57" s="1"/>
      <c r="F57">
        <v>192381</v>
      </c>
      <c r="G57" s="1">
        <v>2146.9818570000002</v>
      </c>
      <c r="H57">
        <v>21673</v>
      </c>
      <c r="I57">
        <v>13499</v>
      </c>
      <c r="J57">
        <v>10713</v>
      </c>
      <c r="K57">
        <v>7215</v>
      </c>
      <c r="L57">
        <v>0</v>
      </c>
      <c r="M57" s="1">
        <v>2074.9964869999999</v>
      </c>
      <c r="N57" s="1">
        <v>677.74576999999999</v>
      </c>
      <c r="O57" s="1">
        <v>851.18287299999997</v>
      </c>
      <c r="P57" s="1">
        <v>1648.174025</v>
      </c>
      <c r="Q57" s="1">
        <v>1130.180008</v>
      </c>
      <c r="R57" s="6">
        <f>H57/$F57</f>
        <v>0.11265665528300611</v>
      </c>
      <c r="S57" s="6">
        <f>I57/$F57</f>
        <v>7.0168051938601012E-2</v>
      </c>
      <c r="T57" s="6">
        <f>J57/$F57</f>
        <v>5.5686372354858328E-2</v>
      </c>
      <c r="U57" s="6">
        <f>K57/$F57</f>
        <v>3.7503703588192182E-2</v>
      </c>
      <c r="V57" s="6">
        <f>L57/$F57</f>
        <v>0</v>
      </c>
      <c r="W57" s="7">
        <f>M57/$G57</f>
        <v>0.96647136548206036</v>
      </c>
      <c r="X57" s="7">
        <f>N57/$G57</f>
        <v>0.31567372951489264</v>
      </c>
      <c r="Y57" s="7">
        <f>O57/$G57</f>
        <v>0.3964555500200484</v>
      </c>
      <c r="Z57" s="7">
        <f>P57/$G57</f>
        <v>0.76767021557555704</v>
      </c>
      <c r="AA57" s="7">
        <f>Q57/$G57</f>
        <v>0.52640407943605638</v>
      </c>
    </row>
    <row r="58" spans="1:27" x14ac:dyDescent="0.3">
      <c r="A58" s="10">
        <v>0</v>
      </c>
      <c r="B58" s="1">
        <v>61</v>
      </c>
      <c r="C58" s="1" t="s">
        <v>113</v>
      </c>
      <c r="D58" s="1" t="s">
        <v>114</v>
      </c>
      <c r="E58" s="1"/>
      <c r="F58">
        <v>1054064</v>
      </c>
      <c r="G58" s="1">
        <v>21308.727541</v>
      </c>
      <c r="H58">
        <v>251101</v>
      </c>
      <c r="I58">
        <v>230781</v>
      </c>
      <c r="J58">
        <v>208144</v>
      </c>
      <c r="K58">
        <v>204073</v>
      </c>
      <c r="L58">
        <v>160967</v>
      </c>
      <c r="M58" s="1">
        <v>18059.637682</v>
      </c>
      <c r="N58" s="1">
        <v>11311.450683999999</v>
      </c>
      <c r="O58" s="1">
        <v>7764.4247649999998</v>
      </c>
      <c r="P58" s="1">
        <v>19288.542720000001</v>
      </c>
      <c r="Q58" s="1">
        <v>20895.590013000001</v>
      </c>
      <c r="R58" s="6">
        <f>H58/$F58</f>
        <v>0.23822177780476328</v>
      </c>
      <c r="S58" s="6">
        <f>I58/$F58</f>
        <v>0.21894401098984501</v>
      </c>
      <c r="T58" s="6">
        <f>J58/$F58</f>
        <v>0.19746808542934774</v>
      </c>
      <c r="U58" s="6">
        <f>K58/$F58</f>
        <v>0.19360589110338652</v>
      </c>
      <c r="V58" s="6">
        <f>L58/$F58</f>
        <v>0.1527108410874482</v>
      </c>
      <c r="W58" s="7">
        <f>M58/$G58</f>
        <v>0.84752304647246324</v>
      </c>
      <c r="X58" s="7">
        <f>N58/$G58</f>
        <v>0.53083651580019042</v>
      </c>
      <c r="Y58" s="7">
        <f>O58/$G58</f>
        <v>0.36437768280909849</v>
      </c>
      <c r="Z58" s="7">
        <f>P58/$G58</f>
        <v>0.9051944881686167</v>
      </c>
      <c r="AA58" s="7">
        <f>Q58/$G58</f>
        <v>0.98061181611125847</v>
      </c>
    </row>
    <row r="59" spans="1:27" x14ac:dyDescent="0.3">
      <c r="A59" s="11">
        <v>0</v>
      </c>
      <c r="B59" s="1">
        <v>62</v>
      </c>
      <c r="C59" s="1" t="s">
        <v>115</v>
      </c>
      <c r="D59" s="1" t="s">
        <v>116</v>
      </c>
      <c r="E59" s="1"/>
      <c r="F59">
        <v>951660</v>
      </c>
      <c r="G59" s="1">
        <v>14934.242867000001</v>
      </c>
      <c r="H59">
        <v>366705</v>
      </c>
      <c r="I59">
        <v>349391</v>
      </c>
      <c r="J59">
        <v>344997</v>
      </c>
      <c r="K59">
        <v>330777</v>
      </c>
      <c r="L59">
        <v>330777</v>
      </c>
      <c r="M59" s="1">
        <v>13290.007487999999</v>
      </c>
      <c r="N59" s="1">
        <v>9155.4577310000004</v>
      </c>
      <c r="O59" s="1">
        <v>14317.479707</v>
      </c>
      <c r="P59" s="1">
        <v>14888.369874</v>
      </c>
      <c r="Q59" s="1">
        <v>14888.369874</v>
      </c>
      <c r="R59" s="6">
        <f>H59/$F59</f>
        <v>0.3853319462833365</v>
      </c>
      <c r="S59" s="6">
        <f>I59/$F59</f>
        <v>0.36713847382468529</v>
      </c>
      <c r="T59" s="6">
        <f>J59/$F59</f>
        <v>0.36252127860790617</v>
      </c>
      <c r="U59" s="6">
        <f>K59/$F59</f>
        <v>0.34757896727822962</v>
      </c>
      <c r="V59" s="6">
        <f>L59/$F59</f>
        <v>0.34757896727822962</v>
      </c>
      <c r="W59" s="7">
        <f>M59/$G59</f>
        <v>0.88990165797870835</v>
      </c>
      <c r="X59" s="7">
        <f>N59/$G59</f>
        <v>0.6130513486713608</v>
      </c>
      <c r="Y59" s="7">
        <f>O59/$G59</f>
        <v>0.95870141087882976</v>
      </c>
      <c r="Z59" s="7">
        <f>P59/$G59</f>
        <v>0.99692833487385113</v>
      </c>
      <c r="AA59" s="7">
        <f>Q59/$G59</f>
        <v>0.99692833487385113</v>
      </c>
    </row>
    <row r="60" spans="1:27" x14ac:dyDescent="0.3">
      <c r="A60" s="10">
        <v>0</v>
      </c>
      <c r="B60" s="1">
        <v>63</v>
      </c>
      <c r="C60" s="1" t="s">
        <v>117</v>
      </c>
      <c r="D60" s="1" t="s">
        <v>118</v>
      </c>
      <c r="E60" s="1"/>
      <c r="F60">
        <v>475850</v>
      </c>
      <c r="G60" s="1">
        <v>18976.146737999999</v>
      </c>
      <c r="H60">
        <v>92631</v>
      </c>
      <c r="I60">
        <v>79734</v>
      </c>
      <c r="J60">
        <v>79660</v>
      </c>
      <c r="K60">
        <v>73380</v>
      </c>
      <c r="L60">
        <v>40954</v>
      </c>
      <c r="M60" s="1">
        <v>17577.649949999999</v>
      </c>
      <c r="N60" s="1">
        <v>9066.4393319999999</v>
      </c>
      <c r="O60" s="1">
        <v>15106.681758000001</v>
      </c>
      <c r="P60" s="1">
        <v>18797.923432</v>
      </c>
      <c r="Q60" s="1">
        <v>18835.057997</v>
      </c>
      <c r="R60" s="6">
        <f>H60/$F60</f>
        <v>0.19466428496374907</v>
      </c>
      <c r="S60" s="6">
        <f>I60/$F60</f>
        <v>0.16756120626247767</v>
      </c>
      <c r="T60" s="6">
        <f>J60/$F60</f>
        <v>0.16740569507197647</v>
      </c>
      <c r="U60" s="6">
        <f>K60/$F60</f>
        <v>0.15420825890511716</v>
      </c>
      <c r="V60" s="6">
        <f>L60/$F60</f>
        <v>8.6064936429547129E-2</v>
      </c>
      <c r="W60" s="7">
        <f>M60/$G60</f>
        <v>0.9263023833390005</v>
      </c>
      <c r="X60" s="7">
        <f>N60/$G60</f>
        <v>0.47778084018734573</v>
      </c>
      <c r="Y60" s="7">
        <f>O60/$G60</f>
        <v>0.79608795012891942</v>
      </c>
      <c r="Z60" s="7">
        <f>P60/$G60</f>
        <v>0.99060803499990302</v>
      </c>
      <c r="AA60" s="7">
        <f>Q60/$G60</f>
        <v>0.9925649425593096</v>
      </c>
    </row>
    <row r="61" spans="1:27" x14ac:dyDescent="0.3">
      <c r="A61" s="11">
        <v>0</v>
      </c>
      <c r="B61" s="1">
        <v>64</v>
      </c>
      <c r="C61" s="1" t="s">
        <v>119</v>
      </c>
      <c r="D61" s="1" t="s">
        <v>120</v>
      </c>
      <c r="E61" s="1"/>
      <c r="F61">
        <v>593838</v>
      </c>
      <c r="G61" s="1">
        <v>18657.341563999998</v>
      </c>
      <c r="H61">
        <v>236374</v>
      </c>
      <c r="I61">
        <v>222366</v>
      </c>
      <c r="J61">
        <v>216752</v>
      </c>
      <c r="K61">
        <v>213125</v>
      </c>
      <c r="L61">
        <v>203391</v>
      </c>
      <c r="M61" s="1">
        <v>17009.905794999999</v>
      </c>
      <c r="N61" s="1">
        <v>13474.019165</v>
      </c>
      <c r="O61" s="1">
        <v>16719.047709999999</v>
      </c>
      <c r="P61" s="1">
        <v>18596.836137999999</v>
      </c>
      <c r="Q61" s="1">
        <v>18596.836137999999</v>
      </c>
      <c r="R61" s="6">
        <f>H61/$F61</f>
        <v>0.39804458454999514</v>
      </c>
      <c r="S61" s="6">
        <f>I61/$F61</f>
        <v>0.37445565962434202</v>
      </c>
      <c r="T61" s="6">
        <f>J61/$F61</f>
        <v>0.36500190287586848</v>
      </c>
      <c r="U61" s="6">
        <f>K61/$F61</f>
        <v>0.35889417652625799</v>
      </c>
      <c r="V61" s="6">
        <f>L61/$F61</f>
        <v>0.34250250068200416</v>
      </c>
      <c r="W61" s="7">
        <f>M61/$G61</f>
        <v>0.91170040150957066</v>
      </c>
      <c r="X61" s="7">
        <f>N61/$G61</f>
        <v>0.72218322845086336</v>
      </c>
      <c r="Y61" s="7">
        <f>O61/$G61</f>
        <v>0.89611093052292046</v>
      </c>
      <c r="Z61" s="7">
        <f>P61/$G61</f>
        <v>0.99675701783169646</v>
      </c>
      <c r="AA61" s="7">
        <f>Q61/$G61</f>
        <v>0.99675701783169646</v>
      </c>
    </row>
    <row r="62" spans="1:27" x14ac:dyDescent="0.3">
      <c r="A62" s="10">
        <v>0</v>
      </c>
      <c r="B62" s="1">
        <v>65</v>
      </c>
      <c r="C62" s="1" t="s">
        <v>121</v>
      </c>
      <c r="D62" s="1" t="s">
        <v>122</v>
      </c>
      <c r="E62" s="1"/>
      <c r="F62">
        <v>894051</v>
      </c>
      <c r="G62" s="1">
        <v>20943.113765999999</v>
      </c>
      <c r="H62">
        <v>149420</v>
      </c>
      <c r="I62">
        <v>140068</v>
      </c>
      <c r="J62">
        <v>131265</v>
      </c>
      <c r="K62">
        <v>121544</v>
      </c>
      <c r="L62">
        <v>84481</v>
      </c>
      <c r="M62" s="1">
        <v>17987.888865000001</v>
      </c>
      <c r="N62" s="1">
        <v>13098.538107</v>
      </c>
      <c r="O62" s="1">
        <v>15792.421864</v>
      </c>
      <c r="P62" s="1">
        <v>16722.285879999999</v>
      </c>
      <c r="Q62" s="1">
        <v>18355.406158000002</v>
      </c>
      <c r="R62" s="6">
        <f>H62/$F62</f>
        <v>0.16712693123770345</v>
      </c>
      <c r="S62" s="6">
        <f>I62/$F62</f>
        <v>0.15666667785171093</v>
      </c>
      <c r="T62" s="6">
        <f>J62/$F62</f>
        <v>0.14682048339524256</v>
      </c>
      <c r="U62" s="6">
        <f>K62/$F62</f>
        <v>0.13594750187629118</v>
      </c>
      <c r="V62" s="6">
        <f>L62/$F62</f>
        <v>9.4492372359071236E-2</v>
      </c>
      <c r="W62" s="7">
        <f>M62/$G62</f>
        <v>0.85889276379725144</v>
      </c>
      <c r="X62" s="7">
        <f>N62/$G62</f>
        <v>0.62543412853272862</v>
      </c>
      <c r="Y62" s="7">
        <f>O62/$G62</f>
        <v>0.75406274541840734</v>
      </c>
      <c r="Z62" s="7">
        <f>P62/$G62</f>
        <v>0.79846225670357185</v>
      </c>
      <c r="AA62" s="7">
        <f>Q62/$G62</f>
        <v>0.8764411234684214</v>
      </c>
    </row>
    <row r="63" spans="1:27" x14ac:dyDescent="0.3">
      <c r="A63" s="11">
        <v>0</v>
      </c>
      <c r="B63" s="1">
        <v>67</v>
      </c>
      <c r="C63" s="1" t="s">
        <v>123</v>
      </c>
      <c r="D63" s="1" t="s">
        <v>124</v>
      </c>
      <c r="E63" s="1"/>
      <c r="F63">
        <v>446177</v>
      </c>
      <c r="G63" s="1">
        <v>8599.6489600000004</v>
      </c>
      <c r="H63">
        <v>169095</v>
      </c>
      <c r="I63">
        <v>162839</v>
      </c>
      <c r="J63">
        <v>157702</v>
      </c>
      <c r="K63">
        <v>157702</v>
      </c>
      <c r="L63">
        <v>157702</v>
      </c>
      <c r="M63" s="1">
        <v>8035.6722040000004</v>
      </c>
      <c r="N63" s="1">
        <v>5116.7064849999997</v>
      </c>
      <c r="O63" s="1">
        <v>8171.6749110000001</v>
      </c>
      <c r="P63" s="1">
        <v>8592.1854230000008</v>
      </c>
      <c r="Q63" s="1">
        <v>8592.1854230000008</v>
      </c>
      <c r="R63" s="6">
        <f>H63/$F63</f>
        <v>0.37898636639719213</v>
      </c>
      <c r="S63" s="6">
        <f>I63/$F63</f>
        <v>0.36496502509093925</v>
      </c>
      <c r="T63" s="6">
        <f>J63/$F63</f>
        <v>0.35345165707779647</v>
      </c>
      <c r="U63" s="6">
        <f>K63/$F63</f>
        <v>0.35345165707779647</v>
      </c>
      <c r="V63" s="6">
        <f>L63/$F63</f>
        <v>0.35345165707779647</v>
      </c>
      <c r="W63" s="7">
        <f>M63/$G63</f>
        <v>0.93441863050186647</v>
      </c>
      <c r="X63" s="7">
        <f>N63/$G63</f>
        <v>0.59499015701682778</v>
      </c>
      <c r="Y63" s="7">
        <f>O63/$G63</f>
        <v>0.95023354430039431</v>
      </c>
      <c r="Z63" s="7">
        <f>P63/$G63</f>
        <v>0.9991321114344649</v>
      </c>
      <c r="AA63" s="7">
        <f>Q63/$G63</f>
        <v>0.9991321114344649</v>
      </c>
    </row>
    <row r="64" spans="1:27" x14ac:dyDescent="0.3">
      <c r="A64" s="10">
        <v>1</v>
      </c>
      <c r="B64" s="1">
        <v>68</v>
      </c>
      <c r="C64" s="1" t="s">
        <v>125</v>
      </c>
      <c r="D64" s="1" t="s">
        <v>126</v>
      </c>
      <c r="E64" s="1"/>
      <c r="F64">
        <v>566896</v>
      </c>
      <c r="G64" s="1">
        <v>44657.631406</v>
      </c>
      <c r="H64">
        <v>227522</v>
      </c>
      <c r="I64">
        <v>215591</v>
      </c>
      <c r="J64">
        <v>203339</v>
      </c>
      <c r="K64">
        <v>200295</v>
      </c>
      <c r="L64">
        <v>200295</v>
      </c>
      <c r="M64" s="1">
        <v>39111.486830000002</v>
      </c>
      <c r="N64" s="1">
        <v>31093.320597000002</v>
      </c>
      <c r="O64" s="1">
        <v>43629.206156</v>
      </c>
      <c r="P64" s="1">
        <v>44382.701892999998</v>
      </c>
      <c r="Q64" s="1">
        <v>44382.701892999998</v>
      </c>
      <c r="R64" s="6">
        <f>H64/$F64</f>
        <v>0.40134698427930343</v>
      </c>
      <c r="S64" s="6">
        <f>I64/$F64</f>
        <v>0.38030079591318339</v>
      </c>
      <c r="T64" s="6">
        <f>J64/$F64</f>
        <v>0.35868836612006433</v>
      </c>
      <c r="U64" s="6">
        <f>K64/$F64</f>
        <v>0.35331877451948857</v>
      </c>
      <c r="V64" s="6">
        <f>L64/$F64</f>
        <v>0.35331877451948857</v>
      </c>
      <c r="W64" s="7">
        <f>M64/$G64</f>
        <v>0.87580746221003469</v>
      </c>
      <c r="X64" s="7">
        <f>N64/$G64</f>
        <v>0.69625995866906731</v>
      </c>
      <c r="Y64" s="7">
        <f>O64/$G64</f>
        <v>0.97697089573223928</v>
      </c>
      <c r="Z64" s="7">
        <f>P64/$G64</f>
        <v>0.99384361632392659</v>
      </c>
      <c r="AA64" s="7">
        <f>Q64/$G64</f>
        <v>0.99384361632392659</v>
      </c>
    </row>
    <row r="65" spans="1:27" x14ac:dyDescent="0.3">
      <c r="A65" s="11">
        <v>0</v>
      </c>
      <c r="B65" s="1">
        <v>69</v>
      </c>
      <c r="C65" s="1" t="s">
        <v>127</v>
      </c>
      <c r="D65" s="1" t="s">
        <v>128</v>
      </c>
      <c r="E65" s="1"/>
      <c r="F65">
        <v>468446</v>
      </c>
      <c r="G65" s="1">
        <v>12019.310625</v>
      </c>
      <c r="H65">
        <v>100664</v>
      </c>
      <c r="I65">
        <v>89244</v>
      </c>
      <c r="J65">
        <v>87394</v>
      </c>
      <c r="K65">
        <v>87394</v>
      </c>
      <c r="L65">
        <v>61500</v>
      </c>
      <c r="M65" s="1">
        <v>10319.38168</v>
      </c>
      <c r="N65" s="1">
        <v>3823.9117860000001</v>
      </c>
      <c r="O65" s="1">
        <v>5589.2144099999996</v>
      </c>
      <c r="P65" s="1">
        <v>11989.689848</v>
      </c>
      <c r="Q65" s="1">
        <v>11989.689848</v>
      </c>
      <c r="R65" s="6">
        <f>H65/$F65</f>
        <v>0.21488922949496847</v>
      </c>
      <c r="S65" s="6">
        <f>I65/$F65</f>
        <v>0.19051075257340228</v>
      </c>
      <c r="T65" s="6">
        <f>J65/$F65</f>
        <v>0.1865615247008193</v>
      </c>
      <c r="U65" s="6">
        <f>K65/$F65</f>
        <v>0.1865615247008193</v>
      </c>
      <c r="V65" s="6">
        <f>L65/$F65</f>
        <v>0.13128514279127157</v>
      </c>
      <c r="W65" s="7">
        <f>M65/$G65</f>
        <v>0.85856685145783895</v>
      </c>
      <c r="X65" s="7">
        <f>N65/$G65</f>
        <v>0.31814734682422768</v>
      </c>
      <c r="Y65" s="7">
        <f>O65/$G65</f>
        <v>0.46501954932211426</v>
      </c>
      <c r="Z65" s="7">
        <f>P65/$G65</f>
        <v>0.99753556772728802</v>
      </c>
      <c r="AA65" s="7">
        <f>Q65/$G65</f>
        <v>0.99753556772728802</v>
      </c>
    </row>
    <row r="66" spans="1:27" x14ac:dyDescent="0.3">
      <c r="A66" s="10">
        <v>0</v>
      </c>
      <c r="B66" s="1">
        <v>70</v>
      </c>
      <c r="C66" s="1" t="s">
        <v>129</v>
      </c>
      <c r="D66" s="1" t="s">
        <v>130</v>
      </c>
      <c r="E66" s="1"/>
      <c r="F66">
        <v>914700</v>
      </c>
      <c r="G66" s="1">
        <v>29272.009049</v>
      </c>
      <c r="H66">
        <v>172787</v>
      </c>
      <c r="I66">
        <v>157944</v>
      </c>
      <c r="J66">
        <v>148215</v>
      </c>
      <c r="K66">
        <v>148113</v>
      </c>
      <c r="L66">
        <v>106794</v>
      </c>
      <c r="M66" s="1">
        <v>27146.020783</v>
      </c>
      <c r="N66" s="1">
        <v>17351.884045999999</v>
      </c>
      <c r="O66" s="1">
        <v>22105.814353000002</v>
      </c>
      <c r="P66" s="1">
        <v>28696.992682</v>
      </c>
      <c r="Q66" s="1">
        <v>28937.301942999999</v>
      </c>
      <c r="R66" s="6">
        <f>H66/$F66</f>
        <v>0.18890018585328522</v>
      </c>
      <c r="S66" s="6">
        <f>I66/$F66</f>
        <v>0.17267300754345688</v>
      </c>
      <c r="T66" s="6">
        <f>J66/$F66</f>
        <v>0.16203673335519841</v>
      </c>
      <c r="U66" s="6">
        <f>K66/$F66</f>
        <v>0.16192522138406035</v>
      </c>
      <c r="V66" s="6">
        <f>L66/$F66</f>
        <v>0.11675303378156773</v>
      </c>
      <c r="W66" s="7">
        <f>M66/$G66</f>
        <v>0.92737128966989613</v>
      </c>
      <c r="X66" s="7">
        <f>N66/$G66</f>
        <v>0.59278076940170865</v>
      </c>
      <c r="Y66" s="7">
        <f>O66/$G66</f>
        <v>0.755186100004133</v>
      </c>
      <c r="Z66" s="7">
        <f>P66/$G66</f>
        <v>0.98035610176132948</v>
      </c>
      <c r="AA66" s="7">
        <f>Q66/$G66</f>
        <v>0.98856562576761586</v>
      </c>
    </row>
    <row r="67" spans="1:27" x14ac:dyDescent="0.3">
      <c r="A67" s="11">
        <v>1</v>
      </c>
      <c r="B67" s="1">
        <v>71</v>
      </c>
      <c r="C67" s="1" t="s">
        <v>131</v>
      </c>
      <c r="D67" s="1" t="s">
        <v>132</v>
      </c>
      <c r="E67" s="1"/>
      <c r="F67">
        <v>2043675</v>
      </c>
      <c r="G67" s="1">
        <v>525797.29137999995</v>
      </c>
      <c r="H67">
        <v>307607</v>
      </c>
      <c r="I67">
        <v>259156</v>
      </c>
      <c r="J67">
        <v>223073</v>
      </c>
      <c r="K67">
        <v>195840</v>
      </c>
      <c r="L67">
        <v>82425</v>
      </c>
      <c r="M67" s="1">
        <v>404709.769164</v>
      </c>
      <c r="N67" s="1">
        <v>302889.59745399997</v>
      </c>
      <c r="O67" s="1">
        <v>318438.82886200002</v>
      </c>
      <c r="P67" s="1">
        <v>509530.55543200002</v>
      </c>
      <c r="Q67" s="1">
        <v>348665.03477999999</v>
      </c>
      <c r="R67" s="6">
        <f>H67/$F67</f>
        <v>0.15051659388112101</v>
      </c>
      <c r="S67" s="6">
        <f>I67/$F67</f>
        <v>0.12680881255581244</v>
      </c>
      <c r="T67" s="6">
        <f>J67/$F67</f>
        <v>0.10915287411158819</v>
      </c>
      <c r="U67" s="6">
        <f>K67/$F67</f>
        <v>9.5827369811736215E-2</v>
      </c>
      <c r="V67" s="6">
        <f>L67/$F67</f>
        <v>4.0331755293772246E-2</v>
      </c>
      <c r="W67" s="7">
        <f>M67/$G67</f>
        <v>0.76970683531253004</v>
      </c>
      <c r="X67" s="7">
        <f>N67/$G67</f>
        <v>0.57605773635508906</v>
      </c>
      <c r="Y67" s="7">
        <f>O67/$G67</f>
        <v>0.60563040944206858</v>
      </c>
      <c r="Z67" s="7">
        <f>P67/$G67</f>
        <v>0.96906272395335757</v>
      </c>
      <c r="AA67" s="7">
        <f>Q67/$G67</f>
        <v>0.66311683322844583</v>
      </c>
    </row>
    <row r="68" spans="1:27" x14ac:dyDescent="0.3">
      <c r="A68" s="10">
        <v>0</v>
      </c>
      <c r="B68" s="1">
        <v>72</v>
      </c>
      <c r="C68" s="1" t="s">
        <v>133</v>
      </c>
      <c r="D68" s="1" t="s">
        <v>134</v>
      </c>
      <c r="E68" s="1"/>
      <c r="F68">
        <v>614192</v>
      </c>
      <c r="G68" s="1">
        <v>33093.982380000001</v>
      </c>
      <c r="H68">
        <v>138150</v>
      </c>
      <c r="I68">
        <v>125991</v>
      </c>
      <c r="J68">
        <v>119758</v>
      </c>
      <c r="K68">
        <v>116638</v>
      </c>
      <c r="L68">
        <v>116638</v>
      </c>
      <c r="M68" s="1">
        <v>28995.758943000001</v>
      </c>
      <c r="N68" s="1">
        <v>21887.350428999998</v>
      </c>
      <c r="O68" s="1">
        <v>27043.158342999999</v>
      </c>
      <c r="P68" s="1">
        <v>30358.501650999999</v>
      </c>
      <c r="Q68" s="1">
        <v>32196.838079000001</v>
      </c>
      <c r="R68" s="6">
        <f>H68/$F68</f>
        <v>0.22492966368822778</v>
      </c>
      <c r="S68" s="6">
        <f>I68/$F68</f>
        <v>0.20513292260400656</v>
      </c>
      <c r="T68" s="6">
        <f>J68/$F68</f>
        <v>0.19498463021335347</v>
      </c>
      <c r="U68" s="6">
        <f>K68/$F68</f>
        <v>0.1899047854742491</v>
      </c>
      <c r="V68" s="6">
        <f>L68/$F68</f>
        <v>0.1899047854742491</v>
      </c>
      <c r="W68" s="7">
        <f>M68/$G68</f>
        <v>0.87616408959361991</v>
      </c>
      <c r="X68" s="7">
        <f>N68/$G68</f>
        <v>0.66136949544722634</v>
      </c>
      <c r="Y68" s="7">
        <f>O68/$G68</f>
        <v>0.81716240833388631</v>
      </c>
      <c r="Z68" s="7">
        <f>P68/$G68</f>
        <v>0.91734205035858241</v>
      </c>
      <c r="AA68" s="7">
        <f>Q68/$G68</f>
        <v>0.97289101412158308</v>
      </c>
    </row>
    <row r="69" spans="1:27" x14ac:dyDescent="0.3">
      <c r="A69" s="11">
        <v>1</v>
      </c>
      <c r="B69" s="1">
        <v>73</v>
      </c>
      <c r="C69" s="1" t="s">
        <v>135</v>
      </c>
      <c r="D69" s="1" t="s">
        <v>136</v>
      </c>
      <c r="E69" s="1"/>
      <c r="F69">
        <v>1408750</v>
      </c>
      <c r="G69" s="1">
        <v>118265.65193599999</v>
      </c>
      <c r="H69">
        <v>232190</v>
      </c>
      <c r="I69">
        <v>192855</v>
      </c>
      <c r="J69">
        <v>174216</v>
      </c>
      <c r="K69">
        <v>155911</v>
      </c>
      <c r="L69">
        <v>129890</v>
      </c>
      <c r="M69" s="1">
        <v>101171.571572</v>
      </c>
      <c r="N69" s="1">
        <v>52326.849349999997</v>
      </c>
      <c r="O69" s="1">
        <v>69937.711316999994</v>
      </c>
      <c r="P69" s="1">
        <v>94988.017108</v>
      </c>
      <c r="Q69" s="1">
        <v>114440.796523</v>
      </c>
      <c r="R69" s="6">
        <f>H69/$F69</f>
        <v>0.16481987577639751</v>
      </c>
      <c r="S69" s="6">
        <f>I69/$F69</f>
        <v>0.13689795918367348</v>
      </c>
      <c r="T69" s="6">
        <f>J69/$F69</f>
        <v>0.12366708074534162</v>
      </c>
      <c r="U69" s="6">
        <f>K69/$F69</f>
        <v>0.11067329192546584</v>
      </c>
      <c r="V69" s="6">
        <f>L69/$F69</f>
        <v>9.2202307009760426E-2</v>
      </c>
      <c r="W69" s="7">
        <f>M69/$G69</f>
        <v>0.85546031257452049</v>
      </c>
      <c r="X69" s="7">
        <f>N69/$G69</f>
        <v>0.44245178962288151</v>
      </c>
      <c r="Y69" s="7">
        <f>O69/$G69</f>
        <v>0.5913611447797803</v>
      </c>
      <c r="Z69" s="7">
        <f>P69/$G69</f>
        <v>0.80317501787757617</v>
      </c>
      <c r="AA69" s="7">
        <f>Q69/$G69</f>
        <v>0.96765878046256548</v>
      </c>
    </row>
    <row r="70" spans="1:27" x14ac:dyDescent="0.3">
      <c r="A70" s="10">
        <v>0</v>
      </c>
      <c r="B70" s="1">
        <v>74</v>
      </c>
      <c r="C70" s="1" t="s">
        <v>137</v>
      </c>
      <c r="D70" s="1" t="s">
        <v>138</v>
      </c>
      <c r="E70" s="1"/>
      <c r="F70">
        <v>372432</v>
      </c>
      <c r="G70" s="1">
        <v>26957.963351999999</v>
      </c>
      <c r="H70">
        <v>138457</v>
      </c>
      <c r="I70">
        <v>128995</v>
      </c>
      <c r="J70">
        <v>118515</v>
      </c>
      <c r="K70">
        <v>118515</v>
      </c>
      <c r="L70">
        <v>76695</v>
      </c>
      <c r="M70" s="1">
        <v>26276.291707</v>
      </c>
      <c r="N70" s="1">
        <v>23256.612991999998</v>
      </c>
      <c r="O70" s="1">
        <v>25721.807096</v>
      </c>
      <c r="P70" s="1">
        <v>26727.132052000001</v>
      </c>
      <c r="Q70" s="1">
        <v>26719.903747</v>
      </c>
      <c r="R70" s="6">
        <f>H70/$F70</f>
        <v>0.37176451003136141</v>
      </c>
      <c r="S70" s="6">
        <f>I70/$F70</f>
        <v>0.34635852987927995</v>
      </c>
      <c r="T70" s="6">
        <f>J70/$F70</f>
        <v>0.31821916484083002</v>
      </c>
      <c r="U70" s="6">
        <f>K70/$F70</f>
        <v>0.31821916484083002</v>
      </c>
      <c r="V70" s="6">
        <f>L70/$F70</f>
        <v>0.20593021007861839</v>
      </c>
      <c r="W70" s="7">
        <f>M70/$G70</f>
        <v>0.97471353321097876</v>
      </c>
      <c r="X70" s="7">
        <f>N70/$G70</f>
        <v>0.86269918421988656</v>
      </c>
      <c r="Y70" s="7">
        <f>O70/$G70</f>
        <v>0.95414504278906187</v>
      </c>
      <c r="Z70" s="7">
        <f>P70/$G70</f>
        <v>0.99143736131005344</v>
      </c>
      <c r="AA70" s="7">
        <f>Q70/$G70</f>
        <v>0.9911692288511722</v>
      </c>
    </row>
    <row r="71" spans="1:27" x14ac:dyDescent="0.3">
      <c r="A71" s="11">
        <v>0</v>
      </c>
      <c r="B71" s="1">
        <v>75</v>
      </c>
      <c r="C71" s="1" t="s">
        <v>139</v>
      </c>
      <c r="D71" s="1" t="s">
        <v>140</v>
      </c>
      <c r="E71" s="1"/>
      <c r="F71">
        <v>215114</v>
      </c>
      <c r="G71" s="1">
        <v>18560.869017000001</v>
      </c>
      <c r="H71">
        <v>32871</v>
      </c>
      <c r="I71">
        <v>28004</v>
      </c>
      <c r="J71">
        <v>28004</v>
      </c>
      <c r="K71">
        <v>28004</v>
      </c>
      <c r="L71">
        <v>16951</v>
      </c>
      <c r="M71" s="1">
        <v>18161.695539</v>
      </c>
      <c r="N71" s="1">
        <v>11525.008813</v>
      </c>
      <c r="O71" s="1">
        <v>16869.558421000002</v>
      </c>
      <c r="P71" s="1">
        <v>18428.596795000001</v>
      </c>
      <c r="Q71" s="1">
        <v>18428.596795000001</v>
      </c>
      <c r="R71" s="6">
        <f>H71/$F71</f>
        <v>0.15280734866163986</v>
      </c>
      <c r="S71" s="6">
        <f>I71/$F71</f>
        <v>0.13018213598371095</v>
      </c>
      <c r="T71" s="6">
        <f>J71/$F71</f>
        <v>0.13018213598371095</v>
      </c>
      <c r="U71" s="6">
        <f>K71/$F71</f>
        <v>0.13018213598371095</v>
      </c>
      <c r="V71" s="6">
        <f>L71/$F71</f>
        <v>7.8800078098124712E-2</v>
      </c>
      <c r="W71" s="7">
        <f>M71/$G71</f>
        <v>0.97849381526078361</v>
      </c>
      <c r="X71" s="7">
        <f>N71/$G71</f>
        <v>0.62093045333406438</v>
      </c>
      <c r="Y71" s="7">
        <f>O71/$G71</f>
        <v>0.90887761804412726</v>
      </c>
      <c r="Z71" s="7">
        <f>P71/$G71</f>
        <v>0.99287359757353755</v>
      </c>
      <c r="AA71" s="7">
        <f>Q71/$G71</f>
        <v>0.99287359757353755</v>
      </c>
    </row>
    <row r="72" spans="1:27" x14ac:dyDescent="0.3">
      <c r="A72" s="10">
        <v>0</v>
      </c>
      <c r="B72" s="1">
        <v>76</v>
      </c>
      <c r="C72" s="1" t="s">
        <v>141</v>
      </c>
      <c r="D72" s="1" t="s">
        <v>142</v>
      </c>
      <c r="E72" s="1"/>
      <c r="F72">
        <v>1526964</v>
      </c>
      <c r="G72" s="1">
        <v>48626.966076999997</v>
      </c>
      <c r="H72">
        <v>172157</v>
      </c>
      <c r="I72">
        <v>155747</v>
      </c>
      <c r="J72">
        <v>137255</v>
      </c>
      <c r="K72">
        <v>124073</v>
      </c>
      <c r="L72">
        <v>97212</v>
      </c>
      <c r="M72" s="1">
        <v>40605.409587000002</v>
      </c>
      <c r="N72" s="1">
        <v>13432.154039999999</v>
      </c>
      <c r="O72" s="1">
        <v>9424.2730879999999</v>
      </c>
      <c r="P72" s="1">
        <v>22422.655675000002</v>
      </c>
      <c r="Q72" s="1">
        <v>38575.611892000001</v>
      </c>
      <c r="R72" s="6">
        <f>H72/$F72</f>
        <v>0.11274463576089548</v>
      </c>
      <c r="S72" s="6">
        <f>I72/$F72</f>
        <v>0.10199782051181298</v>
      </c>
      <c r="T72" s="6">
        <f>J72/$F72</f>
        <v>8.9887515357271033E-2</v>
      </c>
      <c r="U72" s="6">
        <f>K72/$F72</f>
        <v>8.1254698866508962E-2</v>
      </c>
      <c r="V72" s="6">
        <f>L72/$F72</f>
        <v>6.3663583424363637E-2</v>
      </c>
      <c r="W72" s="7">
        <f>M72/$G72</f>
        <v>0.83503892722202755</v>
      </c>
      <c r="X72" s="7">
        <f>N72/$G72</f>
        <v>0.27622850289961348</v>
      </c>
      <c r="Y72" s="7">
        <f>O72/$G72</f>
        <v>0.19380754853339646</v>
      </c>
      <c r="Z72" s="7">
        <f>P72/$G72</f>
        <v>0.4611156624391104</v>
      </c>
      <c r="AA72" s="7">
        <f>Q72/$G72</f>
        <v>0.79329670353926984</v>
      </c>
    </row>
    <row r="73" spans="1:27" x14ac:dyDescent="0.3">
      <c r="A73" s="11">
        <v>0</v>
      </c>
      <c r="B73" s="1">
        <v>77</v>
      </c>
      <c r="C73" s="1" t="s">
        <v>143</v>
      </c>
      <c r="D73" s="1" t="s">
        <v>144</v>
      </c>
      <c r="E73" s="1"/>
      <c r="F73">
        <v>385812</v>
      </c>
      <c r="G73" s="1">
        <v>37993.640405999999</v>
      </c>
      <c r="H73">
        <v>139810</v>
      </c>
      <c r="I73">
        <v>132430</v>
      </c>
      <c r="J73">
        <v>127960</v>
      </c>
      <c r="K73">
        <v>124146</v>
      </c>
      <c r="L73">
        <v>118893</v>
      </c>
      <c r="M73" s="1">
        <v>36219.442485</v>
      </c>
      <c r="N73" s="1">
        <v>36700.130970999999</v>
      </c>
      <c r="O73" s="1">
        <v>37718.450385999997</v>
      </c>
      <c r="P73" s="1">
        <v>37836.336227</v>
      </c>
      <c r="Q73" s="1">
        <v>37836.336227</v>
      </c>
      <c r="R73" s="6">
        <f>H73/$F73</f>
        <v>0.36237856779986105</v>
      </c>
      <c r="S73" s="6">
        <f>I73/$F73</f>
        <v>0.34325008035001503</v>
      </c>
      <c r="T73" s="6">
        <f>J73/$F73</f>
        <v>0.33166412656941724</v>
      </c>
      <c r="U73" s="6">
        <f>K73/$F73</f>
        <v>0.32177848278436127</v>
      </c>
      <c r="V73" s="6">
        <f>L73/$F73</f>
        <v>0.30816304314018228</v>
      </c>
      <c r="W73" s="7">
        <f>M73/$G73</f>
        <v>0.9533027658828972</v>
      </c>
      <c r="X73" s="7">
        <f>N73/$G73</f>
        <v>0.96595458026191861</v>
      </c>
      <c r="Y73" s="7">
        <f>O73/$G73</f>
        <v>0.99275694518715973</v>
      </c>
      <c r="Z73" s="7">
        <f>P73/$G73</f>
        <v>0.99585972343478946</v>
      </c>
      <c r="AA73" s="7">
        <f>Q73/$G73</f>
        <v>0.99585972343478946</v>
      </c>
    </row>
    <row r="74" spans="1:27" x14ac:dyDescent="0.3">
      <c r="A74" s="10">
        <v>0</v>
      </c>
      <c r="B74" s="1">
        <v>78</v>
      </c>
      <c r="C74" s="1" t="s">
        <v>145</v>
      </c>
      <c r="D74" s="1" t="s">
        <v>146</v>
      </c>
      <c r="E74" s="1"/>
      <c r="F74">
        <v>373461</v>
      </c>
      <c r="G74" s="1">
        <v>18070.693071000002</v>
      </c>
      <c r="H74">
        <v>136357</v>
      </c>
      <c r="I74">
        <v>128610</v>
      </c>
      <c r="J74">
        <v>127037</v>
      </c>
      <c r="K74">
        <v>127037</v>
      </c>
      <c r="L74">
        <v>119362</v>
      </c>
      <c r="M74" s="1">
        <v>17704.082338</v>
      </c>
      <c r="N74" s="1">
        <v>8409.4558400000005</v>
      </c>
      <c r="O74" s="1">
        <v>16631.395810000002</v>
      </c>
      <c r="P74" s="1">
        <v>18007.421839999999</v>
      </c>
      <c r="Q74" s="1">
        <v>18007.421839999999</v>
      </c>
      <c r="R74" s="6">
        <f>H74/$F74</f>
        <v>0.36511710727492297</v>
      </c>
      <c r="S74" s="6">
        <f>I74/$F74</f>
        <v>0.34437330805626293</v>
      </c>
      <c r="T74" s="6">
        <f>J74/$F74</f>
        <v>0.34016135553645493</v>
      </c>
      <c r="U74" s="6">
        <f>K74/$F74</f>
        <v>0.34016135553645493</v>
      </c>
      <c r="V74" s="6">
        <f>L74/$F74</f>
        <v>0.31961034753294187</v>
      </c>
      <c r="W74" s="7">
        <f>M74/$G74</f>
        <v>0.97971241437394885</v>
      </c>
      <c r="X74" s="7">
        <f>N74/$G74</f>
        <v>0.46536432260562077</v>
      </c>
      <c r="Y74" s="7">
        <f>O74/$G74</f>
        <v>0.92035185062659297</v>
      </c>
      <c r="Z74" s="7">
        <f>P74/$G74</f>
        <v>0.99649868265974029</v>
      </c>
      <c r="AA74" s="7">
        <f>Q74/$G74</f>
        <v>0.99649868265974029</v>
      </c>
    </row>
    <row r="75" spans="1:27" x14ac:dyDescent="0.3">
      <c r="A75" s="11">
        <v>0</v>
      </c>
      <c r="B75" s="1">
        <v>79</v>
      </c>
      <c r="C75" s="1" t="s">
        <v>147</v>
      </c>
      <c r="D75" s="1" t="s">
        <v>148</v>
      </c>
      <c r="E75" s="1"/>
      <c r="F75">
        <v>189187</v>
      </c>
      <c r="G75" s="1">
        <v>20421.744306000001</v>
      </c>
      <c r="H75">
        <v>76226</v>
      </c>
      <c r="I75">
        <v>74210</v>
      </c>
      <c r="J75">
        <v>74210</v>
      </c>
      <c r="K75">
        <v>74210</v>
      </c>
      <c r="L75">
        <v>69851</v>
      </c>
      <c r="M75" s="1">
        <v>18905.449795</v>
      </c>
      <c r="N75" s="1">
        <v>13834.317331</v>
      </c>
      <c r="O75" s="1">
        <v>19374.179029999999</v>
      </c>
      <c r="P75" s="1">
        <v>19774.591569</v>
      </c>
      <c r="Q75" s="1">
        <v>19767.615231</v>
      </c>
      <c r="R75" s="6">
        <f>H75/$F75</f>
        <v>0.40291351942786768</v>
      </c>
      <c r="S75" s="6">
        <f>I75/$F75</f>
        <v>0.39225739612129795</v>
      </c>
      <c r="T75" s="6">
        <f>J75/$F75</f>
        <v>0.39225739612129795</v>
      </c>
      <c r="U75" s="6">
        <f>K75/$F75</f>
        <v>0.39225739612129795</v>
      </c>
      <c r="V75" s="6">
        <f>L75/$F75</f>
        <v>0.36921670093611081</v>
      </c>
      <c r="W75" s="7">
        <f>M75/$G75</f>
        <v>0.92575097953045538</v>
      </c>
      <c r="X75" s="7">
        <f>N75/$G75</f>
        <v>0.67743073871194315</v>
      </c>
      <c r="Y75" s="7">
        <f>O75/$G75</f>
        <v>0.9487034378502025</v>
      </c>
      <c r="Z75" s="7">
        <f>P75/$G75</f>
        <v>0.96831060426068194</v>
      </c>
      <c r="AA75" s="7">
        <f>Q75/$G75</f>
        <v>0.96796899103237644</v>
      </c>
    </row>
    <row r="76" spans="1:27" x14ac:dyDescent="0.3">
      <c r="A76" s="10">
        <v>0</v>
      </c>
      <c r="B76" s="1">
        <v>80</v>
      </c>
      <c r="C76" s="1" t="s">
        <v>149</v>
      </c>
      <c r="D76" s="1" t="s">
        <v>150</v>
      </c>
      <c r="E76" s="1"/>
      <c r="F76">
        <v>118348</v>
      </c>
      <c r="G76" s="1">
        <v>11214.182785999999</v>
      </c>
      <c r="H76">
        <v>52102</v>
      </c>
      <c r="I76">
        <v>50334</v>
      </c>
      <c r="J76">
        <v>47876</v>
      </c>
      <c r="K76">
        <v>47876</v>
      </c>
      <c r="L76">
        <v>47876</v>
      </c>
      <c r="M76" s="1">
        <v>11069.691645999999</v>
      </c>
      <c r="N76" s="1">
        <v>11188.175241000001</v>
      </c>
      <c r="O76" s="1">
        <v>11188.175241000001</v>
      </c>
      <c r="P76" s="1">
        <v>11188.175241000001</v>
      </c>
      <c r="Q76" s="1">
        <v>11188.175241000001</v>
      </c>
      <c r="R76" s="6">
        <f>H76/$F76</f>
        <v>0.44024402609254065</v>
      </c>
      <c r="S76" s="6">
        <f>I76/$F76</f>
        <v>0.42530503261567582</v>
      </c>
      <c r="T76" s="6">
        <f>J76/$F76</f>
        <v>0.40453577584750061</v>
      </c>
      <c r="U76" s="6">
        <f>K76/$F76</f>
        <v>0.40453577584750061</v>
      </c>
      <c r="V76" s="6">
        <f>L76/$F76</f>
        <v>0.40453577584750061</v>
      </c>
      <c r="W76" s="7">
        <f>M76/$G76</f>
        <v>0.98711532148554015</v>
      </c>
      <c r="X76" s="7">
        <f>N76/$G76</f>
        <v>0.99768083457383383</v>
      </c>
      <c r="Y76" s="7">
        <f>O76/$G76</f>
        <v>0.99768083457383383</v>
      </c>
      <c r="Z76" s="7">
        <f>P76/$G76</f>
        <v>0.99768083457383383</v>
      </c>
      <c r="AA76" s="7">
        <f>Q76/$G76</f>
        <v>0.99768083457383383</v>
      </c>
    </row>
    <row r="77" spans="1:27" x14ac:dyDescent="0.3">
      <c r="A77" s="11">
        <v>0</v>
      </c>
      <c r="B77" s="1">
        <v>81</v>
      </c>
      <c r="C77" s="1" t="s">
        <v>151</v>
      </c>
      <c r="D77" s="1" t="s">
        <v>152</v>
      </c>
      <c r="E77" s="1"/>
      <c r="F77">
        <v>518809</v>
      </c>
      <c r="G77" s="1">
        <v>15548.745163</v>
      </c>
      <c r="H77">
        <v>179115</v>
      </c>
      <c r="I77">
        <v>166206</v>
      </c>
      <c r="J77">
        <v>162721</v>
      </c>
      <c r="K77">
        <v>162721</v>
      </c>
      <c r="L77">
        <v>147045</v>
      </c>
      <c r="M77" s="1">
        <v>14561.401884000001</v>
      </c>
      <c r="N77" s="1">
        <v>9092.4400060000007</v>
      </c>
      <c r="O77" s="1">
        <v>14943.295083999999</v>
      </c>
      <c r="P77" s="1">
        <v>15441.981226</v>
      </c>
      <c r="Q77" s="1">
        <v>15441.981226</v>
      </c>
      <c r="R77" s="6">
        <f>H77/$F77</f>
        <v>0.34524266155752886</v>
      </c>
      <c r="S77" s="6">
        <f>I77/$F77</f>
        <v>0.32036067223197745</v>
      </c>
      <c r="T77" s="6">
        <f>J77/$F77</f>
        <v>0.31364336393547532</v>
      </c>
      <c r="U77" s="6">
        <f>K77/$F77</f>
        <v>0.31364336393547532</v>
      </c>
      <c r="V77" s="6">
        <f>L77/$F77</f>
        <v>0.283428005296747</v>
      </c>
      <c r="W77" s="7">
        <f>M77/$G77</f>
        <v>0.93650013112636932</v>
      </c>
      <c r="X77" s="7">
        <f>N77/$G77</f>
        <v>0.5847700191033095</v>
      </c>
      <c r="Y77" s="7">
        <f>O77/$G77</f>
        <v>0.96106116135720476</v>
      </c>
      <c r="Z77" s="7">
        <f>P77/$G77</f>
        <v>0.99313359786395772</v>
      </c>
      <c r="AA77" s="7">
        <f>Q77/$G77</f>
        <v>0.99313359786395772</v>
      </c>
    </row>
    <row r="78" spans="1:27" x14ac:dyDescent="0.3">
      <c r="A78" s="10">
        <v>0</v>
      </c>
      <c r="B78" s="1">
        <v>82</v>
      </c>
      <c r="C78" s="1" t="s">
        <v>153</v>
      </c>
      <c r="D78" s="1" t="s">
        <v>154</v>
      </c>
      <c r="E78" s="1"/>
      <c r="F78">
        <v>460434</v>
      </c>
      <c r="G78" s="1">
        <v>12658.797918</v>
      </c>
      <c r="H78">
        <v>115991</v>
      </c>
      <c r="I78">
        <v>110919</v>
      </c>
      <c r="J78">
        <v>104341</v>
      </c>
      <c r="K78">
        <v>104341</v>
      </c>
      <c r="L78">
        <v>86762</v>
      </c>
      <c r="M78" s="1">
        <v>12074.836369000001</v>
      </c>
      <c r="N78" s="1">
        <v>12230.011472</v>
      </c>
      <c r="O78" s="1">
        <v>12127.126184000001</v>
      </c>
      <c r="P78" s="1">
        <v>12532.405016000001</v>
      </c>
      <c r="Q78" s="1">
        <v>12496.722795</v>
      </c>
      <c r="R78" s="6">
        <f>H78/$F78</f>
        <v>0.2519166699244626</v>
      </c>
      <c r="S78" s="6">
        <f>I78/$F78</f>
        <v>0.24090097603565333</v>
      </c>
      <c r="T78" s="6">
        <f>J78/$F78</f>
        <v>0.22661445505761954</v>
      </c>
      <c r="U78" s="6">
        <f>K78/$F78</f>
        <v>0.22661445505761954</v>
      </c>
      <c r="V78" s="6">
        <f>L78/$F78</f>
        <v>0.18843525890789994</v>
      </c>
      <c r="W78" s="7">
        <f>M78/$G78</f>
        <v>0.95386911515747919</v>
      </c>
      <c r="X78" s="7">
        <f>N78/$G78</f>
        <v>0.96612739623639199</v>
      </c>
      <c r="Y78" s="7">
        <f>O78/$G78</f>
        <v>0.95799982451382715</v>
      </c>
      <c r="Z78" s="7">
        <f>P78/$G78</f>
        <v>0.99001541040320451</v>
      </c>
      <c r="AA78" s="7">
        <f>Q78/$G78</f>
        <v>0.98719664188891587</v>
      </c>
    </row>
    <row r="79" spans="1:27" x14ac:dyDescent="0.3">
      <c r="A79" s="11">
        <v>0</v>
      </c>
      <c r="B79" s="1">
        <v>83</v>
      </c>
      <c r="C79" s="1" t="s">
        <v>155</v>
      </c>
      <c r="D79" s="1" t="s">
        <v>156</v>
      </c>
      <c r="E79" s="1"/>
      <c r="F79">
        <v>903757</v>
      </c>
      <c r="G79" s="1">
        <v>11018.568431</v>
      </c>
      <c r="H79">
        <v>79293</v>
      </c>
      <c r="I79">
        <v>52084</v>
      </c>
      <c r="J79">
        <v>45382</v>
      </c>
      <c r="K79">
        <v>40576</v>
      </c>
      <c r="L79">
        <v>33646</v>
      </c>
      <c r="M79" s="1">
        <v>8884.942642</v>
      </c>
      <c r="N79" s="1">
        <v>4554.5907859999998</v>
      </c>
      <c r="O79" s="1">
        <v>5973.8479379999999</v>
      </c>
      <c r="P79" s="1">
        <v>6957.5582969999996</v>
      </c>
      <c r="Q79" s="1">
        <v>7321.6707509999997</v>
      </c>
      <c r="R79" s="6">
        <f>H79/$F79</f>
        <v>8.7737079768123505E-2</v>
      </c>
      <c r="S79" s="6">
        <f>I79/$F79</f>
        <v>5.7630535641770959E-2</v>
      </c>
      <c r="T79" s="6">
        <f>J79/$F79</f>
        <v>5.0214825445335419E-2</v>
      </c>
      <c r="U79" s="6">
        <f>K79/$F79</f>
        <v>4.4897024310738394E-2</v>
      </c>
      <c r="V79" s="6">
        <f>L79/$F79</f>
        <v>3.7229033910664039E-2</v>
      </c>
      <c r="W79" s="7">
        <f>M79/$G79</f>
        <v>0.80636088958732721</v>
      </c>
      <c r="X79" s="7">
        <f>N79/$G79</f>
        <v>0.41335594678397292</v>
      </c>
      <c r="Y79" s="7">
        <f>O79/$G79</f>
        <v>0.54216189475149801</v>
      </c>
      <c r="Z79" s="7">
        <f>P79/$G79</f>
        <v>0.63143940527023257</v>
      </c>
      <c r="AA79" s="7">
        <f>Q79/$G79</f>
        <v>0.66448475560590725</v>
      </c>
    </row>
    <row r="80" spans="1:27" x14ac:dyDescent="0.3">
      <c r="A80" s="10">
        <v>0</v>
      </c>
      <c r="B80" s="1">
        <v>84</v>
      </c>
      <c r="C80" s="1" t="s">
        <v>157</v>
      </c>
      <c r="D80" s="1" t="s">
        <v>158</v>
      </c>
      <c r="E80" s="1"/>
      <c r="F80">
        <v>745356</v>
      </c>
      <c r="G80" s="1">
        <v>6759.8265959999999</v>
      </c>
      <c r="H80">
        <v>25575</v>
      </c>
      <c r="I80">
        <v>10131</v>
      </c>
      <c r="J80">
        <v>0</v>
      </c>
      <c r="K80">
        <v>0</v>
      </c>
      <c r="L80">
        <v>0</v>
      </c>
      <c r="M80" s="1">
        <v>5274.6705549999997</v>
      </c>
      <c r="N80" s="1">
        <v>2046.7145230000001</v>
      </c>
      <c r="O80" s="1">
        <v>37.597146000000002</v>
      </c>
      <c r="P80" s="1">
        <v>380.59741700000001</v>
      </c>
      <c r="Q80" s="1">
        <v>0</v>
      </c>
      <c r="R80" s="6">
        <f>H80/$F80</f>
        <v>3.4312462769468546E-2</v>
      </c>
      <c r="S80" s="6">
        <f>I80/$F80</f>
        <v>1.3592162671260444E-2</v>
      </c>
      <c r="T80" s="6">
        <f>J80/$F80</f>
        <v>0</v>
      </c>
      <c r="U80" s="6">
        <f>K80/$F80</f>
        <v>0</v>
      </c>
      <c r="V80" s="6">
        <f>L80/$F80</f>
        <v>0</v>
      </c>
      <c r="W80" s="7">
        <f>M80/$G80</f>
        <v>0.78029672508481007</v>
      </c>
      <c r="X80" s="7">
        <f>N80/$G80</f>
        <v>0.30277618721922611</v>
      </c>
      <c r="Y80" s="7">
        <f>O80/$G80</f>
        <v>5.5618506578626447E-3</v>
      </c>
      <c r="Z80" s="7">
        <f>P80/$G80</f>
        <v>5.6302837298402207E-2</v>
      </c>
      <c r="AA80" s="7">
        <f>Q80/$G80</f>
        <v>0</v>
      </c>
    </row>
    <row r="81" spans="1:27" x14ac:dyDescent="0.3">
      <c r="A81" s="11">
        <v>0</v>
      </c>
      <c r="B81" s="1">
        <v>85</v>
      </c>
      <c r="C81" s="1" t="s">
        <v>159</v>
      </c>
      <c r="D81" s="1" t="s">
        <v>160</v>
      </c>
      <c r="E81" s="1"/>
      <c r="F81">
        <v>295115</v>
      </c>
      <c r="G81" s="1">
        <v>34508.037835000003</v>
      </c>
      <c r="H81">
        <v>114682</v>
      </c>
      <c r="I81">
        <v>108533</v>
      </c>
      <c r="J81">
        <v>108298</v>
      </c>
      <c r="K81">
        <v>108298</v>
      </c>
      <c r="L81">
        <v>94631</v>
      </c>
      <c r="M81" s="1">
        <v>31142.410072999999</v>
      </c>
      <c r="N81" s="1">
        <v>31845.091284999999</v>
      </c>
      <c r="O81" s="1">
        <v>34129.627809999998</v>
      </c>
      <c r="P81" s="1">
        <v>34129.627809999998</v>
      </c>
      <c r="Q81" s="1">
        <v>34129.627809999998</v>
      </c>
      <c r="R81" s="6">
        <f>H81/$F81</f>
        <v>0.38860105382647442</v>
      </c>
      <c r="S81" s="6">
        <f>I81/$F81</f>
        <v>0.36776510851701877</v>
      </c>
      <c r="T81" s="6">
        <f>J81/$F81</f>
        <v>0.36696880876946275</v>
      </c>
      <c r="U81" s="6">
        <f>K81/$F81</f>
        <v>0.36696880876946275</v>
      </c>
      <c r="V81" s="6">
        <f>L81/$F81</f>
        <v>0.32065804855734203</v>
      </c>
      <c r="W81" s="7">
        <f>M81/$G81</f>
        <v>0.90246829512321924</v>
      </c>
      <c r="X81" s="7">
        <f>N81/$G81</f>
        <v>0.92283112233929765</v>
      </c>
      <c r="Y81" s="7">
        <f>O81/$G81</f>
        <v>0.98903414831033365</v>
      </c>
      <c r="Z81" s="7">
        <f>P81/$G81</f>
        <v>0.98903414831033365</v>
      </c>
      <c r="AA81" s="7">
        <f>Q81/$G81</f>
        <v>0.98903414831033365</v>
      </c>
    </row>
    <row r="82" spans="1:27" x14ac:dyDescent="0.3">
      <c r="A82" s="10">
        <v>0</v>
      </c>
      <c r="B82" s="1">
        <v>86</v>
      </c>
      <c r="C82" s="1" t="s">
        <v>161</v>
      </c>
      <c r="D82" s="1" t="s">
        <v>162</v>
      </c>
      <c r="E82" s="1"/>
      <c r="F82">
        <v>596323</v>
      </c>
      <c r="G82" s="1">
        <v>16522.292538999998</v>
      </c>
      <c r="H82">
        <v>297251</v>
      </c>
      <c r="I82">
        <v>283438</v>
      </c>
      <c r="J82">
        <v>272091</v>
      </c>
      <c r="K82">
        <v>272091</v>
      </c>
      <c r="L82">
        <v>245162</v>
      </c>
      <c r="M82" s="1">
        <v>16251.888669</v>
      </c>
      <c r="N82" s="1">
        <v>15993.472769</v>
      </c>
      <c r="O82" s="1">
        <v>16511.585422</v>
      </c>
      <c r="P82" s="1">
        <v>16511.585422</v>
      </c>
      <c r="Q82" s="1">
        <v>16510.698402999999</v>
      </c>
      <c r="R82" s="6">
        <f>H82/$F82</f>
        <v>0.49847314291080502</v>
      </c>
      <c r="S82" s="6">
        <f>I82/$F82</f>
        <v>0.47530952185308967</v>
      </c>
      <c r="T82" s="6">
        <f>J82/$F82</f>
        <v>0.45628124355424826</v>
      </c>
      <c r="U82" s="6">
        <f>K82/$F82</f>
        <v>0.45628124355424826</v>
      </c>
      <c r="V82" s="6">
        <f>L82/$F82</f>
        <v>0.41112283108315462</v>
      </c>
      <c r="W82" s="7">
        <f>M82/$G82</f>
        <v>0.98363399816570707</v>
      </c>
      <c r="X82" s="7">
        <f>N82/$G82</f>
        <v>0.9679935596859971</v>
      </c>
      <c r="Y82" s="7">
        <f>O82/$G82</f>
        <v>0.99935195936189092</v>
      </c>
      <c r="Z82" s="7">
        <f>P82/$G82</f>
        <v>0.99935195936189092</v>
      </c>
      <c r="AA82" s="7">
        <f>Q82/$G82</f>
        <v>0.99929827316804665</v>
      </c>
    </row>
    <row r="83" spans="1:27" x14ac:dyDescent="0.3">
      <c r="A83" s="11">
        <v>0</v>
      </c>
      <c r="B83" s="1">
        <v>87</v>
      </c>
      <c r="C83" s="1" t="s">
        <v>163</v>
      </c>
      <c r="D83" s="1" t="s">
        <v>164</v>
      </c>
      <c r="E83" s="1"/>
      <c r="F83">
        <v>489110</v>
      </c>
      <c r="G83" s="1">
        <v>2704.8367010000002</v>
      </c>
      <c r="H83">
        <v>39505</v>
      </c>
      <c r="I83">
        <v>34717</v>
      </c>
      <c r="J83">
        <v>34717</v>
      </c>
      <c r="K83">
        <v>34717</v>
      </c>
      <c r="L83">
        <v>34717</v>
      </c>
      <c r="M83" s="1">
        <v>1543.024457</v>
      </c>
      <c r="N83" s="1">
        <v>413.59271200000001</v>
      </c>
      <c r="O83" s="1">
        <v>1079.494872</v>
      </c>
      <c r="P83" s="1">
        <v>2334.7107219999998</v>
      </c>
      <c r="Q83" s="1">
        <v>2470.916569</v>
      </c>
      <c r="R83" s="6">
        <f>H83/$F83</f>
        <v>8.0769152133466915E-2</v>
      </c>
      <c r="S83" s="6">
        <f>I83/$F83</f>
        <v>7.0979943162069889E-2</v>
      </c>
      <c r="T83" s="6">
        <f>J83/$F83</f>
        <v>7.0979943162069889E-2</v>
      </c>
      <c r="U83" s="6">
        <f>K83/$F83</f>
        <v>7.0979943162069889E-2</v>
      </c>
      <c r="V83" s="6">
        <f>L83/$F83</f>
        <v>7.0979943162069889E-2</v>
      </c>
      <c r="W83" s="7">
        <f>M83/$G83</f>
        <v>0.57046861883733357</v>
      </c>
      <c r="X83" s="7">
        <f>N83/$G83</f>
        <v>0.15290856998764155</v>
      </c>
      <c r="Y83" s="7">
        <f>O83/$G83</f>
        <v>0.39909798310593092</v>
      </c>
      <c r="Z83" s="7">
        <f>P83/$G83</f>
        <v>0.8631614326797763</v>
      </c>
      <c r="AA83" s="7">
        <f>Q83/$G83</f>
        <v>0.91351783569280987</v>
      </c>
    </row>
    <row r="84" spans="1:27" x14ac:dyDescent="0.3">
      <c r="A84" s="10">
        <v>0</v>
      </c>
      <c r="B84" s="1">
        <v>88</v>
      </c>
      <c r="C84" s="1" t="s">
        <v>165</v>
      </c>
      <c r="D84" s="1" t="s">
        <v>166</v>
      </c>
      <c r="E84" s="1"/>
      <c r="F84">
        <v>360984</v>
      </c>
      <c r="G84" s="1">
        <v>19621.464610999999</v>
      </c>
      <c r="H84">
        <v>163226</v>
      </c>
      <c r="I84">
        <v>155068</v>
      </c>
      <c r="J84">
        <v>155068</v>
      </c>
      <c r="K84">
        <v>154592</v>
      </c>
      <c r="L84">
        <v>134090</v>
      </c>
      <c r="M84" s="1">
        <v>19411.089013000001</v>
      </c>
      <c r="N84" s="1">
        <v>18852.854952999998</v>
      </c>
      <c r="O84" s="1">
        <v>19570.681183000001</v>
      </c>
      <c r="P84" s="1">
        <v>19570.074245</v>
      </c>
      <c r="Q84" s="1">
        <v>19570.074245</v>
      </c>
      <c r="R84" s="6">
        <f>H84/$F84</f>
        <v>0.4521696252465483</v>
      </c>
      <c r="S84" s="6">
        <f>I84/$F84</f>
        <v>0.42957028566363054</v>
      </c>
      <c r="T84" s="6">
        <f>J84/$F84</f>
        <v>0.42957028566363054</v>
      </c>
      <c r="U84" s="6">
        <f>K84/$F84</f>
        <v>0.42825166766394079</v>
      </c>
      <c r="V84" s="6">
        <f>L84/$F84</f>
        <v>0.37145690667730424</v>
      </c>
      <c r="W84" s="7">
        <f>M84/$G84</f>
        <v>0.98927829282009561</v>
      </c>
      <c r="X84" s="7">
        <f>N84/$G84</f>
        <v>0.96082811995751272</v>
      </c>
      <c r="Y84" s="7">
        <f>O84/$G84</f>
        <v>0.99741184315203824</v>
      </c>
      <c r="Z84" s="7">
        <f>P84/$G84</f>
        <v>0.99738091080259172</v>
      </c>
      <c r="AA84" s="7">
        <f>Q84/$G84</f>
        <v>0.99738091080259172</v>
      </c>
    </row>
    <row r="85" spans="1:27" x14ac:dyDescent="0.3">
      <c r="A85" s="11">
        <v>0</v>
      </c>
      <c r="B85" s="1">
        <v>89</v>
      </c>
      <c r="C85" s="1" t="s">
        <v>167</v>
      </c>
      <c r="D85" s="1" t="s">
        <v>168</v>
      </c>
      <c r="E85" s="1"/>
      <c r="F85">
        <v>386889</v>
      </c>
      <c r="G85" s="1">
        <v>21955.923049000001</v>
      </c>
      <c r="H85">
        <v>164165</v>
      </c>
      <c r="I85">
        <v>153805</v>
      </c>
      <c r="J85">
        <v>145623</v>
      </c>
      <c r="K85">
        <v>137159</v>
      </c>
      <c r="L85">
        <v>136616</v>
      </c>
      <c r="M85" s="1">
        <v>21734.596441000002</v>
      </c>
      <c r="N85" s="1">
        <v>19170.055727999999</v>
      </c>
      <c r="O85" s="1">
        <v>21924.405741999999</v>
      </c>
      <c r="P85" s="1">
        <v>21924.405741999999</v>
      </c>
      <c r="Q85" s="1">
        <v>21924.405741999999</v>
      </c>
      <c r="R85" s="6">
        <f>H85/$F85</f>
        <v>0.42432067078671143</v>
      </c>
      <c r="S85" s="6">
        <f>I85/$F85</f>
        <v>0.39754296451953919</v>
      </c>
      <c r="T85" s="6">
        <f>J85/$F85</f>
        <v>0.37639477989811032</v>
      </c>
      <c r="U85" s="6">
        <f>K85/$F85</f>
        <v>0.35451770404431243</v>
      </c>
      <c r="V85" s="6">
        <f>L85/$F85</f>
        <v>0.35311420071389987</v>
      </c>
      <c r="W85" s="7">
        <f>M85/$G85</f>
        <v>0.98991950338384527</v>
      </c>
      <c r="X85" s="7">
        <f>N85/$G85</f>
        <v>0.8731154543226145</v>
      </c>
      <c r="Y85" s="7">
        <f>O85/$G85</f>
        <v>0.99856451915368516</v>
      </c>
      <c r="Z85" s="7">
        <f>P85/$G85</f>
        <v>0.99856451915368516</v>
      </c>
      <c r="AA85" s="7">
        <f>Q85/$G85</f>
        <v>0.99856451915368516</v>
      </c>
    </row>
    <row r="86" spans="1:27" x14ac:dyDescent="0.3">
      <c r="A86" s="10">
        <v>0</v>
      </c>
      <c r="B86" s="1">
        <v>90</v>
      </c>
      <c r="C86" s="1" t="s">
        <v>169</v>
      </c>
      <c r="D86" s="1" t="s">
        <v>170</v>
      </c>
      <c r="E86" s="1"/>
      <c r="F86">
        <v>554893</v>
      </c>
      <c r="G86" s="1">
        <v>19267.142030999999</v>
      </c>
      <c r="H86">
        <v>51147</v>
      </c>
      <c r="I86">
        <v>38718</v>
      </c>
      <c r="J86">
        <v>30630</v>
      </c>
      <c r="K86">
        <v>25165</v>
      </c>
      <c r="L86">
        <v>21887</v>
      </c>
      <c r="M86" s="1">
        <v>16516.005569000001</v>
      </c>
      <c r="N86" s="1">
        <v>8253.5439490000008</v>
      </c>
      <c r="O86" s="1">
        <v>7302.262659</v>
      </c>
      <c r="P86" s="1">
        <v>14960.176415</v>
      </c>
      <c r="Q86" s="1">
        <v>18871.493371</v>
      </c>
      <c r="R86" s="6">
        <f>H86/$F86</f>
        <v>9.2174527341307239E-2</v>
      </c>
      <c r="S86" s="6">
        <f>I86/$F86</f>
        <v>6.9775614397730737E-2</v>
      </c>
      <c r="T86" s="6">
        <f>J86/$F86</f>
        <v>5.5199831318830835E-2</v>
      </c>
      <c r="U86" s="6">
        <f>K86/$F86</f>
        <v>4.5351085704811556E-2</v>
      </c>
      <c r="V86" s="6">
        <f>L86/$F86</f>
        <v>3.944364048564318E-2</v>
      </c>
      <c r="W86" s="7">
        <f>M86/$G86</f>
        <v>0.85721097308705474</v>
      </c>
      <c r="X86" s="7">
        <f>N86/$G86</f>
        <v>0.4283740648052734</v>
      </c>
      <c r="Y86" s="7">
        <f>O86/$G86</f>
        <v>0.3790008215671517</v>
      </c>
      <c r="Z86" s="7">
        <f>P86/$G86</f>
        <v>0.77646058719709032</v>
      </c>
      <c r="AA86" s="7">
        <f>Q86/$G86</f>
        <v>0.97946510907723539</v>
      </c>
    </row>
    <row r="87" spans="1:27" x14ac:dyDescent="0.3">
      <c r="A87" s="11">
        <v>0</v>
      </c>
      <c r="B87" s="1">
        <v>91</v>
      </c>
      <c r="C87" s="1" t="s">
        <v>171</v>
      </c>
      <c r="D87" s="1" t="s">
        <v>172</v>
      </c>
      <c r="E87" s="1"/>
      <c r="F87">
        <v>722625</v>
      </c>
      <c r="G87" s="1">
        <v>18639.023894999998</v>
      </c>
      <c r="H87">
        <v>252556</v>
      </c>
      <c r="I87">
        <v>232014</v>
      </c>
      <c r="J87">
        <v>221935</v>
      </c>
      <c r="K87">
        <v>213748</v>
      </c>
      <c r="L87">
        <v>173014</v>
      </c>
      <c r="M87" s="1">
        <v>18345.464012</v>
      </c>
      <c r="N87" s="1">
        <v>16842.487678000001</v>
      </c>
      <c r="O87" s="1">
        <v>18102.770988</v>
      </c>
      <c r="P87" s="1">
        <v>18559.401301999998</v>
      </c>
      <c r="Q87" s="1">
        <v>18557.825088000001</v>
      </c>
      <c r="R87" s="6">
        <f>H87/$F87</f>
        <v>0.34949801072478809</v>
      </c>
      <c r="S87" s="6">
        <f>I87/$F87</f>
        <v>0.32107109496626879</v>
      </c>
      <c r="T87" s="6">
        <f>J87/$F87</f>
        <v>0.30712333506313788</v>
      </c>
      <c r="U87" s="6">
        <f>K87/$F87</f>
        <v>0.29579380729977511</v>
      </c>
      <c r="V87" s="6">
        <f>L87/$F87</f>
        <v>0.23942432105172115</v>
      </c>
      <c r="W87" s="7">
        <f>M87/$G87</f>
        <v>0.98425025448469183</v>
      </c>
      <c r="X87" s="7">
        <f>N87/$G87</f>
        <v>0.90361425431285991</v>
      </c>
      <c r="Y87" s="7">
        <f>O87/$G87</f>
        <v>0.97122956062394172</v>
      </c>
      <c r="Z87" s="7">
        <f>P87/$G87</f>
        <v>0.99572817796422486</v>
      </c>
      <c r="AA87" s="7">
        <f>Q87/$G87</f>
        <v>0.99564361269895796</v>
      </c>
    </row>
    <row r="88" spans="1:27" x14ac:dyDescent="0.3">
      <c r="A88" s="10">
        <v>0</v>
      </c>
      <c r="B88" s="1">
        <v>92</v>
      </c>
      <c r="C88" s="1" t="s">
        <v>173</v>
      </c>
      <c r="D88" s="1" t="s">
        <v>174</v>
      </c>
      <c r="E88" s="1"/>
      <c r="F88">
        <v>875004</v>
      </c>
      <c r="G88" s="1">
        <v>14166.221076</v>
      </c>
      <c r="H88">
        <v>40894</v>
      </c>
      <c r="I88">
        <v>24100</v>
      </c>
      <c r="J88">
        <v>22475</v>
      </c>
      <c r="K88">
        <v>22475</v>
      </c>
      <c r="L88">
        <v>12879</v>
      </c>
      <c r="M88" s="1">
        <v>11608.495500000001</v>
      </c>
      <c r="N88" s="1">
        <v>535.169308</v>
      </c>
      <c r="O88" s="1">
        <v>3185.7112590000002</v>
      </c>
      <c r="P88" s="1">
        <v>9105.5258219999996</v>
      </c>
      <c r="Q88" s="1">
        <v>2870.448664</v>
      </c>
      <c r="R88" s="6">
        <f>H88/$F88</f>
        <v>4.6735786350690971E-2</v>
      </c>
      <c r="S88" s="6">
        <f>I88/$F88</f>
        <v>2.7542731233228649E-2</v>
      </c>
      <c r="T88" s="6">
        <f>J88/$F88</f>
        <v>2.5685596865842899E-2</v>
      </c>
      <c r="U88" s="6">
        <f>K88/$F88</f>
        <v>2.5685596865842899E-2</v>
      </c>
      <c r="V88" s="6">
        <f>L88/$F88</f>
        <v>1.4718789856960655E-2</v>
      </c>
      <c r="W88" s="7">
        <f>M88/$G88</f>
        <v>0.81944898626965357</v>
      </c>
      <c r="X88" s="7">
        <f>N88/$G88</f>
        <v>3.7777845279195046E-2</v>
      </c>
      <c r="Y88" s="7">
        <f>O88/$G88</f>
        <v>0.22488080920868442</v>
      </c>
      <c r="Z88" s="7">
        <f>P88/$G88</f>
        <v>0.64276321632635802</v>
      </c>
      <c r="AA88" s="7">
        <f>Q88/$G88</f>
        <v>0.20262627899144048</v>
      </c>
    </row>
    <row r="89" spans="1:27" x14ac:dyDescent="0.3">
      <c r="A89" s="11">
        <v>0</v>
      </c>
      <c r="B89" s="1">
        <v>93</v>
      </c>
      <c r="C89" s="1" t="s">
        <v>175</v>
      </c>
      <c r="D89" s="1" t="s">
        <v>176</v>
      </c>
      <c r="E89" s="1"/>
      <c r="F89">
        <v>956397</v>
      </c>
      <c r="G89" s="1">
        <v>23759.207180000001</v>
      </c>
      <c r="H89">
        <v>105337</v>
      </c>
      <c r="I89">
        <v>78296</v>
      </c>
      <c r="J89">
        <v>71108</v>
      </c>
      <c r="K89">
        <v>59746</v>
      </c>
      <c r="L89">
        <v>41996</v>
      </c>
      <c r="M89" s="1">
        <v>20021.574756000002</v>
      </c>
      <c r="N89" s="1">
        <v>8914.5900989999991</v>
      </c>
      <c r="O89" s="1">
        <v>4488.7681490000004</v>
      </c>
      <c r="P89" s="1">
        <v>7143.6562020000001</v>
      </c>
      <c r="Q89" s="1">
        <v>15969.101124000001</v>
      </c>
      <c r="R89" s="6">
        <f>H89/$F89</f>
        <v>0.11013940863469877</v>
      </c>
      <c r="S89" s="6">
        <f>I89/$F89</f>
        <v>8.1865585107439687E-2</v>
      </c>
      <c r="T89" s="6">
        <f>J89/$F89</f>
        <v>7.4349877718144247E-2</v>
      </c>
      <c r="U89" s="6">
        <f>K89/$F89</f>
        <v>6.2469873912193365E-2</v>
      </c>
      <c r="V89" s="6">
        <f>L89/$F89</f>
        <v>4.3910635436957668E-2</v>
      </c>
      <c r="W89" s="7">
        <f>M89/$G89</f>
        <v>0.84268698885094706</v>
      </c>
      <c r="X89" s="7">
        <f>N89/$G89</f>
        <v>0.3752057057907266</v>
      </c>
      <c r="Y89" s="7">
        <f>O89/$G89</f>
        <v>0.18892752249656505</v>
      </c>
      <c r="Z89" s="7">
        <f>P89/$G89</f>
        <v>0.30066896373601976</v>
      </c>
      <c r="AA89" s="7">
        <f>Q89/$G89</f>
        <v>0.67212264294081547</v>
      </c>
    </row>
    <row r="90" spans="1:27" x14ac:dyDescent="0.3">
      <c r="A90" s="10">
        <v>0</v>
      </c>
      <c r="B90" s="1">
        <v>94</v>
      </c>
      <c r="C90" s="1" t="s">
        <v>177</v>
      </c>
      <c r="D90" s="1" t="s">
        <v>178</v>
      </c>
      <c r="E90" s="1"/>
      <c r="F90">
        <v>141663</v>
      </c>
      <c r="G90" s="1">
        <v>18042.917952</v>
      </c>
      <c r="H90">
        <v>31652</v>
      </c>
      <c r="I90">
        <v>26793</v>
      </c>
      <c r="J90">
        <v>25614</v>
      </c>
      <c r="K90">
        <v>25185</v>
      </c>
      <c r="L90">
        <v>18859</v>
      </c>
      <c r="M90" s="1">
        <v>16999.829249999999</v>
      </c>
      <c r="N90" s="1">
        <v>10069.531126</v>
      </c>
      <c r="O90" s="1">
        <v>11529.185208999999</v>
      </c>
      <c r="P90" s="1">
        <v>17774.371848999999</v>
      </c>
      <c r="Q90" s="1">
        <v>17898.10428</v>
      </c>
      <c r="R90" s="6">
        <f>H90/$F90</f>
        <v>0.22343166529016045</v>
      </c>
      <c r="S90" s="6">
        <f>I90/$F90</f>
        <v>0.18913195400351537</v>
      </c>
      <c r="T90" s="6">
        <f>J90/$F90</f>
        <v>0.18080938565468754</v>
      </c>
      <c r="U90" s="6">
        <f>K90/$F90</f>
        <v>0.17778107198068657</v>
      </c>
      <c r="V90" s="6">
        <f>L90/$F90</f>
        <v>0.13312579855008011</v>
      </c>
      <c r="W90" s="7">
        <f>M90/$G90</f>
        <v>0.94218846947179191</v>
      </c>
      <c r="X90" s="7">
        <f>N90/$G90</f>
        <v>0.55808773019908486</v>
      </c>
      <c r="Y90" s="7">
        <f>O90/$G90</f>
        <v>0.63898673372407733</v>
      </c>
      <c r="Z90" s="7">
        <f>P90/$G90</f>
        <v>0.98511625981371642</v>
      </c>
      <c r="AA90" s="7">
        <f>Q90/$G90</f>
        <v>0.99197393279816204</v>
      </c>
    </row>
    <row r="91" spans="1:27" x14ac:dyDescent="0.3">
      <c r="A91" s="11">
        <v>0</v>
      </c>
      <c r="B91" s="1">
        <v>95</v>
      </c>
      <c r="C91" s="1" t="s">
        <v>179</v>
      </c>
      <c r="D91" s="1" t="s">
        <v>180</v>
      </c>
      <c r="E91" s="1"/>
      <c r="F91">
        <v>200896</v>
      </c>
      <c r="G91" s="1">
        <v>19025.517879999999</v>
      </c>
      <c r="H91">
        <v>15130</v>
      </c>
      <c r="I91">
        <v>10238</v>
      </c>
      <c r="J91">
        <v>4717</v>
      </c>
      <c r="K91">
        <v>1730</v>
      </c>
      <c r="L91">
        <v>6</v>
      </c>
      <c r="M91" s="1">
        <v>18541.807830000002</v>
      </c>
      <c r="N91" s="1">
        <v>10447.864708999999</v>
      </c>
      <c r="O91" s="1">
        <v>16576.963553000001</v>
      </c>
      <c r="P91" s="1">
        <v>18784.463403999998</v>
      </c>
      <c r="Q91" s="1">
        <v>18932.000196000001</v>
      </c>
      <c r="R91" s="6">
        <f>H91/$F91</f>
        <v>7.5312599553998091E-2</v>
      </c>
      <c r="S91" s="6">
        <f>I91/$F91</f>
        <v>5.0961691621535521E-2</v>
      </c>
      <c r="T91" s="6">
        <f>J91/$F91</f>
        <v>2.3479810449187639E-2</v>
      </c>
      <c r="U91" s="6">
        <f>K91/$F91</f>
        <v>8.6114208346607206E-3</v>
      </c>
      <c r="V91" s="6">
        <f>L91/$F91</f>
        <v>2.986619942656897E-5</v>
      </c>
      <c r="W91" s="7">
        <f>M91/$G91</f>
        <v>0.97457572229828848</v>
      </c>
      <c r="X91" s="7">
        <f>N91/$G91</f>
        <v>0.54915008226835194</v>
      </c>
      <c r="Y91" s="7">
        <f>O91/$G91</f>
        <v>0.87130156758707911</v>
      </c>
      <c r="Z91" s="7">
        <f>P91/$G91</f>
        <v>0.9873299387948119</v>
      </c>
      <c r="AA91" s="7">
        <f>Q91/$G91</f>
        <v>0.99508461821697347</v>
      </c>
    </row>
    <row r="92" spans="1:27" x14ac:dyDescent="0.3">
      <c r="A92" s="10">
        <v>1</v>
      </c>
      <c r="B92" s="1">
        <v>96</v>
      </c>
      <c r="C92" s="1" t="s">
        <v>181</v>
      </c>
      <c r="D92" s="1" t="s">
        <v>182</v>
      </c>
      <c r="E92" s="1"/>
      <c r="F92">
        <v>409081</v>
      </c>
      <c r="G92" s="1">
        <v>71484.762701</v>
      </c>
      <c r="H92">
        <v>92399</v>
      </c>
      <c r="I92">
        <v>84851</v>
      </c>
      <c r="J92">
        <v>80033</v>
      </c>
      <c r="K92">
        <v>71814</v>
      </c>
      <c r="L92">
        <v>58422</v>
      </c>
      <c r="M92" s="1">
        <v>67543.802500000005</v>
      </c>
      <c r="N92" s="1">
        <v>60364.386779</v>
      </c>
      <c r="O92" s="1">
        <v>69809.242524999994</v>
      </c>
      <c r="P92" s="1">
        <v>70039.375633999996</v>
      </c>
      <c r="Q92" s="1">
        <v>70063.208142999996</v>
      </c>
      <c r="R92" s="6">
        <f>H92/$F92</f>
        <v>0.22586969328812631</v>
      </c>
      <c r="S92" s="6">
        <f>I92/$F92</f>
        <v>0.20741857969448593</v>
      </c>
      <c r="T92" s="6">
        <f>J92/$F92</f>
        <v>0.1956409610810573</v>
      </c>
      <c r="U92" s="6">
        <f>K92/$F92</f>
        <v>0.17554958553440517</v>
      </c>
      <c r="V92" s="6">
        <f>L92/$F92</f>
        <v>0.14281279257653129</v>
      </c>
      <c r="W92" s="7">
        <f>M92/$G92</f>
        <v>0.94486992679147741</v>
      </c>
      <c r="X92" s="7">
        <f>N92/$G92</f>
        <v>0.84443711496234097</v>
      </c>
      <c r="Y92" s="7">
        <f>O92/$G92</f>
        <v>0.97656115635428187</v>
      </c>
      <c r="Z92" s="7">
        <f>P92/$G92</f>
        <v>0.97978048730404776</v>
      </c>
      <c r="AA92" s="7">
        <f>Q92/$G92</f>
        <v>0.98011388015728673</v>
      </c>
    </row>
    <row r="93" spans="1:27" x14ac:dyDescent="0.3">
      <c r="A93" s="11">
        <v>0</v>
      </c>
      <c r="B93" s="1">
        <v>97</v>
      </c>
      <c r="C93" s="1" t="s">
        <v>183</v>
      </c>
      <c r="D93" s="1" t="s">
        <v>184</v>
      </c>
      <c r="E93" s="1"/>
      <c r="F93">
        <v>276297</v>
      </c>
      <c r="G93" s="1">
        <v>7819.1108350000004</v>
      </c>
      <c r="H93">
        <v>133170</v>
      </c>
      <c r="I93">
        <v>126588</v>
      </c>
      <c r="J93">
        <v>124230</v>
      </c>
      <c r="K93">
        <v>119711</v>
      </c>
      <c r="L93">
        <v>110349</v>
      </c>
      <c r="M93" s="1">
        <v>7778.066973</v>
      </c>
      <c r="N93" s="1">
        <v>7807.9928319999999</v>
      </c>
      <c r="O93" s="1">
        <v>7813.2527970000001</v>
      </c>
      <c r="P93" s="1">
        <v>7813.2527970000001</v>
      </c>
      <c r="Q93" s="1">
        <v>7813.2527970000001</v>
      </c>
      <c r="R93" s="6">
        <f>H93/$F93</f>
        <v>0.48198134616011029</v>
      </c>
      <c r="S93" s="6">
        <f>I93/$F93</f>
        <v>0.45815915482252795</v>
      </c>
      <c r="T93" s="6">
        <f>J93/$F93</f>
        <v>0.44962486020477965</v>
      </c>
      <c r="U93" s="6">
        <f>K93/$F93</f>
        <v>0.43326927183429426</v>
      </c>
      <c r="V93" s="6">
        <f>L93/$F93</f>
        <v>0.39938544392447256</v>
      </c>
      <c r="W93" s="7">
        <f>M93/$G93</f>
        <v>0.99475082744494692</v>
      </c>
      <c r="X93" s="7">
        <f>N93/$G93</f>
        <v>0.99857809881013149</v>
      </c>
      <c r="Y93" s="7">
        <f>O93/$G93</f>
        <v>0.99925080509489927</v>
      </c>
      <c r="Z93" s="7">
        <f>P93/$G93</f>
        <v>0.99925080509489927</v>
      </c>
      <c r="AA93" s="7">
        <f>Q93/$G93</f>
        <v>0.99925080509489927</v>
      </c>
    </row>
    <row r="94" spans="1:27" x14ac:dyDescent="0.3">
      <c r="A94" s="10">
        <v>0</v>
      </c>
      <c r="B94" s="1">
        <v>98</v>
      </c>
      <c r="C94" s="1" t="s">
        <v>185</v>
      </c>
      <c r="D94" s="1" t="s">
        <v>186</v>
      </c>
      <c r="E94" s="1"/>
      <c r="F94">
        <v>336374</v>
      </c>
      <c r="G94" s="1">
        <v>6389.2024849999998</v>
      </c>
      <c r="H94">
        <v>37908</v>
      </c>
      <c r="I94">
        <v>32965</v>
      </c>
      <c r="J94">
        <v>31343</v>
      </c>
      <c r="K94">
        <v>31343</v>
      </c>
      <c r="L94">
        <v>31343</v>
      </c>
      <c r="M94" s="1">
        <v>5480.600351</v>
      </c>
      <c r="N94" s="1">
        <v>3018.98488</v>
      </c>
      <c r="O94" s="1">
        <v>2539.3561239999999</v>
      </c>
      <c r="P94" s="1">
        <v>3745.3228199999999</v>
      </c>
      <c r="Q94" s="1">
        <v>4856.4394700000003</v>
      </c>
      <c r="R94" s="6">
        <f>H94/$F94</f>
        <v>0.11269598720471856</v>
      </c>
      <c r="S94" s="6">
        <f>I94/$F94</f>
        <v>9.8001034562718872E-2</v>
      </c>
      <c r="T94" s="6">
        <f>J94/$F94</f>
        <v>9.3179020970705226E-2</v>
      </c>
      <c r="U94" s="6">
        <f>K94/$F94</f>
        <v>9.3179020970705226E-2</v>
      </c>
      <c r="V94" s="6">
        <f>L94/$F94</f>
        <v>9.3179020970705226E-2</v>
      </c>
      <c r="W94" s="7">
        <f>M94/$G94</f>
        <v>0.85779099408210413</v>
      </c>
      <c r="X94" s="7">
        <f>N94/$G94</f>
        <v>0.47251357068236666</v>
      </c>
      <c r="Y94" s="7">
        <f>O94/$G94</f>
        <v>0.39744492837121281</v>
      </c>
      <c r="Z94" s="7">
        <f>P94/$G94</f>
        <v>0.5861956682063113</v>
      </c>
      <c r="AA94" s="7">
        <f>Q94/$G94</f>
        <v>0.76010104256384359</v>
      </c>
    </row>
    <row r="95" spans="1:27" x14ac:dyDescent="0.3">
      <c r="A95" s="11">
        <v>0</v>
      </c>
      <c r="B95" s="1">
        <v>99</v>
      </c>
      <c r="C95" s="1" t="s">
        <v>187</v>
      </c>
      <c r="D95" s="1" t="s">
        <v>188</v>
      </c>
      <c r="E95" s="1"/>
      <c r="F95">
        <v>452499</v>
      </c>
      <c r="G95" s="1">
        <v>18287.455399999999</v>
      </c>
      <c r="H95">
        <v>153258</v>
      </c>
      <c r="I95">
        <v>133633</v>
      </c>
      <c r="J95">
        <v>127071</v>
      </c>
      <c r="K95">
        <v>110541</v>
      </c>
      <c r="L95">
        <v>104719</v>
      </c>
      <c r="M95" s="1">
        <v>17490.629246</v>
      </c>
      <c r="N95" s="1">
        <v>13528.352609</v>
      </c>
      <c r="O95" s="1">
        <v>17617.952902000001</v>
      </c>
      <c r="P95" s="1">
        <v>18223.252211999999</v>
      </c>
      <c r="Q95" s="1">
        <v>18223.252211999999</v>
      </c>
      <c r="R95" s="6">
        <f>H95/$F95</f>
        <v>0.3386924611988093</v>
      </c>
      <c r="S95" s="6">
        <f>I95/$F95</f>
        <v>0.29532219960707096</v>
      </c>
      <c r="T95" s="6">
        <f>J95/$F95</f>
        <v>0.28082051010057479</v>
      </c>
      <c r="U95" s="6">
        <f>K95/$F95</f>
        <v>0.24429004262992846</v>
      </c>
      <c r="V95" s="6">
        <f>L95/$F95</f>
        <v>0.2314237158535157</v>
      </c>
      <c r="W95" s="7">
        <f>M95/$G95</f>
        <v>0.95642771853321928</v>
      </c>
      <c r="X95" s="7">
        <f>N95/$G95</f>
        <v>0.73976134530996585</v>
      </c>
      <c r="Y95" s="7">
        <f>O95/$G95</f>
        <v>0.9633900680353813</v>
      </c>
      <c r="Z95" s="7">
        <f>P95/$G95</f>
        <v>0.99648922244261495</v>
      </c>
      <c r="AA95" s="7">
        <f>Q95/$G95</f>
        <v>0.99648922244261495</v>
      </c>
    </row>
    <row r="96" spans="1:27" x14ac:dyDescent="0.3">
      <c r="A96" s="10">
        <v>0</v>
      </c>
      <c r="B96" s="1">
        <v>100</v>
      </c>
      <c r="C96" s="1" t="s">
        <v>189</v>
      </c>
      <c r="D96" s="1" t="s">
        <v>190</v>
      </c>
      <c r="E96" s="1"/>
      <c r="F96">
        <v>400937</v>
      </c>
      <c r="G96" s="1">
        <v>12944.958842</v>
      </c>
      <c r="H96">
        <v>164057</v>
      </c>
      <c r="I96">
        <v>151729</v>
      </c>
      <c r="J96">
        <v>147463</v>
      </c>
      <c r="K96">
        <v>135199</v>
      </c>
      <c r="L96">
        <v>108884</v>
      </c>
      <c r="M96" s="1">
        <v>12545.116781000001</v>
      </c>
      <c r="N96" s="1">
        <v>12441.012268</v>
      </c>
      <c r="O96" s="1">
        <v>12820.875724</v>
      </c>
      <c r="P96" s="1">
        <v>12820.875724</v>
      </c>
      <c r="Q96" s="1">
        <v>12816.76793</v>
      </c>
      <c r="R96" s="6">
        <f>H96/$F96</f>
        <v>0.4091839865115966</v>
      </c>
      <c r="S96" s="6">
        <f>I96/$F96</f>
        <v>0.37843601363805285</v>
      </c>
      <c r="T96" s="6">
        <f>J96/$F96</f>
        <v>0.36779593801519939</v>
      </c>
      <c r="U96" s="6">
        <f>K96/$F96</f>
        <v>0.33720759121757282</v>
      </c>
      <c r="V96" s="6">
        <f>L96/$F96</f>
        <v>0.27157383828382015</v>
      </c>
      <c r="W96" s="7">
        <f>M96/$G96</f>
        <v>0.96911214119100098</v>
      </c>
      <c r="X96" s="7">
        <f>N96/$G96</f>
        <v>0.96107005204489782</v>
      </c>
      <c r="Y96" s="7">
        <f>O96/$G96</f>
        <v>0.99041456063982125</v>
      </c>
      <c r="Z96" s="7">
        <f>P96/$G96</f>
        <v>0.99041456063982125</v>
      </c>
      <c r="AA96" s="7">
        <f>Q96/$G96</f>
        <v>0.99009723294105167</v>
      </c>
    </row>
    <row r="97" spans="1:27" x14ac:dyDescent="0.3">
      <c r="A97" s="11">
        <v>0</v>
      </c>
      <c r="B97" s="1">
        <v>101</v>
      </c>
      <c r="C97" s="1" t="s">
        <v>191</v>
      </c>
      <c r="D97" s="1" t="s">
        <v>192</v>
      </c>
      <c r="E97" s="1"/>
      <c r="F97">
        <v>538673</v>
      </c>
      <c r="G97" s="1">
        <v>13857.890662</v>
      </c>
      <c r="H97">
        <v>84689</v>
      </c>
      <c r="I97">
        <v>71400</v>
      </c>
      <c r="J97">
        <v>64441</v>
      </c>
      <c r="K97">
        <v>57477</v>
      </c>
      <c r="L97">
        <v>45873</v>
      </c>
      <c r="M97" s="1">
        <v>11612.886452000001</v>
      </c>
      <c r="N97" s="1">
        <v>9122.2193850000003</v>
      </c>
      <c r="O97" s="1">
        <v>12352.581899999999</v>
      </c>
      <c r="P97" s="1">
        <v>13777.881214999999</v>
      </c>
      <c r="Q97" s="1">
        <v>13683.095673</v>
      </c>
      <c r="R97" s="6">
        <f>H97/$F97</f>
        <v>0.15721782974086321</v>
      </c>
      <c r="S97" s="6">
        <f>I97/$F97</f>
        <v>0.13254794652785643</v>
      </c>
      <c r="T97" s="6">
        <f>J97/$F97</f>
        <v>0.1196291627759327</v>
      </c>
      <c r="U97" s="6">
        <f>K97/$F97</f>
        <v>0.10670109695492441</v>
      </c>
      <c r="V97" s="6">
        <f>L97/$F97</f>
        <v>8.515927102342237E-2</v>
      </c>
      <c r="W97" s="7">
        <f>M97/$G97</f>
        <v>0.83799812938659779</v>
      </c>
      <c r="X97" s="7">
        <f>N97/$G97</f>
        <v>0.65826896801936974</v>
      </c>
      <c r="Y97" s="7">
        <f>O97/$G97</f>
        <v>0.89137533274614889</v>
      </c>
      <c r="Z97" s="7">
        <f>P97/$G97</f>
        <v>0.99422643395366106</v>
      </c>
      <c r="AA97" s="7">
        <f>Q97/$G97</f>
        <v>0.98738660931426536</v>
      </c>
    </row>
    <row r="98" spans="1:27" x14ac:dyDescent="0.3">
      <c r="A98" s="10">
        <v>0</v>
      </c>
      <c r="B98" s="1">
        <v>102</v>
      </c>
      <c r="C98" s="1" t="s">
        <v>193</v>
      </c>
      <c r="D98" s="1" t="s">
        <v>194</v>
      </c>
      <c r="E98" s="1"/>
      <c r="F98">
        <v>1101811</v>
      </c>
      <c r="G98" s="1">
        <v>40410.706843</v>
      </c>
      <c r="H98">
        <v>279299</v>
      </c>
      <c r="I98">
        <v>238849</v>
      </c>
      <c r="J98">
        <v>212799</v>
      </c>
      <c r="K98">
        <v>203864</v>
      </c>
      <c r="L98">
        <v>175521</v>
      </c>
      <c r="M98" s="1">
        <v>38532.686206999999</v>
      </c>
      <c r="N98" s="1">
        <v>14207.914376000001</v>
      </c>
      <c r="O98" s="1">
        <v>19807.171539999999</v>
      </c>
      <c r="P98" s="1">
        <v>35120.354077000004</v>
      </c>
      <c r="Q98" s="1">
        <v>40145.937573000003</v>
      </c>
      <c r="R98" s="6">
        <f>H98/$F98</f>
        <v>0.25349084371094499</v>
      </c>
      <c r="S98" s="6">
        <f>I98/$F98</f>
        <v>0.21677855821007413</v>
      </c>
      <c r="T98" s="6">
        <f>J98/$F98</f>
        <v>0.19313566482817834</v>
      </c>
      <c r="U98" s="6">
        <f>K98/$F98</f>
        <v>0.18502628853768932</v>
      </c>
      <c r="V98" s="6">
        <f>L98/$F98</f>
        <v>0.15930227598018171</v>
      </c>
      <c r="W98" s="7">
        <f>M98/$G98</f>
        <v>0.95352665709866657</v>
      </c>
      <c r="X98" s="7">
        <f>N98/$G98</f>
        <v>0.35158787078878123</v>
      </c>
      <c r="Y98" s="7">
        <f>O98/$G98</f>
        <v>0.4901466241843534</v>
      </c>
      <c r="Z98" s="7">
        <f>P98/$G98</f>
        <v>0.86908536921777702</v>
      </c>
      <c r="AA98" s="7">
        <f>Q98/$G98</f>
        <v>0.99344804160371025</v>
      </c>
    </row>
    <row r="99" spans="1:27" x14ac:dyDescent="0.3">
      <c r="A99" s="11">
        <v>0</v>
      </c>
      <c r="B99" s="1">
        <v>103</v>
      </c>
      <c r="C99" s="1" t="s">
        <v>195</v>
      </c>
      <c r="D99" s="1" t="s">
        <v>196</v>
      </c>
      <c r="E99" s="1"/>
      <c r="F99">
        <v>78746</v>
      </c>
      <c r="G99" s="1">
        <v>9784.3154830000003</v>
      </c>
      <c r="H99">
        <v>22520</v>
      </c>
      <c r="I99">
        <v>20710</v>
      </c>
      <c r="J99">
        <v>20709</v>
      </c>
      <c r="K99">
        <v>12767</v>
      </c>
      <c r="L99">
        <v>127</v>
      </c>
      <c r="M99" s="1">
        <v>6870.7056920000005</v>
      </c>
      <c r="N99" s="1">
        <v>8687.5218929999992</v>
      </c>
      <c r="O99" s="1">
        <v>9429.543764</v>
      </c>
      <c r="P99" s="1">
        <v>9429.543764</v>
      </c>
      <c r="Q99" s="1">
        <v>9421.8168900000001</v>
      </c>
      <c r="R99" s="6">
        <f>H99/$F99</f>
        <v>0.28598278007771821</v>
      </c>
      <c r="S99" s="6">
        <f>I99/$F99</f>
        <v>0.26299748558656949</v>
      </c>
      <c r="T99" s="6">
        <f>J99/$F99</f>
        <v>0.26298478652883955</v>
      </c>
      <c r="U99" s="6">
        <f>K99/$F99</f>
        <v>0.16212887003784318</v>
      </c>
      <c r="V99" s="6">
        <f>L99/$F99</f>
        <v>1.6127803316993879E-3</v>
      </c>
      <c r="W99" s="7">
        <f>M99/$G99</f>
        <v>0.70221628727504515</v>
      </c>
      <c r="X99" s="7">
        <f>N99/$G99</f>
        <v>0.88790287967455139</v>
      </c>
      <c r="Y99" s="7">
        <f>O99/$G99</f>
        <v>0.9637407727074615</v>
      </c>
      <c r="Z99" s="7">
        <f>P99/$G99</f>
        <v>0.9637407727074615</v>
      </c>
      <c r="AA99" s="7">
        <f>Q99/$G99</f>
        <v>0.96295105226013689</v>
      </c>
    </row>
    <row r="100" spans="1:27" x14ac:dyDescent="0.3">
      <c r="A100" s="10">
        <v>0</v>
      </c>
      <c r="B100" s="1">
        <v>104</v>
      </c>
      <c r="C100" s="1" t="s">
        <v>197</v>
      </c>
      <c r="D100" s="1" t="s">
        <v>198</v>
      </c>
      <c r="E100" s="1"/>
      <c r="F100">
        <v>436663</v>
      </c>
      <c r="G100" s="1">
        <v>19023.991297</v>
      </c>
      <c r="H100">
        <v>135328</v>
      </c>
      <c r="I100">
        <v>115702</v>
      </c>
      <c r="J100">
        <v>107687</v>
      </c>
      <c r="K100">
        <v>92616</v>
      </c>
      <c r="L100">
        <v>59859</v>
      </c>
      <c r="M100" s="1">
        <v>18750.626064</v>
      </c>
      <c r="N100" s="1">
        <v>16207.523388</v>
      </c>
      <c r="O100" s="1">
        <v>18888.673510000001</v>
      </c>
      <c r="P100" s="1">
        <v>18985.363265</v>
      </c>
      <c r="Q100" s="1">
        <v>18633.738891000001</v>
      </c>
      <c r="R100" s="6">
        <f>H100/$F100</f>
        <v>0.30991405271341971</v>
      </c>
      <c r="S100" s="6">
        <f>I100/$F100</f>
        <v>0.26496863714122793</v>
      </c>
      <c r="T100" s="6">
        <f>J100/$F100</f>
        <v>0.24661352118223895</v>
      </c>
      <c r="U100" s="6">
        <f>K100/$F100</f>
        <v>0.21209949091175576</v>
      </c>
      <c r="V100" s="6">
        <f>L100/$F100</f>
        <v>0.13708283046651537</v>
      </c>
      <c r="W100" s="7">
        <f>M100/$G100</f>
        <v>0.98563050052261592</v>
      </c>
      <c r="X100" s="7">
        <f>N100/$G100</f>
        <v>0.85195178734947463</v>
      </c>
      <c r="Y100" s="7">
        <f>O100/$G100</f>
        <v>0.99288699280359016</v>
      </c>
      <c r="Z100" s="7">
        <f>P100/$G100</f>
        <v>0.99796950958413799</v>
      </c>
      <c r="AA100" s="7">
        <f>Q100/$G100</f>
        <v>0.97948630232702316</v>
      </c>
    </row>
    <row r="101" spans="1:27" x14ac:dyDescent="0.3">
      <c r="A101" s="11">
        <v>0</v>
      </c>
      <c r="B101" s="1">
        <v>105</v>
      </c>
      <c r="C101" s="1" t="s">
        <v>199</v>
      </c>
      <c r="D101" s="1" t="s">
        <v>200</v>
      </c>
      <c r="E101" s="1"/>
      <c r="F101">
        <v>356179</v>
      </c>
      <c r="G101" s="1">
        <v>9451.1272270000009</v>
      </c>
      <c r="H101">
        <v>55425</v>
      </c>
      <c r="I101">
        <v>48655</v>
      </c>
      <c r="J101">
        <v>46065</v>
      </c>
      <c r="K101">
        <v>43681</v>
      </c>
      <c r="L101">
        <v>2170</v>
      </c>
      <c r="M101" s="1">
        <v>8461.5188230000003</v>
      </c>
      <c r="N101" s="1">
        <v>2950.69823</v>
      </c>
      <c r="O101" s="1">
        <v>6059.8328170000004</v>
      </c>
      <c r="P101" s="1">
        <v>9186.5980029999992</v>
      </c>
      <c r="Q101" s="1">
        <v>9181.4305370000002</v>
      </c>
      <c r="R101" s="6">
        <f>H101/$F101</f>
        <v>0.15560996016048112</v>
      </c>
      <c r="S101" s="6">
        <f>I101/$F101</f>
        <v>0.13660266326762668</v>
      </c>
      <c r="T101" s="6">
        <f>J101/$F101</f>
        <v>0.12933103860699255</v>
      </c>
      <c r="U101" s="6">
        <f>K101/$F101</f>
        <v>0.12263777482670231</v>
      </c>
      <c r="V101" s="6">
        <f>L101/$F101</f>
        <v>6.0924422832339918E-3</v>
      </c>
      <c r="W101" s="7">
        <f>M101/$G101</f>
        <v>0.89529202387913209</v>
      </c>
      <c r="X101" s="7">
        <f>N101/$G101</f>
        <v>0.31220595799096207</v>
      </c>
      <c r="Y101" s="7">
        <f>O101/$G101</f>
        <v>0.64117566841003437</v>
      </c>
      <c r="Z101" s="7">
        <f>P101/$G101</f>
        <v>0.97201082816404227</v>
      </c>
      <c r="AA101" s="7">
        <f>Q101/$G101</f>
        <v>0.97146407158401904</v>
      </c>
    </row>
    <row r="102" spans="1:27" x14ac:dyDescent="0.3">
      <c r="A102" s="10">
        <v>0</v>
      </c>
      <c r="B102" s="1">
        <v>106</v>
      </c>
      <c r="C102" s="1" t="s">
        <v>201</v>
      </c>
      <c r="D102" s="1" t="s">
        <v>202</v>
      </c>
      <c r="E102" s="1"/>
      <c r="F102">
        <v>379538</v>
      </c>
      <c r="G102" s="1">
        <v>6508.2922989999997</v>
      </c>
      <c r="H102">
        <v>117696</v>
      </c>
      <c r="I102">
        <v>108077</v>
      </c>
      <c r="J102">
        <v>99390</v>
      </c>
      <c r="K102">
        <v>96418</v>
      </c>
      <c r="L102">
        <v>84262</v>
      </c>
      <c r="M102" s="1">
        <v>6288.8639160000002</v>
      </c>
      <c r="N102" s="1">
        <v>4632.6055859999997</v>
      </c>
      <c r="O102" s="1">
        <v>6132.1541569999999</v>
      </c>
      <c r="P102" s="1">
        <v>6441.4318970000004</v>
      </c>
      <c r="Q102" s="1">
        <v>6441.4318970000004</v>
      </c>
      <c r="R102" s="6">
        <f>H102/$F102</f>
        <v>0.31010333616133301</v>
      </c>
      <c r="S102" s="6">
        <f>I102/$F102</f>
        <v>0.28475936533364249</v>
      </c>
      <c r="T102" s="6">
        <f>J102/$F102</f>
        <v>0.26187101159831161</v>
      </c>
      <c r="U102" s="6">
        <f>K102/$F102</f>
        <v>0.2540404386385553</v>
      </c>
      <c r="V102" s="6">
        <f>L102/$F102</f>
        <v>0.22201202514636215</v>
      </c>
      <c r="W102" s="7">
        <f>M102/$G102</f>
        <v>0.96628479900423114</v>
      </c>
      <c r="X102" s="7">
        <f>N102/$G102</f>
        <v>0.71180048055183387</v>
      </c>
      <c r="Y102" s="7">
        <f>O102/$G102</f>
        <v>0.94220632314596664</v>
      </c>
      <c r="Z102" s="7">
        <f>P102/$G102</f>
        <v>0.98972689010752135</v>
      </c>
      <c r="AA102" s="7">
        <f>Q102/$G102</f>
        <v>0.98972689010752135</v>
      </c>
    </row>
    <row r="103" spans="1:27" x14ac:dyDescent="0.3">
      <c r="A103" s="11">
        <v>0</v>
      </c>
      <c r="B103" s="1">
        <v>107</v>
      </c>
      <c r="C103" s="1" t="s">
        <v>203</v>
      </c>
      <c r="D103" s="1" t="s">
        <v>204</v>
      </c>
      <c r="E103" s="1"/>
      <c r="F103">
        <v>346252</v>
      </c>
      <c r="G103" s="1">
        <v>7675.4899089999999</v>
      </c>
      <c r="H103">
        <v>111689</v>
      </c>
      <c r="I103">
        <v>97801</v>
      </c>
      <c r="J103">
        <v>94082</v>
      </c>
      <c r="K103">
        <v>86649</v>
      </c>
      <c r="L103">
        <v>48855</v>
      </c>
      <c r="M103" s="1">
        <v>7046.4706580000002</v>
      </c>
      <c r="N103" s="1">
        <v>5835.5240219999996</v>
      </c>
      <c r="O103" s="1">
        <v>7557.0818060000001</v>
      </c>
      <c r="P103" s="1">
        <v>7630.5087910000002</v>
      </c>
      <c r="Q103" s="1">
        <v>7629.6638910000001</v>
      </c>
      <c r="R103" s="6">
        <f>H103/$F103</f>
        <v>0.32256564583020458</v>
      </c>
      <c r="S103" s="6">
        <f>I103/$F103</f>
        <v>0.28245613021729837</v>
      </c>
      <c r="T103" s="6">
        <f>J103/$F103</f>
        <v>0.27171539803380196</v>
      </c>
      <c r="U103" s="6">
        <f>K103/$F103</f>
        <v>0.25024837401661215</v>
      </c>
      <c r="V103" s="6">
        <f>L103/$F103</f>
        <v>0.1410966579254416</v>
      </c>
      <c r="W103" s="7">
        <f>M103/$G103</f>
        <v>0.91804832545445281</v>
      </c>
      <c r="X103" s="7">
        <f>N103/$G103</f>
        <v>0.76028033274559803</v>
      </c>
      <c r="Y103" s="7">
        <f>O103/$G103</f>
        <v>0.98457321885588578</v>
      </c>
      <c r="Z103" s="7">
        <f>P103/$G103</f>
        <v>0.9941396420901738</v>
      </c>
      <c r="AA103" s="7">
        <f>Q103/$G103</f>
        <v>0.99402956442607449</v>
      </c>
    </row>
    <row r="104" spans="1:27" x14ac:dyDescent="0.3">
      <c r="A104" s="10">
        <v>0</v>
      </c>
      <c r="B104" s="1">
        <v>108</v>
      </c>
      <c r="C104" s="1" t="s">
        <v>205</v>
      </c>
      <c r="D104" s="1" t="s">
        <v>206</v>
      </c>
      <c r="E104" s="1"/>
      <c r="F104">
        <v>129928</v>
      </c>
      <c r="G104" s="1">
        <v>12803.180306</v>
      </c>
      <c r="H104">
        <v>20735</v>
      </c>
      <c r="I104">
        <v>15035</v>
      </c>
      <c r="J104">
        <v>9505</v>
      </c>
      <c r="K104">
        <v>9505</v>
      </c>
      <c r="L104">
        <v>727</v>
      </c>
      <c r="M104" s="1">
        <v>11261.268312</v>
      </c>
      <c r="N104" s="1">
        <v>4120.2344359999997</v>
      </c>
      <c r="O104" s="1">
        <v>5513.3604059999998</v>
      </c>
      <c r="P104" s="1">
        <v>12591.487838999999</v>
      </c>
      <c r="Q104" s="1">
        <v>12205.789585</v>
      </c>
      <c r="R104" s="6">
        <f>H104/$F104</f>
        <v>0.15958838741456807</v>
      </c>
      <c r="S104" s="6">
        <f>I104/$F104</f>
        <v>0.11571793608767933</v>
      </c>
      <c r="T104" s="6">
        <f>J104/$F104</f>
        <v>7.315590173018903E-2</v>
      </c>
      <c r="U104" s="6">
        <f>K104/$F104</f>
        <v>7.315590173018903E-2</v>
      </c>
      <c r="V104" s="6">
        <f>L104/$F104</f>
        <v>5.5954066867803702E-3</v>
      </c>
      <c r="W104" s="7">
        <f>M104/$G104</f>
        <v>0.87956804816086143</v>
      </c>
      <c r="X104" s="7">
        <f>N104/$G104</f>
        <v>0.3218133571132416</v>
      </c>
      <c r="Y104" s="7">
        <f>O104/$G104</f>
        <v>0.43062428820253779</v>
      </c>
      <c r="Z104" s="7">
        <f>P104/$G104</f>
        <v>0.98346563416741117</v>
      </c>
      <c r="AA104" s="7">
        <f>Q104/$G104</f>
        <v>0.95334044302101706</v>
      </c>
    </row>
    <row r="105" spans="1:27" x14ac:dyDescent="0.3">
      <c r="A105" s="11">
        <v>0</v>
      </c>
      <c r="B105" s="1">
        <v>109</v>
      </c>
      <c r="C105" s="1" t="s">
        <v>207</v>
      </c>
      <c r="D105" s="1" t="s">
        <v>208</v>
      </c>
      <c r="E105" s="1"/>
      <c r="F105">
        <v>304359</v>
      </c>
      <c r="G105" s="1">
        <v>21121.164220999999</v>
      </c>
      <c r="H105">
        <v>32725</v>
      </c>
      <c r="I105">
        <v>21648</v>
      </c>
      <c r="J105">
        <v>16485</v>
      </c>
      <c r="K105">
        <v>16485</v>
      </c>
      <c r="L105">
        <v>8788</v>
      </c>
      <c r="M105" s="1">
        <v>19918.969053000001</v>
      </c>
      <c r="N105" s="1">
        <v>5879.1151749999999</v>
      </c>
      <c r="O105" s="1">
        <v>7551.7602509999997</v>
      </c>
      <c r="P105" s="1">
        <v>20808.750114999999</v>
      </c>
      <c r="Q105" s="1">
        <v>20576.359739</v>
      </c>
      <c r="R105" s="6">
        <f>H105/$F105</f>
        <v>0.10752105244136037</v>
      </c>
      <c r="S105" s="6">
        <f>I105/$F105</f>
        <v>7.1126531497343604E-2</v>
      </c>
      <c r="T105" s="6">
        <f>J105/$F105</f>
        <v>5.4163011443722708E-2</v>
      </c>
      <c r="U105" s="6">
        <f>K105/$F105</f>
        <v>5.4163011443722708E-2</v>
      </c>
      <c r="V105" s="6">
        <f>L105/$F105</f>
        <v>2.8873797062022151E-2</v>
      </c>
      <c r="W105" s="7">
        <f>M105/$G105</f>
        <v>0.94308101791071253</v>
      </c>
      <c r="X105" s="7">
        <f>N105/$G105</f>
        <v>0.27835185189056061</v>
      </c>
      <c r="Y105" s="7">
        <f>O105/$G105</f>
        <v>0.35754469649412418</v>
      </c>
      <c r="Z105" s="7">
        <f>P105/$G105</f>
        <v>0.98520848080479495</v>
      </c>
      <c r="AA105" s="7">
        <f>Q105/$G105</f>
        <v>0.97420575512318019</v>
      </c>
    </row>
    <row r="106" spans="1:27" x14ac:dyDescent="0.3">
      <c r="A106" s="10">
        <v>0</v>
      </c>
      <c r="B106" s="1">
        <v>110</v>
      </c>
      <c r="C106" s="1" t="s">
        <v>209</v>
      </c>
      <c r="D106" s="1" t="s">
        <v>210</v>
      </c>
      <c r="E106" s="1"/>
      <c r="F106">
        <v>479583</v>
      </c>
      <c r="G106" s="1">
        <v>28157.640772999999</v>
      </c>
      <c r="H106">
        <v>150643</v>
      </c>
      <c r="I106">
        <v>134303</v>
      </c>
      <c r="J106">
        <v>114993</v>
      </c>
      <c r="K106">
        <v>109771</v>
      </c>
      <c r="L106">
        <v>82698</v>
      </c>
      <c r="M106" s="1">
        <v>27619.989663</v>
      </c>
      <c r="N106" s="1">
        <v>25217.081654000001</v>
      </c>
      <c r="O106" s="1">
        <v>26649.777129999999</v>
      </c>
      <c r="P106" s="1">
        <v>27916.998206</v>
      </c>
      <c r="Q106" s="1">
        <v>27940.007421999999</v>
      </c>
      <c r="R106" s="6">
        <f>H106/$F106</f>
        <v>0.31411246854037778</v>
      </c>
      <c r="S106" s="6">
        <f>I106/$F106</f>
        <v>0.28004120246130493</v>
      </c>
      <c r="T106" s="6">
        <f>J106/$F106</f>
        <v>0.23977705631767599</v>
      </c>
      <c r="U106" s="6">
        <f>K106/$F106</f>
        <v>0.22888843015703225</v>
      </c>
      <c r="V106" s="6">
        <f>L106/$F106</f>
        <v>0.17243730490863937</v>
      </c>
      <c r="W106" s="7">
        <f>M106/$G106</f>
        <v>0.98090567621291813</v>
      </c>
      <c r="X106" s="7">
        <f>N106/$G106</f>
        <v>0.8955679865828936</v>
      </c>
      <c r="Y106" s="7">
        <f>O106/$G106</f>
        <v>0.94644921940882665</v>
      </c>
      <c r="Z106" s="7">
        <f>P106/$G106</f>
        <v>0.99145373829647165</v>
      </c>
      <c r="AA106" s="7">
        <f>Q106/$G106</f>
        <v>0.99227089539374025</v>
      </c>
    </row>
    <row r="107" spans="1:27" x14ac:dyDescent="0.3">
      <c r="A107" s="11">
        <v>0</v>
      </c>
      <c r="B107" s="1">
        <v>111</v>
      </c>
      <c r="C107" s="1" t="s">
        <v>211</v>
      </c>
      <c r="D107" s="1" t="s">
        <v>212</v>
      </c>
      <c r="E107" s="1"/>
      <c r="F107">
        <v>283671</v>
      </c>
      <c r="G107" s="1">
        <v>11254.263749</v>
      </c>
      <c r="H107">
        <v>102623</v>
      </c>
      <c r="I107">
        <v>94386</v>
      </c>
      <c r="J107">
        <v>89456</v>
      </c>
      <c r="K107">
        <v>85512</v>
      </c>
      <c r="L107">
        <v>36827</v>
      </c>
      <c r="M107" s="1">
        <v>11026.303008000001</v>
      </c>
      <c r="N107" s="1">
        <v>10600.144693</v>
      </c>
      <c r="O107" s="1">
        <v>11221.224101</v>
      </c>
      <c r="P107" s="1">
        <v>11223.938545999999</v>
      </c>
      <c r="Q107" s="1">
        <v>11222.841215</v>
      </c>
      <c r="R107" s="6">
        <f>H107/$F107</f>
        <v>0.36176768157478206</v>
      </c>
      <c r="S107" s="6">
        <f>I107/$F107</f>
        <v>0.3327305223304462</v>
      </c>
      <c r="T107" s="6">
        <f>J107/$F107</f>
        <v>0.3153512343524717</v>
      </c>
      <c r="U107" s="6">
        <f>K107/$F107</f>
        <v>0.30144780397009213</v>
      </c>
      <c r="V107" s="6">
        <f>L107/$F107</f>
        <v>0.12982292867441508</v>
      </c>
      <c r="W107" s="7">
        <f>M107/$G107</f>
        <v>0.9797444998549768</v>
      </c>
      <c r="X107" s="7">
        <f>N107/$G107</f>
        <v>0.94187811210145833</v>
      </c>
      <c r="Y107" s="7">
        <f>O107/$G107</f>
        <v>0.99706425504707619</v>
      </c>
      <c r="Z107" s="7">
        <f>P107/$G107</f>
        <v>0.99730544763510676</v>
      </c>
      <c r="AA107" s="7">
        <f>Q107/$G107</f>
        <v>0.99720794405562141</v>
      </c>
    </row>
    <row r="108" spans="1:27" x14ac:dyDescent="0.3">
      <c r="A108" s="10">
        <v>0</v>
      </c>
      <c r="B108" s="1">
        <v>113</v>
      </c>
      <c r="C108" s="1" t="s">
        <v>213</v>
      </c>
      <c r="D108" s="1" t="s">
        <v>214</v>
      </c>
      <c r="E108" s="1"/>
      <c r="F108">
        <v>787962</v>
      </c>
      <c r="G108" s="1">
        <v>19320.867114000001</v>
      </c>
      <c r="H108">
        <v>74222</v>
      </c>
      <c r="I108">
        <v>67569</v>
      </c>
      <c r="J108">
        <v>63129</v>
      </c>
      <c r="K108">
        <v>58900</v>
      </c>
      <c r="L108">
        <v>58900</v>
      </c>
      <c r="M108" s="1">
        <v>17048.511897</v>
      </c>
      <c r="N108" s="1">
        <v>14972.924408000001</v>
      </c>
      <c r="O108" s="1">
        <v>15073.600753000001</v>
      </c>
      <c r="P108" s="1">
        <v>15295.370136</v>
      </c>
      <c r="Q108" s="1">
        <v>17927.936167</v>
      </c>
      <c r="R108" s="6">
        <f>H108/$F108</f>
        <v>9.4194897723494278E-2</v>
      </c>
      <c r="S108" s="6">
        <f>I108/$F108</f>
        <v>8.5751597158238602E-2</v>
      </c>
      <c r="T108" s="6">
        <f>J108/$F108</f>
        <v>8.0116807663313708E-2</v>
      </c>
      <c r="U108" s="6">
        <f>K108/$F108</f>
        <v>7.4749797579071076E-2</v>
      </c>
      <c r="V108" s="6">
        <f>L108/$F108</f>
        <v>7.4749797579071076E-2</v>
      </c>
      <c r="W108" s="7">
        <f>M108/$G108</f>
        <v>0.88238854894077501</v>
      </c>
      <c r="X108" s="7">
        <f>N108/$G108</f>
        <v>0.77496130580757128</v>
      </c>
      <c r="Y108" s="7">
        <f>O108/$G108</f>
        <v>0.78017206288208418</v>
      </c>
      <c r="Z108" s="7">
        <f>P108/$G108</f>
        <v>0.79165029425190214</v>
      </c>
      <c r="AA108" s="7">
        <f>Q108/$G108</f>
        <v>0.92790536062479956</v>
      </c>
    </row>
    <row r="109" spans="1:27" x14ac:dyDescent="0.3">
      <c r="A109" s="11">
        <v>1</v>
      </c>
      <c r="B109" s="1">
        <v>114</v>
      </c>
      <c r="C109" s="1" t="s">
        <v>215</v>
      </c>
      <c r="D109" s="1" t="s">
        <v>216</v>
      </c>
      <c r="E109" s="1"/>
      <c r="F109">
        <v>841986</v>
      </c>
      <c r="G109" s="1">
        <v>77672.595931000003</v>
      </c>
      <c r="H109">
        <v>130080</v>
      </c>
      <c r="I109">
        <v>97588</v>
      </c>
      <c r="J109">
        <v>92115</v>
      </c>
      <c r="K109">
        <v>84072</v>
      </c>
      <c r="L109">
        <v>57807</v>
      </c>
      <c r="M109" s="1">
        <v>68111.018714000005</v>
      </c>
      <c r="N109" s="1">
        <v>19097.494229</v>
      </c>
      <c r="O109" s="1">
        <v>35110.624011</v>
      </c>
      <c r="P109" s="1">
        <v>64524.323974999999</v>
      </c>
      <c r="Q109" s="1">
        <v>47498.768779999999</v>
      </c>
      <c r="R109" s="6">
        <f>H109/$F109</f>
        <v>0.15449187991249261</v>
      </c>
      <c r="S109" s="6">
        <f>I109/$F109</f>
        <v>0.11590216464406772</v>
      </c>
      <c r="T109" s="6">
        <f>J109/$F109</f>
        <v>0.1094020565662612</v>
      </c>
      <c r="U109" s="6">
        <f>K109/$F109</f>
        <v>9.9849641205435713E-2</v>
      </c>
      <c r="V109" s="6">
        <f>L109/$F109</f>
        <v>6.8655535840263376E-2</v>
      </c>
      <c r="W109" s="7">
        <f>M109/$G109</f>
        <v>0.8768989615656213</v>
      </c>
      <c r="X109" s="7">
        <f>N109/$G109</f>
        <v>0.24587171318395418</v>
      </c>
      <c r="Y109" s="7">
        <f>O109/$G109</f>
        <v>0.45203361095579087</v>
      </c>
      <c r="Z109" s="7">
        <f>P109/$G109</f>
        <v>0.83072186788143154</v>
      </c>
      <c r="AA109" s="7">
        <f>Q109/$G109</f>
        <v>0.61152544485825155</v>
      </c>
    </row>
    <row r="110" spans="1:27" x14ac:dyDescent="0.3">
      <c r="A110" s="10">
        <v>0</v>
      </c>
      <c r="B110" s="1">
        <v>115</v>
      </c>
      <c r="C110" s="1" t="s">
        <v>217</v>
      </c>
      <c r="D110" s="1" t="s">
        <v>218</v>
      </c>
      <c r="E110" s="1"/>
      <c r="F110">
        <v>427954</v>
      </c>
      <c r="G110" s="1">
        <v>12112.914188999999</v>
      </c>
      <c r="H110">
        <v>12485</v>
      </c>
      <c r="I110">
        <v>7219</v>
      </c>
      <c r="J110">
        <v>4108</v>
      </c>
      <c r="K110">
        <v>260</v>
      </c>
      <c r="L110">
        <v>0</v>
      </c>
      <c r="M110" s="1">
        <v>8777.9315779999997</v>
      </c>
      <c r="N110" s="1">
        <v>2450.701982</v>
      </c>
      <c r="O110" s="1">
        <v>1733.981229</v>
      </c>
      <c r="P110" s="1">
        <v>1303.289833</v>
      </c>
      <c r="Q110" s="1">
        <v>8213.8787200000006</v>
      </c>
      <c r="R110" s="6">
        <f>H110/$F110</f>
        <v>2.9173696238380762E-2</v>
      </c>
      <c r="S110" s="6">
        <f>I110/$F110</f>
        <v>1.686863541408656E-2</v>
      </c>
      <c r="T110" s="6">
        <f>J110/$F110</f>
        <v>9.5991625268136288E-3</v>
      </c>
      <c r="U110" s="6">
        <f>K110/$F110</f>
        <v>6.0754193207681196E-4</v>
      </c>
      <c r="V110" s="6">
        <f>L110/$F110</f>
        <v>0</v>
      </c>
      <c r="W110" s="7">
        <f>M110/$G110</f>
        <v>0.72467545307729753</v>
      </c>
      <c r="X110" s="7">
        <f>N110/$G110</f>
        <v>0.2023214185918642</v>
      </c>
      <c r="Y110" s="7">
        <f>O110/$G110</f>
        <v>0.14315144992727399</v>
      </c>
      <c r="Z110" s="7">
        <f>P110/$G110</f>
        <v>0.10759506859080582</v>
      </c>
      <c r="AA110" s="7">
        <f>Q110/$G110</f>
        <v>0.67810921400394319</v>
      </c>
    </row>
    <row r="111" spans="1:27" x14ac:dyDescent="0.3">
      <c r="A111" s="11">
        <v>0</v>
      </c>
      <c r="B111" s="1">
        <v>116</v>
      </c>
      <c r="C111" s="1" t="s">
        <v>219</v>
      </c>
      <c r="D111" s="1" t="s">
        <v>220</v>
      </c>
      <c r="E111" s="1"/>
      <c r="F111">
        <v>724137</v>
      </c>
      <c r="G111" s="1">
        <v>15787.597895999999</v>
      </c>
      <c r="H111">
        <v>136962</v>
      </c>
      <c r="I111">
        <v>120202</v>
      </c>
      <c r="J111">
        <v>110748</v>
      </c>
      <c r="K111">
        <v>96470</v>
      </c>
      <c r="L111">
        <v>81726</v>
      </c>
      <c r="M111" s="1">
        <v>14550.276903</v>
      </c>
      <c r="N111" s="1">
        <v>7881.0304800000004</v>
      </c>
      <c r="O111" s="1">
        <v>7834.814711</v>
      </c>
      <c r="P111" s="1">
        <v>12352.299617999999</v>
      </c>
      <c r="Q111" s="1">
        <v>15176.483781000001</v>
      </c>
      <c r="R111" s="6">
        <f>H111/$F111</f>
        <v>0.18913824317774122</v>
      </c>
      <c r="S111" s="6">
        <f>I111/$F111</f>
        <v>0.16599345151539005</v>
      </c>
      <c r="T111" s="6">
        <f>J111/$F111</f>
        <v>0.15293791092017117</v>
      </c>
      <c r="U111" s="6">
        <f>K111/$F111</f>
        <v>0.13322064747416579</v>
      </c>
      <c r="V111" s="6">
        <f>L111/$F111</f>
        <v>0.11285985939124779</v>
      </c>
      <c r="W111" s="7">
        <f>M111/$G111</f>
        <v>0.921627026407007</v>
      </c>
      <c r="X111" s="7">
        <f>N111/$G111</f>
        <v>0.49919123427869705</v>
      </c>
      <c r="Y111" s="7">
        <f>O111/$G111</f>
        <v>0.49626388780683706</v>
      </c>
      <c r="Z111" s="7">
        <f>P111/$G111</f>
        <v>0.78240525882215561</v>
      </c>
      <c r="AA111" s="7">
        <f>Q111/$G111</f>
        <v>0.9612915074841859</v>
      </c>
    </row>
    <row r="112" spans="1:27" x14ac:dyDescent="0.3">
      <c r="A112" s="10">
        <v>0</v>
      </c>
      <c r="B112" s="1">
        <v>117</v>
      </c>
      <c r="C112" s="1" t="s">
        <v>221</v>
      </c>
      <c r="D112" s="1" t="s">
        <v>222</v>
      </c>
      <c r="E112" s="1"/>
      <c r="F112">
        <v>39018</v>
      </c>
      <c r="G112" s="1">
        <v>10917.799272</v>
      </c>
      <c r="H112">
        <v>5194</v>
      </c>
      <c r="I112">
        <v>2734</v>
      </c>
      <c r="J112">
        <v>1877</v>
      </c>
      <c r="K112">
        <v>1877</v>
      </c>
      <c r="L112">
        <v>0</v>
      </c>
      <c r="M112" s="1">
        <v>10271.28328</v>
      </c>
      <c r="N112" s="1">
        <v>9769.0314099999996</v>
      </c>
      <c r="O112" s="1">
        <v>10797.181887999999</v>
      </c>
      <c r="P112" s="1">
        <v>10806.532558999999</v>
      </c>
      <c r="Q112" s="1">
        <v>9646.1592610000007</v>
      </c>
      <c r="R112" s="6">
        <f>H112/$F112</f>
        <v>0.13311804808037317</v>
      </c>
      <c r="S112" s="6">
        <f>I112/$F112</f>
        <v>7.0070223999179865E-2</v>
      </c>
      <c r="T112" s="6">
        <f>J112/$F112</f>
        <v>4.8106002357886105E-2</v>
      </c>
      <c r="U112" s="6">
        <f>K112/$F112</f>
        <v>4.8106002357886105E-2</v>
      </c>
      <c r="V112" s="6">
        <f>L112/$F112</f>
        <v>0</v>
      </c>
      <c r="W112" s="7">
        <f>M112/$G112</f>
        <v>0.94078330477662586</v>
      </c>
      <c r="X112" s="7">
        <f>N112/$G112</f>
        <v>0.89478027271062288</v>
      </c>
      <c r="Y112" s="7">
        <f>O112/$G112</f>
        <v>0.98895222553602546</v>
      </c>
      <c r="Z112" s="7">
        <f>P112/$G112</f>
        <v>0.98980868669335609</v>
      </c>
      <c r="AA112" s="7">
        <f>Q112/$G112</f>
        <v>0.88352597631454244</v>
      </c>
    </row>
    <row r="113" spans="1:27" x14ac:dyDescent="0.3">
      <c r="A113" s="11">
        <v>0</v>
      </c>
      <c r="B113" s="1">
        <v>118</v>
      </c>
      <c r="C113" s="1" t="s">
        <v>223</v>
      </c>
      <c r="D113" s="1" t="s">
        <v>224</v>
      </c>
      <c r="E113" s="1"/>
      <c r="F113">
        <v>753414</v>
      </c>
      <c r="G113" s="1">
        <v>35433.448778999998</v>
      </c>
      <c r="H113">
        <v>51363</v>
      </c>
      <c r="I113">
        <v>26626</v>
      </c>
      <c r="J113">
        <v>14674</v>
      </c>
      <c r="K113">
        <v>14674</v>
      </c>
      <c r="L113">
        <v>10</v>
      </c>
      <c r="M113" s="1">
        <v>32180.436699999998</v>
      </c>
      <c r="N113" s="1">
        <v>7196.7709880000002</v>
      </c>
      <c r="O113" s="1">
        <v>6031.581107</v>
      </c>
      <c r="P113" s="1">
        <v>16623.171435</v>
      </c>
      <c r="Q113" s="1">
        <v>13463.611939</v>
      </c>
      <c r="R113" s="6">
        <f>H113/$F113</f>
        <v>6.8173673438507915E-2</v>
      </c>
      <c r="S113" s="6">
        <f>I113/$F113</f>
        <v>3.5340463543284302E-2</v>
      </c>
      <c r="T113" s="6">
        <f>J113/$F113</f>
        <v>1.9476675506428072E-2</v>
      </c>
      <c r="U113" s="6">
        <f>K113/$F113</f>
        <v>1.9476675506428072E-2</v>
      </c>
      <c r="V113" s="6">
        <f>L113/$F113</f>
        <v>1.3272915024143433E-5</v>
      </c>
      <c r="W113" s="7">
        <f>M113/$G113</f>
        <v>0.90819374937818831</v>
      </c>
      <c r="X113" s="7">
        <f>N113/$G113</f>
        <v>0.20310670386296806</v>
      </c>
      <c r="Y113" s="7">
        <f>O113/$G113</f>
        <v>0.17022280683484242</v>
      </c>
      <c r="Z113" s="7">
        <f>P113/$G113</f>
        <v>0.46913783466801279</v>
      </c>
      <c r="AA113" s="7">
        <f>Q113/$G113</f>
        <v>0.37996899548144886</v>
      </c>
    </row>
    <row r="114" spans="1:27" x14ac:dyDescent="0.3">
      <c r="A114" s="10">
        <v>0</v>
      </c>
      <c r="B114" s="1">
        <v>119</v>
      </c>
      <c r="C114" s="1" t="s">
        <v>225</v>
      </c>
      <c r="D114" s="1" t="s">
        <v>226</v>
      </c>
      <c r="E114" s="1"/>
      <c r="F114">
        <v>231186</v>
      </c>
      <c r="G114" s="1">
        <v>12501.626192</v>
      </c>
      <c r="H114">
        <v>65385</v>
      </c>
      <c r="I114">
        <v>53996</v>
      </c>
      <c r="J114">
        <v>52651</v>
      </c>
      <c r="K114">
        <v>43344</v>
      </c>
      <c r="L114">
        <v>25620</v>
      </c>
      <c r="M114" s="1">
        <v>12442.909901000001</v>
      </c>
      <c r="N114" s="1">
        <v>11062.154471</v>
      </c>
      <c r="O114" s="1">
        <v>12211.362638000001</v>
      </c>
      <c r="P114" s="1">
        <v>12424.897928</v>
      </c>
      <c r="Q114" s="1">
        <v>12480.906985</v>
      </c>
      <c r="R114" s="6">
        <f>H114/$F114</f>
        <v>0.28282421945965586</v>
      </c>
      <c r="S114" s="6">
        <f>I114/$F114</f>
        <v>0.23356085576116201</v>
      </c>
      <c r="T114" s="6">
        <f>J114/$F114</f>
        <v>0.22774302942219685</v>
      </c>
      <c r="U114" s="6">
        <f>K114/$F114</f>
        <v>0.18748540136513456</v>
      </c>
      <c r="V114" s="6">
        <f>L114/$F114</f>
        <v>0.11081985933404272</v>
      </c>
      <c r="W114" s="7">
        <f>M114/$G114</f>
        <v>0.99530330773787079</v>
      </c>
      <c r="X114" s="7">
        <f>N114/$G114</f>
        <v>0.88485724185857184</v>
      </c>
      <c r="Y114" s="7">
        <f>O114/$G114</f>
        <v>0.97678193624236309</v>
      </c>
      <c r="Z114" s="7">
        <f>P114/$G114</f>
        <v>0.99386253733541485</v>
      </c>
      <c r="AA114" s="7">
        <f>Q114/$G114</f>
        <v>0.9983426790497657</v>
      </c>
    </row>
    <row r="115" spans="1:27" x14ac:dyDescent="0.3">
      <c r="A115" s="11">
        <v>0</v>
      </c>
      <c r="B115" s="1">
        <v>120</v>
      </c>
      <c r="C115" s="1" t="s">
        <v>227</v>
      </c>
      <c r="D115" s="1" t="s">
        <v>228</v>
      </c>
      <c r="E115" s="1"/>
      <c r="F115">
        <v>335815</v>
      </c>
      <c r="G115" s="1">
        <v>16725.000401000001</v>
      </c>
      <c r="H115">
        <v>72436</v>
      </c>
      <c r="I115">
        <v>67693</v>
      </c>
      <c r="J115">
        <v>67393</v>
      </c>
      <c r="K115">
        <v>67393</v>
      </c>
      <c r="L115">
        <v>67393</v>
      </c>
      <c r="M115" s="1">
        <v>15423.065218</v>
      </c>
      <c r="N115" s="1">
        <v>13909.987341</v>
      </c>
      <c r="O115" s="1">
        <v>15519.403915000001</v>
      </c>
      <c r="P115" s="1">
        <v>16549.317491000002</v>
      </c>
      <c r="Q115" s="1">
        <v>16689.659519000001</v>
      </c>
      <c r="R115" s="6">
        <f>H115/$F115</f>
        <v>0.21570209788127392</v>
      </c>
      <c r="S115" s="6">
        <f>I115/$F115</f>
        <v>0.20157824992927653</v>
      </c>
      <c r="T115" s="6">
        <f>J115/$F115</f>
        <v>0.20068490091270491</v>
      </c>
      <c r="U115" s="6">
        <f>K115/$F115</f>
        <v>0.20068490091270491</v>
      </c>
      <c r="V115" s="6">
        <f>L115/$F115</f>
        <v>0.20068490091270491</v>
      </c>
      <c r="W115" s="7">
        <f>M115/$G115</f>
        <v>0.92215634369000332</v>
      </c>
      <c r="X115" s="7">
        <f>N115/$G115</f>
        <v>0.8316883113598198</v>
      </c>
      <c r="Y115" s="7">
        <f>O115/$G115</f>
        <v>0.92791650480750265</v>
      </c>
      <c r="Z115" s="7">
        <f>P115/$G115</f>
        <v>0.98949579038637903</v>
      </c>
      <c r="AA115" s="7">
        <f>Q115/$G115</f>
        <v>0.99788694283093182</v>
      </c>
    </row>
    <row r="116" spans="1:27" x14ac:dyDescent="0.3">
      <c r="A116" s="10">
        <v>0</v>
      </c>
      <c r="B116" s="1">
        <v>121</v>
      </c>
      <c r="C116" s="1" t="s">
        <v>229</v>
      </c>
      <c r="D116" s="1" t="s">
        <v>230</v>
      </c>
      <c r="E116" s="1"/>
      <c r="F116">
        <v>801155</v>
      </c>
      <c r="G116" s="1">
        <v>23739.077380999999</v>
      </c>
      <c r="H116">
        <v>191652</v>
      </c>
      <c r="I116">
        <v>172135</v>
      </c>
      <c r="J116">
        <v>155348</v>
      </c>
      <c r="K116">
        <v>151095</v>
      </c>
      <c r="L116">
        <v>103189</v>
      </c>
      <c r="M116" s="1">
        <v>20774.829809999999</v>
      </c>
      <c r="N116" s="1">
        <v>18086.868777</v>
      </c>
      <c r="O116" s="1">
        <v>21724.756592000002</v>
      </c>
      <c r="P116" s="1">
        <v>23556.549137999998</v>
      </c>
      <c r="Q116" s="1">
        <v>23547.242579000002</v>
      </c>
      <c r="R116" s="6">
        <f>H116/$F116</f>
        <v>0.23921962666400384</v>
      </c>
      <c r="S116" s="6">
        <f>I116/$F116</f>
        <v>0.21485854797136633</v>
      </c>
      <c r="T116" s="6">
        <f>J116/$F116</f>
        <v>0.19390504958466215</v>
      </c>
      <c r="U116" s="6">
        <f>K116/$F116</f>
        <v>0.1885964638553089</v>
      </c>
      <c r="V116" s="6">
        <f>L116/$F116</f>
        <v>0.12880029457470776</v>
      </c>
      <c r="W116" s="7">
        <f>M116/$G116</f>
        <v>0.87513214926488725</v>
      </c>
      <c r="X116" s="7">
        <f>N116/$G116</f>
        <v>0.76190276844862359</v>
      </c>
      <c r="Y116" s="7">
        <f>O116/$G116</f>
        <v>0.91514746943736758</v>
      </c>
      <c r="Z116" s="7">
        <f>P116/$G116</f>
        <v>0.99231106415508419</v>
      </c>
      <c r="AA116" s="7">
        <f>Q116/$G116</f>
        <v>0.99191902874230753</v>
      </c>
    </row>
    <row r="117" spans="1:27" x14ac:dyDescent="0.3">
      <c r="A117" s="11">
        <v>0</v>
      </c>
      <c r="B117" s="1">
        <v>122</v>
      </c>
      <c r="C117" s="1" t="s">
        <v>231</v>
      </c>
      <c r="D117" s="1" t="s">
        <v>232</v>
      </c>
      <c r="E117" s="1"/>
      <c r="F117">
        <v>207135</v>
      </c>
      <c r="G117" s="1">
        <v>13251.392631000001</v>
      </c>
      <c r="H117">
        <v>43223</v>
      </c>
      <c r="I117">
        <v>34016</v>
      </c>
      <c r="J117">
        <v>31745</v>
      </c>
      <c r="K117">
        <v>28645</v>
      </c>
      <c r="L117">
        <v>21663</v>
      </c>
      <c r="M117" s="1">
        <v>12692.574656999999</v>
      </c>
      <c r="N117" s="1">
        <v>10767.649536999999</v>
      </c>
      <c r="O117" s="1">
        <v>12842.765503000001</v>
      </c>
      <c r="P117" s="1">
        <v>13095.252407</v>
      </c>
      <c r="Q117" s="1">
        <v>13085.614922000001</v>
      </c>
      <c r="R117" s="6">
        <f>H117/$F117</f>
        <v>0.20867067371520989</v>
      </c>
      <c r="S117" s="6">
        <f>I117/$F117</f>
        <v>0.16422140150143627</v>
      </c>
      <c r="T117" s="6">
        <f>J117/$F117</f>
        <v>0.15325753735486519</v>
      </c>
      <c r="U117" s="6">
        <f>K117/$F117</f>
        <v>0.13829145243440269</v>
      </c>
      <c r="V117" s="6">
        <f>L117/$F117</f>
        <v>0.10458396697805779</v>
      </c>
      <c r="W117" s="7">
        <f>M117/$G117</f>
        <v>0.95782949086477787</v>
      </c>
      <c r="X117" s="7">
        <f>N117/$G117</f>
        <v>0.81256739097824404</v>
      </c>
      <c r="Y117" s="7">
        <f>O117/$G117</f>
        <v>0.96916345780562962</v>
      </c>
      <c r="Z117" s="7">
        <f>P117/$G117</f>
        <v>0.98821707058662422</v>
      </c>
      <c r="AA117" s="7">
        <f>Q117/$G117</f>
        <v>0.98748978966843204</v>
      </c>
    </row>
    <row r="118" spans="1:27" x14ac:dyDescent="0.3">
      <c r="A118" s="10">
        <v>1</v>
      </c>
      <c r="B118" s="1">
        <v>123</v>
      </c>
      <c r="C118" s="1" t="s">
        <v>233</v>
      </c>
      <c r="D118" s="1" t="s">
        <v>234</v>
      </c>
      <c r="E118" s="1"/>
      <c r="F118">
        <v>1577153</v>
      </c>
      <c r="G118" s="1">
        <v>261861.99897799999</v>
      </c>
      <c r="H118">
        <v>208498</v>
      </c>
      <c r="I118">
        <v>145488</v>
      </c>
      <c r="J118">
        <v>110212</v>
      </c>
      <c r="K118">
        <v>80804</v>
      </c>
      <c r="L118">
        <v>23112</v>
      </c>
      <c r="M118" s="1">
        <v>226100.32295</v>
      </c>
      <c r="N118" s="1">
        <v>135807.36642000001</v>
      </c>
      <c r="O118" s="1">
        <v>159938.530042</v>
      </c>
      <c r="P118" s="1">
        <v>234346.74607200001</v>
      </c>
      <c r="Q118" s="1">
        <v>215611.503979</v>
      </c>
      <c r="R118" s="6">
        <f>H118/$F118</f>
        <v>0.13219896864793715</v>
      </c>
      <c r="S118" s="6">
        <f>I118/$F118</f>
        <v>9.2247232830296108E-2</v>
      </c>
      <c r="T118" s="6">
        <f>J118/$F118</f>
        <v>6.988034768979294E-2</v>
      </c>
      <c r="U118" s="6">
        <f>K118/$F118</f>
        <v>5.1234090795249418E-2</v>
      </c>
      <c r="V118" s="6">
        <f>L118/$F118</f>
        <v>1.4654253582245983E-2</v>
      </c>
      <c r="W118" s="7">
        <f>M118/$G118</f>
        <v>0.86343312062242195</v>
      </c>
      <c r="X118" s="7">
        <f>N118/$G118</f>
        <v>0.51862189607515252</v>
      </c>
      <c r="Y118" s="7">
        <f>O118/$G118</f>
        <v>0.61077411257154968</v>
      </c>
      <c r="Z118" s="7">
        <f>P118/$G118</f>
        <v>0.89492460527534723</v>
      </c>
      <c r="AA118" s="7">
        <f>Q118/$G118</f>
        <v>0.82337836272728648</v>
      </c>
    </row>
    <row r="119" spans="1:27" x14ac:dyDescent="0.3">
      <c r="A119" s="11">
        <v>0</v>
      </c>
      <c r="B119" s="1">
        <v>124</v>
      </c>
      <c r="C119" s="1" t="s">
        <v>235</v>
      </c>
      <c r="D119" s="1" t="s">
        <v>236</v>
      </c>
      <c r="E119" s="1"/>
      <c r="F119">
        <v>77833</v>
      </c>
      <c r="G119" s="1">
        <v>25934.586173</v>
      </c>
      <c r="H119">
        <v>13627</v>
      </c>
      <c r="I119">
        <v>8406</v>
      </c>
      <c r="J119">
        <v>7402</v>
      </c>
      <c r="K119">
        <v>7402</v>
      </c>
      <c r="L119">
        <v>0</v>
      </c>
      <c r="M119" s="1">
        <v>24120.568144000001</v>
      </c>
      <c r="N119" s="1">
        <v>13322.465424</v>
      </c>
      <c r="O119" s="1">
        <v>23151.394479999999</v>
      </c>
      <c r="P119" s="1">
        <v>25124.548896</v>
      </c>
      <c r="Q119" s="1">
        <v>24901.096716</v>
      </c>
      <c r="R119" s="6">
        <f>H119/$F119</f>
        <v>0.17507997892924596</v>
      </c>
      <c r="S119" s="6">
        <f>I119/$F119</f>
        <v>0.10800046252874744</v>
      </c>
      <c r="T119" s="6">
        <f>J119/$F119</f>
        <v>9.5101049683296288E-2</v>
      </c>
      <c r="U119" s="6">
        <f>K119/$F119</f>
        <v>9.5101049683296288E-2</v>
      </c>
      <c r="V119" s="6">
        <f>L119/$F119</f>
        <v>0</v>
      </c>
      <c r="W119" s="7">
        <f>M119/$G119</f>
        <v>0.93005409776352865</v>
      </c>
      <c r="X119" s="7">
        <f>N119/$G119</f>
        <v>0.51369492981807297</v>
      </c>
      <c r="Y119" s="7">
        <f>O119/$G119</f>
        <v>0.89268416798963512</v>
      </c>
      <c r="Z119" s="7">
        <f>P119/$G119</f>
        <v>0.96876613832985259</v>
      </c>
      <c r="AA119" s="7">
        <f>Q119/$G119</f>
        <v>0.96015014659937215</v>
      </c>
    </row>
    <row r="120" spans="1:27" x14ac:dyDescent="0.3">
      <c r="A120" s="10">
        <v>0</v>
      </c>
      <c r="B120" s="1">
        <v>125</v>
      </c>
      <c r="C120" s="1" t="s">
        <v>237</v>
      </c>
      <c r="D120" s="1" t="s">
        <v>238</v>
      </c>
      <c r="E120" s="1"/>
      <c r="F120">
        <v>392139</v>
      </c>
      <c r="G120" s="1">
        <v>22968.550514999999</v>
      </c>
      <c r="H120">
        <v>140383</v>
      </c>
      <c r="I120">
        <v>121217</v>
      </c>
      <c r="J120">
        <v>115158</v>
      </c>
      <c r="K120">
        <v>115158</v>
      </c>
      <c r="L120">
        <v>90111</v>
      </c>
      <c r="M120" s="1">
        <v>22688.850445</v>
      </c>
      <c r="N120" s="1">
        <v>18240.783497</v>
      </c>
      <c r="O120" s="1">
        <v>22548.734649999999</v>
      </c>
      <c r="P120" s="1">
        <v>22875.105814999999</v>
      </c>
      <c r="Q120" s="1">
        <v>22873.131363</v>
      </c>
      <c r="R120" s="6">
        <f>H120/$F120</f>
        <v>0.35799295657917218</v>
      </c>
      <c r="S120" s="6">
        <f>I120/$F120</f>
        <v>0.30911743029895011</v>
      </c>
      <c r="T120" s="6">
        <f>J120/$F120</f>
        <v>0.29366627649889454</v>
      </c>
      <c r="U120" s="6">
        <f>K120/$F120</f>
        <v>0.29366627649889454</v>
      </c>
      <c r="V120" s="6">
        <f>L120/$F120</f>
        <v>0.22979351709470366</v>
      </c>
      <c r="W120" s="7">
        <f>M120/$G120</f>
        <v>0.98782247622385499</v>
      </c>
      <c r="X120" s="7">
        <f>N120/$G120</f>
        <v>0.79416345777185848</v>
      </c>
      <c r="Y120" s="7">
        <f>O120/$G120</f>
        <v>0.98172214373188971</v>
      </c>
      <c r="Z120" s="7">
        <f>P120/$G120</f>
        <v>0.99593162398563317</v>
      </c>
      <c r="AA120" s="7">
        <f>Q120/$G120</f>
        <v>0.99584566070298242</v>
      </c>
    </row>
    <row r="121" spans="1:27" x14ac:dyDescent="0.3">
      <c r="A121" s="11">
        <v>0</v>
      </c>
      <c r="B121" s="1">
        <v>127</v>
      </c>
      <c r="C121" s="1" t="s">
        <v>239</v>
      </c>
      <c r="D121" s="1" t="s">
        <v>240</v>
      </c>
      <c r="E121" s="1"/>
      <c r="F121">
        <v>331626</v>
      </c>
      <c r="G121" s="1">
        <v>11574.768264</v>
      </c>
      <c r="H121">
        <v>49535</v>
      </c>
      <c r="I121">
        <v>45471</v>
      </c>
      <c r="J121">
        <v>44398</v>
      </c>
      <c r="K121">
        <v>41289</v>
      </c>
      <c r="L121">
        <v>41289</v>
      </c>
      <c r="M121" s="1">
        <v>10784.113433</v>
      </c>
      <c r="N121" s="1">
        <v>8615.3315449999991</v>
      </c>
      <c r="O121" s="1">
        <v>10603.959685</v>
      </c>
      <c r="P121" s="1">
        <v>11249.439877000001</v>
      </c>
      <c r="Q121" s="1">
        <v>11376.706297999999</v>
      </c>
      <c r="R121" s="6">
        <f>H121/$F121</f>
        <v>0.14937007351655177</v>
      </c>
      <c r="S121" s="6">
        <f>I121/$F121</f>
        <v>0.13711530459011054</v>
      </c>
      <c r="T121" s="6">
        <f>J121/$F121</f>
        <v>0.13387973198723863</v>
      </c>
      <c r="U121" s="6">
        <f>K121/$F121</f>
        <v>0.1245047131407067</v>
      </c>
      <c r="V121" s="6">
        <f>L121/$F121</f>
        <v>0.1245047131407067</v>
      </c>
      <c r="W121" s="7">
        <f>M121/$G121</f>
        <v>0.93169151960829266</v>
      </c>
      <c r="X121" s="7">
        <f>N121/$G121</f>
        <v>0.74432000265573517</v>
      </c>
      <c r="Y121" s="7">
        <f>O121/$G121</f>
        <v>0.91612716929984483</v>
      </c>
      <c r="Z121" s="7">
        <f>P121/$G121</f>
        <v>0.97189331314633398</v>
      </c>
      <c r="AA121" s="7">
        <f>Q121/$G121</f>
        <v>0.9828884724529634</v>
      </c>
    </row>
    <row r="122" spans="1:27" x14ac:dyDescent="0.3">
      <c r="A122" s="10">
        <v>0</v>
      </c>
      <c r="B122" s="1">
        <v>128</v>
      </c>
      <c r="C122" s="1" t="s">
        <v>241</v>
      </c>
      <c r="D122" s="1" t="s">
        <v>242</v>
      </c>
      <c r="E122" s="1"/>
      <c r="F122">
        <v>401125</v>
      </c>
      <c r="G122" s="1">
        <v>29939.517147999999</v>
      </c>
      <c r="H122">
        <v>48187</v>
      </c>
      <c r="I122">
        <v>36309</v>
      </c>
      <c r="J122">
        <v>30684</v>
      </c>
      <c r="K122">
        <v>26368</v>
      </c>
      <c r="L122">
        <v>26286</v>
      </c>
      <c r="M122" s="1">
        <v>27265.261666999999</v>
      </c>
      <c r="N122" s="1">
        <v>14049.927755000001</v>
      </c>
      <c r="O122" s="1">
        <v>21431.683684</v>
      </c>
      <c r="P122" s="1">
        <v>29489.729965999999</v>
      </c>
      <c r="Q122" s="1">
        <v>29597.270337000002</v>
      </c>
      <c r="R122" s="6">
        <f>H122/$F122</f>
        <v>0.12012963540043628</v>
      </c>
      <c r="S122" s="6">
        <f>I122/$F122</f>
        <v>9.0517918354627608E-2</v>
      </c>
      <c r="T122" s="6">
        <f>J122/$F122</f>
        <v>7.649485821128077E-2</v>
      </c>
      <c r="U122" s="6">
        <f>K122/$F122</f>
        <v>6.5735119975070117E-2</v>
      </c>
      <c r="V122" s="6">
        <f>L122/$F122</f>
        <v>6.5530694920535995E-2</v>
      </c>
      <c r="W122" s="7">
        <f>M122/$G122</f>
        <v>0.9106780691291595</v>
      </c>
      <c r="X122" s="7">
        <f>N122/$G122</f>
        <v>0.46927703227633899</v>
      </c>
      <c r="Y122" s="7">
        <f>O122/$G122</f>
        <v>0.71583264279302738</v>
      </c>
      <c r="Z122" s="7">
        <f>P122/$G122</f>
        <v>0.98497680574551127</v>
      </c>
      <c r="AA122" s="7">
        <f>Q122/$G122</f>
        <v>0.98856872643242144</v>
      </c>
    </row>
    <row r="123" spans="1:27" x14ac:dyDescent="0.3">
      <c r="A123" s="11">
        <v>0</v>
      </c>
      <c r="B123" s="1">
        <v>129</v>
      </c>
      <c r="C123" s="1" t="s">
        <v>243</v>
      </c>
      <c r="D123" s="1" t="s">
        <v>244</v>
      </c>
      <c r="E123" s="1"/>
      <c r="F123">
        <v>606548</v>
      </c>
      <c r="G123" s="1">
        <v>22810.705352000001</v>
      </c>
      <c r="H123">
        <v>89149</v>
      </c>
      <c r="I123">
        <v>77873</v>
      </c>
      <c r="J123">
        <v>73138</v>
      </c>
      <c r="K123">
        <v>57128</v>
      </c>
      <c r="L123">
        <v>38619</v>
      </c>
      <c r="M123" s="1">
        <v>16959.493492000001</v>
      </c>
      <c r="N123" s="1">
        <v>9088.5674199999994</v>
      </c>
      <c r="O123" s="1">
        <v>18744.665385</v>
      </c>
      <c r="P123" s="1">
        <v>22322.729195</v>
      </c>
      <c r="Q123" s="1">
        <v>22419.569273000001</v>
      </c>
      <c r="R123" s="6">
        <f>H123/$F123</f>
        <v>0.14697765057340886</v>
      </c>
      <c r="S123" s="6">
        <f>I123/$F123</f>
        <v>0.1283872010129454</v>
      </c>
      <c r="T123" s="6">
        <f>J123/$F123</f>
        <v>0.12058072897775608</v>
      </c>
      <c r="U123" s="6">
        <f>K123/$F123</f>
        <v>9.4185456056239569E-2</v>
      </c>
      <c r="V123" s="6">
        <f>L123/$F123</f>
        <v>6.3670146468210259E-2</v>
      </c>
      <c r="W123" s="7">
        <f>M123/$G123</f>
        <v>0.74348834156121457</v>
      </c>
      <c r="X123" s="7">
        <f>N123/$G123</f>
        <v>0.39843430002497182</v>
      </c>
      <c r="Y123" s="7">
        <f>O123/$G123</f>
        <v>0.82174860863548449</v>
      </c>
      <c r="Z123" s="7">
        <f>P123/$G123</f>
        <v>0.9786075814197821</v>
      </c>
      <c r="AA123" s="7">
        <f>Q123/$G123</f>
        <v>0.98285295991666011</v>
      </c>
    </row>
    <row r="124" spans="1:27" x14ac:dyDescent="0.3">
      <c r="A124" s="10">
        <v>0</v>
      </c>
      <c r="B124" s="1">
        <v>130</v>
      </c>
      <c r="C124" s="1" t="s">
        <v>245</v>
      </c>
      <c r="D124" s="1" t="s">
        <v>246</v>
      </c>
      <c r="E124" s="1"/>
      <c r="F124">
        <v>87158</v>
      </c>
      <c r="G124" s="1">
        <v>22028.752659999998</v>
      </c>
      <c r="H124">
        <v>17302</v>
      </c>
      <c r="I124">
        <v>11973</v>
      </c>
      <c r="J124">
        <v>11042</v>
      </c>
      <c r="K124">
        <v>10292</v>
      </c>
      <c r="L124">
        <v>0</v>
      </c>
      <c r="M124" s="1">
        <v>19982.908068000001</v>
      </c>
      <c r="N124" s="1">
        <v>17554.054564999999</v>
      </c>
      <c r="O124" s="1">
        <v>21561.503382999999</v>
      </c>
      <c r="P124" s="1">
        <v>21788.317430999999</v>
      </c>
      <c r="Q124" s="1">
        <v>18525.637740999999</v>
      </c>
      <c r="R124" s="6">
        <f>H124/$F124</f>
        <v>0.19851304527409991</v>
      </c>
      <c r="S124" s="6">
        <f>I124/$F124</f>
        <v>0.13737121090433466</v>
      </c>
      <c r="T124" s="6">
        <f>J124/$F124</f>
        <v>0.12668946051997521</v>
      </c>
      <c r="U124" s="6">
        <f>K124/$F124</f>
        <v>0.11808439844879415</v>
      </c>
      <c r="V124" s="6">
        <f>L124/$F124</f>
        <v>0</v>
      </c>
      <c r="W124" s="7">
        <f>M124/$G124</f>
        <v>0.90712844147027627</v>
      </c>
      <c r="X124" s="7">
        <f>N124/$G124</f>
        <v>0.7968701104386543</v>
      </c>
      <c r="Y124" s="7">
        <f>O124/$G124</f>
        <v>0.97878911783105926</v>
      </c>
      <c r="Z124" s="7">
        <f>P124/$G124</f>
        <v>0.98908539068412238</v>
      </c>
      <c r="AA124" s="7">
        <f>Q124/$G124</f>
        <v>0.84097533922740042</v>
      </c>
    </row>
    <row r="125" spans="1:27" x14ac:dyDescent="0.3">
      <c r="A125" s="11">
        <v>0</v>
      </c>
      <c r="B125" s="1">
        <v>132</v>
      </c>
      <c r="C125" s="1" t="s">
        <v>247</v>
      </c>
      <c r="D125" s="1" t="s">
        <v>248</v>
      </c>
      <c r="E125" s="1"/>
      <c r="F125">
        <v>457875</v>
      </c>
      <c r="G125" s="1">
        <v>14085.602643</v>
      </c>
      <c r="H125">
        <v>51743</v>
      </c>
      <c r="I125">
        <v>41660</v>
      </c>
      <c r="J125">
        <v>40463</v>
      </c>
      <c r="K125">
        <v>40463</v>
      </c>
      <c r="L125">
        <v>33113</v>
      </c>
      <c r="M125" s="1">
        <v>12051.655694999999</v>
      </c>
      <c r="N125" s="1">
        <v>1570.842122</v>
      </c>
      <c r="O125" s="1">
        <v>2531.8720509999998</v>
      </c>
      <c r="P125" s="1">
        <v>9139.2328199999993</v>
      </c>
      <c r="Q125" s="1">
        <v>12771.408174</v>
      </c>
      <c r="R125" s="6">
        <f>H125/$F125</f>
        <v>0.113006825006825</v>
      </c>
      <c r="S125" s="6">
        <f>I125/$F125</f>
        <v>9.0985530985530985E-2</v>
      </c>
      <c r="T125" s="6">
        <f>J125/$F125</f>
        <v>8.8371280371280378E-2</v>
      </c>
      <c r="U125" s="6">
        <f>K125/$F125</f>
        <v>8.8371280371280378E-2</v>
      </c>
      <c r="V125" s="6">
        <f>L125/$F125</f>
        <v>7.231886431886432E-2</v>
      </c>
      <c r="W125" s="7">
        <f>M125/$G125</f>
        <v>0.85560099915137156</v>
      </c>
      <c r="X125" s="7">
        <f>N125/$G125</f>
        <v>0.11152111569615006</v>
      </c>
      <c r="Y125" s="7">
        <f>O125/$G125</f>
        <v>0.17974893337334363</v>
      </c>
      <c r="Z125" s="7">
        <f>P125/$G125</f>
        <v>0.64883505886358683</v>
      </c>
      <c r="AA125" s="7">
        <f>Q125/$G125</f>
        <v>0.90669945033178234</v>
      </c>
    </row>
    <row r="126" spans="1:27" x14ac:dyDescent="0.3">
      <c r="A126" s="10">
        <v>0</v>
      </c>
      <c r="B126" s="1">
        <v>133</v>
      </c>
      <c r="C126" s="1" t="s">
        <v>249</v>
      </c>
      <c r="D126" s="1" t="s">
        <v>250</v>
      </c>
      <c r="E126" s="1"/>
      <c r="F126">
        <v>498582</v>
      </c>
      <c r="G126" s="1">
        <v>36222.086625000004</v>
      </c>
      <c r="H126">
        <v>107500</v>
      </c>
      <c r="I126">
        <v>84325</v>
      </c>
      <c r="J126">
        <v>64342</v>
      </c>
      <c r="K126">
        <v>51345</v>
      </c>
      <c r="L126">
        <v>13323</v>
      </c>
      <c r="M126" s="1">
        <v>34010.346734999999</v>
      </c>
      <c r="N126" s="1">
        <v>33387.309566999997</v>
      </c>
      <c r="O126" s="1">
        <v>33131.787125000003</v>
      </c>
      <c r="P126" s="1">
        <v>35860.487181999997</v>
      </c>
      <c r="Q126" s="1">
        <v>33093.784949000001</v>
      </c>
      <c r="R126" s="6">
        <f>H126/$F126</f>
        <v>0.21561147414066292</v>
      </c>
      <c r="S126" s="6">
        <f>I126/$F126</f>
        <v>0.16912965169219907</v>
      </c>
      <c r="T126" s="6">
        <f>J126/$F126</f>
        <v>0.12904998575961427</v>
      </c>
      <c r="U126" s="6">
        <f>K126/$F126</f>
        <v>0.10298205711397523</v>
      </c>
      <c r="V126" s="6">
        <f>L126/$F126</f>
        <v>2.6721782976521415E-2</v>
      </c>
      <c r="W126" s="7">
        <f>M126/$G126</f>
        <v>0.93893946770936465</v>
      </c>
      <c r="X126" s="7">
        <f>N126/$G126</f>
        <v>0.92173899070619858</v>
      </c>
      <c r="Y126" s="7">
        <f>O126/$G126</f>
        <v>0.91468466375244328</v>
      </c>
      <c r="Z126" s="7">
        <f>P126/$G126</f>
        <v>0.99001715592081774</v>
      </c>
      <c r="AA126" s="7">
        <f>Q126/$G126</f>
        <v>0.91363551999677206</v>
      </c>
    </row>
    <row r="127" spans="1:27" x14ac:dyDescent="0.3">
      <c r="A127" s="11">
        <v>0</v>
      </c>
      <c r="B127" s="1">
        <v>134</v>
      </c>
      <c r="C127" s="1" t="s">
        <v>251</v>
      </c>
      <c r="D127" s="1" t="s">
        <v>252</v>
      </c>
      <c r="E127" s="1"/>
      <c r="F127">
        <v>682228</v>
      </c>
      <c r="G127" s="1">
        <v>41664.701164999999</v>
      </c>
      <c r="H127">
        <v>97322</v>
      </c>
      <c r="I127">
        <v>73430</v>
      </c>
      <c r="J127">
        <v>69818</v>
      </c>
      <c r="K127">
        <v>59147</v>
      </c>
      <c r="L127">
        <v>17325</v>
      </c>
      <c r="M127" s="1">
        <v>36118.643020000003</v>
      </c>
      <c r="N127" s="1">
        <v>28107.915513</v>
      </c>
      <c r="O127" s="1">
        <v>31249.002157999999</v>
      </c>
      <c r="P127" s="1">
        <v>36987.962388</v>
      </c>
      <c r="Q127" s="1">
        <v>27502.810904999998</v>
      </c>
      <c r="R127" s="6">
        <f>H127/$F127</f>
        <v>0.14265318925637763</v>
      </c>
      <c r="S127" s="6">
        <f>I127/$F127</f>
        <v>0.10763263894182004</v>
      </c>
      <c r="T127" s="6">
        <f>J127/$F127</f>
        <v>0.10233822123982012</v>
      </c>
      <c r="U127" s="6">
        <f>K127/$F127</f>
        <v>8.6696822763064549E-2</v>
      </c>
      <c r="V127" s="6">
        <f>L127/$F127</f>
        <v>2.5394736070639141E-2</v>
      </c>
      <c r="W127" s="7">
        <f>M127/$G127</f>
        <v>0.86688832537075999</v>
      </c>
      <c r="X127" s="7">
        <f>N127/$G127</f>
        <v>0.67462179559832691</v>
      </c>
      <c r="Y127" s="7">
        <f>O127/$G127</f>
        <v>0.7500114313612406</v>
      </c>
      <c r="Z127" s="7">
        <f>P127/$G127</f>
        <v>0.88775297443082002</v>
      </c>
      <c r="AA127" s="7">
        <f>Q127/$G127</f>
        <v>0.66009859991755926</v>
      </c>
    </row>
    <row r="128" spans="1:27" x14ac:dyDescent="0.3">
      <c r="A128" s="10">
        <v>0</v>
      </c>
      <c r="B128" s="1">
        <v>135</v>
      </c>
      <c r="C128" s="1" t="s">
        <v>253</v>
      </c>
      <c r="D128" s="1" t="s">
        <v>254</v>
      </c>
      <c r="E128" s="1"/>
      <c r="F128">
        <v>236041</v>
      </c>
      <c r="G128" s="1">
        <v>9054.6806359999991</v>
      </c>
      <c r="H128">
        <v>72145</v>
      </c>
      <c r="I128">
        <v>66035</v>
      </c>
      <c r="J128">
        <v>66035</v>
      </c>
      <c r="K128">
        <v>65919</v>
      </c>
      <c r="L128">
        <v>45466</v>
      </c>
      <c r="M128" s="1">
        <v>8525.8970750000008</v>
      </c>
      <c r="N128" s="1">
        <v>4547.9194340000004</v>
      </c>
      <c r="O128" s="1">
        <v>8842.5614150000001</v>
      </c>
      <c r="P128" s="1">
        <v>9024.5411569999997</v>
      </c>
      <c r="Q128" s="1">
        <v>9024.4793790000003</v>
      </c>
      <c r="R128" s="6">
        <f>H128/$F128</f>
        <v>0.30564605301621328</v>
      </c>
      <c r="S128" s="6">
        <f>I128/$F128</f>
        <v>0.27976071953601284</v>
      </c>
      <c r="T128" s="6">
        <f>J128/$F128</f>
        <v>0.27976071953601284</v>
      </c>
      <c r="U128" s="6">
        <f>K128/$F128</f>
        <v>0.27926927948958019</v>
      </c>
      <c r="V128" s="6">
        <f>L128/$F128</f>
        <v>0.19261907888883711</v>
      </c>
      <c r="W128" s="7">
        <f>M128/$G128</f>
        <v>0.94160108100360407</v>
      </c>
      <c r="X128" s="7">
        <f>N128/$G128</f>
        <v>0.50227276000416643</v>
      </c>
      <c r="Y128" s="7">
        <f>O128/$G128</f>
        <v>0.97657352815331266</v>
      </c>
      <c r="Z128" s="7">
        <f>P128/$G128</f>
        <v>0.9966713923757653</v>
      </c>
      <c r="AA128" s="7">
        <f>Q128/$G128</f>
        <v>0.99666456960614125</v>
      </c>
    </row>
    <row r="129" spans="1:27" x14ac:dyDescent="0.3">
      <c r="A129" s="11">
        <v>0</v>
      </c>
      <c r="B129" s="1">
        <v>137</v>
      </c>
      <c r="C129" s="1" t="s">
        <v>255</v>
      </c>
      <c r="D129" s="1" t="s">
        <v>256</v>
      </c>
      <c r="E129" s="1"/>
      <c r="F129">
        <v>60165</v>
      </c>
      <c r="G129" s="1">
        <v>8224.3918250000006</v>
      </c>
      <c r="H129">
        <v>17302</v>
      </c>
      <c r="I129">
        <v>14214</v>
      </c>
      <c r="J129">
        <v>10436</v>
      </c>
      <c r="K129">
        <v>10436</v>
      </c>
      <c r="L129">
        <v>10436</v>
      </c>
      <c r="M129" s="1">
        <v>8085.5253659999998</v>
      </c>
      <c r="N129" s="1">
        <v>7608.6450640000003</v>
      </c>
      <c r="O129" s="1">
        <v>7324.8131190000004</v>
      </c>
      <c r="P129" s="1">
        <v>8094.308935</v>
      </c>
      <c r="Q129" s="1">
        <v>8094.308935</v>
      </c>
      <c r="R129" s="6">
        <f>H129/$F129</f>
        <v>0.28757583312557133</v>
      </c>
      <c r="S129" s="6">
        <f>I129/$F129</f>
        <v>0.2362503116429818</v>
      </c>
      <c r="T129" s="6">
        <f>J129/$F129</f>
        <v>0.17345632843015041</v>
      </c>
      <c r="U129" s="6">
        <f>K129/$F129</f>
        <v>0.17345632843015041</v>
      </c>
      <c r="V129" s="6">
        <f>L129/$F129</f>
        <v>0.17345632843015041</v>
      </c>
      <c r="W129" s="7">
        <f>M129/$G129</f>
        <v>0.98311529144588139</v>
      </c>
      <c r="X129" s="7">
        <f>N129/$G129</f>
        <v>0.92513163597966097</v>
      </c>
      <c r="Y129" s="7">
        <f>O129/$G129</f>
        <v>0.89062064099797433</v>
      </c>
      <c r="Z129" s="7">
        <f>P129/$G129</f>
        <v>0.98418328154009116</v>
      </c>
      <c r="AA129" s="7">
        <f>Q129/$G129</f>
        <v>0.98418328154009116</v>
      </c>
    </row>
    <row r="130" spans="1:27" x14ac:dyDescent="0.3">
      <c r="A130" s="10">
        <v>0</v>
      </c>
      <c r="B130" s="1">
        <v>138</v>
      </c>
      <c r="C130" s="1" t="s">
        <v>257</v>
      </c>
      <c r="D130" s="1" t="s">
        <v>258</v>
      </c>
      <c r="E130" s="1"/>
      <c r="F130">
        <v>54497</v>
      </c>
      <c r="G130" s="1">
        <v>11505.539202</v>
      </c>
      <c r="H130">
        <v>10785</v>
      </c>
      <c r="I130">
        <v>9866</v>
      </c>
      <c r="J130">
        <v>7076</v>
      </c>
      <c r="K130">
        <v>2572</v>
      </c>
      <c r="L130">
        <v>0</v>
      </c>
      <c r="M130" s="1">
        <v>11257.056785000001</v>
      </c>
      <c r="N130" s="1">
        <v>11305.623051</v>
      </c>
      <c r="O130" s="1">
        <v>11305.623051</v>
      </c>
      <c r="P130" s="1">
        <v>11305.623051</v>
      </c>
      <c r="Q130" s="1">
        <v>0</v>
      </c>
      <c r="R130" s="6">
        <f>H130/$F130</f>
        <v>0.19790080187900252</v>
      </c>
      <c r="S130" s="6">
        <f>I130/$F130</f>
        <v>0.18103748830210836</v>
      </c>
      <c r="T130" s="6">
        <f>J130/$F130</f>
        <v>0.12984200965190745</v>
      </c>
      <c r="U130" s="6">
        <f>K130/$F130</f>
        <v>4.7195258454593832E-2</v>
      </c>
      <c r="V130" s="6">
        <f>L130/$F130</f>
        <v>0</v>
      </c>
      <c r="W130" s="7">
        <f>M130/$G130</f>
        <v>0.9784032358121203</v>
      </c>
      <c r="X130" s="7">
        <f>N130/$G130</f>
        <v>0.98262435619138577</v>
      </c>
      <c r="Y130" s="7">
        <f>O130/$G130</f>
        <v>0.98262435619138577</v>
      </c>
      <c r="Z130" s="7">
        <f>P130/$G130</f>
        <v>0.98262435619138577</v>
      </c>
      <c r="AA130" s="7">
        <f>Q130/$G130</f>
        <v>0</v>
      </c>
    </row>
    <row r="131" spans="1:27" x14ac:dyDescent="0.3">
      <c r="A131" s="11">
        <v>0</v>
      </c>
      <c r="B131" s="1">
        <v>139</v>
      </c>
      <c r="C131" s="1" t="s">
        <v>259</v>
      </c>
      <c r="D131" s="1" t="s">
        <v>260</v>
      </c>
      <c r="E131" s="1"/>
      <c r="F131">
        <v>500090</v>
      </c>
      <c r="G131" s="1">
        <v>21935.958308000001</v>
      </c>
      <c r="H131">
        <v>150037</v>
      </c>
      <c r="I131">
        <v>144797</v>
      </c>
      <c r="J131">
        <v>140390</v>
      </c>
      <c r="K131">
        <v>136814</v>
      </c>
      <c r="L131">
        <v>135986</v>
      </c>
      <c r="M131" s="1">
        <v>20892.714295999998</v>
      </c>
      <c r="N131" s="1">
        <v>21172.82951</v>
      </c>
      <c r="O131" s="1">
        <v>21417.638290999999</v>
      </c>
      <c r="P131" s="1">
        <v>21523.437150999998</v>
      </c>
      <c r="Q131" s="1">
        <v>21538.286386</v>
      </c>
      <c r="R131" s="6">
        <f>H131/$F131</f>
        <v>0.30001999640064786</v>
      </c>
      <c r="S131" s="6">
        <f>I131/$F131</f>
        <v>0.28954188246115697</v>
      </c>
      <c r="T131" s="6">
        <f>J131/$F131</f>
        <v>0.28072946869563481</v>
      </c>
      <c r="U131" s="6">
        <f>K131/$F131</f>
        <v>0.27357875582395169</v>
      </c>
      <c r="V131" s="6">
        <f>L131/$F131</f>
        <v>0.27192305385030696</v>
      </c>
      <c r="W131" s="7">
        <f>M131/$G131</f>
        <v>0.95244137514523208</v>
      </c>
      <c r="X131" s="7">
        <f>N131/$G131</f>
        <v>0.96521105723830214</v>
      </c>
      <c r="Y131" s="7">
        <f>O131/$G131</f>
        <v>0.97637121616834166</v>
      </c>
      <c r="Z131" s="7">
        <f>P131/$G131</f>
        <v>0.98119429517471513</v>
      </c>
      <c r="AA131" s="7">
        <f>Q131/$G131</f>
        <v>0.98187123095256013</v>
      </c>
    </row>
    <row r="132" spans="1:27" x14ac:dyDescent="0.3">
      <c r="A132" s="10">
        <v>0</v>
      </c>
      <c r="B132" s="1">
        <v>140</v>
      </c>
      <c r="C132" s="1" t="s">
        <v>261</v>
      </c>
      <c r="D132" s="1" t="s">
        <v>262</v>
      </c>
      <c r="E132" s="1"/>
      <c r="F132">
        <v>110253</v>
      </c>
      <c r="G132" s="1">
        <v>14184.664494000001</v>
      </c>
      <c r="H132">
        <v>15685</v>
      </c>
      <c r="I132">
        <v>13301</v>
      </c>
      <c r="J132">
        <v>11860</v>
      </c>
      <c r="K132">
        <v>6357</v>
      </c>
      <c r="L132">
        <v>0</v>
      </c>
      <c r="M132" s="1">
        <v>10558.549161000001</v>
      </c>
      <c r="N132" s="1">
        <v>12385.855017</v>
      </c>
      <c r="O132" s="1">
        <v>13993.824788</v>
      </c>
      <c r="P132" s="1">
        <v>14060.562390999999</v>
      </c>
      <c r="Q132" s="1">
        <v>9313.9263019999999</v>
      </c>
      <c r="R132" s="6">
        <f>H132/$F132</f>
        <v>0.14226370257498663</v>
      </c>
      <c r="S132" s="6">
        <f>I132/$F132</f>
        <v>0.12064070818934632</v>
      </c>
      <c r="T132" s="6">
        <f>J132/$F132</f>
        <v>0.10757076904936827</v>
      </c>
      <c r="U132" s="6">
        <f>K132/$F132</f>
        <v>5.7658295012380616E-2</v>
      </c>
      <c r="V132" s="6">
        <f>L132/$F132</f>
        <v>0</v>
      </c>
      <c r="W132" s="7">
        <f>M132/$G132</f>
        <v>0.74436368695686683</v>
      </c>
      <c r="X132" s="7">
        <f>N132/$G132</f>
        <v>0.87318632190695222</v>
      </c>
      <c r="Y132" s="7">
        <f>O132/$G132</f>
        <v>0.98654605429118725</v>
      </c>
      <c r="Z132" s="7">
        <f>P132/$G132</f>
        <v>0.99125096663001822</v>
      </c>
      <c r="AA132" s="7">
        <f>Q132/$G132</f>
        <v>0.65661942909821491</v>
      </c>
    </row>
    <row r="133" spans="1:27" x14ac:dyDescent="0.3">
      <c r="A133" s="11">
        <v>0</v>
      </c>
      <c r="B133" s="1">
        <v>141</v>
      </c>
      <c r="C133" s="1" t="s">
        <v>263</v>
      </c>
      <c r="D133" s="1" t="s">
        <v>264</v>
      </c>
      <c r="E133" s="1"/>
      <c r="F133">
        <v>606674</v>
      </c>
      <c r="G133" s="1">
        <v>22503.005787999999</v>
      </c>
      <c r="H133">
        <v>48102</v>
      </c>
      <c r="I133">
        <v>25780</v>
      </c>
      <c r="J133">
        <v>20946</v>
      </c>
      <c r="K133">
        <v>15500</v>
      </c>
      <c r="L133">
        <v>0</v>
      </c>
      <c r="M133" s="1">
        <v>19437.549139999999</v>
      </c>
      <c r="N133" s="1">
        <v>4873.7291320000004</v>
      </c>
      <c r="O133" s="1">
        <v>5330.5347060000004</v>
      </c>
      <c r="P133" s="1">
        <v>5566.0788160000002</v>
      </c>
      <c r="Q133" s="1">
        <v>5384.1302880000003</v>
      </c>
      <c r="R133" s="6">
        <f>H133/$F133</f>
        <v>7.9288052562001998E-2</v>
      </c>
      <c r="S133" s="6">
        <f>I133/$F133</f>
        <v>4.249399183086798E-2</v>
      </c>
      <c r="T133" s="6">
        <f>J133/$F133</f>
        <v>3.452595627964937E-2</v>
      </c>
      <c r="U133" s="6">
        <f>K133/$F133</f>
        <v>2.5549141713671591E-2</v>
      </c>
      <c r="V133" s="6">
        <f>L133/$F133</f>
        <v>0</v>
      </c>
      <c r="W133" s="7">
        <f>M133/$G133</f>
        <v>0.86377568059664755</v>
      </c>
      <c r="X133" s="7">
        <f>N133/$G133</f>
        <v>0.21658125043006368</v>
      </c>
      <c r="Y133" s="7">
        <f>O133/$G133</f>
        <v>0.23688100852920604</v>
      </c>
      <c r="Z133" s="7">
        <f>P133/$G133</f>
        <v>0.24734823731717562</v>
      </c>
      <c r="AA133" s="7">
        <f>Q133/$G133</f>
        <v>0.23926271622216588</v>
      </c>
    </row>
    <row r="134" spans="1:27" x14ac:dyDescent="0.3">
      <c r="A134" s="10">
        <v>0</v>
      </c>
      <c r="B134" s="1">
        <v>142</v>
      </c>
      <c r="C134" s="1" t="s">
        <v>265</v>
      </c>
      <c r="D134" s="1" t="s">
        <v>266</v>
      </c>
      <c r="E134" s="1"/>
      <c r="F134">
        <v>238237</v>
      </c>
      <c r="G134" s="1">
        <v>21188.434197999999</v>
      </c>
      <c r="H134">
        <v>33277</v>
      </c>
      <c r="I134">
        <v>23004</v>
      </c>
      <c r="J134">
        <v>15960</v>
      </c>
      <c r="K134">
        <v>0</v>
      </c>
      <c r="L134">
        <v>0</v>
      </c>
      <c r="M134" s="1">
        <v>20453.214133000001</v>
      </c>
      <c r="N134" s="1">
        <v>15939.901809000001</v>
      </c>
      <c r="O134" s="1">
        <v>19323.715637000001</v>
      </c>
      <c r="P134" s="1">
        <v>16953.170773000002</v>
      </c>
      <c r="Q134" s="1">
        <v>20745.084451999999</v>
      </c>
      <c r="R134" s="6">
        <f>H134/$F134</f>
        <v>0.13968023438844512</v>
      </c>
      <c r="S134" s="6">
        <f>I134/$F134</f>
        <v>9.6559308587666898E-2</v>
      </c>
      <c r="T134" s="6">
        <f>J134/$F134</f>
        <v>6.6992112895981726E-2</v>
      </c>
      <c r="U134" s="6">
        <f>K134/$F134</f>
        <v>0</v>
      </c>
      <c r="V134" s="6">
        <f>L134/$F134</f>
        <v>0</v>
      </c>
      <c r="W134" s="7">
        <f>M134/$G134</f>
        <v>0.96530087791624564</v>
      </c>
      <c r="X134" s="7">
        <f>N134/$G134</f>
        <v>0.75229257905733249</v>
      </c>
      <c r="Y134" s="7">
        <f>O134/$G134</f>
        <v>0.91199356481112648</v>
      </c>
      <c r="Z134" s="7">
        <f>P134/$G134</f>
        <v>0.80011437440715805</v>
      </c>
      <c r="AA134" s="7">
        <f>Q134/$G134</f>
        <v>0.97907586082779785</v>
      </c>
    </row>
    <row r="135" spans="1:27" x14ac:dyDescent="0.3">
      <c r="A135" s="11">
        <v>0</v>
      </c>
      <c r="B135" s="1">
        <v>143</v>
      </c>
      <c r="C135" s="1" t="s">
        <v>267</v>
      </c>
      <c r="D135" s="1" t="s">
        <v>268</v>
      </c>
      <c r="E135" s="1"/>
      <c r="F135">
        <v>554559</v>
      </c>
      <c r="G135" s="1">
        <v>25070.285239000001</v>
      </c>
      <c r="H135">
        <v>145281</v>
      </c>
      <c r="I135">
        <v>123797</v>
      </c>
      <c r="J135">
        <v>116196</v>
      </c>
      <c r="K135">
        <v>112936</v>
      </c>
      <c r="L135">
        <v>78066</v>
      </c>
      <c r="M135" s="1">
        <v>24192.217311</v>
      </c>
      <c r="N135" s="1">
        <v>21105.654181999998</v>
      </c>
      <c r="O135" s="1">
        <v>24288.971761000001</v>
      </c>
      <c r="P135" s="1">
        <v>24984.704405</v>
      </c>
      <c r="Q135" s="1">
        <v>24984.775646999999</v>
      </c>
      <c r="R135" s="6">
        <f>H135/$F135</f>
        <v>0.26197573206818392</v>
      </c>
      <c r="S135" s="6">
        <f>I135/$F135</f>
        <v>0.22323503901298147</v>
      </c>
      <c r="T135" s="6">
        <f>J135/$F135</f>
        <v>0.20952865249684885</v>
      </c>
      <c r="U135" s="6">
        <f>K135/$F135</f>
        <v>0.20365010756294641</v>
      </c>
      <c r="V135" s="6">
        <f>L135/$F135</f>
        <v>0.14077131558589798</v>
      </c>
      <c r="W135" s="7">
        <f>M135/$G135</f>
        <v>0.96497575039018479</v>
      </c>
      <c r="X135" s="7">
        <f>N135/$G135</f>
        <v>0.84185935583881921</v>
      </c>
      <c r="Y135" s="7">
        <f>O135/$G135</f>
        <v>0.96883507823897563</v>
      </c>
      <c r="Z135" s="7">
        <f>P135/$G135</f>
        <v>0.99658636376953269</v>
      </c>
      <c r="AA135" s="7">
        <f>Q135/$G135</f>
        <v>0.99658920546037577</v>
      </c>
    </row>
    <row r="136" spans="1:27" x14ac:dyDescent="0.3">
      <c r="A136" s="10">
        <v>0</v>
      </c>
      <c r="B136" s="1">
        <v>144</v>
      </c>
      <c r="C136" s="1" t="s">
        <v>269</v>
      </c>
      <c r="D136" s="1" t="s">
        <v>270</v>
      </c>
      <c r="E136" s="1"/>
      <c r="F136">
        <v>322223</v>
      </c>
      <c r="G136" s="1">
        <v>10863.049217</v>
      </c>
      <c r="H136">
        <v>112129</v>
      </c>
      <c r="I136">
        <v>99287</v>
      </c>
      <c r="J136">
        <v>94199</v>
      </c>
      <c r="K136">
        <v>94199</v>
      </c>
      <c r="L136">
        <v>36250</v>
      </c>
      <c r="M136" s="1">
        <v>10532.732811</v>
      </c>
      <c r="N136" s="1">
        <v>10316.298715000001</v>
      </c>
      <c r="O136" s="1">
        <v>10783.008637999999</v>
      </c>
      <c r="P136" s="1">
        <v>10783.008637999999</v>
      </c>
      <c r="Q136" s="1">
        <v>10777.514768999999</v>
      </c>
      <c r="R136" s="6">
        <f>H136/$F136</f>
        <v>0.3479857117586268</v>
      </c>
      <c r="S136" s="6">
        <f>I136/$F136</f>
        <v>0.3081313252002495</v>
      </c>
      <c r="T136" s="6">
        <f>J136/$F136</f>
        <v>0.29234101848719674</v>
      </c>
      <c r="U136" s="6">
        <f>K136/$F136</f>
        <v>0.29234101848719674</v>
      </c>
      <c r="V136" s="6">
        <f>L136/$F136</f>
        <v>0.11249972844893133</v>
      </c>
      <c r="W136" s="7">
        <f>M136/$G136</f>
        <v>0.96959266229935925</v>
      </c>
      <c r="X136" s="7">
        <f>N136/$G136</f>
        <v>0.94966878165806634</v>
      </c>
      <c r="Y136" s="7">
        <f>O136/$G136</f>
        <v>0.99263184973195717</v>
      </c>
      <c r="Z136" s="7">
        <f>P136/$G136</f>
        <v>0.99263184973195717</v>
      </c>
      <c r="AA136" s="7">
        <f>Q136/$G136</f>
        <v>0.99212611060749456</v>
      </c>
    </row>
    <row r="137" spans="1:27" x14ac:dyDescent="0.3">
      <c r="A137" s="11">
        <v>0</v>
      </c>
      <c r="B137" s="1">
        <v>145</v>
      </c>
      <c r="C137" s="1" t="s">
        <v>271</v>
      </c>
      <c r="D137" s="1" t="s">
        <v>272</v>
      </c>
      <c r="E137" s="1"/>
      <c r="F137">
        <v>394492</v>
      </c>
      <c r="G137" s="1">
        <v>8778.0637630000001</v>
      </c>
      <c r="H137">
        <v>19460</v>
      </c>
      <c r="I137">
        <v>13395</v>
      </c>
      <c r="J137">
        <v>13395</v>
      </c>
      <c r="K137">
        <v>11804</v>
      </c>
      <c r="L137">
        <v>0</v>
      </c>
      <c r="M137" s="1">
        <v>6784.7140909999998</v>
      </c>
      <c r="N137" s="1">
        <v>908.03829199999996</v>
      </c>
      <c r="O137" s="1">
        <v>3405.9806010000002</v>
      </c>
      <c r="P137" s="1">
        <v>7853.846415</v>
      </c>
      <c r="Q137" s="1">
        <v>2969.743516</v>
      </c>
      <c r="R137" s="6">
        <f>H137/$F137</f>
        <v>4.9329263964795228E-2</v>
      </c>
      <c r="S137" s="6">
        <f>I137/$F137</f>
        <v>3.3955061192622413E-2</v>
      </c>
      <c r="T137" s="6">
        <f>J137/$F137</f>
        <v>3.3955061192622413E-2</v>
      </c>
      <c r="U137" s="6">
        <f>K137/$F137</f>
        <v>2.9922026302181035E-2</v>
      </c>
      <c r="V137" s="6">
        <f>L137/$F137</f>
        <v>0</v>
      </c>
      <c r="W137" s="7">
        <f>M137/$G137</f>
        <v>0.7729169295395103</v>
      </c>
      <c r="X137" s="7">
        <f>N137/$G137</f>
        <v>0.10344403008638751</v>
      </c>
      <c r="Y137" s="7">
        <f>O137/$G137</f>
        <v>0.38801046483125212</v>
      </c>
      <c r="Z137" s="7">
        <f>P137/$G137</f>
        <v>0.89471284636873738</v>
      </c>
      <c r="AA137" s="7">
        <f>Q137/$G137</f>
        <v>0.338314188206017</v>
      </c>
    </row>
    <row r="138" spans="1:27" x14ac:dyDescent="0.3">
      <c r="A138" s="10">
        <v>0</v>
      </c>
      <c r="B138" s="1">
        <v>146</v>
      </c>
      <c r="C138" s="1" t="s">
        <v>273</v>
      </c>
      <c r="D138" s="1" t="s">
        <v>274</v>
      </c>
      <c r="E138" s="1"/>
      <c r="F138">
        <v>56275</v>
      </c>
      <c r="G138" s="1">
        <v>8721.9004120000009</v>
      </c>
      <c r="H138">
        <v>12603</v>
      </c>
      <c r="I138">
        <v>10079</v>
      </c>
      <c r="J138">
        <v>8172</v>
      </c>
      <c r="K138">
        <v>3825</v>
      </c>
      <c r="L138">
        <v>3825</v>
      </c>
      <c r="M138" s="1">
        <v>8504.9186449999997</v>
      </c>
      <c r="N138" s="1">
        <v>6665.0932469999998</v>
      </c>
      <c r="O138" s="1">
        <v>8639.3870630000001</v>
      </c>
      <c r="P138" s="1">
        <v>8648.5202509999999</v>
      </c>
      <c r="Q138" s="1">
        <v>8648.5202509999999</v>
      </c>
      <c r="R138" s="6">
        <f>H138/$F138</f>
        <v>0.22395379831186141</v>
      </c>
      <c r="S138" s="6">
        <f>I138/$F138</f>
        <v>0.17910262105730787</v>
      </c>
      <c r="T138" s="6">
        <f>J138/$F138</f>
        <v>0.14521545979564637</v>
      </c>
      <c r="U138" s="6">
        <f>K138/$F138</f>
        <v>6.7969791203909377E-2</v>
      </c>
      <c r="V138" s="6">
        <f>L138/$F138</f>
        <v>6.7969791203909377E-2</v>
      </c>
      <c r="W138" s="7">
        <f>M138/$G138</f>
        <v>0.97512219163825042</v>
      </c>
      <c r="X138" s="7">
        <f>N138/$G138</f>
        <v>0.76417901284791678</v>
      </c>
      <c r="Y138" s="7">
        <f>O138/$G138</f>
        <v>0.99053952176678428</v>
      </c>
      <c r="Z138" s="7">
        <f>P138/$G138</f>
        <v>0.99158667749759666</v>
      </c>
      <c r="AA138" s="7">
        <f>Q138/$G138</f>
        <v>0.99158667749759666</v>
      </c>
    </row>
    <row r="139" spans="1:27" x14ac:dyDescent="0.3">
      <c r="A139" s="11">
        <v>0</v>
      </c>
      <c r="B139" s="1">
        <v>148</v>
      </c>
      <c r="C139" s="1" t="s">
        <v>275</v>
      </c>
      <c r="D139" s="1" t="s">
        <v>276</v>
      </c>
      <c r="E139" s="1"/>
      <c r="F139">
        <v>245127</v>
      </c>
      <c r="G139" s="1">
        <v>11535.192641</v>
      </c>
      <c r="H139">
        <v>44107</v>
      </c>
      <c r="I139">
        <v>30290</v>
      </c>
      <c r="J139">
        <v>24430</v>
      </c>
      <c r="K139">
        <v>15983</v>
      </c>
      <c r="L139">
        <v>0</v>
      </c>
      <c r="M139" s="1">
        <v>11277.606438999999</v>
      </c>
      <c r="N139" s="1">
        <v>7974.8162860000002</v>
      </c>
      <c r="O139" s="1">
        <v>9751.5912420000004</v>
      </c>
      <c r="P139" s="1">
        <v>11180.158332999999</v>
      </c>
      <c r="Q139" s="1">
        <v>11472.727629999999</v>
      </c>
      <c r="R139" s="6">
        <f>H139/$F139</f>
        <v>0.17993529884508846</v>
      </c>
      <c r="S139" s="6">
        <f>I139/$F139</f>
        <v>0.12356859913432629</v>
      </c>
      <c r="T139" s="6">
        <f>J139/$F139</f>
        <v>9.9662623864364183E-2</v>
      </c>
      <c r="U139" s="6">
        <f>K139/$F139</f>
        <v>6.5202935621127014E-2</v>
      </c>
      <c r="V139" s="6">
        <f>L139/$F139</f>
        <v>0</v>
      </c>
      <c r="W139" s="7">
        <f>M139/$G139</f>
        <v>0.97766953617363517</v>
      </c>
      <c r="X139" s="7">
        <f>N139/$G139</f>
        <v>0.69134660635443479</v>
      </c>
      <c r="Y139" s="7">
        <f>O139/$G139</f>
        <v>0.8453774068184633</v>
      </c>
      <c r="Z139" s="7">
        <f>P139/$G139</f>
        <v>0.96922164032717695</v>
      </c>
      <c r="AA139" s="7">
        <f>Q139/$G139</f>
        <v>0.99458483157203825</v>
      </c>
    </row>
    <row r="140" spans="1:27" x14ac:dyDescent="0.3">
      <c r="A140" s="10">
        <v>0</v>
      </c>
      <c r="B140" s="1">
        <v>149</v>
      </c>
      <c r="C140" s="1" t="s">
        <v>277</v>
      </c>
      <c r="D140" s="1" t="s">
        <v>278</v>
      </c>
      <c r="E140" s="1"/>
      <c r="F140">
        <v>77289</v>
      </c>
      <c r="G140" s="1">
        <v>8604.5745360000001</v>
      </c>
      <c r="H140">
        <v>12816</v>
      </c>
      <c r="I140">
        <v>10660</v>
      </c>
      <c r="J140">
        <v>9643</v>
      </c>
      <c r="K140">
        <v>2900</v>
      </c>
      <c r="L140">
        <v>0</v>
      </c>
      <c r="M140" s="1">
        <v>8353.837066</v>
      </c>
      <c r="N140" s="1">
        <v>8403.5587469999991</v>
      </c>
      <c r="O140" s="1">
        <v>8463.4440940000004</v>
      </c>
      <c r="P140" s="1">
        <v>8463.4440940000004</v>
      </c>
      <c r="Q140" s="1">
        <v>4367.0958060000003</v>
      </c>
      <c r="R140" s="6">
        <f>H140/$F140</f>
        <v>0.16581919807475837</v>
      </c>
      <c r="S140" s="6">
        <f>I140/$F140</f>
        <v>0.13792389602660146</v>
      </c>
      <c r="T140" s="6">
        <f>J140/$F140</f>
        <v>0.12476549056139942</v>
      </c>
      <c r="U140" s="6">
        <f>K140/$F140</f>
        <v>3.7521510176092329E-2</v>
      </c>
      <c r="V140" s="6">
        <f>L140/$F140</f>
        <v>0</v>
      </c>
      <c r="W140" s="7">
        <f>M140/$G140</f>
        <v>0.97085998047306588</v>
      </c>
      <c r="X140" s="7">
        <f>N140/$G140</f>
        <v>0.97663849756208321</v>
      </c>
      <c r="Y140" s="7">
        <f>O140/$G140</f>
        <v>0.98359820797535835</v>
      </c>
      <c r="Z140" s="7">
        <f>P140/$G140</f>
        <v>0.98359820797535835</v>
      </c>
      <c r="AA140" s="7">
        <f>Q140/$G140</f>
        <v>0.50753187013824486</v>
      </c>
    </row>
    <row r="141" spans="1:27" x14ac:dyDescent="0.3">
      <c r="A141" s="11">
        <v>0</v>
      </c>
      <c r="B141" s="1">
        <v>150</v>
      </c>
      <c r="C141" s="1" t="s">
        <v>279</v>
      </c>
      <c r="D141" s="1" t="s">
        <v>280</v>
      </c>
      <c r="E141" s="1"/>
      <c r="F141">
        <v>866697</v>
      </c>
      <c r="G141" s="1">
        <v>42698.835145999998</v>
      </c>
      <c r="H141">
        <v>255610</v>
      </c>
      <c r="I141">
        <v>203517</v>
      </c>
      <c r="J141">
        <v>181897</v>
      </c>
      <c r="K141">
        <v>165611</v>
      </c>
      <c r="L141">
        <v>96666</v>
      </c>
      <c r="M141" s="1">
        <v>42337.757128999998</v>
      </c>
      <c r="N141" s="1">
        <v>37081.351629999997</v>
      </c>
      <c r="O141" s="1">
        <v>40268.072274999999</v>
      </c>
      <c r="P141" s="1">
        <v>42587.680109000001</v>
      </c>
      <c r="Q141" s="1">
        <v>42588.340562999998</v>
      </c>
      <c r="R141" s="6">
        <f>H141/$F141</f>
        <v>0.29492429303435919</v>
      </c>
      <c r="S141" s="6">
        <f>I141/$F141</f>
        <v>0.23481908902419185</v>
      </c>
      <c r="T141" s="6">
        <f>J141/$F141</f>
        <v>0.20987380826286464</v>
      </c>
      <c r="U141" s="6">
        <f>K141/$F141</f>
        <v>0.1910829274821535</v>
      </c>
      <c r="V141" s="6">
        <f>L141/$F141</f>
        <v>0.11153378862509043</v>
      </c>
      <c r="W141" s="7">
        <f>M141/$G141</f>
        <v>0.99154360966135568</v>
      </c>
      <c r="X141" s="7">
        <f>N141/$G141</f>
        <v>0.86843942002651464</v>
      </c>
      <c r="Y141" s="7">
        <f>O141/$G141</f>
        <v>0.94307191606776863</v>
      </c>
      <c r="Z141" s="7">
        <f>P141/$G141</f>
        <v>0.99739676652489639</v>
      </c>
      <c r="AA141" s="7">
        <f>Q141/$G141</f>
        <v>0.99741223425364678</v>
      </c>
    </row>
    <row r="142" spans="1:27" x14ac:dyDescent="0.3">
      <c r="A142" s="10">
        <v>0</v>
      </c>
      <c r="B142" s="1">
        <v>152</v>
      </c>
      <c r="C142" s="1" t="s">
        <v>281</v>
      </c>
      <c r="D142" s="1" t="s">
        <v>282</v>
      </c>
      <c r="E142" s="1"/>
      <c r="F142">
        <v>265970</v>
      </c>
      <c r="G142" s="1">
        <v>11173.523617999999</v>
      </c>
      <c r="H142">
        <v>124336</v>
      </c>
      <c r="I142">
        <v>120910</v>
      </c>
      <c r="J142">
        <v>120910</v>
      </c>
      <c r="K142">
        <v>117028</v>
      </c>
      <c r="L142">
        <v>106937</v>
      </c>
      <c r="M142" s="1">
        <v>10685.528009</v>
      </c>
      <c r="N142" s="1">
        <v>10730.901108</v>
      </c>
      <c r="O142" s="1">
        <v>10939.079409</v>
      </c>
      <c r="P142" s="1">
        <v>10963.81969</v>
      </c>
      <c r="Q142" s="1">
        <v>10965.338465000001</v>
      </c>
      <c r="R142" s="6">
        <f>H142/$F142</f>
        <v>0.46748129488288154</v>
      </c>
      <c r="S142" s="6">
        <f>I142/$F142</f>
        <v>0.4546001428732564</v>
      </c>
      <c r="T142" s="6">
        <f>J142/$F142</f>
        <v>0.4546001428732564</v>
      </c>
      <c r="U142" s="6">
        <f>K142/$F142</f>
        <v>0.44000451178704364</v>
      </c>
      <c r="V142" s="6">
        <f>L142/$F142</f>
        <v>0.40206414257247058</v>
      </c>
      <c r="W142" s="7">
        <f>M142/$G142</f>
        <v>0.95632571911211051</v>
      </c>
      <c r="X142" s="7">
        <f>N142/$G142</f>
        <v>0.9603864881721863</v>
      </c>
      <c r="Y142" s="7">
        <f>O142/$G142</f>
        <v>0.97901788039161419</v>
      </c>
      <c r="Z142" s="7">
        <f>P142/$G142</f>
        <v>0.98123206830993082</v>
      </c>
      <c r="AA142" s="7">
        <f>Q142/$G142</f>
        <v>0.9813679945451923</v>
      </c>
    </row>
    <row r="143" spans="1:27" x14ac:dyDescent="0.3">
      <c r="A143" s="11">
        <v>0</v>
      </c>
      <c r="B143" s="1">
        <v>153</v>
      </c>
      <c r="C143" s="1" t="s">
        <v>283</v>
      </c>
      <c r="D143" s="1" t="s">
        <v>284</v>
      </c>
      <c r="E143" s="1"/>
      <c r="F143">
        <v>1507676</v>
      </c>
      <c r="G143" s="1">
        <v>16738.827531999999</v>
      </c>
      <c r="H143">
        <v>99688</v>
      </c>
      <c r="I143">
        <v>82104</v>
      </c>
      <c r="J143">
        <v>74940</v>
      </c>
      <c r="K143">
        <v>63618</v>
      </c>
      <c r="L143">
        <v>45136</v>
      </c>
      <c r="M143" s="1">
        <v>11329.635211999999</v>
      </c>
      <c r="N143" s="1">
        <v>936.02593300000001</v>
      </c>
      <c r="O143" s="1">
        <v>1877.9515200000001</v>
      </c>
      <c r="P143" s="1">
        <v>2521.9945429999998</v>
      </c>
      <c r="Q143" s="1">
        <v>6302.3450830000002</v>
      </c>
      <c r="R143" s="6">
        <f>H143/$F143</f>
        <v>6.6120307015565677E-2</v>
      </c>
      <c r="S143" s="6">
        <f>I143/$F143</f>
        <v>5.445732372207291E-2</v>
      </c>
      <c r="T143" s="6">
        <f>J143/$F143</f>
        <v>4.9705639673245448E-2</v>
      </c>
      <c r="U143" s="6">
        <f>K143/$F143</f>
        <v>4.21960686513548E-2</v>
      </c>
      <c r="V143" s="6">
        <f>L143/$F143</f>
        <v>2.9937466670557866E-2</v>
      </c>
      <c r="W143" s="7">
        <f>M143/$G143</f>
        <v>0.67684759821683305</v>
      </c>
      <c r="X143" s="7">
        <f>N143/$G143</f>
        <v>5.5919444250834047E-2</v>
      </c>
      <c r="Y143" s="7">
        <f>O143/$G143</f>
        <v>0.11219134174182016</v>
      </c>
      <c r="Z143" s="7">
        <f>P143/$G143</f>
        <v>0.1506673354617368</v>
      </c>
      <c r="AA143" s="7">
        <f>Q143/$G143</f>
        <v>0.37651054537431983</v>
      </c>
    </row>
    <row r="144" spans="1:27" x14ac:dyDescent="0.3">
      <c r="A144" s="10">
        <v>0</v>
      </c>
      <c r="B144" s="1">
        <v>154</v>
      </c>
      <c r="C144" s="1" t="s">
        <v>285</v>
      </c>
      <c r="D144" s="1" t="s">
        <v>286</v>
      </c>
      <c r="E144" s="1"/>
      <c r="F144">
        <v>461970</v>
      </c>
      <c r="G144" s="1">
        <v>21362.094260999998</v>
      </c>
      <c r="H144">
        <v>208351</v>
      </c>
      <c r="I144">
        <v>198831</v>
      </c>
      <c r="J144">
        <v>189094</v>
      </c>
      <c r="K144">
        <v>179996</v>
      </c>
      <c r="L144">
        <v>132641</v>
      </c>
      <c r="M144" s="1">
        <v>21196.492058</v>
      </c>
      <c r="N144" s="1">
        <v>21217.216535</v>
      </c>
      <c r="O144" s="1">
        <v>21294.586974000002</v>
      </c>
      <c r="P144" s="1">
        <v>21296.37386</v>
      </c>
      <c r="Q144" s="1">
        <v>21293.547837999999</v>
      </c>
      <c r="R144" s="6">
        <f>H144/$F144</f>
        <v>0.45100547654609607</v>
      </c>
      <c r="S144" s="6">
        <f>I144/$F144</f>
        <v>0.43039807779725958</v>
      </c>
      <c r="T144" s="6">
        <f>J144/$F144</f>
        <v>0.4093209515769422</v>
      </c>
      <c r="U144" s="6">
        <f>K144/$F144</f>
        <v>0.38962703205835875</v>
      </c>
      <c r="V144" s="6">
        <f>L144/$F144</f>
        <v>0.28712037578197719</v>
      </c>
      <c r="W144" s="7">
        <f>M144/$G144</f>
        <v>0.99224784794146648</v>
      </c>
      <c r="X144" s="7">
        <f>N144/$G144</f>
        <v>0.99321799987258286</v>
      </c>
      <c r="Y144" s="7">
        <f>O144/$G144</f>
        <v>0.99683985632797989</v>
      </c>
      <c r="Z144" s="7">
        <f>P144/$G144</f>
        <v>0.99692350383829254</v>
      </c>
      <c r="AA144" s="7">
        <f>Q144/$G144</f>
        <v>0.99679121240817936</v>
      </c>
    </row>
    <row r="145" spans="1:27" x14ac:dyDescent="0.3">
      <c r="A145" s="11">
        <v>0</v>
      </c>
      <c r="B145" s="1">
        <v>155</v>
      </c>
      <c r="C145" s="1" t="s">
        <v>287</v>
      </c>
      <c r="D145" s="1" t="s">
        <v>288</v>
      </c>
      <c r="E145" s="1"/>
      <c r="F145">
        <v>201424</v>
      </c>
      <c r="G145" s="1">
        <v>15233.722659999999</v>
      </c>
      <c r="H145">
        <v>41281</v>
      </c>
      <c r="I145">
        <v>32668</v>
      </c>
      <c r="J145">
        <v>27941</v>
      </c>
      <c r="K145">
        <v>26874</v>
      </c>
      <c r="L145">
        <v>26874</v>
      </c>
      <c r="M145" s="1">
        <v>14784.689877000001</v>
      </c>
      <c r="N145" s="1">
        <v>12295.496752999999</v>
      </c>
      <c r="O145" s="1">
        <v>14226.910645</v>
      </c>
      <c r="P145" s="1">
        <v>15128.929948000001</v>
      </c>
      <c r="Q145" s="1">
        <v>15129.155271</v>
      </c>
      <c r="R145" s="6">
        <f>H145/$F145</f>
        <v>0.20494578600365398</v>
      </c>
      <c r="S145" s="6">
        <f>I145/$F145</f>
        <v>0.16218524108348559</v>
      </c>
      <c r="T145" s="6">
        <f>J145/$F145</f>
        <v>0.13871733259194535</v>
      </c>
      <c r="U145" s="6">
        <f>K145/$F145</f>
        <v>0.13342004924934467</v>
      </c>
      <c r="V145" s="6">
        <f>L145/$F145</f>
        <v>0.13342004924934467</v>
      </c>
      <c r="W145" s="7">
        <f>M145/$G145</f>
        <v>0.97052376539720997</v>
      </c>
      <c r="X145" s="7">
        <f>N145/$G145</f>
        <v>0.8071235788797011</v>
      </c>
      <c r="Y145" s="7">
        <f>O145/$G145</f>
        <v>0.93390899667330562</v>
      </c>
      <c r="Z145" s="7">
        <f>P145/$G145</f>
        <v>0.99312100434418715</v>
      </c>
      <c r="AA145" s="7">
        <f>Q145/$G145</f>
        <v>0.9931357954103649</v>
      </c>
    </row>
    <row r="146" spans="1:27" x14ac:dyDescent="0.3">
      <c r="A146" s="10">
        <v>0</v>
      </c>
      <c r="B146" s="1">
        <v>156</v>
      </c>
      <c r="C146" s="1" t="s">
        <v>289</v>
      </c>
      <c r="D146" s="1" t="s">
        <v>290</v>
      </c>
      <c r="E146" s="1"/>
      <c r="F146">
        <v>424491</v>
      </c>
      <c r="G146" s="1">
        <v>16008.081743999999</v>
      </c>
      <c r="H146">
        <v>189897</v>
      </c>
      <c r="I146">
        <v>175151</v>
      </c>
      <c r="J146">
        <v>170661</v>
      </c>
      <c r="K146">
        <v>169150</v>
      </c>
      <c r="L146">
        <v>162507</v>
      </c>
      <c r="M146" s="1">
        <v>15972.814258</v>
      </c>
      <c r="N146" s="1">
        <v>14265.987276</v>
      </c>
      <c r="O146" s="1">
        <v>15964.080966</v>
      </c>
      <c r="P146" s="1">
        <v>15994.310888</v>
      </c>
      <c r="Q146" s="1">
        <v>15994.310888</v>
      </c>
      <c r="R146" s="6">
        <f>H146/$F146</f>
        <v>0.44735224068354806</v>
      </c>
      <c r="S146" s="6">
        <f>I146/$F146</f>
        <v>0.41261416614250951</v>
      </c>
      <c r="T146" s="6">
        <f>J146/$F146</f>
        <v>0.40203679229948336</v>
      </c>
      <c r="U146" s="6">
        <f>K146/$F146</f>
        <v>0.39847723508861199</v>
      </c>
      <c r="V146" s="6">
        <f>L146/$F146</f>
        <v>0.3828279044785402</v>
      </c>
      <c r="W146" s="7">
        <f>M146/$G146</f>
        <v>0.99779689493319723</v>
      </c>
      <c r="X146" s="7">
        <f>N146/$G146</f>
        <v>0.89117406470934879</v>
      </c>
      <c r="Y146" s="7">
        <f>O146/$G146</f>
        <v>0.99725133974803126</v>
      </c>
      <c r="Z146" s="7">
        <f>P146/$G146</f>
        <v>0.99913975601697802</v>
      </c>
      <c r="AA146" s="7">
        <f>Q146/$G146</f>
        <v>0.99913975601697802</v>
      </c>
    </row>
    <row r="147" spans="1:27" x14ac:dyDescent="0.3">
      <c r="A147" s="11">
        <v>0</v>
      </c>
      <c r="B147" s="1">
        <v>157</v>
      </c>
      <c r="C147" s="1" t="s">
        <v>291</v>
      </c>
      <c r="D147" s="1" t="s">
        <v>292</v>
      </c>
      <c r="E147" s="1"/>
      <c r="F147">
        <v>226046</v>
      </c>
      <c r="G147" s="1">
        <v>17438.519482</v>
      </c>
      <c r="H147">
        <v>36243</v>
      </c>
      <c r="I147">
        <v>21691</v>
      </c>
      <c r="J147">
        <v>18920</v>
      </c>
      <c r="K147">
        <v>16485</v>
      </c>
      <c r="L147">
        <v>4269</v>
      </c>
      <c r="M147" s="1">
        <v>17208.503315999998</v>
      </c>
      <c r="N147" s="1">
        <v>14613.368531</v>
      </c>
      <c r="O147" s="1">
        <v>16802.933501</v>
      </c>
      <c r="P147" s="1">
        <v>17356.539907999999</v>
      </c>
      <c r="Q147" s="1">
        <v>16973.539326999999</v>
      </c>
      <c r="R147" s="6">
        <f>H147/$F147</f>
        <v>0.1603346221565522</v>
      </c>
      <c r="S147" s="6">
        <f>I147/$F147</f>
        <v>9.5958344761685674E-2</v>
      </c>
      <c r="T147" s="6">
        <f>J147/$F147</f>
        <v>8.3699777921308047E-2</v>
      </c>
      <c r="U147" s="6">
        <f>K147/$F147</f>
        <v>7.2927634198349009E-2</v>
      </c>
      <c r="V147" s="6">
        <f>L147/$F147</f>
        <v>1.8885536572202117E-2</v>
      </c>
      <c r="W147" s="7">
        <f>M147/$G147</f>
        <v>0.98680987991913971</v>
      </c>
      <c r="X147" s="7">
        <f>N147/$G147</f>
        <v>0.83799364654114628</v>
      </c>
      <c r="Y147" s="7">
        <f>O147/$G147</f>
        <v>0.96355275563065712</v>
      </c>
      <c r="Z147" s="7">
        <f>P147/$G147</f>
        <v>0.99529893727018393</v>
      </c>
      <c r="AA147" s="7">
        <f>Q147/$G147</f>
        <v>0.97333603030463955</v>
      </c>
    </row>
    <row r="148" spans="1:27" x14ac:dyDescent="0.3">
      <c r="A148" s="10">
        <v>0</v>
      </c>
      <c r="B148" s="1">
        <v>158</v>
      </c>
      <c r="C148" s="1" t="s">
        <v>293</v>
      </c>
      <c r="D148" s="1" t="s">
        <v>294</v>
      </c>
      <c r="E148" s="1"/>
      <c r="F148">
        <v>52410</v>
      </c>
      <c r="G148" s="1">
        <v>10572.761207</v>
      </c>
      <c r="H148">
        <v>17938</v>
      </c>
      <c r="I148">
        <v>17166</v>
      </c>
      <c r="J148">
        <v>14712</v>
      </c>
      <c r="K148">
        <v>10283</v>
      </c>
      <c r="L148">
        <v>0</v>
      </c>
      <c r="M148" s="1">
        <v>9265.6192129999999</v>
      </c>
      <c r="N148" s="1">
        <v>10535.146939</v>
      </c>
      <c r="O148" s="1">
        <v>10554.441518</v>
      </c>
      <c r="P148" s="1">
        <v>10554.441518</v>
      </c>
      <c r="Q148" s="1">
        <v>10548.332001999999</v>
      </c>
      <c r="R148" s="6">
        <f>H148/$F148</f>
        <v>0.34226292692234306</v>
      </c>
      <c r="S148" s="6">
        <f>I148/$F148</f>
        <v>0.32753291356611336</v>
      </c>
      <c r="T148" s="6">
        <f>J148/$F148</f>
        <v>0.28070978820835718</v>
      </c>
      <c r="U148" s="6">
        <f>K148/$F148</f>
        <v>0.1962030146918527</v>
      </c>
      <c r="V148" s="6">
        <f>L148/$F148</f>
        <v>0</v>
      </c>
      <c r="W148" s="7">
        <f>M148/$G148</f>
        <v>0.87636701818872365</v>
      </c>
      <c r="X148" s="7">
        <f>N148/$G148</f>
        <v>0.99644234204636195</v>
      </c>
      <c r="Y148" s="7">
        <f>O148/$G148</f>
        <v>0.9982672748734861</v>
      </c>
      <c r="Z148" s="7">
        <f>P148/$G148</f>
        <v>0.9982672748734861</v>
      </c>
      <c r="AA148" s="7">
        <f>Q148/$G148</f>
        <v>0.99768942052868592</v>
      </c>
    </row>
    <row r="149" spans="1:27" x14ac:dyDescent="0.3">
      <c r="A149" s="11">
        <v>0</v>
      </c>
      <c r="B149" s="1">
        <v>159</v>
      </c>
      <c r="C149" s="1" t="s">
        <v>295</v>
      </c>
      <c r="D149" s="1" t="s">
        <v>296</v>
      </c>
      <c r="E149" s="1"/>
      <c r="F149">
        <v>405460</v>
      </c>
      <c r="G149" s="1">
        <v>24847.563558999998</v>
      </c>
      <c r="H149">
        <v>111657</v>
      </c>
      <c r="I149">
        <v>101061</v>
      </c>
      <c r="J149">
        <v>94894</v>
      </c>
      <c r="K149">
        <v>94802</v>
      </c>
      <c r="L149">
        <v>59290</v>
      </c>
      <c r="M149" s="1">
        <v>23070.402903999999</v>
      </c>
      <c r="N149" s="1">
        <v>16263.709816000001</v>
      </c>
      <c r="O149" s="1">
        <v>22451.068166000001</v>
      </c>
      <c r="P149" s="1">
        <v>24761.267145999998</v>
      </c>
      <c r="Q149" s="1">
        <v>24761.204096000001</v>
      </c>
      <c r="R149" s="6">
        <f>H149/$F149</f>
        <v>0.27538351501997732</v>
      </c>
      <c r="S149" s="6">
        <f>I149/$F149</f>
        <v>0.2492502343017807</v>
      </c>
      <c r="T149" s="6">
        <f>J149/$F149</f>
        <v>0.23404034923296996</v>
      </c>
      <c r="U149" s="6">
        <f>K149/$F149</f>
        <v>0.23381344645587729</v>
      </c>
      <c r="V149" s="6">
        <f>L149/$F149</f>
        <v>0.14622897449810093</v>
      </c>
      <c r="W149" s="7">
        <f>M149/$G149</f>
        <v>0.92847746819199517</v>
      </c>
      <c r="X149" s="7">
        <f>N149/$G149</f>
        <v>0.65453941902119195</v>
      </c>
      <c r="Y149" s="7">
        <f>O149/$G149</f>
        <v>0.90355209727869001</v>
      </c>
      <c r="Z149" s="7">
        <f>P149/$G149</f>
        <v>0.99652696680722475</v>
      </c>
      <c r="AA149" s="7">
        <f>Q149/$G149</f>
        <v>0.996524429335096</v>
      </c>
    </row>
    <row r="150" spans="1:27" x14ac:dyDescent="0.3">
      <c r="A150" s="10">
        <v>0</v>
      </c>
      <c r="B150" s="1">
        <v>160</v>
      </c>
      <c r="C150" s="1" t="s">
        <v>297</v>
      </c>
      <c r="D150" s="1" t="s">
        <v>298</v>
      </c>
      <c r="E150" s="1"/>
      <c r="F150">
        <v>453240</v>
      </c>
      <c r="G150" s="1">
        <v>20435.197676</v>
      </c>
      <c r="H150">
        <v>44070</v>
      </c>
      <c r="I150">
        <v>37351</v>
      </c>
      <c r="J150">
        <v>37042</v>
      </c>
      <c r="K150">
        <v>37042</v>
      </c>
      <c r="L150">
        <v>12501</v>
      </c>
      <c r="M150" s="1">
        <v>14749.723459999999</v>
      </c>
      <c r="N150" s="1">
        <v>3792.7570260000002</v>
      </c>
      <c r="O150" s="1">
        <v>9234.3563990000002</v>
      </c>
      <c r="P150" s="1">
        <v>18767.774001000002</v>
      </c>
      <c r="Q150" s="1">
        <v>17650.619780000001</v>
      </c>
      <c r="R150" s="6">
        <f>H150/$F150</f>
        <v>9.7233253905215783E-2</v>
      </c>
      <c r="S150" s="6">
        <f>I150/$F150</f>
        <v>8.2408878298473209E-2</v>
      </c>
      <c r="T150" s="6">
        <f>J150/$F150</f>
        <v>8.1727120289471364E-2</v>
      </c>
      <c r="U150" s="6">
        <f>K150/$F150</f>
        <v>8.1727120289471364E-2</v>
      </c>
      <c r="V150" s="6">
        <f>L150/$F150</f>
        <v>2.7581413820492454E-2</v>
      </c>
      <c r="W150" s="7">
        <f>M150/$G150</f>
        <v>0.72178031716926949</v>
      </c>
      <c r="X150" s="7">
        <f>N150/$G150</f>
        <v>0.18559923354469832</v>
      </c>
      <c r="Y150" s="7">
        <f>O150/$G150</f>
        <v>0.45188485795002792</v>
      </c>
      <c r="Z150" s="7">
        <f>P150/$G150</f>
        <v>0.91840432857871035</v>
      </c>
      <c r="AA150" s="7">
        <f>Q150/$G150</f>
        <v>0.86373618987447676</v>
      </c>
    </row>
    <row r="151" spans="1:27" x14ac:dyDescent="0.3">
      <c r="A151" s="11">
        <v>0</v>
      </c>
      <c r="B151" s="1">
        <v>161</v>
      </c>
      <c r="C151" s="1" t="s">
        <v>299</v>
      </c>
      <c r="D151" s="1" t="s">
        <v>300</v>
      </c>
      <c r="E151" s="1"/>
      <c r="F151">
        <v>972259</v>
      </c>
      <c r="G151" s="1">
        <v>11900.276798999999</v>
      </c>
      <c r="H151">
        <v>12470</v>
      </c>
      <c r="I151">
        <v>4887</v>
      </c>
      <c r="J151">
        <v>3480</v>
      </c>
      <c r="K151">
        <v>0</v>
      </c>
      <c r="L151">
        <v>0</v>
      </c>
      <c r="M151" s="1">
        <v>7668.5530550000003</v>
      </c>
      <c r="N151" s="1">
        <v>4161.7167689999997</v>
      </c>
      <c r="O151" s="1">
        <v>39.440353000000002</v>
      </c>
      <c r="P151" s="1">
        <v>1141.9877309999999</v>
      </c>
      <c r="Q151" s="1">
        <v>8469.6939409999995</v>
      </c>
      <c r="R151" s="6">
        <f>H151/$F151</f>
        <v>1.2825800532574139E-2</v>
      </c>
      <c r="S151" s="6">
        <f>I151/$F151</f>
        <v>5.0264384284434494E-3</v>
      </c>
      <c r="T151" s="6">
        <f>J151/$F151</f>
        <v>3.579293171881155E-3</v>
      </c>
      <c r="U151" s="6">
        <f>K151/$F151</f>
        <v>0</v>
      </c>
      <c r="V151" s="6">
        <f>L151/$F151</f>
        <v>0</v>
      </c>
      <c r="W151" s="7">
        <f>M151/$G151</f>
        <v>0.64440123406578254</v>
      </c>
      <c r="X151" s="7">
        <f>N151/$G151</f>
        <v>0.3497159636950391</v>
      </c>
      <c r="Y151" s="7">
        <f>O151/$G151</f>
        <v>3.3142382875761549E-3</v>
      </c>
      <c r="Z151" s="7">
        <f>P151/$G151</f>
        <v>9.5963123403647474E-2</v>
      </c>
      <c r="AA151" s="7">
        <f>Q151/$G151</f>
        <v>0.7117224316758517</v>
      </c>
    </row>
    <row r="152" spans="1:27" x14ac:dyDescent="0.3">
      <c r="A152" s="10">
        <v>0</v>
      </c>
      <c r="B152" s="1">
        <v>162</v>
      </c>
      <c r="C152" s="1" t="s">
        <v>301</v>
      </c>
      <c r="D152" s="1" t="s">
        <v>302</v>
      </c>
      <c r="E152" s="1"/>
      <c r="F152">
        <v>685481</v>
      </c>
      <c r="G152" s="1">
        <v>14238.369984000001</v>
      </c>
      <c r="H152">
        <v>99086</v>
      </c>
      <c r="I152">
        <v>90326</v>
      </c>
      <c r="J152">
        <v>89043</v>
      </c>
      <c r="K152">
        <v>88379</v>
      </c>
      <c r="L152">
        <v>88379</v>
      </c>
      <c r="M152" s="1">
        <v>10426.375958000001</v>
      </c>
      <c r="N152" s="1">
        <v>1696.889629</v>
      </c>
      <c r="O152" s="1">
        <v>3107.2840820000001</v>
      </c>
      <c r="P152" s="1">
        <v>8755.1347870000009</v>
      </c>
      <c r="Q152" s="1">
        <v>13870.818049</v>
      </c>
      <c r="R152" s="6">
        <f>H152/$F152</f>
        <v>0.14454959364300396</v>
      </c>
      <c r="S152" s="6">
        <f>I152/$F152</f>
        <v>0.13177024600244208</v>
      </c>
      <c r="T152" s="6">
        <f>J152/$F152</f>
        <v>0.12989856757517715</v>
      </c>
      <c r="U152" s="6">
        <f>K152/$F152</f>
        <v>0.12892990469465967</v>
      </c>
      <c r="V152" s="6">
        <f>L152/$F152</f>
        <v>0.12892990469465967</v>
      </c>
      <c r="W152" s="7">
        <f>M152/$G152</f>
        <v>0.73227314430769608</v>
      </c>
      <c r="X152" s="7">
        <f>N152/$G152</f>
        <v>0.11917723945274886</v>
      </c>
      <c r="Y152" s="7">
        <f>O152/$G152</f>
        <v>0.21823313240853623</v>
      </c>
      <c r="Z152" s="7">
        <f>P152/$G152</f>
        <v>0.61489726681062207</v>
      </c>
      <c r="AA152" s="7">
        <f>Q152/$G152</f>
        <v>0.9741858137263586</v>
      </c>
    </row>
    <row r="153" spans="1:27" x14ac:dyDescent="0.3">
      <c r="A153" s="11">
        <v>0</v>
      </c>
      <c r="B153" s="1">
        <v>163</v>
      </c>
      <c r="C153" s="1" t="s">
        <v>303</v>
      </c>
      <c r="D153" s="1" t="s">
        <v>304</v>
      </c>
      <c r="E153" s="1"/>
      <c r="F153">
        <v>72003</v>
      </c>
      <c r="G153" s="1">
        <v>18017.715274999999</v>
      </c>
      <c r="H153">
        <v>18368</v>
      </c>
      <c r="I153">
        <v>15493</v>
      </c>
      <c r="J153">
        <v>11582</v>
      </c>
      <c r="K153">
        <v>11582</v>
      </c>
      <c r="L153">
        <v>11532</v>
      </c>
      <c r="M153" s="1">
        <v>16886.552703000001</v>
      </c>
      <c r="N153" s="1">
        <v>15657.443107999999</v>
      </c>
      <c r="O153" s="1">
        <v>17705.210136999998</v>
      </c>
      <c r="P153" s="1">
        <v>17705.210136999998</v>
      </c>
      <c r="Q153" s="1">
        <v>17705.210136999998</v>
      </c>
      <c r="R153" s="6">
        <f>H153/$F153</f>
        <v>0.25510048192436424</v>
      </c>
      <c r="S153" s="6">
        <f>I153/$F153</f>
        <v>0.21517159007263587</v>
      </c>
      <c r="T153" s="6">
        <f>J153/$F153</f>
        <v>0.16085440884407595</v>
      </c>
      <c r="U153" s="6">
        <f>K153/$F153</f>
        <v>0.16085440884407595</v>
      </c>
      <c r="V153" s="6">
        <f>L153/$F153</f>
        <v>0.16015999333361111</v>
      </c>
      <c r="W153" s="7">
        <f>M153/$G153</f>
        <v>0.93721942239982492</v>
      </c>
      <c r="X153" s="7">
        <f>N153/$G153</f>
        <v>0.86900269368364746</v>
      </c>
      <c r="Y153" s="7">
        <f>O153/$G153</f>
        <v>0.98265567341750548</v>
      </c>
      <c r="Z153" s="7">
        <f>P153/$G153</f>
        <v>0.98265567341750548</v>
      </c>
      <c r="AA153" s="7">
        <f>Q153/$G153</f>
        <v>0.98265567341750548</v>
      </c>
    </row>
    <row r="154" spans="1:27" x14ac:dyDescent="0.3">
      <c r="A154" s="10">
        <v>0</v>
      </c>
      <c r="B154" s="1">
        <v>164</v>
      </c>
      <c r="C154" s="1" t="s">
        <v>305</v>
      </c>
      <c r="D154" s="1" t="s">
        <v>306</v>
      </c>
      <c r="E154" s="1"/>
      <c r="F154">
        <v>306187</v>
      </c>
      <c r="G154" s="1">
        <v>5358.8948979999996</v>
      </c>
      <c r="H154">
        <v>37814</v>
      </c>
      <c r="I154">
        <v>32482</v>
      </c>
      <c r="J154">
        <v>32172</v>
      </c>
      <c r="K154">
        <v>30581</v>
      </c>
      <c r="L154">
        <v>27799</v>
      </c>
      <c r="M154" s="1">
        <v>4511.8644480000003</v>
      </c>
      <c r="N154" s="1">
        <v>1342.7222589999999</v>
      </c>
      <c r="O154" s="1">
        <v>1890.3453380000001</v>
      </c>
      <c r="P154" s="1">
        <v>4575.1649539999999</v>
      </c>
      <c r="Q154" s="1">
        <v>5133.4688530000003</v>
      </c>
      <c r="R154" s="6">
        <f>H154/$F154</f>
        <v>0.12349969136508082</v>
      </c>
      <c r="S154" s="6">
        <f>I154/$F154</f>
        <v>0.10608549677158077</v>
      </c>
      <c r="T154" s="6">
        <f>J154/$F154</f>
        <v>0.10507304359754006</v>
      </c>
      <c r="U154" s="6">
        <f>K154/$F154</f>
        <v>9.9876872630124722E-2</v>
      </c>
      <c r="V154" s="6">
        <f>L154/$F154</f>
        <v>9.0790921887604639E-2</v>
      </c>
      <c r="W154" s="7">
        <f>M154/$G154</f>
        <v>0.84193934269617399</v>
      </c>
      <c r="X154" s="7">
        <f>N154/$G154</f>
        <v>0.25055954344264508</v>
      </c>
      <c r="Y154" s="7">
        <f>O154/$G154</f>
        <v>0.35274909733824011</v>
      </c>
      <c r="Z154" s="7">
        <f>P154/$G154</f>
        <v>0.85375157398729795</v>
      </c>
      <c r="AA154" s="7">
        <f>Q154/$G154</f>
        <v>0.95793422911053339</v>
      </c>
    </row>
    <row r="155" spans="1:27" x14ac:dyDescent="0.3">
      <c r="A155" s="11">
        <v>0</v>
      </c>
      <c r="B155" s="1">
        <v>166</v>
      </c>
      <c r="C155" s="1" t="s">
        <v>307</v>
      </c>
      <c r="D155" s="1" t="s">
        <v>308</v>
      </c>
      <c r="E155" s="1"/>
      <c r="F155">
        <v>333008</v>
      </c>
      <c r="G155" s="1">
        <v>21087.306978000001</v>
      </c>
      <c r="H155">
        <v>18392</v>
      </c>
      <c r="I155">
        <v>7468</v>
      </c>
      <c r="J155">
        <v>6488</v>
      </c>
      <c r="K155">
        <v>5040</v>
      </c>
      <c r="L155">
        <v>1407</v>
      </c>
      <c r="M155" s="1">
        <v>17586.704504000001</v>
      </c>
      <c r="N155" s="1">
        <v>1540.487271</v>
      </c>
      <c r="O155" s="1">
        <v>5374.158394</v>
      </c>
      <c r="P155" s="1">
        <v>18771.524288000001</v>
      </c>
      <c r="Q155" s="1">
        <v>20793.789207999998</v>
      </c>
      <c r="R155" s="6">
        <f>H155/$F155</f>
        <v>5.5229904386681399E-2</v>
      </c>
      <c r="S155" s="6">
        <f>I155/$F155</f>
        <v>2.242588766636237E-2</v>
      </c>
      <c r="T155" s="6">
        <f>J155/$F155</f>
        <v>1.9483015423052901E-2</v>
      </c>
      <c r="U155" s="6">
        <f>K155/$F155</f>
        <v>1.5134771537020131E-2</v>
      </c>
      <c r="V155" s="6">
        <f>L155/$F155</f>
        <v>4.2251237207514532E-3</v>
      </c>
      <c r="W155" s="7">
        <f>M155/$G155</f>
        <v>0.83399480656054781</v>
      </c>
      <c r="X155" s="7">
        <f>N155/$G155</f>
        <v>7.3052821425095296E-2</v>
      </c>
      <c r="Y155" s="7">
        <f>O155/$G155</f>
        <v>0.25485276045949162</v>
      </c>
      <c r="Z155" s="7">
        <f>P155/$G155</f>
        <v>0.89018120272939483</v>
      </c>
      <c r="AA155" s="7">
        <f>Q155/$G155</f>
        <v>0.9860808319285993</v>
      </c>
    </row>
    <row r="156" spans="1:27" x14ac:dyDescent="0.3">
      <c r="A156" s="10">
        <v>0</v>
      </c>
      <c r="B156" s="1">
        <v>168</v>
      </c>
      <c r="C156" s="1" t="s">
        <v>309</v>
      </c>
      <c r="D156" s="1" t="s">
        <v>310</v>
      </c>
      <c r="E156" s="1"/>
      <c r="F156">
        <v>523855</v>
      </c>
      <c r="G156" s="1">
        <v>14558.027952</v>
      </c>
      <c r="H156">
        <v>292697</v>
      </c>
      <c r="I156">
        <v>279967</v>
      </c>
      <c r="J156">
        <v>277108</v>
      </c>
      <c r="K156">
        <v>269566</v>
      </c>
      <c r="L156">
        <v>264512</v>
      </c>
      <c r="M156" s="1">
        <v>14543.723273</v>
      </c>
      <c r="N156" s="1">
        <v>14532.483579</v>
      </c>
      <c r="O156" s="1">
        <v>14546.011823999999</v>
      </c>
      <c r="P156" s="1">
        <v>14546.011823999999</v>
      </c>
      <c r="Q156" s="1">
        <v>14546.011823999999</v>
      </c>
      <c r="R156" s="6">
        <f>H156/$F156</f>
        <v>0.55873667331608934</v>
      </c>
      <c r="S156" s="6">
        <f>I156/$F156</f>
        <v>0.53443605577879372</v>
      </c>
      <c r="T156" s="6">
        <f>J156/$F156</f>
        <v>0.52897843869009553</v>
      </c>
      <c r="U156" s="6">
        <f>K156/$F156</f>
        <v>0.51458132498496723</v>
      </c>
      <c r="V156" s="6">
        <f>L156/$F156</f>
        <v>0.50493361712687668</v>
      </c>
      <c r="W156" s="7">
        <f>M156/$G156</f>
        <v>0.99901740269718087</v>
      </c>
      <c r="X156" s="7">
        <f>N156/$G156</f>
        <v>0.99824534112146068</v>
      </c>
      <c r="Y156" s="7">
        <f>O156/$G156</f>
        <v>0.99917460468961727</v>
      </c>
      <c r="Z156" s="7">
        <f>P156/$G156</f>
        <v>0.99917460468961727</v>
      </c>
      <c r="AA156" s="7">
        <f>Q156/$G156</f>
        <v>0.99917460468961727</v>
      </c>
    </row>
    <row r="157" spans="1:27" x14ac:dyDescent="0.3">
      <c r="A157" s="11">
        <v>0</v>
      </c>
      <c r="B157" s="1">
        <v>169</v>
      </c>
      <c r="C157" s="1" t="s">
        <v>311</v>
      </c>
      <c r="D157" s="1" t="s">
        <v>312</v>
      </c>
      <c r="E157" s="1"/>
      <c r="F157">
        <v>361453</v>
      </c>
      <c r="G157" s="1">
        <v>20827.507791</v>
      </c>
      <c r="H157">
        <v>88441</v>
      </c>
      <c r="I157">
        <v>63091</v>
      </c>
      <c r="J157">
        <v>47936</v>
      </c>
      <c r="K157">
        <v>39736</v>
      </c>
      <c r="L157">
        <v>18408</v>
      </c>
      <c r="M157" s="1">
        <v>20384.081888000001</v>
      </c>
      <c r="N157" s="1">
        <v>18914.676307000002</v>
      </c>
      <c r="O157" s="1">
        <v>20217.022215000001</v>
      </c>
      <c r="P157" s="1">
        <v>20700.682683999999</v>
      </c>
      <c r="Q157" s="1">
        <v>20677.635818999999</v>
      </c>
      <c r="R157" s="6">
        <f>H157/$F157</f>
        <v>0.24468188118510567</v>
      </c>
      <c r="S157" s="6">
        <f>I157/$F157</f>
        <v>0.17454828151931234</v>
      </c>
      <c r="T157" s="6">
        <f>J157/$F157</f>
        <v>0.13262028534830256</v>
      </c>
      <c r="U157" s="6">
        <f>K157/$F157</f>
        <v>0.10993407164970273</v>
      </c>
      <c r="V157" s="6">
        <f>L157/$F157</f>
        <v>5.092778314192993E-2</v>
      </c>
      <c r="W157" s="7">
        <f>M157/$G157</f>
        <v>0.97870960330685297</v>
      </c>
      <c r="X157" s="7">
        <f>N157/$G157</f>
        <v>0.90815840746790777</v>
      </c>
      <c r="Y157" s="7">
        <f>O157/$G157</f>
        <v>0.97068849609247043</v>
      </c>
      <c r="Z157" s="7">
        <f>P157/$G157</f>
        <v>0.99391069213500405</v>
      </c>
      <c r="AA157" s="7">
        <f>Q157/$G157</f>
        <v>0.99280413319231775</v>
      </c>
    </row>
    <row r="158" spans="1:27" x14ac:dyDescent="0.3">
      <c r="A158" s="10">
        <v>0</v>
      </c>
      <c r="B158" s="1">
        <v>170</v>
      </c>
      <c r="C158" s="1" t="s">
        <v>313</v>
      </c>
      <c r="D158" s="1" t="s">
        <v>314</v>
      </c>
      <c r="E158" s="1"/>
      <c r="F158">
        <v>173852</v>
      </c>
      <c r="G158" s="1">
        <v>10370.017807</v>
      </c>
      <c r="H158">
        <v>65695</v>
      </c>
      <c r="I158">
        <v>59170</v>
      </c>
      <c r="J158">
        <v>57629</v>
      </c>
      <c r="K158">
        <v>57629</v>
      </c>
      <c r="L158">
        <v>48831</v>
      </c>
      <c r="M158" s="1">
        <v>10337.503844999999</v>
      </c>
      <c r="N158" s="1">
        <v>10356.144763</v>
      </c>
      <c r="O158" s="1">
        <v>10361.138051</v>
      </c>
      <c r="P158" s="1">
        <v>10361.138051</v>
      </c>
      <c r="Q158" s="1">
        <v>10361.138051</v>
      </c>
      <c r="R158" s="6">
        <f>H158/$F158</f>
        <v>0.37787888548880655</v>
      </c>
      <c r="S158" s="6">
        <f>I158/$F158</f>
        <v>0.34034696178358603</v>
      </c>
      <c r="T158" s="6">
        <f>J158/$F158</f>
        <v>0.33148310056829949</v>
      </c>
      <c r="U158" s="6">
        <f>K158/$F158</f>
        <v>0.33148310056829949</v>
      </c>
      <c r="V158" s="6">
        <f>L158/$F158</f>
        <v>0.28087683777005729</v>
      </c>
      <c r="W158" s="7">
        <f>M158/$G158</f>
        <v>0.9968646184987211</v>
      </c>
      <c r="X158" s="7">
        <f>N158/$G158</f>
        <v>0.998662196704172</v>
      </c>
      <c r="Y158" s="7">
        <f>O158/$G158</f>
        <v>0.99914370870279445</v>
      </c>
      <c r="Z158" s="7">
        <f>P158/$G158</f>
        <v>0.99914370870279445</v>
      </c>
      <c r="AA158" s="7">
        <f>Q158/$G158</f>
        <v>0.99914370870279445</v>
      </c>
    </row>
    <row r="159" spans="1:27" x14ac:dyDescent="0.3">
      <c r="A159" s="11">
        <v>0</v>
      </c>
      <c r="B159" s="1">
        <v>171</v>
      </c>
      <c r="C159" s="1" t="s">
        <v>315</v>
      </c>
      <c r="D159" s="1" t="s">
        <v>316</v>
      </c>
      <c r="E159" s="1"/>
      <c r="F159">
        <v>351580</v>
      </c>
      <c r="G159" s="1">
        <v>17822.963059000002</v>
      </c>
      <c r="H159">
        <v>77911</v>
      </c>
      <c r="I159">
        <v>53203</v>
      </c>
      <c r="J159">
        <v>35465</v>
      </c>
      <c r="K159">
        <v>30929</v>
      </c>
      <c r="L159">
        <v>30929</v>
      </c>
      <c r="M159" s="1">
        <v>17708.070938000001</v>
      </c>
      <c r="N159" s="1">
        <v>15598.352599</v>
      </c>
      <c r="O159" s="1">
        <v>14593.887858</v>
      </c>
      <c r="P159" s="1">
        <v>16277.674598</v>
      </c>
      <c r="Q159" s="1">
        <v>17704.53688</v>
      </c>
      <c r="R159" s="6">
        <f>H159/$F159</f>
        <v>0.22160248023209511</v>
      </c>
      <c r="S159" s="6">
        <f>I159/$F159</f>
        <v>0.1513254451333978</v>
      </c>
      <c r="T159" s="6">
        <f>J159/$F159</f>
        <v>0.10087320097844019</v>
      </c>
      <c r="U159" s="6">
        <f>K159/$F159</f>
        <v>8.7971443199271859E-2</v>
      </c>
      <c r="V159" s="6">
        <f>L159/$F159</f>
        <v>8.7971443199271859E-2</v>
      </c>
      <c r="W159" s="7">
        <f>M159/$G159</f>
        <v>0.99355370256788</v>
      </c>
      <c r="X159" s="7">
        <f>N159/$G159</f>
        <v>0.87518290574716484</v>
      </c>
      <c r="Y159" s="7">
        <f>O159/$G159</f>
        <v>0.81882500736209374</v>
      </c>
      <c r="Z159" s="7">
        <f>P159/$G159</f>
        <v>0.91329789239395398</v>
      </c>
      <c r="AA159" s="7">
        <f>Q159/$G159</f>
        <v>0.99335541578535669</v>
      </c>
    </row>
    <row r="160" spans="1:27" x14ac:dyDescent="0.3">
      <c r="A160" s="10">
        <v>0</v>
      </c>
      <c r="B160" s="1">
        <v>172</v>
      </c>
      <c r="C160" s="1" t="s">
        <v>317</v>
      </c>
      <c r="D160" s="1" t="s">
        <v>318</v>
      </c>
      <c r="E160" s="1"/>
      <c r="F160">
        <v>274417</v>
      </c>
      <c r="G160" s="1">
        <v>26443.006893999998</v>
      </c>
      <c r="H160">
        <v>64164</v>
      </c>
      <c r="I160">
        <v>47377</v>
      </c>
      <c r="J160">
        <v>44860</v>
      </c>
      <c r="K160">
        <v>44860</v>
      </c>
      <c r="L160">
        <v>37460</v>
      </c>
      <c r="M160" s="1">
        <v>25859.277835000001</v>
      </c>
      <c r="N160" s="1">
        <v>14160.028365</v>
      </c>
      <c r="O160" s="1">
        <v>18654.197596000002</v>
      </c>
      <c r="P160" s="1">
        <v>26141.245892999999</v>
      </c>
      <c r="Q160" s="1">
        <v>26146.818423000001</v>
      </c>
      <c r="R160" s="6">
        <f>H160/$F160</f>
        <v>0.23381933335033908</v>
      </c>
      <c r="S160" s="6">
        <f>I160/$F160</f>
        <v>0.17264600954022527</v>
      </c>
      <c r="T160" s="6">
        <f>J160/$F160</f>
        <v>0.16347383726226875</v>
      </c>
      <c r="U160" s="6">
        <f>K160/$F160</f>
        <v>0.16347383726226875</v>
      </c>
      <c r="V160" s="6">
        <f>L160/$F160</f>
        <v>0.1365075778832944</v>
      </c>
      <c r="W160" s="7">
        <f>M160/$G160</f>
        <v>0.97792501203286197</v>
      </c>
      <c r="X160" s="7">
        <f>N160/$G160</f>
        <v>0.53549236748158757</v>
      </c>
      <c r="Y160" s="7">
        <f>O160/$G160</f>
        <v>0.70544918249190103</v>
      </c>
      <c r="Z160" s="7">
        <f>P160/$G160</f>
        <v>0.9885882493541811</v>
      </c>
      <c r="AA160" s="7">
        <f>Q160/$G160</f>
        <v>0.98879898673447753</v>
      </c>
    </row>
    <row r="161" spans="1:27" x14ac:dyDescent="0.3">
      <c r="A161" s="11">
        <v>0</v>
      </c>
      <c r="B161" s="1">
        <v>173</v>
      </c>
      <c r="C161" s="1" t="s">
        <v>319</v>
      </c>
      <c r="D161" s="1" t="s">
        <v>320</v>
      </c>
      <c r="E161" s="1"/>
      <c r="F161">
        <v>267079</v>
      </c>
      <c r="G161" s="1">
        <v>18245.521336000002</v>
      </c>
      <c r="H161">
        <v>70770</v>
      </c>
      <c r="I161">
        <v>61701</v>
      </c>
      <c r="J161">
        <v>53853</v>
      </c>
      <c r="K161">
        <v>48615</v>
      </c>
      <c r="L161">
        <v>0</v>
      </c>
      <c r="M161" s="1">
        <v>17356.207181999998</v>
      </c>
      <c r="N161" s="1">
        <v>16088.206042</v>
      </c>
      <c r="O161" s="1">
        <v>17494.678348000001</v>
      </c>
      <c r="P161" s="1">
        <v>18149.087940000001</v>
      </c>
      <c r="Q161" s="1">
        <v>6.4975009999999997</v>
      </c>
      <c r="R161" s="6">
        <f>H161/$F161</f>
        <v>0.26497777811059647</v>
      </c>
      <c r="S161" s="6">
        <f>I161/$F161</f>
        <v>0.23102153295466885</v>
      </c>
      <c r="T161" s="6">
        <f>J161/$F161</f>
        <v>0.20163696883693588</v>
      </c>
      <c r="U161" s="6">
        <f>K161/$F161</f>
        <v>0.18202479416202696</v>
      </c>
      <c r="V161" s="6">
        <f>L161/$F161</f>
        <v>0</v>
      </c>
      <c r="W161" s="7">
        <f>M161/$G161</f>
        <v>0.95125849584548128</v>
      </c>
      <c r="X161" s="7">
        <f>N161/$G161</f>
        <v>0.88176192643268403</v>
      </c>
      <c r="Y161" s="7">
        <f>O161/$G161</f>
        <v>0.95884781946358955</v>
      </c>
      <c r="Z161" s="7">
        <f>P161/$G161</f>
        <v>0.99471468125113371</v>
      </c>
      <c r="AA161" s="7">
        <f>Q161/$G161</f>
        <v>3.5611484486222189E-4</v>
      </c>
    </row>
    <row r="162" spans="1:27" x14ac:dyDescent="0.3">
      <c r="A162" s="10">
        <v>1</v>
      </c>
      <c r="B162" s="1">
        <v>174</v>
      </c>
      <c r="C162" s="1" t="s">
        <v>321</v>
      </c>
      <c r="D162" s="1" t="s">
        <v>322</v>
      </c>
      <c r="E162" s="1"/>
      <c r="F162">
        <v>658075</v>
      </c>
      <c r="G162" s="1">
        <v>86492.411500999995</v>
      </c>
      <c r="H162">
        <v>180565</v>
      </c>
      <c r="I162">
        <v>151540</v>
      </c>
      <c r="J162">
        <v>133709</v>
      </c>
      <c r="K162">
        <v>130556</v>
      </c>
      <c r="L162">
        <v>67245</v>
      </c>
      <c r="M162" s="1">
        <v>74382.323554000002</v>
      </c>
      <c r="N162" s="1">
        <v>48577.820855999998</v>
      </c>
      <c r="O162" s="1">
        <v>68507.118900000001</v>
      </c>
      <c r="P162" s="1">
        <v>84655.701260000002</v>
      </c>
      <c r="Q162" s="1">
        <v>84650.727576000005</v>
      </c>
      <c r="R162" s="6">
        <f>H162/$F162</f>
        <v>0.27438361888842455</v>
      </c>
      <c r="S162" s="6">
        <f>I162/$F162</f>
        <v>0.23027770390912891</v>
      </c>
      <c r="T162" s="6">
        <f>J162/$F162</f>
        <v>0.20318200812977244</v>
      </c>
      <c r="U162" s="6">
        <f>K162/$F162</f>
        <v>0.19839076093150476</v>
      </c>
      <c r="V162" s="6">
        <f>L162/$F162</f>
        <v>0.10218440147399613</v>
      </c>
      <c r="W162" s="7">
        <f>M162/$G162</f>
        <v>0.85998670014120282</v>
      </c>
      <c r="X162" s="7">
        <f>N162/$G162</f>
        <v>0.56164257664891626</v>
      </c>
      <c r="Y162" s="7">
        <f>O162/$G162</f>
        <v>0.79205929989832624</v>
      </c>
      <c r="Z162" s="7">
        <f>P162/$G162</f>
        <v>0.97876449264015775</v>
      </c>
      <c r="AA162" s="7">
        <f>Q162/$G162</f>
        <v>0.97870698835840997</v>
      </c>
    </row>
    <row r="163" spans="1:27" x14ac:dyDescent="0.3">
      <c r="A163" s="11">
        <v>0</v>
      </c>
      <c r="B163" s="1">
        <v>176</v>
      </c>
      <c r="C163" s="1" t="s">
        <v>323</v>
      </c>
      <c r="D163" s="1" t="s">
        <v>324</v>
      </c>
      <c r="E163" s="1"/>
      <c r="F163">
        <v>554222</v>
      </c>
      <c r="G163" s="1">
        <v>12614.350356000001</v>
      </c>
      <c r="H163">
        <v>18214</v>
      </c>
      <c r="I163">
        <v>9426</v>
      </c>
      <c r="J163">
        <v>7578</v>
      </c>
      <c r="K163">
        <v>3981</v>
      </c>
      <c r="L163">
        <v>39</v>
      </c>
      <c r="M163" s="1">
        <v>8748.7484569999997</v>
      </c>
      <c r="N163" s="1">
        <v>4560.4688660000002</v>
      </c>
      <c r="O163" s="1">
        <v>3142.9297740000002</v>
      </c>
      <c r="P163" s="1">
        <v>4476.0643730000002</v>
      </c>
      <c r="Q163" s="1">
        <v>5985.327902</v>
      </c>
      <c r="R163" s="6">
        <f>H163/$F163</f>
        <v>3.2864086954325161E-2</v>
      </c>
      <c r="S163" s="6">
        <f>I163/$F163</f>
        <v>1.7007625103297955E-2</v>
      </c>
      <c r="T163" s="6">
        <f>J163/$F163</f>
        <v>1.3673221200168886E-2</v>
      </c>
      <c r="U163" s="6">
        <f>K163/$F163</f>
        <v>7.1830421744355152E-3</v>
      </c>
      <c r="V163" s="6">
        <f>L163/$F163</f>
        <v>7.0368913540061565E-5</v>
      </c>
      <c r="W163" s="7">
        <f>M163/$G163</f>
        <v>0.69355521371250539</v>
      </c>
      <c r="X163" s="7">
        <f>N163/$G163</f>
        <v>0.36153022052624523</v>
      </c>
      <c r="Y163" s="7">
        <f>O163/$G163</f>
        <v>0.249155103933281</v>
      </c>
      <c r="Z163" s="7">
        <f>P163/$G163</f>
        <v>0.35483907190440178</v>
      </c>
      <c r="AA163" s="7">
        <f>Q163/$G163</f>
        <v>0.47448562415686241</v>
      </c>
    </row>
    <row r="164" spans="1:27" x14ac:dyDescent="0.3">
      <c r="A164" s="10">
        <v>0</v>
      </c>
      <c r="B164" s="1">
        <v>177</v>
      </c>
      <c r="C164" s="1" t="s">
        <v>325</v>
      </c>
      <c r="D164" s="1" t="s">
        <v>326</v>
      </c>
      <c r="E164" s="1"/>
      <c r="F164">
        <v>325834</v>
      </c>
      <c r="G164" s="1">
        <v>12359.903032</v>
      </c>
      <c r="H164">
        <v>47936</v>
      </c>
      <c r="I164">
        <v>31117</v>
      </c>
      <c r="J164">
        <v>26781</v>
      </c>
      <c r="K164">
        <v>26756</v>
      </c>
      <c r="L164">
        <v>23016</v>
      </c>
      <c r="M164" s="1">
        <v>11079.956125999999</v>
      </c>
      <c r="N164" s="1">
        <v>8557.2168959999999</v>
      </c>
      <c r="O164" s="1">
        <v>5973.2370090000004</v>
      </c>
      <c r="P164" s="1">
        <v>11930.749635</v>
      </c>
      <c r="Q164" s="1">
        <v>11443.454411999999</v>
      </c>
      <c r="R164" s="6">
        <f>H164/$F164</f>
        <v>0.14711785755937073</v>
      </c>
      <c r="S164" s="6">
        <f>I164/$F164</f>
        <v>9.5499548850027927E-2</v>
      </c>
      <c r="T164" s="6">
        <f>J164/$F164</f>
        <v>8.2192159197628234E-2</v>
      </c>
      <c r="U164" s="6">
        <f>K164/$F164</f>
        <v>8.2115433011901773E-2</v>
      </c>
      <c r="V164" s="6">
        <f>L164/$F164</f>
        <v>7.0637195627221219E-2</v>
      </c>
      <c r="W164" s="7">
        <f>M164/$G164</f>
        <v>0.89644361264920958</v>
      </c>
      <c r="X164" s="7">
        <f>N164/$G164</f>
        <v>0.69233689567347079</v>
      </c>
      <c r="Y164" s="7">
        <f>O164/$G164</f>
        <v>0.4832753941139496</v>
      </c>
      <c r="Z164" s="7">
        <f>P164/$G164</f>
        <v>0.96527857897518177</v>
      </c>
      <c r="AA164" s="7">
        <f>Q164/$G164</f>
        <v>0.92585308981572911</v>
      </c>
    </row>
    <row r="165" spans="1:27" x14ac:dyDescent="0.3">
      <c r="A165" s="11">
        <v>0</v>
      </c>
      <c r="B165" s="1">
        <v>178</v>
      </c>
      <c r="C165" s="1" t="s">
        <v>327</v>
      </c>
      <c r="D165" s="1" t="s">
        <v>328</v>
      </c>
      <c r="E165" s="1"/>
      <c r="F165">
        <v>261523</v>
      </c>
      <c r="G165" s="1">
        <v>8960.0487969999995</v>
      </c>
      <c r="H165">
        <v>9123</v>
      </c>
      <c r="I165">
        <v>6115</v>
      </c>
      <c r="J165">
        <v>6115</v>
      </c>
      <c r="K165">
        <v>6115</v>
      </c>
      <c r="L165">
        <v>0</v>
      </c>
      <c r="M165" s="1">
        <v>6442.1049270000003</v>
      </c>
      <c r="N165" s="1">
        <v>184.99371199999999</v>
      </c>
      <c r="O165" s="1">
        <v>418.56406600000003</v>
      </c>
      <c r="P165" s="1">
        <v>5532.7938270000004</v>
      </c>
      <c r="Q165" s="1">
        <v>15.410708</v>
      </c>
      <c r="R165" s="6">
        <f>H165/$F165</f>
        <v>3.488412109068801E-2</v>
      </c>
      <c r="S165" s="6">
        <f>I165/$F165</f>
        <v>2.3382264657410629E-2</v>
      </c>
      <c r="T165" s="6">
        <f>J165/$F165</f>
        <v>2.3382264657410629E-2</v>
      </c>
      <c r="U165" s="6">
        <f>K165/$F165</f>
        <v>2.3382264657410629E-2</v>
      </c>
      <c r="V165" s="6">
        <f>L165/$F165</f>
        <v>0</v>
      </c>
      <c r="W165" s="7">
        <f>M165/$G165</f>
        <v>0.71898100925041208</v>
      </c>
      <c r="X165" s="7">
        <f>N165/$G165</f>
        <v>2.064650720004332E-2</v>
      </c>
      <c r="Y165" s="7">
        <f>O165/$G165</f>
        <v>4.6714485097463253E-2</v>
      </c>
      <c r="Z165" s="7">
        <f>P165/$G165</f>
        <v>0.61749594810828357</v>
      </c>
      <c r="AA165" s="7">
        <f>Q165/$G165</f>
        <v>1.7199357223545264E-3</v>
      </c>
    </row>
    <row r="166" spans="1:27" x14ac:dyDescent="0.3">
      <c r="A166" s="10">
        <v>0</v>
      </c>
      <c r="B166" s="1">
        <v>179</v>
      </c>
      <c r="C166" s="1" t="s">
        <v>329</v>
      </c>
      <c r="D166" s="1" t="s">
        <v>330</v>
      </c>
      <c r="E166" s="1"/>
      <c r="F166">
        <v>382266</v>
      </c>
      <c r="G166" s="1">
        <v>14982.875314999999</v>
      </c>
      <c r="H166">
        <v>129070</v>
      </c>
      <c r="I166">
        <v>117349</v>
      </c>
      <c r="J166">
        <v>116198</v>
      </c>
      <c r="K166">
        <v>116198</v>
      </c>
      <c r="L166">
        <v>104526</v>
      </c>
      <c r="M166" s="1">
        <v>13410.699323000001</v>
      </c>
      <c r="N166" s="1">
        <v>9809.0231829999993</v>
      </c>
      <c r="O166" s="1">
        <v>14231.925873</v>
      </c>
      <c r="P166" s="1">
        <v>14874.997251999999</v>
      </c>
      <c r="Q166" s="1">
        <v>14956.317230000001</v>
      </c>
      <c r="R166" s="6">
        <f>H166/$F166</f>
        <v>0.3376444674650636</v>
      </c>
      <c r="S166" s="6">
        <f>I166/$F166</f>
        <v>0.30698257234491166</v>
      </c>
      <c r="T166" s="6">
        <f>J166/$F166</f>
        <v>0.30397157999926755</v>
      </c>
      <c r="U166" s="6">
        <f>K166/$F166</f>
        <v>0.30397157999926755</v>
      </c>
      <c r="V166" s="6">
        <f>L166/$F166</f>
        <v>0.27343786787211</v>
      </c>
      <c r="W166" s="7">
        <f>M166/$G166</f>
        <v>0.89506847257642019</v>
      </c>
      <c r="X166" s="7">
        <f>N166/$G166</f>
        <v>0.65468229407073586</v>
      </c>
      <c r="Y166" s="7">
        <f>O166/$G166</f>
        <v>0.94987948399676048</v>
      </c>
      <c r="Z166" s="7">
        <f>P166/$G166</f>
        <v>0.99279990918085004</v>
      </c>
      <c r="AA166" s="7">
        <f>Q166/$G166</f>
        <v>0.99822743736154496</v>
      </c>
    </row>
    <row r="167" spans="1:27" x14ac:dyDescent="0.3">
      <c r="A167" s="11">
        <v>0</v>
      </c>
      <c r="B167" s="1">
        <v>180</v>
      </c>
      <c r="C167" s="1" t="s">
        <v>331</v>
      </c>
      <c r="D167" s="1" t="s">
        <v>332</v>
      </c>
      <c r="E167" s="1"/>
      <c r="F167">
        <v>566114</v>
      </c>
      <c r="G167" s="1">
        <v>45648.550367000003</v>
      </c>
      <c r="H167">
        <v>111240</v>
      </c>
      <c r="I167">
        <v>85625</v>
      </c>
      <c r="J167">
        <v>80382</v>
      </c>
      <c r="K167">
        <v>66277</v>
      </c>
      <c r="L167">
        <v>31023</v>
      </c>
      <c r="M167" s="1">
        <v>42620.786410000001</v>
      </c>
      <c r="N167" s="1">
        <v>23556.376737999999</v>
      </c>
      <c r="O167" s="1">
        <v>31733.8086</v>
      </c>
      <c r="P167" s="1">
        <v>45094.244385999998</v>
      </c>
      <c r="Q167" s="1">
        <v>44961.631031999998</v>
      </c>
      <c r="R167" s="6">
        <f>H167/$F167</f>
        <v>0.19649752523343356</v>
      </c>
      <c r="S167" s="6">
        <f>I167/$F167</f>
        <v>0.15125045485538249</v>
      </c>
      <c r="T167" s="6">
        <f>J167/$F167</f>
        <v>0.14198906933939101</v>
      </c>
      <c r="U167" s="6">
        <f>K167/$F167</f>
        <v>0.11707359295124303</v>
      </c>
      <c r="V167" s="6">
        <f>L167/$F167</f>
        <v>5.4799916624566784E-2</v>
      </c>
      <c r="W167" s="7">
        <f>M167/$G167</f>
        <v>0.93367228679426328</v>
      </c>
      <c r="X167" s="7">
        <f>N167/$G167</f>
        <v>0.51603778320700511</v>
      </c>
      <c r="Y167" s="7">
        <f>O167/$G167</f>
        <v>0.69517669991423936</v>
      </c>
      <c r="Z167" s="7">
        <f>P167/$G167</f>
        <v>0.98785709564611457</v>
      </c>
      <c r="AA167" s="7">
        <f>Q167/$G167</f>
        <v>0.98495200111553616</v>
      </c>
    </row>
    <row r="168" spans="1:27" x14ac:dyDescent="0.3">
      <c r="A168" s="10">
        <v>0</v>
      </c>
      <c r="B168" s="1">
        <v>181</v>
      </c>
      <c r="C168" s="1" t="s">
        <v>333</v>
      </c>
      <c r="D168" s="1" t="s">
        <v>334</v>
      </c>
      <c r="E168" s="1"/>
      <c r="F168">
        <v>688475</v>
      </c>
      <c r="G168" s="1">
        <v>20475.408565000002</v>
      </c>
      <c r="H168">
        <v>10644</v>
      </c>
      <c r="I168">
        <v>1479</v>
      </c>
      <c r="J168">
        <v>482</v>
      </c>
      <c r="K168">
        <v>398</v>
      </c>
      <c r="L168">
        <v>0</v>
      </c>
      <c r="M168" s="1">
        <v>16724.334831</v>
      </c>
      <c r="N168" s="1">
        <v>2220.2249999999999</v>
      </c>
      <c r="O168" s="1">
        <v>272.62611600000002</v>
      </c>
      <c r="P168" s="1">
        <v>2532.3956710000002</v>
      </c>
      <c r="Q168" s="1">
        <v>927.89886000000001</v>
      </c>
      <c r="R168" s="6">
        <f>H168/$F168</f>
        <v>1.5460256363702386E-2</v>
      </c>
      <c r="S168" s="6">
        <f>I168/$F168</f>
        <v>2.1482261520026145E-3</v>
      </c>
      <c r="T168" s="6">
        <f>J168/$F168</f>
        <v>7.0009804277569988E-4</v>
      </c>
      <c r="U168" s="6">
        <f>K168/$F168</f>
        <v>5.7808925523802608E-4</v>
      </c>
      <c r="V168" s="6">
        <f>L168/$F168</f>
        <v>0</v>
      </c>
      <c r="W168" s="7">
        <f>M168/$G168</f>
        <v>0.81680103124232817</v>
      </c>
      <c r="X168" s="7">
        <f>N168/$G168</f>
        <v>0.10843373371289794</v>
      </c>
      <c r="Y168" s="7">
        <f>O168/$G168</f>
        <v>1.3314807132396774E-2</v>
      </c>
      <c r="Z168" s="7">
        <f>P168/$G168</f>
        <v>0.12367986030465811</v>
      </c>
      <c r="AA168" s="7">
        <f>Q168/$G168</f>
        <v>4.5317721356052457E-2</v>
      </c>
    </row>
    <row r="169" spans="1:27" x14ac:dyDescent="0.3">
      <c r="A169" s="11">
        <v>0</v>
      </c>
      <c r="B169" s="1">
        <v>182</v>
      </c>
      <c r="C169" s="1" t="s">
        <v>335</v>
      </c>
      <c r="D169" s="1" t="s">
        <v>336</v>
      </c>
      <c r="E169" s="1"/>
      <c r="F169">
        <v>806963</v>
      </c>
      <c r="G169" s="1">
        <v>5046.3527430000004</v>
      </c>
      <c r="H169">
        <v>26345</v>
      </c>
      <c r="I169">
        <v>20508</v>
      </c>
      <c r="J169">
        <v>7281</v>
      </c>
      <c r="K169">
        <v>7281</v>
      </c>
      <c r="L169">
        <v>0</v>
      </c>
      <c r="M169" s="1">
        <v>2917.023846</v>
      </c>
      <c r="N169" s="1">
        <v>742.12668799999994</v>
      </c>
      <c r="O169" s="1">
        <v>54.510061</v>
      </c>
      <c r="P169" s="1">
        <v>710.17508399999997</v>
      </c>
      <c r="Q169" s="1">
        <v>558.773775</v>
      </c>
      <c r="R169" s="6">
        <f>H169/$F169</f>
        <v>3.2647097822328906E-2</v>
      </c>
      <c r="S169" s="6">
        <f>I169/$F169</f>
        <v>2.541380459822817E-2</v>
      </c>
      <c r="T169" s="6">
        <f>J169/$F169</f>
        <v>9.0227185137360701E-3</v>
      </c>
      <c r="U169" s="6">
        <f>K169/$F169</f>
        <v>9.0227185137360701E-3</v>
      </c>
      <c r="V169" s="6">
        <f>L169/$F169</f>
        <v>0</v>
      </c>
      <c r="W169" s="7">
        <f>M169/$G169</f>
        <v>0.57804596597935443</v>
      </c>
      <c r="X169" s="7">
        <f>N169/$G169</f>
        <v>0.14706199225360014</v>
      </c>
      <c r="Y169" s="7">
        <f>O169/$G169</f>
        <v>1.0801872912196458E-2</v>
      </c>
      <c r="Z169" s="7">
        <f>P169/$G169</f>
        <v>0.14073036907400349</v>
      </c>
      <c r="AA169" s="7">
        <f>Q169/$G169</f>
        <v>0.11072824343781708</v>
      </c>
    </row>
    <row r="170" spans="1:27" x14ac:dyDescent="0.3">
      <c r="A170" s="10">
        <v>0</v>
      </c>
      <c r="B170" s="1">
        <v>183</v>
      </c>
      <c r="C170" s="1" t="s">
        <v>337</v>
      </c>
      <c r="D170" s="1" t="s">
        <v>338</v>
      </c>
      <c r="E170" s="1"/>
      <c r="F170">
        <v>511540</v>
      </c>
      <c r="G170" s="1">
        <v>22955.020788000002</v>
      </c>
      <c r="H170">
        <v>235741</v>
      </c>
      <c r="I170">
        <v>214192</v>
      </c>
      <c r="J170">
        <v>209990</v>
      </c>
      <c r="K170">
        <v>204918</v>
      </c>
      <c r="L170">
        <v>193412</v>
      </c>
      <c r="M170" s="1">
        <v>22849.709289999999</v>
      </c>
      <c r="N170" s="1">
        <v>21118.289376000001</v>
      </c>
      <c r="O170" s="1">
        <v>21933.351078</v>
      </c>
      <c r="P170" s="1">
        <v>22884.447458999999</v>
      </c>
      <c r="Q170" s="1">
        <v>22884.447458999999</v>
      </c>
      <c r="R170" s="6">
        <f>H170/$F170</f>
        <v>0.46084568166712281</v>
      </c>
      <c r="S170" s="6">
        <f>I170/$F170</f>
        <v>0.41871994369941745</v>
      </c>
      <c r="T170" s="6">
        <f>J170/$F170</f>
        <v>0.41050553231418851</v>
      </c>
      <c r="U170" s="6">
        <f>K170/$F170</f>
        <v>0.40059037416428822</v>
      </c>
      <c r="V170" s="6">
        <f>L170/$F170</f>
        <v>0.37809750948117449</v>
      </c>
      <c r="W170" s="7">
        <f>M170/$G170</f>
        <v>0.99541226736527044</v>
      </c>
      <c r="X170" s="7">
        <f>N170/$G170</f>
        <v>0.91998563499623698</v>
      </c>
      <c r="Y170" s="7">
        <f>O170/$G170</f>
        <v>0.9554925382365983</v>
      </c>
      <c r="Z170" s="7">
        <f>P170/$G170</f>
        <v>0.99692558200439985</v>
      </c>
      <c r="AA170" s="7">
        <f>Q170/$G170</f>
        <v>0.99692558200439985</v>
      </c>
    </row>
    <row r="171" spans="1:27" x14ac:dyDescent="0.3">
      <c r="A171" s="11">
        <v>0</v>
      </c>
      <c r="B171" s="1">
        <v>184</v>
      </c>
      <c r="C171" s="1" t="s">
        <v>339</v>
      </c>
      <c r="D171" s="1" t="s">
        <v>340</v>
      </c>
      <c r="E171" s="1"/>
      <c r="F171">
        <v>292008</v>
      </c>
      <c r="G171" s="1">
        <v>15129.343448</v>
      </c>
      <c r="H171">
        <v>138196</v>
      </c>
      <c r="I171">
        <v>129657</v>
      </c>
      <c r="J171">
        <v>127307</v>
      </c>
      <c r="K171">
        <v>120556</v>
      </c>
      <c r="L171">
        <v>117783</v>
      </c>
      <c r="M171" s="1">
        <v>15112.003923</v>
      </c>
      <c r="N171" s="1">
        <v>15117.175036000001</v>
      </c>
      <c r="O171" s="1">
        <v>15117.175036000001</v>
      </c>
      <c r="P171" s="1">
        <v>15117.175036000001</v>
      </c>
      <c r="Q171" s="1">
        <v>15117.175036000001</v>
      </c>
      <c r="R171" s="6">
        <f>H171/$F171</f>
        <v>0.47326100654776582</v>
      </c>
      <c r="S171" s="6">
        <f>I171/$F171</f>
        <v>0.44401865702309523</v>
      </c>
      <c r="T171" s="6">
        <f>J171/$F171</f>
        <v>0.43597093230322459</v>
      </c>
      <c r="U171" s="6">
        <f>K171/$F171</f>
        <v>0.41285170269307692</v>
      </c>
      <c r="V171" s="6">
        <f>L171/$F171</f>
        <v>0.40335538752362948</v>
      </c>
      <c r="W171" s="7">
        <f>M171/$G171</f>
        <v>0.9988539142455457</v>
      </c>
      <c r="X171" s="7">
        <f>N171/$G171</f>
        <v>0.99919570786122858</v>
      </c>
      <c r="Y171" s="7">
        <f>O171/$G171</f>
        <v>0.99919570786122858</v>
      </c>
      <c r="Z171" s="7">
        <f>P171/$G171</f>
        <v>0.99919570786122858</v>
      </c>
      <c r="AA171" s="7">
        <f>Q171/$G171</f>
        <v>0.99919570786122858</v>
      </c>
    </row>
    <row r="172" spans="1:27" x14ac:dyDescent="0.3">
      <c r="A172" s="10">
        <v>0</v>
      </c>
      <c r="B172" s="1">
        <v>185</v>
      </c>
      <c r="C172" s="1" t="s">
        <v>341</v>
      </c>
      <c r="D172" s="1" t="s">
        <v>342</v>
      </c>
      <c r="E172" s="1"/>
      <c r="F172">
        <v>256272</v>
      </c>
      <c r="G172" s="1">
        <v>14576.851392</v>
      </c>
      <c r="H172">
        <v>62245</v>
      </c>
      <c r="I172">
        <v>52954</v>
      </c>
      <c r="J172">
        <v>45998</v>
      </c>
      <c r="K172">
        <v>45998</v>
      </c>
      <c r="L172">
        <v>45998</v>
      </c>
      <c r="M172" s="1">
        <v>13773.24173</v>
      </c>
      <c r="N172" s="1">
        <v>10048.060657</v>
      </c>
      <c r="O172" s="1">
        <v>10005.638397999999</v>
      </c>
      <c r="P172" s="1">
        <v>14336.822373999999</v>
      </c>
      <c r="Q172" s="1">
        <v>14532.519815</v>
      </c>
      <c r="R172" s="6">
        <f>H172/$F172</f>
        <v>0.24288646438159456</v>
      </c>
      <c r="S172" s="6">
        <f>I172/$F172</f>
        <v>0.20663201598301803</v>
      </c>
      <c r="T172" s="6">
        <f>J172/$F172</f>
        <v>0.17948898045826309</v>
      </c>
      <c r="U172" s="6">
        <f>K172/$F172</f>
        <v>0.17948898045826309</v>
      </c>
      <c r="V172" s="6">
        <f>L172/$F172</f>
        <v>0.17948898045826309</v>
      </c>
      <c r="W172" s="7">
        <f>M172/$G172</f>
        <v>0.94487083387287363</v>
      </c>
      <c r="X172" s="7">
        <f>N172/$G172</f>
        <v>0.68931625814025443</v>
      </c>
      <c r="Y172" s="7">
        <f>O172/$G172</f>
        <v>0.68640600970187893</v>
      </c>
      <c r="Z172" s="7">
        <f>P172/$G172</f>
        <v>0.98353354839497553</v>
      </c>
      <c r="AA172" s="7">
        <f>Q172/$G172</f>
        <v>0.99695876868002298</v>
      </c>
    </row>
    <row r="173" spans="1:27" x14ac:dyDescent="0.3">
      <c r="A173" s="11">
        <v>0</v>
      </c>
      <c r="B173" s="1">
        <v>186</v>
      </c>
      <c r="C173" s="1" t="s">
        <v>343</v>
      </c>
      <c r="D173" s="1" t="s">
        <v>344</v>
      </c>
      <c r="E173" s="1"/>
      <c r="F173">
        <v>365307</v>
      </c>
      <c r="G173" s="1">
        <v>18703.534005000001</v>
      </c>
      <c r="H173">
        <v>60300</v>
      </c>
      <c r="I173">
        <v>48199</v>
      </c>
      <c r="J173">
        <v>41030</v>
      </c>
      <c r="K173">
        <v>41030</v>
      </c>
      <c r="L173">
        <v>33994</v>
      </c>
      <c r="M173" s="1">
        <v>16499.490191000001</v>
      </c>
      <c r="N173" s="1">
        <v>11640.791063999999</v>
      </c>
      <c r="O173" s="1">
        <v>16673.117450000002</v>
      </c>
      <c r="P173" s="1">
        <v>18562.556323000001</v>
      </c>
      <c r="Q173" s="1">
        <v>18553.385320000001</v>
      </c>
      <c r="R173" s="6">
        <f>H173/$F173</f>
        <v>0.16506664257733905</v>
      </c>
      <c r="S173" s="6">
        <f>I173/$F173</f>
        <v>0.13194107969461302</v>
      </c>
      <c r="T173" s="6">
        <f>J173/$F173</f>
        <v>0.11231648996597382</v>
      </c>
      <c r="U173" s="6">
        <f>K173/$F173</f>
        <v>0.11231648996597382</v>
      </c>
      <c r="V173" s="6">
        <f>L173/$F173</f>
        <v>9.3055977575025942E-2</v>
      </c>
      <c r="W173" s="7">
        <f>M173/$G173</f>
        <v>0.88215896453521592</v>
      </c>
      <c r="X173" s="7">
        <f>N173/$G173</f>
        <v>0.62238457506950695</v>
      </c>
      <c r="Y173" s="7">
        <f>O173/$G173</f>
        <v>0.89144209033131327</v>
      </c>
      <c r="Z173" s="7">
        <f>P173/$G173</f>
        <v>0.99246251099058003</v>
      </c>
      <c r="AA173" s="7">
        <f>Q173/$G173</f>
        <v>0.99197217568830254</v>
      </c>
    </row>
    <row r="174" spans="1:27" x14ac:dyDescent="0.3">
      <c r="A174" s="10">
        <v>0</v>
      </c>
      <c r="B174" s="1">
        <v>187</v>
      </c>
      <c r="C174" s="1" t="s">
        <v>345</v>
      </c>
      <c r="D174" s="1" t="s">
        <v>346</v>
      </c>
      <c r="E174" s="1"/>
      <c r="F174">
        <v>346730</v>
      </c>
      <c r="G174" s="1">
        <v>6763.9699840000003</v>
      </c>
      <c r="H174">
        <v>13176</v>
      </c>
      <c r="I174">
        <v>6391</v>
      </c>
      <c r="J174">
        <v>2693</v>
      </c>
      <c r="K174">
        <v>0</v>
      </c>
      <c r="L174">
        <v>0</v>
      </c>
      <c r="M174" s="1">
        <v>5557.2640060000003</v>
      </c>
      <c r="N174" s="1">
        <v>404.81228299999998</v>
      </c>
      <c r="O174" s="1">
        <v>266.10345999999998</v>
      </c>
      <c r="P174" s="1">
        <v>496.17695099999997</v>
      </c>
      <c r="Q174" s="1">
        <v>0</v>
      </c>
      <c r="R174" s="6">
        <f>H174/$F174</f>
        <v>3.8000749863005799E-2</v>
      </c>
      <c r="S174" s="6">
        <f>I174/$F174</f>
        <v>1.8432209500187466E-2</v>
      </c>
      <c r="T174" s="6">
        <f>J174/$F174</f>
        <v>7.7668502869668041E-3</v>
      </c>
      <c r="U174" s="6">
        <f>K174/$F174</f>
        <v>0</v>
      </c>
      <c r="V174" s="6">
        <f>L174/$F174</f>
        <v>0</v>
      </c>
      <c r="W174" s="7">
        <f>M174/$G174</f>
        <v>0.82159796970500576</v>
      </c>
      <c r="X174" s="7">
        <f>N174/$G174</f>
        <v>5.984832634644642E-2</v>
      </c>
      <c r="Y174" s="7">
        <f>O174/$G174</f>
        <v>3.9341312961095477E-2</v>
      </c>
      <c r="Z174" s="7">
        <f>P174/$G174</f>
        <v>7.3355877121526858E-2</v>
      </c>
      <c r="AA174" s="7">
        <f>Q174/$G174</f>
        <v>0</v>
      </c>
    </row>
    <row r="175" spans="1:27" x14ac:dyDescent="0.3">
      <c r="A175" s="11">
        <v>0</v>
      </c>
      <c r="B175" s="1">
        <v>188</v>
      </c>
      <c r="C175" s="1" t="s">
        <v>347</v>
      </c>
      <c r="D175" s="1" t="s">
        <v>348</v>
      </c>
      <c r="E175" s="1"/>
      <c r="F175">
        <v>176691</v>
      </c>
      <c r="G175" s="1">
        <v>10081.513387999999</v>
      </c>
      <c r="H175">
        <v>86083</v>
      </c>
      <c r="I175">
        <v>79629</v>
      </c>
      <c r="J175">
        <v>76913</v>
      </c>
      <c r="K175">
        <v>76102</v>
      </c>
      <c r="L175">
        <v>76102</v>
      </c>
      <c r="M175" s="1">
        <v>10058.191658</v>
      </c>
      <c r="N175" s="1">
        <v>10055.949874</v>
      </c>
      <c r="O175" s="1">
        <v>10055.949874</v>
      </c>
      <c r="P175" s="1">
        <v>10055.949874</v>
      </c>
      <c r="Q175" s="1">
        <v>10055.949874</v>
      </c>
      <c r="R175" s="6">
        <f>H175/$F175</f>
        <v>0.48719515991193668</v>
      </c>
      <c r="S175" s="6">
        <f>I175/$F175</f>
        <v>0.45066811552371089</v>
      </c>
      <c r="T175" s="6">
        <f>J175/$F175</f>
        <v>0.43529664782020588</v>
      </c>
      <c r="U175" s="6">
        <f>K175/$F175</f>
        <v>0.43070671398090454</v>
      </c>
      <c r="V175" s="6">
        <f>L175/$F175</f>
        <v>0.43070671398090454</v>
      </c>
      <c r="W175" s="7">
        <f>M175/$G175</f>
        <v>0.99768668362552004</v>
      </c>
      <c r="X175" s="7">
        <f>N175/$G175</f>
        <v>0.99746431780466338</v>
      </c>
      <c r="Y175" s="7">
        <f>O175/$G175</f>
        <v>0.99746431780466338</v>
      </c>
      <c r="Z175" s="7">
        <f>P175/$G175</f>
        <v>0.99746431780466338</v>
      </c>
      <c r="AA175" s="7">
        <f>Q175/$G175</f>
        <v>0.99746431780466338</v>
      </c>
    </row>
    <row r="176" spans="1:27" x14ac:dyDescent="0.3">
      <c r="A176" s="10">
        <v>0</v>
      </c>
      <c r="B176" s="1">
        <v>189</v>
      </c>
      <c r="C176" s="1" t="s">
        <v>349</v>
      </c>
      <c r="D176" s="1" t="s">
        <v>350</v>
      </c>
      <c r="E176" s="1"/>
      <c r="F176">
        <v>630296</v>
      </c>
      <c r="G176" s="1">
        <v>30096.506450000001</v>
      </c>
      <c r="H176">
        <v>310804</v>
      </c>
      <c r="I176">
        <v>291468</v>
      </c>
      <c r="J176">
        <v>284390</v>
      </c>
      <c r="K176">
        <v>276887</v>
      </c>
      <c r="L176">
        <v>240969</v>
      </c>
      <c r="M176" s="1">
        <v>29539.326141000001</v>
      </c>
      <c r="N176" s="1">
        <v>29051.057994999999</v>
      </c>
      <c r="O176" s="1">
        <v>29720.268161</v>
      </c>
      <c r="P176" s="1">
        <v>29720.268161</v>
      </c>
      <c r="Q176" s="1">
        <v>29720.268161</v>
      </c>
      <c r="R176" s="6">
        <f>H176/$F176</f>
        <v>0.49310800005076982</v>
      </c>
      <c r="S176" s="6">
        <f>I176/$F176</f>
        <v>0.46243035018467515</v>
      </c>
      <c r="T176" s="6">
        <f>J176/$F176</f>
        <v>0.45120070570017895</v>
      </c>
      <c r="U176" s="6">
        <f>K176/$F176</f>
        <v>0.43929677484864255</v>
      </c>
      <c r="V176" s="6">
        <f>L176/$F176</f>
        <v>0.38231085077487403</v>
      </c>
      <c r="W176" s="7">
        <f>M176/$G176</f>
        <v>0.98148687755751141</v>
      </c>
      <c r="X176" s="7">
        <f>N176/$G176</f>
        <v>0.965263461500529</v>
      </c>
      <c r="Y176" s="7">
        <f>O176/$G176</f>
        <v>0.98749893813672185</v>
      </c>
      <c r="Z176" s="7">
        <f>P176/$G176</f>
        <v>0.98749893813672185</v>
      </c>
      <c r="AA176" s="7">
        <f>Q176/$G176</f>
        <v>0.98749893813672185</v>
      </c>
    </row>
    <row r="177" spans="1:27" x14ac:dyDescent="0.3">
      <c r="A177" s="11">
        <v>0</v>
      </c>
      <c r="B177" s="1">
        <v>190</v>
      </c>
      <c r="C177" s="1" t="s">
        <v>351</v>
      </c>
      <c r="D177" s="1" t="s">
        <v>352</v>
      </c>
      <c r="E177" s="1"/>
      <c r="F177">
        <v>144359</v>
      </c>
      <c r="G177" s="1">
        <v>8435.0520240000005</v>
      </c>
      <c r="H177">
        <v>30501</v>
      </c>
      <c r="I177">
        <v>19281</v>
      </c>
      <c r="J177">
        <v>16932</v>
      </c>
      <c r="K177">
        <v>16932</v>
      </c>
      <c r="L177">
        <v>0</v>
      </c>
      <c r="M177" s="1">
        <v>8364.4575409999998</v>
      </c>
      <c r="N177" s="1">
        <v>5883.1286790000004</v>
      </c>
      <c r="O177" s="1">
        <v>6465.1868489999997</v>
      </c>
      <c r="P177" s="1">
        <v>8377.5362089999999</v>
      </c>
      <c r="Q177" s="1">
        <v>60.116829000000003</v>
      </c>
      <c r="R177" s="6">
        <f>H177/$F177</f>
        <v>0.21128575287997284</v>
      </c>
      <c r="S177" s="6">
        <f>I177/$F177</f>
        <v>0.13356285371885368</v>
      </c>
      <c r="T177" s="6">
        <f>J177/$F177</f>
        <v>0.11729092055223436</v>
      </c>
      <c r="U177" s="6">
        <f>K177/$F177</f>
        <v>0.11729092055223436</v>
      </c>
      <c r="V177" s="6">
        <f>L177/$F177</f>
        <v>0</v>
      </c>
      <c r="W177" s="7">
        <f>M177/$G177</f>
        <v>0.9916308183044823</v>
      </c>
      <c r="X177" s="7">
        <f>N177/$G177</f>
        <v>0.69746205029452224</v>
      </c>
      <c r="Y177" s="7">
        <f>O177/$G177</f>
        <v>0.76646674265965375</v>
      </c>
      <c r="Z177" s="7">
        <f>P177/$G177</f>
        <v>0.99318133251148277</v>
      </c>
      <c r="AA177" s="7">
        <f>Q177/$G177</f>
        <v>7.127025278439468E-3</v>
      </c>
    </row>
    <row r="178" spans="1:27" x14ac:dyDescent="0.3">
      <c r="A178" s="10">
        <v>0</v>
      </c>
      <c r="B178" s="1">
        <v>191</v>
      </c>
      <c r="C178" s="1" t="s">
        <v>353</v>
      </c>
      <c r="D178" s="1" t="s">
        <v>354</v>
      </c>
      <c r="E178" s="1"/>
      <c r="F178">
        <v>232127</v>
      </c>
      <c r="G178" s="1">
        <v>11665.406245</v>
      </c>
      <c r="H178">
        <v>62863</v>
      </c>
      <c r="I178">
        <v>53006</v>
      </c>
      <c r="J178">
        <v>51781</v>
      </c>
      <c r="K178">
        <v>47663</v>
      </c>
      <c r="L178">
        <v>33470</v>
      </c>
      <c r="M178" s="1">
        <v>11040.654264999999</v>
      </c>
      <c r="N178" s="1">
        <v>6201.8277120000002</v>
      </c>
      <c r="O178" s="1">
        <v>10063.166104</v>
      </c>
      <c r="P178" s="1">
        <v>11603.41159</v>
      </c>
      <c r="Q178" s="1">
        <v>11603.41159</v>
      </c>
      <c r="R178" s="6">
        <f>H178/$F178</f>
        <v>0.27081296014681616</v>
      </c>
      <c r="S178" s="6">
        <f>I178/$F178</f>
        <v>0.22834913646409077</v>
      </c>
      <c r="T178" s="6">
        <f>J178/$F178</f>
        <v>0.22307185290810633</v>
      </c>
      <c r="U178" s="6">
        <f>K178/$F178</f>
        <v>0.20533156418684601</v>
      </c>
      <c r="V178" s="6">
        <f>L178/$F178</f>
        <v>0.14418831070922383</v>
      </c>
      <c r="W178" s="7">
        <f>M178/$G178</f>
        <v>0.94644404430683404</v>
      </c>
      <c r="X178" s="7">
        <f>N178/$G178</f>
        <v>0.53164266908048863</v>
      </c>
      <c r="Y178" s="7">
        <f>O178/$G178</f>
        <v>0.86265029203875787</v>
      </c>
      <c r="Z178" s="7">
        <f>P178/$G178</f>
        <v>0.99468559828110814</v>
      </c>
      <c r="AA178" s="7">
        <f>Q178/$G178</f>
        <v>0.99468559828110814</v>
      </c>
    </row>
    <row r="179" spans="1:27" x14ac:dyDescent="0.3">
      <c r="A179" s="11">
        <v>0</v>
      </c>
      <c r="B179" s="1">
        <v>193</v>
      </c>
      <c r="C179" s="1" t="s">
        <v>355</v>
      </c>
      <c r="D179" s="1" t="s">
        <v>356</v>
      </c>
      <c r="E179" s="1"/>
      <c r="F179">
        <v>153381</v>
      </c>
      <c r="G179" s="1">
        <v>11797.094632</v>
      </c>
      <c r="H179">
        <v>41443</v>
      </c>
      <c r="I179">
        <v>34882</v>
      </c>
      <c r="J179">
        <v>27895</v>
      </c>
      <c r="K179">
        <v>23832</v>
      </c>
      <c r="L179">
        <v>0</v>
      </c>
      <c r="M179" s="1">
        <v>11096.192617000001</v>
      </c>
      <c r="N179" s="1">
        <v>10965.386630999999</v>
      </c>
      <c r="O179" s="1">
        <v>11519.154243999999</v>
      </c>
      <c r="P179" s="1">
        <v>11519.154243999999</v>
      </c>
      <c r="Q179" s="1">
        <v>9295.0269599999992</v>
      </c>
      <c r="R179" s="6">
        <f>H179/$F179</f>
        <v>0.27019643893311429</v>
      </c>
      <c r="S179" s="6">
        <f>I179/$F179</f>
        <v>0.22742060620285434</v>
      </c>
      <c r="T179" s="6">
        <f>J179/$F179</f>
        <v>0.18186737601137037</v>
      </c>
      <c r="U179" s="6">
        <f>K179/$F179</f>
        <v>0.15537778473213762</v>
      </c>
      <c r="V179" s="6">
        <f>L179/$F179</f>
        <v>0</v>
      </c>
      <c r="W179" s="7">
        <f>M179/$G179</f>
        <v>0.94058689559895703</v>
      </c>
      <c r="X179" s="7">
        <f>N179/$G179</f>
        <v>0.92949891249121919</v>
      </c>
      <c r="Y179" s="7">
        <f>O179/$G179</f>
        <v>0.97643992892571374</v>
      </c>
      <c r="Z179" s="7">
        <f>P179/$G179</f>
        <v>0.97643992892571374</v>
      </c>
      <c r="AA179" s="7">
        <f>Q179/$G179</f>
        <v>0.78790814602664438</v>
      </c>
    </row>
    <row r="180" spans="1:27" x14ac:dyDescent="0.3">
      <c r="A180" s="10">
        <v>0</v>
      </c>
      <c r="B180" s="1">
        <v>194</v>
      </c>
      <c r="C180" s="1" t="s">
        <v>357</v>
      </c>
      <c r="D180" s="1" t="s">
        <v>358</v>
      </c>
      <c r="E180" s="1"/>
      <c r="F180">
        <v>349290</v>
      </c>
      <c r="G180" s="1">
        <v>9037.0765749999991</v>
      </c>
      <c r="H180">
        <v>14040</v>
      </c>
      <c r="I180">
        <v>10149</v>
      </c>
      <c r="J180">
        <v>10149</v>
      </c>
      <c r="K180">
        <v>10133</v>
      </c>
      <c r="L180">
        <v>0</v>
      </c>
      <c r="M180" s="1">
        <v>6441.7026800000003</v>
      </c>
      <c r="N180" s="1">
        <v>402.74017300000003</v>
      </c>
      <c r="O180" s="1">
        <v>1029.468224</v>
      </c>
      <c r="P180" s="1">
        <v>4360.4736329999996</v>
      </c>
      <c r="Q180" s="1">
        <v>1.946766</v>
      </c>
      <c r="R180" s="6">
        <f>H180/$F180</f>
        <v>4.0195825818088123E-2</v>
      </c>
      <c r="S180" s="6">
        <f>I180/$F180</f>
        <v>2.9056085201408573E-2</v>
      </c>
      <c r="T180" s="6">
        <f>J180/$F180</f>
        <v>2.9056085201408573E-2</v>
      </c>
      <c r="U180" s="6">
        <f>K180/$F180</f>
        <v>2.901027799249907E-2</v>
      </c>
      <c r="V180" s="6">
        <f>L180/$F180</f>
        <v>0</v>
      </c>
      <c r="W180" s="7">
        <f>M180/$G180</f>
        <v>0.71280824352204863</v>
      </c>
      <c r="X180" s="7">
        <f>N180/$G180</f>
        <v>4.4565315968897838E-2</v>
      </c>
      <c r="Y180" s="7">
        <f>O180/$G180</f>
        <v>0.11391606737602532</v>
      </c>
      <c r="Z180" s="7">
        <f>P180/$G180</f>
        <v>0.48250931557476595</v>
      </c>
      <c r="AA180" s="7">
        <f>Q180/$G180</f>
        <v>2.1541988538478221E-4</v>
      </c>
    </row>
    <row r="181" spans="1:27" x14ac:dyDescent="0.3">
      <c r="A181" s="11">
        <v>0</v>
      </c>
      <c r="B181" s="1">
        <v>195</v>
      </c>
      <c r="C181" s="1" t="s">
        <v>359</v>
      </c>
      <c r="D181" s="1" t="s">
        <v>360</v>
      </c>
      <c r="E181" s="1"/>
      <c r="F181">
        <v>154162</v>
      </c>
      <c r="G181" s="1">
        <v>9363.9610840000005</v>
      </c>
      <c r="H181">
        <v>17677</v>
      </c>
      <c r="I181">
        <v>10552</v>
      </c>
      <c r="J181">
        <v>10552</v>
      </c>
      <c r="K181">
        <v>10552</v>
      </c>
      <c r="L181">
        <v>3365</v>
      </c>
      <c r="M181" s="1">
        <v>7743.0975879999996</v>
      </c>
      <c r="N181" s="1">
        <v>3373.53035</v>
      </c>
      <c r="O181" s="1">
        <v>6727.6707139999999</v>
      </c>
      <c r="P181" s="1">
        <v>9316.4582869999995</v>
      </c>
      <c r="Q181" s="1">
        <v>9316.4582869999995</v>
      </c>
      <c r="R181" s="6">
        <f>H181/$F181</f>
        <v>0.11466509256496413</v>
      </c>
      <c r="S181" s="6">
        <f>I181/$F181</f>
        <v>6.844747732904348E-2</v>
      </c>
      <c r="T181" s="6">
        <f>J181/$F181</f>
        <v>6.844747732904348E-2</v>
      </c>
      <c r="U181" s="6">
        <f>K181/$F181</f>
        <v>6.844747732904348E-2</v>
      </c>
      <c r="V181" s="6">
        <f>L181/$F181</f>
        <v>2.1827687757034808E-2</v>
      </c>
      <c r="W181" s="7">
        <f>M181/$G181</f>
        <v>0.82690407601441918</v>
      </c>
      <c r="X181" s="7">
        <f>N181/$G181</f>
        <v>0.36026744662195137</v>
      </c>
      <c r="Y181" s="7">
        <f>O181/$G181</f>
        <v>0.71846418984968086</v>
      </c>
      <c r="Z181" s="7">
        <f>P181/$G181</f>
        <v>0.99492706168106915</v>
      </c>
      <c r="AA181" s="7">
        <f>Q181/$G181</f>
        <v>0.99492706168106915</v>
      </c>
    </row>
    <row r="182" spans="1:27" x14ac:dyDescent="0.3">
      <c r="A182" s="10">
        <v>0</v>
      </c>
      <c r="B182" s="1">
        <v>196</v>
      </c>
      <c r="C182" s="1" t="s">
        <v>361</v>
      </c>
      <c r="D182" s="1" t="s">
        <v>362</v>
      </c>
      <c r="E182" s="1"/>
      <c r="F182">
        <v>370149</v>
      </c>
      <c r="G182" s="1">
        <v>25841.211934999999</v>
      </c>
      <c r="H182">
        <v>52936</v>
      </c>
      <c r="I182">
        <v>32659</v>
      </c>
      <c r="J182">
        <v>28129</v>
      </c>
      <c r="K182">
        <v>14618</v>
      </c>
      <c r="L182">
        <v>12931</v>
      </c>
      <c r="M182" s="1">
        <v>21357.752972999999</v>
      </c>
      <c r="N182" s="1">
        <v>14393.729003</v>
      </c>
      <c r="O182" s="1">
        <v>22110.162509000002</v>
      </c>
      <c r="P182" s="1">
        <v>24884.948121000001</v>
      </c>
      <c r="Q182" s="1">
        <v>24737.715956</v>
      </c>
      <c r="R182" s="6">
        <f>H182/$F182</f>
        <v>0.14301267867804587</v>
      </c>
      <c r="S182" s="6">
        <f>I182/$F182</f>
        <v>8.8232036288089385E-2</v>
      </c>
      <c r="T182" s="6">
        <f>J182/$F182</f>
        <v>7.5993721447309051E-2</v>
      </c>
      <c r="U182" s="6">
        <f>K182/$F182</f>
        <v>3.9492204490624044E-2</v>
      </c>
      <c r="V182" s="6">
        <f>L182/$F182</f>
        <v>3.4934580398704305E-2</v>
      </c>
      <c r="W182" s="7">
        <f>M182/$G182</f>
        <v>0.82649966366602612</v>
      </c>
      <c r="X182" s="7">
        <f>N182/$G182</f>
        <v>0.55700673169685067</v>
      </c>
      <c r="Y182" s="7">
        <f>O182/$G182</f>
        <v>0.85561631415024431</v>
      </c>
      <c r="Z182" s="7">
        <f>P182/$G182</f>
        <v>0.96299462206318542</v>
      </c>
      <c r="AA182" s="7">
        <f>Q182/$G182</f>
        <v>0.95729705008512411</v>
      </c>
    </row>
    <row r="183" spans="1:27" x14ac:dyDescent="0.3">
      <c r="A183" s="11">
        <v>0</v>
      </c>
      <c r="B183" s="1">
        <v>197</v>
      </c>
      <c r="C183" s="1" t="s">
        <v>363</v>
      </c>
      <c r="D183" s="1" t="s">
        <v>364</v>
      </c>
      <c r="E183" s="1"/>
      <c r="F183">
        <v>370003</v>
      </c>
      <c r="G183" s="1">
        <v>24614.435260999999</v>
      </c>
      <c r="H183">
        <v>124085</v>
      </c>
      <c r="I183">
        <v>108541</v>
      </c>
      <c r="J183">
        <v>98666</v>
      </c>
      <c r="K183">
        <v>95890</v>
      </c>
      <c r="L183">
        <v>76545</v>
      </c>
      <c r="M183" s="1">
        <v>24369.345923000001</v>
      </c>
      <c r="N183" s="1">
        <v>23063.155965999998</v>
      </c>
      <c r="O183" s="1">
        <v>21163.577326999999</v>
      </c>
      <c r="P183" s="1">
        <v>24521.530251</v>
      </c>
      <c r="Q183" s="1">
        <v>24521.530251</v>
      </c>
      <c r="R183" s="6">
        <f>H183/$F183</f>
        <v>0.33536214571233208</v>
      </c>
      <c r="S183" s="6">
        <f>I183/$F183</f>
        <v>0.29335167552695518</v>
      </c>
      <c r="T183" s="6">
        <f>J183/$F183</f>
        <v>0.26666270273484272</v>
      </c>
      <c r="U183" s="6">
        <f>K183/$F183</f>
        <v>0.25916006086437138</v>
      </c>
      <c r="V183" s="6">
        <f>L183/$F183</f>
        <v>0.20687670099972164</v>
      </c>
      <c r="W183" s="7">
        <f>M183/$G183</f>
        <v>0.99004286162159783</v>
      </c>
      <c r="X183" s="7">
        <f>N183/$G183</f>
        <v>0.93697684799383141</v>
      </c>
      <c r="Y183" s="7">
        <f>O183/$G183</f>
        <v>0.85980348939926066</v>
      </c>
      <c r="Z183" s="7">
        <f>P183/$G183</f>
        <v>0.99622558839904807</v>
      </c>
      <c r="AA183" s="7">
        <f>Q183/$G183</f>
        <v>0.99622558839904807</v>
      </c>
    </row>
    <row r="184" spans="1:27" x14ac:dyDescent="0.3">
      <c r="A184" s="10">
        <v>0</v>
      </c>
      <c r="B184" s="1">
        <v>198</v>
      </c>
      <c r="C184" s="1" t="s">
        <v>365</v>
      </c>
      <c r="D184" s="1" t="s">
        <v>366</v>
      </c>
      <c r="E184" s="1"/>
      <c r="F184">
        <v>633927</v>
      </c>
      <c r="G184" s="1">
        <v>3299.850809</v>
      </c>
      <c r="H184">
        <v>47112</v>
      </c>
      <c r="I184">
        <v>36728</v>
      </c>
      <c r="J184">
        <v>34874</v>
      </c>
      <c r="K184">
        <v>34874</v>
      </c>
      <c r="L184">
        <v>21192</v>
      </c>
      <c r="M184" s="1">
        <v>1651.878864</v>
      </c>
      <c r="N184" s="1">
        <v>687.31293000000005</v>
      </c>
      <c r="O184" s="1">
        <v>934.62563599999999</v>
      </c>
      <c r="P184" s="1">
        <v>1365.3286109999999</v>
      </c>
      <c r="Q184" s="1">
        <v>2481.2979540000001</v>
      </c>
      <c r="R184" s="6">
        <f>H184/$F184</f>
        <v>7.4317705350931573E-2</v>
      </c>
      <c r="S184" s="6">
        <f>I184/$F184</f>
        <v>5.793727037971249E-2</v>
      </c>
      <c r="T184" s="6">
        <f>J184/$F184</f>
        <v>5.5012643411623104E-2</v>
      </c>
      <c r="U184" s="6">
        <f>K184/$F184</f>
        <v>5.5012643411623104E-2</v>
      </c>
      <c r="V184" s="6">
        <f>L184/$F184</f>
        <v>3.342971667084696E-2</v>
      </c>
      <c r="W184" s="7">
        <f>M184/$G184</f>
        <v>0.50059198418748874</v>
      </c>
      <c r="X184" s="7">
        <f>N184/$G184</f>
        <v>0.20828606194117186</v>
      </c>
      <c r="Y184" s="7">
        <f>O184/$G184</f>
        <v>0.28323269447543076</v>
      </c>
      <c r="Z184" s="7">
        <f>P184/$G184</f>
        <v>0.41375464832416303</v>
      </c>
      <c r="AA184" s="7">
        <f>Q184/$G184</f>
        <v>0.75194246577224577</v>
      </c>
    </row>
    <row r="185" spans="1:27" x14ac:dyDescent="0.3">
      <c r="A185" s="11">
        <v>0</v>
      </c>
      <c r="B185" s="1">
        <v>199</v>
      </c>
      <c r="C185" s="1" t="s">
        <v>367</v>
      </c>
      <c r="D185" s="1" t="s">
        <v>368</v>
      </c>
      <c r="E185" s="1"/>
      <c r="F185">
        <v>218932</v>
      </c>
      <c r="G185" s="1">
        <v>14945.090856999999</v>
      </c>
      <c r="H185">
        <v>104706</v>
      </c>
      <c r="I185">
        <v>98987</v>
      </c>
      <c r="J185">
        <v>96188</v>
      </c>
      <c r="K185">
        <v>96188</v>
      </c>
      <c r="L185">
        <v>89001</v>
      </c>
      <c r="M185" s="1">
        <v>14939.631202</v>
      </c>
      <c r="N185" s="1">
        <v>14939.631202</v>
      </c>
      <c r="O185" s="1">
        <v>14939.631202</v>
      </c>
      <c r="P185" s="1">
        <v>14939.631202</v>
      </c>
      <c r="Q185" s="1">
        <v>14939.631202</v>
      </c>
      <c r="R185" s="6">
        <f>H185/$F185</f>
        <v>0.47825808926972757</v>
      </c>
      <c r="S185" s="6">
        <f>I185/$F185</f>
        <v>0.45213582299526794</v>
      </c>
      <c r="T185" s="6">
        <f>J185/$F185</f>
        <v>0.43935103137047121</v>
      </c>
      <c r="U185" s="6">
        <f>K185/$F185</f>
        <v>0.43935103137047121</v>
      </c>
      <c r="V185" s="6">
        <f>L185/$F185</f>
        <v>0.40652348674474265</v>
      </c>
      <c r="W185" s="7">
        <f>M185/$G185</f>
        <v>0.99963468572709002</v>
      </c>
      <c r="X185" s="7">
        <f>N185/$G185</f>
        <v>0.99963468572709002</v>
      </c>
      <c r="Y185" s="7">
        <f>O185/$G185</f>
        <v>0.99963468572709002</v>
      </c>
      <c r="Z185" s="7">
        <f>P185/$G185</f>
        <v>0.99963468572709002</v>
      </c>
      <c r="AA185" s="7">
        <f>Q185/$G185</f>
        <v>0.99963468572709002</v>
      </c>
    </row>
    <row r="186" spans="1:27" x14ac:dyDescent="0.3">
      <c r="A186" s="10">
        <v>0</v>
      </c>
      <c r="B186" s="1">
        <v>200</v>
      </c>
      <c r="C186" s="1" t="s">
        <v>369</v>
      </c>
      <c r="D186" s="1" t="s">
        <v>370</v>
      </c>
      <c r="E186" s="1"/>
      <c r="F186">
        <v>381014</v>
      </c>
      <c r="G186" s="1">
        <v>10007.426181000001</v>
      </c>
      <c r="H186">
        <v>7457</v>
      </c>
      <c r="I186">
        <v>2185</v>
      </c>
      <c r="J186">
        <v>177</v>
      </c>
      <c r="K186">
        <v>177</v>
      </c>
      <c r="L186">
        <v>0</v>
      </c>
      <c r="M186" s="1">
        <v>6661.0386150000004</v>
      </c>
      <c r="N186" s="1">
        <v>514.45748300000002</v>
      </c>
      <c r="O186" s="1">
        <v>410.32067499999999</v>
      </c>
      <c r="P186" s="1">
        <v>1865.207807</v>
      </c>
      <c r="Q186" s="1">
        <v>0</v>
      </c>
      <c r="R186" s="6">
        <f>H186/$F186</f>
        <v>1.9571459316455563E-2</v>
      </c>
      <c r="S186" s="6">
        <f>I186/$F186</f>
        <v>5.734697412693497E-3</v>
      </c>
      <c r="T186" s="6">
        <f>J186/$F186</f>
        <v>4.6454985906029699E-4</v>
      </c>
      <c r="U186" s="6">
        <f>K186/$F186</f>
        <v>4.6454985906029699E-4</v>
      </c>
      <c r="V186" s="6">
        <f>L186/$F186</f>
        <v>0</v>
      </c>
      <c r="W186" s="7">
        <f>M186/$G186</f>
        <v>0.66560956778742786</v>
      </c>
      <c r="X186" s="7">
        <f>N186/$G186</f>
        <v>5.1407572106476673E-2</v>
      </c>
      <c r="Y186" s="7">
        <f>O186/$G186</f>
        <v>4.1001618955634242E-2</v>
      </c>
      <c r="Z186" s="7">
        <f>P186/$G186</f>
        <v>0.18638236977868144</v>
      </c>
      <c r="AA186" s="7">
        <f>Q186/$G186</f>
        <v>0</v>
      </c>
    </row>
    <row r="187" spans="1:27" x14ac:dyDescent="0.3">
      <c r="A187" s="11">
        <v>0</v>
      </c>
      <c r="B187" s="1">
        <v>201</v>
      </c>
      <c r="C187" s="1" t="s">
        <v>371</v>
      </c>
      <c r="D187" s="1" t="s">
        <v>372</v>
      </c>
      <c r="E187" s="1"/>
      <c r="F187">
        <v>185184</v>
      </c>
      <c r="G187" s="1">
        <v>12782.026545999999</v>
      </c>
      <c r="H187">
        <v>55252</v>
      </c>
      <c r="I187">
        <v>40048</v>
      </c>
      <c r="J187">
        <v>37297</v>
      </c>
      <c r="K187">
        <v>35688</v>
      </c>
      <c r="L187">
        <v>10276</v>
      </c>
      <c r="M187" s="1">
        <v>12776.798688999999</v>
      </c>
      <c r="N187" s="1">
        <v>12422.491404</v>
      </c>
      <c r="O187" s="1">
        <v>12776.798688999999</v>
      </c>
      <c r="P187" s="1">
        <v>12776.798688999999</v>
      </c>
      <c r="Q187" s="1">
        <v>12776.798688999999</v>
      </c>
      <c r="R187" s="6">
        <f>H187/$F187</f>
        <v>0.29836270952134092</v>
      </c>
      <c r="S187" s="6">
        <f>I187/$F187</f>
        <v>0.21626058406773804</v>
      </c>
      <c r="T187" s="6">
        <f>J187/$F187</f>
        <v>0.20140508899256956</v>
      </c>
      <c r="U187" s="6">
        <f>K187/$F187</f>
        <v>0.19271643338517366</v>
      </c>
      <c r="V187" s="6">
        <f>L187/$F187</f>
        <v>5.5490755140832904E-2</v>
      </c>
      <c r="W187" s="7">
        <f>M187/$G187</f>
        <v>0.99959099936295814</v>
      </c>
      <c r="X187" s="7">
        <f>N187/$G187</f>
        <v>0.97187182011349271</v>
      </c>
      <c r="Y187" s="7">
        <f>O187/$G187</f>
        <v>0.99959099936295814</v>
      </c>
      <c r="Z187" s="7">
        <f>P187/$G187</f>
        <v>0.99959099936295814</v>
      </c>
      <c r="AA187" s="7">
        <f>Q187/$G187</f>
        <v>0.99959099936295814</v>
      </c>
    </row>
    <row r="188" spans="1:27" x14ac:dyDescent="0.3">
      <c r="A188" s="10">
        <v>0</v>
      </c>
      <c r="B188" s="1">
        <v>202</v>
      </c>
      <c r="C188" s="1" t="s">
        <v>373</v>
      </c>
      <c r="D188" s="1" t="s">
        <v>374</v>
      </c>
      <c r="E188" s="1"/>
      <c r="F188">
        <v>273195</v>
      </c>
      <c r="G188" s="1">
        <v>19369.79768</v>
      </c>
      <c r="H188">
        <v>39800</v>
      </c>
      <c r="I188">
        <v>20912</v>
      </c>
      <c r="J188">
        <v>12003</v>
      </c>
      <c r="K188">
        <v>9101</v>
      </c>
      <c r="L188">
        <v>0</v>
      </c>
      <c r="M188" s="1">
        <v>19031.617651</v>
      </c>
      <c r="N188" s="1">
        <v>12260.688619</v>
      </c>
      <c r="O188" s="1">
        <v>5228.1385129999999</v>
      </c>
      <c r="P188" s="1">
        <v>8667.9367440000005</v>
      </c>
      <c r="Q188" s="1">
        <v>13645.223948999999</v>
      </c>
      <c r="R188" s="6">
        <f>H188/$F188</f>
        <v>0.14568348615457824</v>
      </c>
      <c r="S188" s="6">
        <f>I188/$F188</f>
        <v>7.6546056845842717E-2</v>
      </c>
      <c r="T188" s="6">
        <f>J188/$F188</f>
        <v>4.3935650359633226E-2</v>
      </c>
      <c r="U188" s="6">
        <f>K188/$F188</f>
        <v>3.3313201193286845E-2</v>
      </c>
      <c r="V188" s="6">
        <f>L188/$F188</f>
        <v>0</v>
      </c>
      <c r="W188" s="7">
        <f>M188/$G188</f>
        <v>0.98254085899156385</v>
      </c>
      <c r="X188" s="7">
        <f>N188/$G188</f>
        <v>0.63297969455094483</v>
      </c>
      <c r="Y188" s="7">
        <f>O188/$G188</f>
        <v>0.26991188030829238</v>
      </c>
      <c r="Z188" s="7">
        <f>P188/$G188</f>
        <v>0.44749753648433571</v>
      </c>
      <c r="AA188" s="7">
        <f>Q188/$G188</f>
        <v>0.70445877517291644</v>
      </c>
    </row>
    <row r="189" spans="1:27" x14ac:dyDescent="0.3">
      <c r="A189" s="11">
        <v>0</v>
      </c>
      <c r="B189" s="1">
        <v>203</v>
      </c>
      <c r="C189" s="1" t="s">
        <v>375</v>
      </c>
      <c r="D189" s="1" t="s">
        <v>376</v>
      </c>
      <c r="E189" s="1"/>
      <c r="F189">
        <v>560295</v>
      </c>
      <c r="G189" s="1">
        <v>10067.698796999999</v>
      </c>
      <c r="H189">
        <v>79296</v>
      </c>
      <c r="I189">
        <v>71938</v>
      </c>
      <c r="J189">
        <v>66393</v>
      </c>
      <c r="K189">
        <v>61938</v>
      </c>
      <c r="L189">
        <v>43443</v>
      </c>
      <c r="M189" s="1">
        <v>7955.670779</v>
      </c>
      <c r="N189" s="1">
        <v>5185.9965309999998</v>
      </c>
      <c r="O189" s="1">
        <v>5816.6612450000002</v>
      </c>
      <c r="P189" s="1">
        <v>8775.5292599999993</v>
      </c>
      <c r="Q189" s="1">
        <v>6566.3567320000002</v>
      </c>
      <c r="R189" s="6">
        <f>H189/$F189</f>
        <v>0.14152544641661982</v>
      </c>
      <c r="S189" s="6">
        <f>I189/$F189</f>
        <v>0.12839307864607039</v>
      </c>
      <c r="T189" s="6">
        <f>J189/$F189</f>
        <v>0.11849650630471448</v>
      </c>
      <c r="U189" s="6">
        <f>K189/$F189</f>
        <v>0.1105453377238776</v>
      </c>
      <c r="V189" s="6">
        <f>L189/$F189</f>
        <v>7.7535940888282071E-2</v>
      </c>
      <c r="W189" s="7">
        <f>M189/$G189</f>
        <v>0.79021740115731842</v>
      </c>
      <c r="X189" s="7">
        <f>N189/$G189</f>
        <v>0.51511240409231729</v>
      </c>
      <c r="Y189" s="7">
        <f>O189/$G189</f>
        <v>0.57775479404819552</v>
      </c>
      <c r="Z189" s="7">
        <f>P189/$G189</f>
        <v>0.87165194717733863</v>
      </c>
      <c r="AA189" s="7">
        <f>Q189/$G189</f>
        <v>0.65222022076749664</v>
      </c>
    </row>
    <row r="190" spans="1:27" x14ac:dyDescent="0.3">
      <c r="A190" s="10">
        <v>0</v>
      </c>
      <c r="B190" s="1">
        <v>204</v>
      </c>
      <c r="C190" s="1" t="s">
        <v>377</v>
      </c>
      <c r="D190" s="1" t="s">
        <v>378</v>
      </c>
      <c r="E190" s="1"/>
      <c r="F190">
        <v>177862</v>
      </c>
      <c r="G190" s="1">
        <v>10661.007797</v>
      </c>
      <c r="H190">
        <v>39531</v>
      </c>
      <c r="I190">
        <v>30580</v>
      </c>
      <c r="J190">
        <v>27468</v>
      </c>
      <c r="K190">
        <v>24258</v>
      </c>
      <c r="L190">
        <v>0</v>
      </c>
      <c r="M190" s="1">
        <v>10007.499142999999</v>
      </c>
      <c r="N190" s="1">
        <v>6106.5160539999997</v>
      </c>
      <c r="O190" s="1">
        <v>10179.973258</v>
      </c>
      <c r="P190" s="1">
        <v>10582.495661000001</v>
      </c>
      <c r="Q190" s="1">
        <v>1843.002561</v>
      </c>
      <c r="R190" s="6">
        <f>H190/$F190</f>
        <v>0.2222565809447774</v>
      </c>
      <c r="S190" s="6">
        <f>I190/$F190</f>
        <v>0.17193104766616815</v>
      </c>
      <c r="T190" s="6">
        <f>J190/$F190</f>
        <v>0.15443433673297274</v>
      </c>
      <c r="U190" s="6">
        <f>K190/$F190</f>
        <v>0.13638663683080141</v>
      </c>
      <c r="V190" s="6">
        <f>L190/$F190</f>
        <v>0</v>
      </c>
      <c r="W190" s="7">
        <f>M190/$G190</f>
        <v>0.93870104342444083</v>
      </c>
      <c r="X190" s="7">
        <f>N190/$G190</f>
        <v>0.57278975592892534</v>
      </c>
      <c r="Y190" s="7">
        <f>O190/$G190</f>
        <v>0.95487907445904285</v>
      </c>
      <c r="Z190" s="7">
        <f>P190/$G190</f>
        <v>0.99263558028518728</v>
      </c>
      <c r="AA190" s="7">
        <f>Q190/$G190</f>
        <v>0.17287320261773184</v>
      </c>
    </row>
    <row r="191" spans="1:27" x14ac:dyDescent="0.3">
      <c r="A191" s="11">
        <v>0</v>
      </c>
      <c r="B191" s="1">
        <v>206</v>
      </c>
      <c r="C191" s="1" t="s">
        <v>379</v>
      </c>
      <c r="D191" s="1" t="s">
        <v>380</v>
      </c>
      <c r="E191" s="1"/>
      <c r="F191">
        <v>468374</v>
      </c>
      <c r="G191" s="1">
        <v>11494.528318000001</v>
      </c>
      <c r="H191">
        <v>13412</v>
      </c>
      <c r="I191">
        <v>3661</v>
      </c>
      <c r="J191">
        <v>242</v>
      </c>
      <c r="K191">
        <v>242</v>
      </c>
      <c r="L191">
        <v>0</v>
      </c>
      <c r="M191" s="1">
        <v>9200.6771779999999</v>
      </c>
      <c r="N191" s="1">
        <v>1812.791033</v>
      </c>
      <c r="O191" s="1">
        <v>318.69722999999999</v>
      </c>
      <c r="P191" s="1">
        <v>1840.722638</v>
      </c>
      <c r="Q191" s="1">
        <v>0</v>
      </c>
      <c r="R191" s="6">
        <f>H191/$F191</f>
        <v>2.8635235943925155E-2</v>
      </c>
      <c r="S191" s="6">
        <f>I191/$F191</f>
        <v>7.8164031308313436E-3</v>
      </c>
      <c r="T191" s="6">
        <f>J191/$F191</f>
        <v>5.1668111381075808E-4</v>
      </c>
      <c r="U191" s="6">
        <f>K191/$F191</f>
        <v>5.1668111381075808E-4</v>
      </c>
      <c r="V191" s="6">
        <f>L191/$F191</f>
        <v>0</v>
      </c>
      <c r="W191" s="7">
        <f>M191/$G191</f>
        <v>0.8004397330155848</v>
      </c>
      <c r="X191" s="7">
        <f>N191/$G191</f>
        <v>0.15770904058422625</v>
      </c>
      <c r="Y191" s="7">
        <f>O191/$G191</f>
        <v>2.7725994593526041E-2</v>
      </c>
      <c r="Z191" s="7">
        <f>P191/$G191</f>
        <v>0.16013903198772386</v>
      </c>
      <c r="AA191" s="7">
        <f>Q191/$G191</f>
        <v>0</v>
      </c>
    </row>
    <row r="192" spans="1:27" x14ac:dyDescent="0.3">
      <c r="A192" s="10">
        <v>0</v>
      </c>
      <c r="B192" s="1">
        <v>207</v>
      </c>
      <c r="C192" s="1" t="s">
        <v>381</v>
      </c>
      <c r="D192" s="1" t="s">
        <v>382</v>
      </c>
      <c r="E192" s="1"/>
      <c r="F192">
        <v>350741</v>
      </c>
      <c r="G192" s="1">
        <v>19337.329180000001</v>
      </c>
      <c r="H192">
        <v>70205</v>
      </c>
      <c r="I192">
        <v>53760</v>
      </c>
      <c r="J192">
        <v>47978</v>
      </c>
      <c r="K192">
        <v>40738</v>
      </c>
      <c r="L192">
        <v>4569</v>
      </c>
      <c r="M192" s="1">
        <v>18053.649453999999</v>
      </c>
      <c r="N192" s="1">
        <v>15239.749363000001</v>
      </c>
      <c r="O192" s="1">
        <v>18601.498617000001</v>
      </c>
      <c r="P192" s="1">
        <v>19232.702986</v>
      </c>
      <c r="Q192" s="1">
        <v>18776.831179000001</v>
      </c>
      <c r="R192" s="6">
        <f>H192/$F192</f>
        <v>0.20016194285812039</v>
      </c>
      <c r="S192" s="6">
        <f>I192/$F192</f>
        <v>0.15327549388295067</v>
      </c>
      <c r="T192" s="6">
        <f>J192/$F192</f>
        <v>0.13679039519189373</v>
      </c>
      <c r="U192" s="6">
        <f>K192/$F192</f>
        <v>0.11614838299485945</v>
      </c>
      <c r="V192" s="6">
        <f>L192/$F192</f>
        <v>1.3026706316056577E-2</v>
      </c>
      <c r="W192" s="7">
        <f>M192/$G192</f>
        <v>0.93361649305077388</v>
      </c>
      <c r="X192" s="7">
        <f>N192/$G192</f>
        <v>0.78810001221688886</v>
      </c>
      <c r="Y192" s="7">
        <f>O192/$G192</f>
        <v>0.96194766318809699</v>
      </c>
      <c r="Z192" s="7">
        <f>P192/$G192</f>
        <v>0.99458941857864158</v>
      </c>
      <c r="AA192" s="7">
        <f>Q192/$G192</f>
        <v>0.97101471481492363</v>
      </c>
    </row>
    <row r="193" spans="1:27" x14ac:dyDescent="0.3">
      <c r="A193" s="11">
        <v>0</v>
      </c>
      <c r="B193" s="1">
        <v>208</v>
      </c>
      <c r="C193" s="1" t="s">
        <v>383</v>
      </c>
      <c r="D193" s="1" t="s">
        <v>384</v>
      </c>
      <c r="E193" s="1"/>
      <c r="F193">
        <v>187638</v>
      </c>
      <c r="G193" s="1">
        <v>12441.573539999999</v>
      </c>
      <c r="H193">
        <v>70557</v>
      </c>
      <c r="I193">
        <v>62377</v>
      </c>
      <c r="J193">
        <v>53185</v>
      </c>
      <c r="K193">
        <v>50387</v>
      </c>
      <c r="L193">
        <v>48195</v>
      </c>
      <c r="M193" s="1">
        <v>12370.102386</v>
      </c>
      <c r="N193" s="1">
        <v>12374.586646</v>
      </c>
      <c r="O193" s="1">
        <v>12374.711079999999</v>
      </c>
      <c r="P193" s="1">
        <v>12374.711079999999</v>
      </c>
      <c r="Q193" s="1">
        <v>12374.711079999999</v>
      </c>
      <c r="R193" s="6">
        <f>H193/$F193</f>
        <v>0.37602724394845394</v>
      </c>
      <c r="S193" s="6">
        <f>I193/$F193</f>
        <v>0.33243266289344375</v>
      </c>
      <c r="T193" s="6">
        <f>J193/$F193</f>
        <v>0.28344471802086996</v>
      </c>
      <c r="U193" s="6">
        <f>K193/$F193</f>
        <v>0.26853302635926624</v>
      </c>
      <c r="V193" s="6">
        <f>L193/$F193</f>
        <v>0.25685095769513638</v>
      </c>
      <c r="W193" s="7">
        <f>M193/$G193</f>
        <v>0.99425545701512619</v>
      </c>
      <c r="X193" s="7">
        <f>N193/$G193</f>
        <v>0.99461588248587407</v>
      </c>
      <c r="Y193" s="7">
        <f>O193/$G193</f>
        <v>0.99462588395390372</v>
      </c>
      <c r="Z193" s="7">
        <f>P193/$G193</f>
        <v>0.99462588395390372</v>
      </c>
      <c r="AA193" s="7">
        <f>Q193/$G193</f>
        <v>0.99462588395390372</v>
      </c>
    </row>
    <row r="194" spans="1:27" x14ac:dyDescent="0.3">
      <c r="A194" s="10">
        <v>1</v>
      </c>
      <c r="B194" s="1">
        <v>209</v>
      </c>
      <c r="C194" s="1" t="s">
        <v>385</v>
      </c>
      <c r="D194" s="1" t="s">
        <v>386</v>
      </c>
      <c r="E194" s="1"/>
      <c r="F194">
        <v>604089</v>
      </c>
      <c r="G194" s="1">
        <v>62723.043232999997</v>
      </c>
      <c r="H194">
        <v>22975</v>
      </c>
      <c r="I194">
        <v>9721</v>
      </c>
      <c r="J194">
        <v>4961</v>
      </c>
      <c r="K194">
        <v>0</v>
      </c>
      <c r="L194">
        <v>0</v>
      </c>
      <c r="M194" s="1">
        <v>47960.624395999999</v>
      </c>
      <c r="N194" s="1">
        <v>12704.003476</v>
      </c>
      <c r="O194" s="1">
        <v>9996.3987419999994</v>
      </c>
      <c r="P194" s="1">
        <v>1293.3598790000001</v>
      </c>
      <c r="Q194" s="1">
        <v>0</v>
      </c>
      <c r="R194" s="6">
        <f>H194/$F194</f>
        <v>3.8032475347175666E-2</v>
      </c>
      <c r="S194" s="6">
        <f>I194/$F194</f>
        <v>1.6091999688787578E-2</v>
      </c>
      <c r="T194" s="6">
        <f>J194/$F194</f>
        <v>8.2123660586436772E-3</v>
      </c>
      <c r="U194" s="6">
        <f>K194/$F194</f>
        <v>0</v>
      </c>
      <c r="V194" s="6">
        <f>L194/$F194</f>
        <v>0</v>
      </c>
      <c r="W194" s="7">
        <f>M194/$G194</f>
        <v>0.76464122153382441</v>
      </c>
      <c r="X194" s="7">
        <f>N194/$G194</f>
        <v>0.2025412483384757</v>
      </c>
      <c r="Y194" s="7">
        <f>O194/$G194</f>
        <v>0.15937362453645537</v>
      </c>
      <c r="Z194" s="7">
        <f>P194/$G194</f>
        <v>2.0620171030214532E-2</v>
      </c>
      <c r="AA194" s="7">
        <f>Q194/$G194</f>
        <v>0</v>
      </c>
    </row>
    <row r="195" spans="1:27" x14ac:dyDescent="0.3">
      <c r="A195" s="11">
        <v>0</v>
      </c>
      <c r="B195" s="1">
        <v>210</v>
      </c>
      <c r="C195" s="1" t="s">
        <v>387</v>
      </c>
      <c r="D195" s="1" t="s">
        <v>388</v>
      </c>
      <c r="E195" s="1"/>
      <c r="F195">
        <v>369090</v>
      </c>
      <c r="G195" s="1">
        <v>16592.547757</v>
      </c>
      <c r="H195">
        <v>51456</v>
      </c>
      <c r="I195">
        <v>37481</v>
      </c>
      <c r="J195">
        <v>28141</v>
      </c>
      <c r="K195">
        <v>20971</v>
      </c>
      <c r="L195">
        <v>16099</v>
      </c>
      <c r="M195" s="1">
        <v>15692.836262000001</v>
      </c>
      <c r="N195" s="1">
        <v>4749.9246819999998</v>
      </c>
      <c r="O195" s="1">
        <v>6678.5007969999997</v>
      </c>
      <c r="P195" s="1">
        <v>15520.980186999999</v>
      </c>
      <c r="Q195" s="1">
        <v>16546.120602999999</v>
      </c>
      <c r="R195" s="6">
        <f>H195/$F195</f>
        <v>0.13941315126391937</v>
      </c>
      <c r="S195" s="6">
        <f>I195/$F195</f>
        <v>0.10154975751171801</v>
      </c>
      <c r="T195" s="6">
        <f>J195/$F195</f>
        <v>7.6244276463735133E-2</v>
      </c>
      <c r="U195" s="6">
        <f>K195/$F195</f>
        <v>5.6818120241675471E-2</v>
      </c>
      <c r="V195" s="6">
        <f>L195/$F195</f>
        <v>4.3618087729280122E-2</v>
      </c>
      <c r="W195" s="7">
        <f>M195/$G195</f>
        <v>0.94577616962889666</v>
      </c>
      <c r="X195" s="7">
        <f>N195/$G195</f>
        <v>0.28626855571327919</v>
      </c>
      <c r="Y195" s="7">
        <f>O195/$G195</f>
        <v>0.40250001957550485</v>
      </c>
      <c r="Z195" s="7">
        <f>P195/$G195</f>
        <v>0.93541874426439831</v>
      </c>
      <c r="AA195" s="7">
        <f>Q195/$G195</f>
        <v>0.99720192735438029</v>
      </c>
    </row>
    <row r="196" spans="1:27" x14ac:dyDescent="0.3">
      <c r="A196" s="10">
        <v>1</v>
      </c>
      <c r="B196" s="1">
        <v>211</v>
      </c>
      <c r="C196" s="1" t="s">
        <v>389</v>
      </c>
      <c r="D196" s="1" t="s">
        <v>390</v>
      </c>
      <c r="E196" s="1"/>
      <c r="F196">
        <v>786388</v>
      </c>
      <c r="G196" s="1">
        <v>86331.722181000005</v>
      </c>
      <c r="H196">
        <v>222097</v>
      </c>
      <c r="I196">
        <v>178321</v>
      </c>
      <c r="J196">
        <v>151259</v>
      </c>
      <c r="K196">
        <v>127181</v>
      </c>
      <c r="L196">
        <v>58056</v>
      </c>
      <c r="M196" s="1">
        <v>83669.126495999997</v>
      </c>
      <c r="N196" s="1">
        <v>63490.413093000003</v>
      </c>
      <c r="O196" s="1">
        <v>81859.406388999996</v>
      </c>
      <c r="P196" s="1">
        <v>85167.015228999997</v>
      </c>
      <c r="Q196" s="1">
        <v>80926.976798000003</v>
      </c>
      <c r="R196" s="6">
        <f>H196/$F196</f>
        <v>0.28242674099808235</v>
      </c>
      <c r="S196" s="6">
        <f>I196/$F196</f>
        <v>0.22675956398113908</v>
      </c>
      <c r="T196" s="6">
        <f>J196/$F196</f>
        <v>0.19234652614231143</v>
      </c>
      <c r="U196" s="6">
        <f>K196/$F196</f>
        <v>0.16172805281871036</v>
      </c>
      <c r="V196" s="6">
        <f>L196/$F196</f>
        <v>7.382615197586942E-2</v>
      </c>
      <c r="W196" s="7">
        <f>M196/$G196</f>
        <v>0.96915854777670596</v>
      </c>
      <c r="X196" s="7">
        <f>N196/$G196</f>
        <v>0.73542391474466673</v>
      </c>
      <c r="Y196" s="7">
        <f>O196/$G196</f>
        <v>0.94819614761508508</v>
      </c>
      <c r="Z196" s="7">
        <f>P196/$G196</f>
        <v>0.98650893411395035</v>
      </c>
      <c r="AA196" s="7">
        <f>Q196/$G196</f>
        <v>0.93739560330247318</v>
      </c>
    </row>
    <row r="197" spans="1:27" x14ac:dyDescent="0.3">
      <c r="A197" s="11">
        <v>0</v>
      </c>
      <c r="B197" s="1">
        <v>212</v>
      </c>
      <c r="C197" s="1" t="s">
        <v>391</v>
      </c>
      <c r="D197" s="1" t="s">
        <v>392</v>
      </c>
      <c r="E197" s="1"/>
      <c r="F197">
        <v>307638</v>
      </c>
      <c r="G197" s="1">
        <v>14553.79227</v>
      </c>
      <c r="H197">
        <v>116815</v>
      </c>
      <c r="I197">
        <v>102617</v>
      </c>
      <c r="J197">
        <v>98437</v>
      </c>
      <c r="K197">
        <v>98437</v>
      </c>
      <c r="L197">
        <v>75266</v>
      </c>
      <c r="M197" s="1">
        <v>14516.789067</v>
      </c>
      <c r="N197" s="1">
        <v>14179.294988</v>
      </c>
      <c r="O197" s="1">
        <v>14487.598821</v>
      </c>
      <c r="P197" s="1">
        <v>14523.302754</v>
      </c>
      <c r="Q197" s="1">
        <v>14520.340359</v>
      </c>
      <c r="R197" s="6">
        <f>H197/$F197</f>
        <v>0.37971576983337557</v>
      </c>
      <c r="S197" s="6">
        <f>I197/$F197</f>
        <v>0.33356412406789798</v>
      </c>
      <c r="T197" s="6">
        <f>J197/$F197</f>
        <v>0.31997672589211995</v>
      </c>
      <c r="U197" s="6">
        <f>K197/$F197</f>
        <v>0.31997672589211995</v>
      </c>
      <c r="V197" s="6">
        <f>L197/$F197</f>
        <v>0.24465768208088728</v>
      </c>
      <c r="W197" s="7">
        <f>M197/$G197</f>
        <v>0.99745748720927707</v>
      </c>
      <c r="X197" s="7">
        <f>N197/$G197</f>
        <v>0.97426806188707538</v>
      </c>
      <c r="Y197" s="7">
        <f>O197/$G197</f>
        <v>0.9954518074896227</v>
      </c>
      <c r="Z197" s="7">
        <f>P197/$G197</f>
        <v>0.99790504664115287</v>
      </c>
      <c r="AA197" s="7">
        <f>Q197/$G197</f>
        <v>0.99770149866238267</v>
      </c>
    </row>
    <row r="198" spans="1:27" x14ac:dyDescent="0.3">
      <c r="A198" s="10">
        <v>0</v>
      </c>
      <c r="B198" s="1">
        <v>214</v>
      </c>
      <c r="C198" s="1" t="s">
        <v>393</v>
      </c>
      <c r="D198" s="1" t="s">
        <v>394</v>
      </c>
      <c r="E198" s="1"/>
      <c r="F198">
        <v>354323</v>
      </c>
      <c r="G198" s="1">
        <v>11644.473319999999</v>
      </c>
      <c r="H198">
        <v>27076</v>
      </c>
      <c r="I198">
        <v>11800</v>
      </c>
      <c r="J198">
        <v>7793</v>
      </c>
      <c r="K198">
        <v>7793</v>
      </c>
      <c r="L198">
        <v>0</v>
      </c>
      <c r="M198" s="1">
        <v>9937.1975810000004</v>
      </c>
      <c r="N198" s="1">
        <v>2853.1520919999998</v>
      </c>
      <c r="O198" s="1">
        <v>3553.9275550000002</v>
      </c>
      <c r="P198" s="1">
        <v>10216.267066</v>
      </c>
      <c r="Q198" s="1">
        <v>6682.3534570000002</v>
      </c>
      <c r="R198" s="6">
        <f>H198/$F198</f>
        <v>7.6416151364715246E-2</v>
      </c>
      <c r="S198" s="6">
        <f>I198/$F198</f>
        <v>3.3302946746330324E-2</v>
      </c>
      <c r="T198" s="6">
        <f>J198/$F198</f>
        <v>2.1994056270690867E-2</v>
      </c>
      <c r="U198" s="6">
        <f>K198/$F198</f>
        <v>2.1994056270690867E-2</v>
      </c>
      <c r="V198" s="6">
        <f>L198/$F198</f>
        <v>0</v>
      </c>
      <c r="W198" s="7">
        <f>M198/$G198</f>
        <v>0.85338317224982063</v>
      </c>
      <c r="X198" s="7">
        <f>N198/$G198</f>
        <v>0.2450219957221732</v>
      </c>
      <c r="Y198" s="7">
        <f>O198/$G198</f>
        <v>0.30520294540895565</v>
      </c>
      <c r="Z198" s="7">
        <f>P198/$G198</f>
        <v>0.87734900370745161</v>
      </c>
      <c r="AA198" s="7">
        <f>Q198/$G198</f>
        <v>0.57386480894096814</v>
      </c>
    </row>
    <row r="199" spans="1:27" x14ac:dyDescent="0.3">
      <c r="A199" s="11">
        <v>0</v>
      </c>
      <c r="B199" s="1">
        <v>215</v>
      </c>
      <c r="C199" s="1" t="s">
        <v>395</v>
      </c>
      <c r="D199" s="1" t="s">
        <v>396</v>
      </c>
      <c r="E199" s="1"/>
      <c r="F199">
        <v>199226</v>
      </c>
      <c r="G199" s="1">
        <v>14539.644531</v>
      </c>
      <c r="H199">
        <v>32412</v>
      </c>
      <c r="I199">
        <v>19237</v>
      </c>
      <c r="J199">
        <v>13016</v>
      </c>
      <c r="K199">
        <v>6289</v>
      </c>
      <c r="L199">
        <v>6289</v>
      </c>
      <c r="M199" s="1">
        <v>14121.515958</v>
      </c>
      <c r="N199" s="1">
        <v>9970.5136889999994</v>
      </c>
      <c r="O199" s="1">
        <v>11794.963600999999</v>
      </c>
      <c r="P199" s="1">
        <v>11743.169779</v>
      </c>
      <c r="Q199" s="1">
        <v>14488.458091</v>
      </c>
      <c r="R199" s="6">
        <f>H199/$F199</f>
        <v>0.16268960878600183</v>
      </c>
      <c r="S199" s="6">
        <f>I199/$F199</f>
        <v>9.6558682099725943E-2</v>
      </c>
      <c r="T199" s="6">
        <f>J199/$F199</f>
        <v>6.5332838083382694E-2</v>
      </c>
      <c r="U199" s="6">
        <f>K199/$F199</f>
        <v>3.1567164928272412E-2</v>
      </c>
      <c r="V199" s="6">
        <f>L199/$F199</f>
        <v>3.1567164928272412E-2</v>
      </c>
      <c r="W199" s="7">
        <f>M199/$G199</f>
        <v>0.9712421736233986</v>
      </c>
      <c r="X199" s="7">
        <f>N199/$G199</f>
        <v>0.68574672975957907</v>
      </c>
      <c r="Y199" s="7">
        <f>O199/$G199</f>
        <v>0.81122778317254851</v>
      </c>
      <c r="Z199" s="7">
        <f>P199/$G199</f>
        <v>0.80766553501100857</v>
      </c>
      <c r="AA199" s="7">
        <f>Q199/$G199</f>
        <v>0.99647952603718304</v>
      </c>
    </row>
    <row r="200" spans="1:27" x14ac:dyDescent="0.3">
      <c r="A200" s="10">
        <v>0</v>
      </c>
      <c r="B200" s="1">
        <v>216</v>
      </c>
      <c r="C200" s="1" t="s">
        <v>397</v>
      </c>
      <c r="D200" s="1" t="s">
        <v>398</v>
      </c>
      <c r="E200" s="1"/>
      <c r="F200">
        <v>298838</v>
      </c>
      <c r="G200" s="1">
        <v>18720.614152999999</v>
      </c>
      <c r="H200">
        <v>77856</v>
      </c>
      <c r="I200">
        <v>60114</v>
      </c>
      <c r="J200">
        <v>52225</v>
      </c>
      <c r="K200">
        <v>36352</v>
      </c>
      <c r="L200">
        <v>21299</v>
      </c>
      <c r="M200" s="1">
        <v>18186.494648</v>
      </c>
      <c r="N200" s="1">
        <v>13875.940828999999</v>
      </c>
      <c r="O200" s="1">
        <v>17261.350614999999</v>
      </c>
      <c r="P200" s="1">
        <v>18625.387385000002</v>
      </c>
      <c r="Q200" s="1">
        <v>17770.954529999999</v>
      </c>
      <c r="R200" s="6">
        <f>H200/$F200</f>
        <v>0.26052911610973167</v>
      </c>
      <c r="S200" s="6">
        <f>I200/$F200</f>
        <v>0.20115915646604515</v>
      </c>
      <c r="T200" s="6">
        <f>J200/$F200</f>
        <v>0.17476023798847537</v>
      </c>
      <c r="U200" s="6">
        <f>K200/$F200</f>
        <v>0.12164450304178183</v>
      </c>
      <c r="V200" s="6">
        <f>L200/$F200</f>
        <v>7.1272729706396101E-2</v>
      </c>
      <c r="W200" s="7">
        <f>M200/$G200</f>
        <v>0.97146891118877077</v>
      </c>
      <c r="X200" s="7">
        <f>N200/$G200</f>
        <v>0.74121183822253844</v>
      </c>
      <c r="Y200" s="7">
        <f>O200/$G200</f>
        <v>0.92205044524321067</v>
      </c>
      <c r="Z200" s="7">
        <f>P200/$G200</f>
        <v>0.99491326688207304</v>
      </c>
      <c r="AA200" s="7">
        <f>Q200/$G200</f>
        <v>0.94927198353437481</v>
      </c>
    </row>
    <row r="201" spans="1:27" x14ac:dyDescent="0.3">
      <c r="A201" s="11">
        <v>0</v>
      </c>
      <c r="B201" s="1">
        <v>217</v>
      </c>
      <c r="C201" s="1" t="s">
        <v>399</v>
      </c>
      <c r="D201" s="1" t="s">
        <v>400</v>
      </c>
      <c r="E201" s="1"/>
      <c r="F201">
        <v>327474</v>
      </c>
      <c r="G201" s="1">
        <v>15722.451795000001</v>
      </c>
      <c r="H201">
        <v>26663</v>
      </c>
      <c r="I201">
        <v>11491</v>
      </c>
      <c r="J201">
        <v>6208</v>
      </c>
      <c r="K201">
        <v>0</v>
      </c>
      <c r="L201">
        <v>0</v>
      </c>
      <c r="M201" s="1">
        <v>13998.70299</v>
      </c>
      <c r="N201" s="1">
        <v>7699.325922</v>
      </c>
      <c r="O201" s="1">
        <v>7359.639827</v>
      </c>
      <c r="P201" s="1">
        <v>75.672025000000005</v>
      </c>
      <c r="Q201" s="1">
        <v>3000.0025310000001</v>
      </c>
      <c r="R201" s="6">
        <f>H201/$F201</f>
        <v>8.1420204352101233E-2</v>
      </c>
      <c r="S201" s="6">
        <f>I201/$F201</f>
        <v>3.5089808656565101E-2</v>
      </c>
      <c r="T201" s="6">
        <f>J201/$F201</f>
        <v>1.8957230192320613E-2</v>
      </c>
      <c r="U201" s="6">
        <f>K201/$F201</f>
        <v>0</v>
      </c>
      <c r="V201" s="6">
        <f>L201/$F201</f>
        <v>0</v>
      </c>
      <c r="W201" s="7">
        <f>M201/$G201</f>
        <v>0.89036386770489695</v>
      </c>
      <c r="X201" s="7">
        <f>N201/$G201</f>
        <v>0.48970262541676307</v>
      </c>
      <c r="Y201" s="7">
        <f>O201/$G201</f>
        <v>0.46809746488397486</v>
      </c>
      <c r="Z201" s="7">
        <f>P201/$G201</f>
        <v>4.8129913824296131E-3</v>
      </c>
      <c r="AA201" s="7">
        <f>Q201/$G201</f>
        <v>0.19081009565912935</v>
      </c>
    </row>
    <row r="202" spans="1:27" x14ac:dyDescent="0.3">
      <c r="A202" s="10">
        <v>0</v>
      </c>
      <c r="B202" s="1">
        <v>218</v>
      </c>
      <c r="C202" s="1" t="s">
        <v>401</v>
      </c>
      <c r="D202" s="1" t="s">
        <v>402</v>
      </c>
      <c r="E202" s="1"/>
      <c r="F202">
        <v>372229</v>
      </c>
      <c r="G202" s="1">
        <v>16795.083850999999</v>
      </c>
      <c r="H202">
        <v>201675</v>
      </c>
      <c r="I202">
        <v>193436</v>
      </c>
      <c r="J202">
        <v>192937</v>
      </c>
      <c r="K202">
        <v>188682</v>
      </c>
      <c r="L202">
        <v>158764</v>
      </c>
      <c r="M202" s="1">
        <v>16728.603574000001</v>
      </c>
      <c r="N202" s="1">
        <v>16728.142791999999</v>
      </c>
      <c r="O202" s="1">
        <v>16732.583706000001</v>
      </c>
      <c r="P202" s="1">
        <v>16731.051836999999</v>
      </c>
      <c r="Q202" s="1">
        <v>16730.615656000002</v>
      </c>
      <c r="R202" s="6">
        <f>H202/$F202</f>
        <v>0.54180356715892641</v>
      </c>
      <c r="S202" s="6">
        <f>I202/$F202</f>
        <v>0.51966934333434522</v>
      </c>
      <c r="T202" s="6">
        <f>J202/$F202</f>
        <v>0.5183287707298464</v>
      </c>
      <c r="U202" s="6">
        <f>K202/$F202</f>
        <v>0.50689763559529211</v>
      </c>
      <c r="V202" s="6">
        <f>L202/$F202</f>
        <v>0.42652238272676229</v>
      </c>
      <c r="W202" s="7">
        <f>M202/$G202</f>
        <v>0.99604168234051182</v>
      </c>
      <c r="X202" s="7">
        <f>N202/$G202</f>
        <v>0.99601424681211015</v>
      </c>
      <c r="Y202" s="7">
        <f>O202/$G202</f>
        <v>0.99627866430709855</v>
      </c>
      <c r="Z202" s="7">
        <f>P202/$G202</f>
        <v>0.99618745493811944</v>
      </c>
      <c r="AA202" s="7">
        <f>Q202/$G202</f>
        <v>0.99616148418358985</v>
      </c>
    </row>
    <row r="203" spans="1:27" x14ac:dyDescent="0.3">
      <c r="A203" s="11">
        <v>0</v>
      </c>
      <c r="B203" s="1">
        <v>219</v>
      </c>
      <c r="C203" s="1" t="s">
        <v>403</v>
      </c>
      <c r="D203" s="1" t="s">
        <v>404</v>
      </c>
      <c r="E203" s="1"/>
      <c r="F203">
        <v>261015</v>
      </c>
      <c r="G203" s="1">
        <v>8556.6073610000003</v>
      </c>
      <c r="H203">
        <v>22405</v>
      </c>
      <c r="I203">
        <v>18956</v>
      </c>
      <c r="J203">
        <v>16016</v>
      </c>
      <c r="K203">
        <v>9427</v>
      </c>
      <c r="L203">
        <v>0</v>
      </c>
      <c r="M203" s="1">
        <v>7110.6296650000004</v>
      </c>
      <c r="N203" s="1">
        <v>4997.8098380000001</v>
      </c>
      <c r="O203" s="1">
        <v>6048.0386150000004</v>
      </c>
      <c r="P203" s="1">
        <v>2375.8949750000002</v>
      </c>
      <c r="Q203" s="1">
        <v>0</v>
      </c>
      <c r="R203" s="6">
        <f>H203/$F203</f>
        <v>8.5837978660230255E-2</v>
      </c>
      <c r="S203" s="6">
        <f>I203/$F203</f>
        <v>7.2624178687048638E-2</v>
      </c>
      <c r="T203" s="6">
        <f>J203/$F203</f>
        <v>6.1360458211213914E-2</v>
      </c>
      <c r="U203" s="6">
        <f>K203/$F203</f>
        <v>3.6116698274045553E-2</v>
      </c>
      <c r="V203" s="6">
        <f>L203/$F203</f>
        <v>0</v>
      </c>
      <c r="W203" s="7">
        <f>M203/$G203</f>
        <v>0.83101039524255904</v>
      </c>
      <c r="X203" s="7">
        <f>N203/$G203</f>
        <v>0.58408778469600275</v>
      </c>
      <c r="Y203" s="7">
        <f>O203/$G203</f>
        <v>0.70682670827765703</v>
      </c>
      <c r="Z203" s="7">
        <f>P203/$G203</f>
        <v>0.27766787404889548</v>
      </c>
      <c r="AA203" s="7">
        <f>Q203/$G203</f>
        <v>0</v>
      </c>
    </row>
    <row r="204" spans="1:27" x14ac:dyDescent="0.3">
      <c r="A204" s="10">
        <v>0</v>
      </c>
      <c r="B204" s="1">
        <v>220</v>
      </c>
      <c r="C204" s="1" t="s">
        <v>405</v>
      </c>
      <c r="D204" s="1" t="s">
        <v>406</v>
      </c>
      <c r="E204" s="1"/>
      <c r="F204">
        <v>294985</v>
      </c>
      <c r="G204" s="1">
        <v>10843.311239000001</v>
      </c>
      <c r="H204">
        <v>7871</v>
      </c>
      <c r="I204">
        <v>2596</v>
      </c>
      <c r="J204">
        <v>1496</v>
      </c>
      <c r="K204">
        <v>1496</v>
      </c>
      <c r="L204">
        <v>0</v>
      </c>
      <c r="M204" s="1">
        <v>8319.468965</v>
      </c>
      <c r="N204" s="1">
        <v>499.05913199999998</v>
      </c>
      <c r="O204" s="1">
        <v>600.38641600000005</v>
      </c>
      <c r="P204" s="1">
        <v>2212.4719249999998</v>
      </c>
      <c r="Q204" s="1">
        <v>0</v>
      </c>
      <c r="R204" s="6">
        <f>H204/$F204</f>
        <v>2.6682712680305778E-2</v>
      </c>
      <c r="S204" s="6">
        <f>I204/$F204</f>
        <v>8.8004474803803582E-3</v>
      </c>
      <c r="T204" s="6">
        <f>J204/$F204</f>
        <v>5.0714443107276637E-3</v>
      </c>
      <c r="U204" s="6">
        <f>K204/$F204</f>
        <v>5.0714443107276637E-3</v>
      </c>
      <c r="V204" s="6">
        <f>L204/$F204</f>
        <v>0</v>
      </c>
      <c r="W204" s="7">
        <f>M204/$G204</f>
        <v>0.76724432063496173</v>
      </c>
      <c r="X204" s="7">
        <f>N204/$G204</f>
        <v>4.6024606414048166E-2</v>
      </c>
      <c r="Y204" s="7">
        <f>O204/$G204</f>
        <v>5.5369287366814464E-2</v>
      </c>
      <c r="Z204" s="7">
        <f>P204/$G204</f>
        <v>0.20404024898247225</v>
      </c>
      <c r="AA204" s="7">
        <f>Q204/$G204</f>
        <v>0</v>
      </c>
    </row>
    <row r="205" spans="1:27" x14ac:dyDescent="0.3">
      <c r="A205" s="11">
        <v>0</v>
      </c>
      <c r="B205" s="1">
        <v>221</v>
      </c>
      <c r="C205" s="1" t="s">
        <v>407</v>
      </c>
      <c r="D205" s="1" t="s">
        <v>408</v>
      </c>
      <c r="E205" s="1"/>
      <c r="F205">
        <v>435731</v>
      </c>
      <c r="G205" s="1">
        <v>13569.966055999999</v>
      </c>
      <c r="H205">
        <v>90700</v>
      </c>
      <c r="I205">
        <v>64835</v>
      </c>
      <c r="J205">
        <v>51441</v>
      </c>
      <c r="K205">
        <v>45621</v>
      </c>
      <c r="L205">
        <v>3386</v>
      </c>
      <c r="M205" s="1">
        <v>13277.570747</v>
      </c>
      <c r="N205" s="1">
        <v>10358.615529999999</v>
      </c>
      <c r="O205" s="1">
        <v>12084.134233999999</v>
      </c>
      <c r="P205" s="1">
        <v>13510.543323</v>
      </c>
      <c r="Q205" s="1">
        <v>11901.695651</v>
      </c>
      <c r="R205" s="6">
        <f>H205/$F205</f>
        <v>0.20815594942751375</v>
      </c>
      <c r="S205" s="6">
        <f>I205/$F205</f>
        <v>0.14879593143476136</v>
      </c>
      <c r="T205" s="6">
        <f>J205/$F205</f>
        <v>0.11805678273980966</v>
      </c>
      <c r="U205" s="6">
        <f>K205/$F205</f>
        <v>0.1046999180687167</v>
      </c>
      <c r="V205" s="6">
        <f>L205/$F205</f>
        <v>7.7708494461032149E-3</v>
      </c>
      <c r="W205" s="7">
        <f>M205/$G205</f>
        <v>0.97845276047166563</v>
      </c>
      <c r="X205" s="7">
        <f>N205/$G205</f>
        <v>0.76334866920465938</v>
      </c>
      <c r="Y205" s="7">
        <f>O205/$G205</f>
        <v>0.89050585566181018</v>
      </c>
      <c r="Z205" s="7">
        <f>P205/$G205</f>
        <v>0.99562101093291056</v>
      </c>
      <c r="AA205" s="7">
        <f>Q205/$G205</f>
        <v>0.87706156388929446</v>
      </c>
    </row>
    <row r="206" spans="1:27" x14ac:dyDescent="0.3">
      <c r="A206" s="10">
        <v>0</v>
      </c>
      <c r="B206" s="1">
        <v>222</v>
      </c>
      <c r="C206" s="1" t="s">
        <v>409</v>
      </c>
      <c r="D206" s="1" t="s">
        <v>410</v>
      </c>
      <c r="E206" s="1"/>
      <c r="F206">
        <v>372823</v>
      </c>
      <c r="G206" s="1">
        <v>6330.356734</v>
      </c>
      <c r="H206">
        <v>72044</v>
      </c>
      <c r="I206">
        <v>56477</v>
      </c>
      <c r="J206">
        <v>54091</v>
      </c>
      <c r="K206">
        <v>37059</v>
      </c>
      <c r="L206">
        <v>12145</v>
      </c>
      <c r="M206" s="1">
        <v>6127.4651309999999</v>
      </c>
      <c r="N206" s="1">
        <v>5273.980415</v>
      </c>
      <c r="O206" s="1">
        <v>5801.887624</v>
      </c>
      <c r="P206" s="1">
        <v>6234.9176260000004</v>
      </c>
      <c r="Q206" s="1">
        <v>6225.8797139999997</v>
      </c>
      <c r="R206" s="6">
        <f>H206/$F206</f>
        <v>0.19323915101804343</v>
      </c>
      <c r="S206" s="6">
        <f>I206/$F206</f>
        <v>0.15148475281836152</v>
      </c>
      <c r="T206" s="6">
        <f>J206/$F206</f>
        <v>0.1450849330647519</v>
      </c>
      <c r="U206" s="6">
        <f>K206/$F206</f>
        <v>9.9401056265305515E-2</v>
      </c>
      <c r="V206" s="6">
        <f>L206/$F206</f>
        <v>3.2575779927740509E-2</v>
      </c>
      <c r="W206" s="7">
        <f>M206/$G206</f>
        <v>0.96794942030513376</v>
      </c>
      <c r="X206" s="7">
        <f>N206/$G206</f>
        <v>0.83312530977499888</v>
      </c>
      <c r="Y206" s="7">
        <f>O206/$G206</f>
        <v>0.91651827342341996</v>
      </c>
      <c r="Z206" s="7">
        <f>P206/$G206</f>
        <v>0.98492358140143965</v>
      </c>
      <c r="AA206" s="7">
        <f>Q206/$G206</f>
        <v>0.9834958716561959</v>
      </c>
    </row>
    <row r="207" spans="1:27" x14ac:dyDescent="0.3">
      <c r="A207" s="11">
        <v>0</v>
      </c>
      <c r="B207" s="1">
        <v>223</v>
      </c>
      <c r="C207" s="1" t="s">
        <v>411</v>
      </c>
      <c r="D207" s="1" t="s">
        <v>412</v>
      </c>
      <c r="E207" s="1"/>
      <c r="F207">
        <v>336481</v>
      </c>
      <c r="G207" s="1">
        <v>12029.618828999999</v>
      </c>
      <c r="H207">
        <v>121067</v>
      </c>
      <c r="I207">
        <v>111321</v>
      </c>
      <c r="J207">
        <v>109388</v>
      </c>
      <c r="K207">
        <v>108483</v>
      </c>
      <c r="L207">
        <v>91644</v>
      </c>
      <c r="M207" s="1">
        <v>11800.402513000001</v>
      </c>
      <c r="N207" s="1">
        <v>11484.256695</v>
      </c>
      <c r="O207" s="1">
        <v>11927.066369</v>
      </c>
      <c r="P207" s="1">
        <v>11960.721484</v>
      </c>
      <c r="Q207" s="1">
        <v>11960.721484</v>
      </c>
      <c r="R207" s="6">
        <f>H207/$F207</f>
        <v>0.35980337671369261</v>
      </c>
      <c r="S207" s="6">
        <f>I207/$F207</f>
        <v>0.33083888837705544</v>
      </c>
      <c r="T207" s="6">
        <f>J207/$F207</f>
        <v>0.32509413607306209</v>
      </c>
      <c r="U207" s="6">
        <f>K207/$F207</f>
        <v>0.32240453398557423</v>
      </c>
      <c r="V207" s="6">
        <f>L207/$F207</f>
        <v>0.27236010354225054</v>
      </c>
      <c r="W207" s="7">
        <f>M207/$G207</f>
        <v>0.98094567090958673</v>
      </c>
      <c r="X207" s="7">
        <f>N207/$G207</f>
        <v>0.9546650528373114</v>
      </c>
      <c r="Y207" s="7">
        <f>O207/$G207</f>
        <v>0.99147500336812222</v>
      </c>
      <c r="Z207" s="7">
        <f>P207/$G207</f>
        <v>0.99427269093232551</v>
      </c>
      <c r="AA207" s="7">
        <f>Q207/$G207</f>
        <v>0.99427269093232551</v>
      </c>
    </row>
    <row r="208" spans="1:27" x14ac:dyDescent="0.3">
      <c r="A208" s="10">
        <v>0</v>
      </c>
      <c r="B208" s="1">
        <v>224</v>
      </c>
      <c r="C208" s="1" t="s">
        <v>413</v>
      </c>
      <c r="D208" s="1" t="s">
        <v>414</v>
      </c>
      <c r="E208" s="1"/>
      <c r="F208">
        <v>167229</v>
      </c>
      <c r="G208" s="1">
        <v>7893.1897490000001</v>
      </c>
      <c r="H208">
        <v>3750</v>
      </c>
      <c r="I208">
        <v>5</v>
      </c>
      <c r="J208">
        <v>0</v>
      </c>
      <c r="K208">
        <v>0</v>
      </c>
      <c r="L208">
        <v>0</v>
      </c>
      <c r="M208" s="1">
        <v>6786.1346880000001</v>
      </c>
      <c r="N208" s="1">
        <v>38.583424999999998</v>
      </c>
      <c r="O208" s="1">
        <v>13.281869</v>
      </c>
      <c r="P208" s="1">
        <v>2474.556028</v>
      </c>
      <c r="Q208" s="1">
        <v>0</v>
      </c>
      <c r="R208" s="6">
        <f>H208/$F208</f>
        <v>2.2424340275909081E-2</v>
      </c>
      <c r="S208" s="6">
        <f>I208/$F208</f>
        <v>2.9899120367878777E-5</v>
      </c>
      <c r="T208" s="6">
        <f>J208/$F208</f>
        <v>0</v>
      </c>
      <c r="U208" s="6">
        <f>K208/$F208</f>
        <v>0</v>
      </c>
      <c r="V208" s="6">
        <f>L208/$F208</f>
        <v>0</v>
      </c>
      <c r="W208" s="7">
        <f>M208/$G208</f>
        <v>0.8597455406237694</v>
      </c>
      <c r="X208" s="7">
        <f>N208/$G208</f>
        <v>4.888191748448489E-3</v>
      </c>
      <c r="Y208" s="7">
        <f>O208/$G208</f>
        <v>1.6826998238174498E-3</v>
      </c>
      <c r="Z208" s="7">
        <f>P208/$G208</f>
        <v>0.31350519963282336</v>
      </c>
      <c r="AA208" s="7">
        <f>Q208/$G208</f>
        <v>0</v>
      </c>
    </row>
    <row r="209" spans="1:27" x14ac:dyDescent="0.3">
      <c r="A209" s="11">
        <v>0</v>
      </c>
      <c r="B209" s="1">
        <v>225</v>
      </c>
      <c r="C209" s="1" t="s">
        <v>415</v>
      </c>
      <c r="D209" s="1" t="s">
        <v>416</v>
      </c>
      <c r="E209" s="1"/>
      <c r="F209">
        <v>385822</v>
      </c>
      <c r="G209" s="1">
        <v>3685.8448480000002</v>
      </c>
      <c r="H209">
        <v>28644</v>
      </c>
      <c r="I209">
        <v>24330</v>
      </c>
      <c r="J209">
        <v>19328</v>
      </c>
      <c r="K209">
        <v>19328</v>
      </c>
      <c r="L209">
        <v>19328</v>
      </c>
      <c r="M209" s="1">
        <v>2302.0957480000002</v>
      </c>
      <c r="N209" s="1">
        <v>397.33502299999998</v>
      </c>
      <c r="O209" s="1">
        <v>923.90405999999996</v>
      </c>
      <c r="P209" s="1">
        <v>2358.1829189999999</v>
      </c>
      <c r="Q209" s="1">
        <v>2325.3258340000002</v>
      </c>
      <c r="R209" s="6">
        <f>H209/$F209</f>
        <v>7.4241489598830548E-2</v>
      </c>
      <c r="S209" s="6">
        <f>I209/$F209</f>
        <v>6.3060167642073284E-2</v>
      </c>
      <c r="T209" s="6">
        <f>J209/$F209</f>
        <v>5.0095639958322752E-2</v>
      </c>
      <c r="U209" s="6">
        <f>K209/$F209</f>
        <v>5.0095639958322752E-2</v>
      </c>
      <c r="V209" s="6">
        <f>L209/$F209</f>
        <v>5.0095639958322752E-2</v>
      </c>
      <c r="W209" s="7">
        <f>M209/$G209</f>
        <v>0.62457749659461526</v>
      </c>
      <c r="X209" s="7">
        <f>N209/$G209</f>
        <v>0.10780025730480773</v>
      </c>
      <c r="Y209" s="7">
        <f>O209/$G209</f>
        <v>0.25066276473935833</v>
      </c>
      <c r="Z209" s="7">
        <f>P209/$G209</f>
        <v>0.63979440704879065</v>
      </c>
      <c r="AA209" s="7">
        <f>Q209/$G209</f>
        <v>0.63088000984679538</v>
      </c>
    </row>
    <row r="210" spans="1:27" x14ac:dyDescent="0.3">
      <c r="A210" s="10">
        <v>0</v>
      </c>
      <c r="B210" s="1">
        <v>226</v>
      </c>
      <c r="C210" s="1" t="s">
        <v>417</v>
      </c>
      <c r="D210" s="1" t="s">
        <v>418</v>
      </c>
      <c r="E210" s="1"/>
      <c r="F210">
        <v>530536</v>
      </c>
      <c r="G210" s="1">
        <v>7813.4007780000002</v>
      </c>
      <c r="H210">
        <v>5736</v>
      </c>
      <c r="I210">
        <v>375</v>
      </c>
      <c r="J210">
        <v>375</v>
      </c>
      <c r="K210">
        <v>79</v>
      </c>
      <c r="L210">
        <v>0</v>
      </c>
      <c r="M210" s="1">
        <v>4511.1722760000002</v>
      </c>
      <c r="N210" s="1">
        <v>33.486010999999998</v>
      </c>
      <c r="O210" s="1">
        <v>520.43557699999997</v>
      </c>
      <c r="P210" s="1">
        <v>1310.416471</v>
      </c>
      <c r="Q210" s="1">
        <v>42.948428999999997</v>
      </c>
      <c r="R210" s="6">
        <f>H210/$F210</f>
        <v>1.0811707405341013E-2</v>
      </c>
      <c r="S210" s="6">
        <f>I210/$F210</f>
        <v>7.0683233560022319E-4</v>
      </c>
      <c r="T210" s="6">
        <f>J210/$F210</f>
        <v>7.0683233560022319E-4</v>
      </c>
      <c r="U210" s="6">
        <f>K210/$F210</f>
        <v>1.4890601203311368E-4</v>
      </c>
      <c r="V210" s="6">
        <f>L210/$F210</f>
        <v>0</v>
      </c>
      <c r="W210" s="7">
        <f>M210/$G210</f>
        <v>0.57736348155875949</v>
      </c>
      <c r="X210" s="7">
        <f>N210/$G210</f>
        <v>4.2857152668125936E-3</v>
      </c>
      <c r="Y210" s="7">
        <f>O210/$G210</f>
        <v>6.6608073972779888E-2</v>
      </c>
      <c r="Z210" s="7">
        <f>P210/$G210</f>
        <v>0.16771397093691998</v>
      </c>
      <c r="AA210" s="7">
        <f>Q210/$G210</f>
        <v>5.4967651372663275E-3</v>
      </c>
    </row>
    <row r="211" spans="1:27" x14ac:dyDescent="0.3">
      <c r="A211" s="11">
        <v>0</v>
      </c>
      <c r="B211" s="1">
        <v>227</v>
      </c>
      <c r="C211" s="1" t="s">
        <v>419</v>
      </c>
      <c r="D211" s="1" t="s">
        <v>420</v>
      </c>
      <c r="E211" s="1"/>
      <c r="F211">
        <v>445212</v>
      </c>
      <c r="G211" s="1">
        <v>10728.975386</v>
      </c>
      <c r="H211">
        <v>178239</v>
      </c>
      <c r="I211">
        <v>164695</v>
      </c>
      <c r="J211">
        <v>157910</v>
      </c>
      <c r="K211">
        <v>154739</v>
      </c>
      <c r="L211">
        <v>134585</v>
      </c>
      <c r="M211" s="1">
        <v>10274.070524000001</v>
      </c>
      <c r="N211" s="1">
        <v>9850.8149219999996</v>
      </c>
      <c r="O211" s="1">
        <v>10094.409829</v>
      </c>
      <c r="P211" s="1">
        <v>10683.490142000001</v>
      </c>
      <c r="Q211" s="1">
        <v>10683.490142000001</v>
      </c>
      <c r="R211" s="6">
        <f>H211/$F211</f>
        <v>0.40034635185035444</v>
      </c>
      <c r="S211" s="6">
        <f>I211/$F211</f>
        <v>0.36992488971546139</v>
      </c>
      <c r="T211" s="6">
        <f>J211/$F211</f>
        <v>0.35468495907567632</v>
      </c>
      <c r="U211" s="6">
        <f>K211/$F211</f>
        <v>0.34756250954601403</v>
      </c>
      <c r="V211" s="6">
        <f>L211/$F211</f>
        <v>0.30229418793743207</v>
      </c>
      <c r="W211" s="7">
        <f>M211/$G211</f>
        <v>0.95760034433543439</v>
      </c>
      <c r="X211" s="7">
        <f>N211/$G211</f>
        <v>0.91815057520349119</v>
      </c>
      <c r="Y211" s="7">
        <f>O211/$G211</f>
        <v>0.94085497131179641</v>
      </c>
      <c r="Z211" s="7">
        <f>P211/$G211</f>
        <v>0.99576052303565243</v>
      </c>
      <c r="AA211" s="7">
        <f>Q211/$G211</f>
        <v>0.99576052303565243</v>
      </c>
    </row>
    <row r="212" spans="1:27" x14ac:dyDescent="0.3">
      <c r="A212" s="10">
        <v>0</v>
      </c>
      <c r="B212" s="1">
        <v>228</v>
      </c>
      <c r="C212" s="1" t="s">
        <v>421</v>
      </c>
      <c r="D212" s="1" t="s">
        <v>422</v>
      </c>
      <c r="E212" s="1"/>
      <c r="F212">
        <v>387826</v>
      </c>
      <c r="G212" s="1">
        <v>10078.046112</v>
      </c>
      <c r="H212">
        <v>199593</v>
      </c>
      <c r="I212">
        <v>190899</v>
      </c>
      <c r="J212">
        <v>189543</v>
      </c>
      <c r="K212">
        <v>189251</v>
      </c>
      <c r="L212">
        <v>189251</v>
      </c>
      <c r="M212" s="1">
        <v>9992.0170230000003</v>
      </c>
      <c r="N212" s="1">
        <v>9100.3018950000005</v>
      </c>
      <c r="O212" s="1">
        <v>9998.3827440000005</v>
      </c>
      <c r="P212" s="1">
        <v>10056.20088</v>
      </c>
      <c r="Q212" s="1">
        <v>10056.20088</v>
      </c>
      <c r="R212" s="6">
        <f>H212/$F212</f>
        <v>0.51464574319411283</v>
      </c>
      <c r="S212" s="6">
        <f>I212/$F212</f>
        <v>0.49222847359382815</v>
      </c>
      <c r="T212" s="6">
        <f>J212/$F212</f>
        <v>0.48873206025382515</v>
      </c>
      <c r="U212" s="6">
        <f>K212/$F212</f>
        <v>0.48797914528680386</v>
      </c>
      <c r="V212" s="6">
        <f>L212/$F212</f>
        <v>0.48797914528680386</v>
      </c>
      <c r="W212" s="7">
        <f>M212/$G212</f>
        <v>0.99146371349724582</v>
      </c>
      <c r="X212" s="7">
        <f>N212/$G212</f>
        <v>0.90298276013682921</v>
      </c>
      <c r="Y212" s="7">
        <f>O212/$G212</f>
        <v>0.99209535587407727</v>
      </c>
      <c r="Z212" s="7">
        <f>P212/$G212</f>
        <v>0.99783239412111957</v>
      </c>
      <c r="AA212" s="7">
        <f>Q212/$G212</f>
        <v>0.99783239412111957</v>
      </c>
    </row>
    <row r="213" spans="1:27" x14ac:dyDescent="0.3">
      <c r="A213" s="11">
        <v>0</v>
      </c>
      <c r="B213" s="1">
        <v>229</v>
      </c>
      <c r="C213" s="1" t="s">
        <v>423</v>
      </c>
      <c r="D213" s="1" t="s">
        <v>424</v>
      </c>
      <c r="E213" s="1"/>
      <c r="F213">
        <v>256215</v>
      </c>
      <c r="G213" s="1">
        <v>28000.317067</v>
      </c>
      <c r="H213">
        <v>17744</v>
      </c>
      <c r="I213">
        <v>10945</v>
      </c>
      <c r="J213">
        <v>9692</v>
      </c>
      <c r="K213">
        <v>0</v>
      </c>
      <c r="L213">
        <v>0</v>
      </c>
      <c r="M213" s="1">
        <v>25711.258689999999</v>
      </c>
      <c r="N213" s="1">
        <v>11946.925976</v>
      </c>
      <c r="O213" s="1">
        <v>13038.09793</v>
      </c>
      <c r="P213" s="1">
        <v>1719.9515289999999</v>
      </c>
      <c r="Q213" s="1">
        <v>0</v>
      </c>
      <c r="R213" s="6">
        <f>H213/$F213</f>
        <v>6.9254337177760861E-2</v>
      </c>
      <c r="S213" s="6">
        <f>I213/$F213</f>
        <v>4.2718029779677223E-2</v>
      </c>
      <c r="T213" s="6">
        <f>J213/$F213</f>
        <v>3.782760572175712E-2</v>
      </c>
      <c r="U213" s="6">
        <f>K213/$F213</f>
        <v>0</v>
      </c>
      <c r="V213" s="6">
        <f>L213/$F213</f>
        <v>0</v>
      </c>
      <c r="W213" s="7">
        <f>M213/$G213</f>
        <v>0.91824884084267067</v>
      </c>
      <c r="X213" s="7">
        <f>N213/$G213</f>
        <v>0.42667109616698401</v>
      </c>
      <c r="Y213" s="7">
        <f>O213/$G213</f>
        <v>0.46564108180639696</v>
      </c>
      <c r="Z213" s="7">
        <f>P213/$G213</f>
        <v>6.1426144742734459E-2</v>
      </c>
      <c r="AA213" s="7">
        <f>Q213/$G213</f>
        <v>0</v>
      </c>
    </row>
    <row r="214" spans="1:27" x14ac:dyDescent="0.3">
      <c r="A214" s="10">
        <v>0</v>
      </c>
      <c r="B214" s="1">
        <v>230</v>
      </c>
      <c r="C214" s="1" t="s">
        <v>425</v>
      </c>
      <c r="D214" s="1" t="s">
        <v>426</v>
      </c>
      <c r="E214" s="1"/>
      <c r="F214">
        <v>236210</v>
      </c>
      <c r="G214" s="1">
        <v>12100.615559</v>
      </c>
      <c r="H214">
        <v>54057</v>
      </c>
      <c r="I214">
        <v>50188</v>
      </c>
      <c r="J214">
        <v>48499</v>
      </c>
      <c r="K214">
        <v>44894</v>
      </c>
      <c r="L214">
        <v>29840</v>
      </c>
      <c r="M214" s="1">
        <v>11560.536564</v>
      </c>
      <c r="N214" s="1">
        <v>11543.750389999999</v>
      </c>
      <c r="O214" s="1">
        <v>12027.615664000001</v>
      </c>
      <c r="P214" s="1">
        <v>12043.959193000001</v>
      </c>
      <c r="Q214" s="1">
        <v>12044.247820000001</v>
      </c>
      <c r="R214" s="6">
        <f>H214/$F214</f>
        <v>0.22885144574742813</v>
      </c>
      <c r="S214" s="6">
        <f>I214/$F214</f>
        <v>0.21247195292324628</v>
      </c>
      <c r="T214" s="6">
        <f>J214/$F214</f>
        <v>0.20532153592142585</v>
      </c>
      <c r="U214" s="6">
        <f>K214/$F214</f>
        <v>0.19005969264637398</v>
      </c>
      <c r="V214" s="6">
        <f>L214/$F214</f>
        <v>0.12632826721984675</v>
      </c>
      <c r="W214" s="7">
        <f>M214/$G214</f>
        <v>0.95536764288009224</v>
      </c>
      <c r="X214" s="7">
        <f>N214/$G214</f>
        <v>0.95398042634402802</v>
      </c>
      <c r="Y214" s="7">
        <f>O214/$G214</f>
        <v>0.9939672577280001</v>
      </c>
      <c r="Z214" s="7">
        <f>P214/$G214</f>
        <v>0.99531789389359948</v>
      </c>
      <c r="AA214" s="7">
        <f>Q214/$G214</f>
        <v>0.99534174615124638</v>
      </c>
    </row>
    <row r="215" spans="1:27" x14ac:dyDescent="0.3">
      <c r="A215" s="11">
        <v>0</v>
      </c>
      <c r="B215" s="1">
        <v>232</v>
      </c>
      <c r="C215" s="1" t="s">
        <v>427</v>
      </c>
      <c r="D215" s="1" t="s">
        <v>428</v>
      </c>
      <c r="E215" s="1"/>
      <c r="F215">
        <v>315857</v>
      </c>
      <c r="G215" s="1">
        <v>12743.423434</v>
      </c>
      <c r="H215">
        <v>56779</v>
      </c>
      <c r="I215">
        <v>38788</v>
      </c>
      <c r="J215">
        <v>35806</v>
      </c>
      <c r="K215">
        <v>31238</v>
      </c>
      <c r="L215">
        <v>14137</v>
      </c>
      <c r="M215" s="1">
        <v>12475.51569</v>
      </c>
      <c r="N215" s="1">
        <v>5901.8070180000004</v>
      </c>
      <c r="O215" s="1">
        <v>9090.0645559999994</v>
      </c>
      <c r="P215" s="1">
        <v>12018.071024999999</v>
      </c>
      <c r="Q215" s="1">
        <v>12440.767889999999</v>
      </c>
      <c r="R215" s="6">
        <f>H215/$F215</f>
        <v>0.17976172761724452</v>
      </c>
      <c r="S215" s="6">
        <f>I215/$F215</f>
        <v>0.122802407418547</v>
      </c>
      <c r="T215" s="6">
        <f>J215/$F215</f>
        <v>0.11336142621502769</v>
      </c>
      <c r="U215" s="6">
        <f>K215/$F215</f>
        <v>9.889918539085725E-2</v>
      </c>
      <c r="V215" s="6">
        <f>L215/$F215</f>
        <v>4.4757596000721843E-2</v>
      </c>
      <c r="W215" s="7">
        <f>M215/$G215</f>
        <v>0.97897678395546284</v>
      </c>
      <c r="X215" s="7">
        <f>N215/$G215</f>
        <v>0.46312570939561865</v>
      </c>
      <c r="Y215" s="7">
        <f>O215/$G215</f>
        <v>0.7133141736267915</v>
      </c>
      <c r="Z215" s="7">
        <f>P215/$G215</f>
        <v>0.94308025525819617</v>
      </c>
      <c r="AA215" s="7">
        <f>Q215/$G215</f>
        <v>0.97625005983929691</v>
      </c>
    </row>
    <row r="216" spans="1:27" x14ac:dyDescent="0.3">
      <c r="A216" s="10">
        <v>0</v>
      </c>
      <c r="B216" s="1">
        <v>233</v>
      </c>
      <c r="C216" s="1" t="s">
        <v>429</v>
      </c>
      <c r="D216" s="1" t="s">
        <v>430</v>
      </c>
      <c r="E216" s="1"/>
      <c r="F216">
        <v>344141</v>
      </c>
      <c r="G216" s="1">
        <v>19807.063107000002</v>
      </c>
      <c r="H216">
        <v>85423</v>
      </c>
      <c r="I216">
        <v>58248</v>
      </c>
      <c r="J216">
        <v>49472</v>
      </c>
      <c r="K216">
        <v>46201</v>
      </c>
      <c r="L216">
        <v>14606</v>
      </c>
      <c r="M216" s="1">
        <v>19463.745632999999</v>
      </c>
      <c r="N216" s="1">
        <v>15177.495430000001</v>
      </c>
      <c r="O216" s="1">
        <v>18529.888712</v>
      </c>
      <c r="P216" s="1">
        <v>19525.120573</v>
      </c>
      <c r="Q216" s="1">
        <v>18814.178029999999</v>
      </c>
      <c r="R216" s="6">
        <f>H216/$F216</f>
        <v>0.24822093269909717</v>
      </c>
      <c r="S216" s="6">
        <f>I216/$F216</f>
        <v>0.16925620603182998</v>
      </c>
      <c r="T216" s="6">
        <f>J216/$F216</f>
        <v>0.14375503064151032</v>
      </c>
      <c r="U216" s="6">
        <f>K216/$F216</f>
        <v>0.13425020558433898</v>
      </c>
      <c r="V216" s="6">
        <f>L216/$F216</f>
        <v>4.2441906079194285E-2</v>
      </c>
      <c r="W216" s="7">
        <f>M216/$G216</f>
        <v>0.9826669167384704</v>
      </c>
      <c r="X216" s="7">
        <f>N216/$G216</f>
        <v>0.7662668285555233</v>
      </c>
      <c r="Y216" s="7">
        <f>O216/$G216</f>
        <v>0.93551924441798562</v>
      </c>
      <c r="Z216" s="7">
        <f>P216/$G216</f>
        <v>0.98576555582839742</v>
      </c>
      <c r="AA216" s="7">
        <f>Q216/$G216</f>
        <v>0.9498721707687644</v>
      </c>
    </row>
    <row r="217" spans="1:27" x14ac:dyDescent="0.3">
      <c r="A217" s="11">
        <v>0</v>
      </c>
      <c r="B217" s="1">
        <v>234</v>
      </c>
      <c r="C217" s="1" t="s">
        <v>431</v>
      </c>
      <c r="D217" s="1" t="s">
        <v>432</v>
      </c>
      <c r="E217" s="1"/>
      <c r="F217">
        <v>270574</v>
      </c>
      <c r="G217" s="1">
        <v>10299.464641</v>
      </c>
      <c r="H217">
        <v>71417</v>
      </c>
      <c r="I217">
        <v>57896</v>
      </c>
      <c r="J217">
        <v>53075</v>
      </c>
      <c r="K217">
        <v>45405</v>
      </c>
      <c r="L217">
        <v>35862</v>
      </c>
      <c r="M217" s="1">
        <v>10268.369038999999</v>
      </c>
      <c r="N217" s="1">
        <v>8670.6890590000003</v>
      </c>
      <c r="O217" s="1">
        <v>10288.551390000001</v>
      </c>
      <c r="P217" s="1">
        <v>10288.473910000001</v>
      </c>
      <c r="Q217" s="1">
        <v>10288.473910000001</v>
      </c>
      <c r="R217" s="6">
        <f>H217/$F217</f>
        <v>0.26394627717371216</v>
      </c>
      <c r="S217" s="6">
        <f>I217/$F217</f>
        <v>0.21397473519259055</v>
      </c>
      <c r="T217" s="6">
        <f>J217/$F217</f>
        <v>0.19615705869743583</v>
      </c>
      <c r="U217" s="6">
        <f>K217/$F217</f>
        <v>0.16780991521727881</v>
      </c>
      <c r="V217" s="6">
        <f>L217/$F217</f>
        <v>0.13254045104112</v>
      </c>
      <c r="W217" s="7">
        <f>M217/$G217</f>
        <v>0.99698085258953983</v>
      </c>
      <c r="X217" s="7">
        <f>N217/$G217</f>
        <v>0.84185822867761617</v>
      </c>
      <c r="Y217" s="7">
        <f>O217/$G217</f>
        <v>0.99894040599386524</v>
      </c>
      <c r="Z217" s="7">
        <f>P217/$G217</f>
        <v>0.99893288327276275</v>
      </c>
      <c r="AA217" s="7">
        <f>Q217/$G217</f>
        <v>0.99893288327276275</v>
      </c>
    </row>
    <row r="218" spans="1:27" x14ac:dyDescent="0.3">
      <c r="A218" s="10">
        <v>0</v>
      </c>
      <c r="B218" s="1">
        <v>236</v>
      </c>
      <c r="C218" s="1" t="s">
        <v>433</v>
      </c>
      <c r="D218" s="1" t="s">
        <v>434</v>
      </c>
      <c r="E218" s="1"/>
      <c r="F218">
        <v>164295</v>
      </c>
      <c r="G218" s="1">
        <v>11027.677664000001</v>
      </c>
      <c r="H218">
        <v>8821</v>
      </c>
      <c r="I218">
        <v>1376</v>
      </c>
      <c r="J218">
        <v>0</v>
      </c>
      <c r="K218">
        <v>0</v>
      </c>
      <c r="L218">
        <v>0</v>
      </c>
      <c r="M218" s="1">
        <v>10276.378280000001</v>
      </c>
      <c r="N218" s="1">
        <v>3086.8689749999999</v>
      </c>
      <c r="O218" s="1">
        <v>238.29091099999999</v>
      </c>
      <c r="P218" s="1">
        <v>2066.9214449999999</v>
      </c>
      <c r="Q218" s="1">
        <v>0</v>
      </c>
      <c r="R218" s="6">
        <f>H218/$F218</f>
        <v>5.3690008825588116E-2</v>
      </c>
      <c r="S218" s="6">
        <f>I218/$F218</f>
        <v>8.375178794242065E-3</v>
      </c>
      <c r="T218" s="6">
        <f>J218/$F218</f>
        <v>0</v>
      </c>
      <c r="U218" s="6">
        <f>K218/$F218</f>
        <v>0</v>
      </c>
      <c r="V218" s="6">
        <f>L218/$F218</f>
        <v>0</v>
      </c>
      <c r="W218" s="7">
        <f>M218/$G218</f>
        <v>0.93187147766817424</v>
      </c>
      <c r="X218" s="7">
        <f>N218/$G218</f>
        <v>0.27992013087915368</v>
      </c>
      <c r="Y218" s="7">
        <f>O218/$G218</f>
        <v>2.1608439987133812E-2</v>
      </c>
      <c r="Z218" s="7">
        <f>P218/$G218</f>
        <v>0.18743034644071002</v>
      </c>
      <c r="AA218" s="7">
        <f>Q218/$G218</f>
        <v>0</v>
      </c>
    </row>
    <row r="219" spans="1:27" x14ac:dyDescent="0.3">
      <c r="A219" s="11">
        <v>0</v>
      </c>
      <c r="B219" s="1">
        <v>238</v>
      </c>
      <c r="C219" s="1" t="s">
        <v>435</v>
      </c>
      <c r="D219" s="1" t="s">
        <v>436</v>
      </c>
      <c r="E219" s="1"/>
      <c r="F219">
        <v>1203833</v>
      </c>
      <c r="G219" s="1">
        <v>19550.224886</v>
      </c>
      <c r="H219">
        <v>55012</v>
      </c>
      <c r="I219">
        <v>43684</v>
      </c>
      <c r="J219">
        <v>38223</v>
      </c>
      <c r="K219">
        <v>38223</v>
      </c>
      <c r="L219">
        <v>14257</v>
      </c>
      <c r="M219" s="1">
        <v>14756.005553000001</v>
      </c>
      <c r="N219" s="1">
        <v>3260.0784699999999</v>
      </c>
      <c r="O219" s="1">
        <v>1815.4640549999999</v>
      </c>
      <c r="P219" s="1">
        <v>6444.3288769999999</v>
      </c>
      <c r="Q219" s="1">
        <v>15197.055662000001</v>
      </c>
      <c r="R219" s="6">
        <f>H219/$F219</f>
        <v>4.5697368322682633E-2</v>
      </c>
      <c r="S219" s="6">
        <f>I219/$F219</f>
        <v>3.6287425249183235E-2</v>
      </c>
      <c r="T219" s="6">
        <f>J219/$F219</f>
        <v>3.1751081753033851E-2</v>
      </c>
      <c r="U219" s="6">
        <f>K219/$F219</f>
        <v>3.1751081753033851E-2</v>
      </c>
      <c r="V219" s="6">
        <f>L219/$F219</f>
        <v>1.1843004802161097E-2</v>
      </c>
      <c r="W219" s="7">
        <f>M219/$G219</f>
        <v>0.75477421047810245</v>
      </c>
      <c r="X219" s="7">
        <f>N219/$G219</f>
        <v>0.16675401377784438</v>
      </c>
      <c r="Y219" s="7">
        <f>O219/$G219</f>
        <v>9.286154331145631E-2</v>
      </c>
      <c r="Z219" s="7">
        <f>P219/$G219</f>
        <v>0.32962939887278797</v>
      </c>
      <c r="AA219" s="7">
        <f>Q219/$G219</f>
        <v>0.77733405884669271</v>
      </c>
    </row>
    <row r="220" spans="1:27" x14ac:dyDescent="0.3">
      <c r="A220" s="10">
        <v>0</v>
      </c>
      <c r="B220" s="1">
        <v>239</v>
      </c>
      <c r="C220" s="1" t="s">
        <v>437</v>
      </c>
      <c r="D220" s="1" t="s">
        <v>438</v>
      </c>
      <c r="E220" s="1"/>
      <c r="F220">
        <v>1314766</v>
      </c>
      <c r="G220" s="1">
        <v>34877.637798000003</v>
      </c>
      <c r="H220">
        <v>132985</v>
      </c>
      <c r="I220">
        <v>115605</v>
      </c>
      <c r="J220">
        <v>102461</v>
      </c>
      <c r="K220">
        <v>94390</v>
      </c>
      <c r="L220">
        <v>73517</v>
      </c>
      <c r="M220" s="1">
        <v>29218.312171000001</v>
      </c>
      <c r="N220" s="1">
        <v>16350.690500999999</v>
      </c>
      <c r="O220" s="1">
        <v>21293.744125000001</v>
      </c>
      <c r="P220" s="1">
        <v>25680.832828999999</v>
      </c>
      <c r="Q220" s="1">
        <v>27198.247325</v>
      </c>
      <c r="R220" s="6">
        <f>H220/$F220</f>
        <v>0.10114727639747301</v>
      </c>
      <c r="S220" s="6">
        <f>I220/$F220</f>
        <v>8.7928194066472662E-2</v>
      </c>
      <c r="T220" s="6">
        <f>J220/$F220</f>
        <v>7.7930977831796686E-2</v>
      </c>
      <c r="U220" s="6">
        <f>K220/$F220</f>
        <v>7.179224287820038E-2</v>
      </c>
      <c r="V220" s="6">
        <f>L220/$F220</f>
        <v>5.5916414023484025E-2</v>
      </c>
      <c r="W220" s="7">
        <f>M220/$G220</f>
        <v>0.83773770288638849</v>
      </c>
      <c r="X220" s="7">
        <f>N220/$G220</f>
        <v>0.46880154544002978</v>
      </c>
      <c r="Y220" s="7">
        <f>O220/$G220</f>
        <v>0.61052713054497787</v>
      </c>
      <c r="Z220" s="7">
        <f>P220/$G220</f>
        <v>0.73631227486606388</v>
      </c>
      <c r="AA220" s="7">
        <f>Q220/$G220</f>
        <v>0.7798190772701824</v>
      </c>
    </row>
    <row r="221" spans="1:27" x14ac:dyDescent="0.3">
      <c r="A221" s="11">
        <v>0</v>
      </c>
      <c r="B221" s="1">
        <v>240</v>
      </c>
      <c r="C221" s="1" t="s">
        <v>439</v>
      </c>
      <c r="D221" s="1" t="s">
        <v>440</v>
      </c>
      <c r="E221" s="1"/>
      <c r="F221">
        <v>327367</v>
      </c>
      <c r="G221" s="1">
        <v>21733.032363999999</v>
      </c>
      <c r="H221">
        <v>76734</v>
      </c>
      <c r="I221">
        <v>64931</v>
      </c>
      <c r="J221">
        <v>62650</v>
      </c>
      <c r="K221">
        <v>62650</v>
      </c>
      <c r="L221">
        <v>60798</v>
      </c>
      <c r="M221" s="1">
        <v>19558.261439000002</v>
      </c>
      <c r="N221" s="1">
        <v>10040.105067</v>
      </c>
      <c r="O221" s="1">
        <v>13459.730883</v>
      </c>
      <c r="P221" s="1">
        <v>21518.316480000001</v>
      </c>
      <c r="Q221" s="1">
        <v>21518.316480000001</v>
      </c>
      <c r="R221" s="6">
        <f>H221/$F221</f>
        <v>0.23439748050353273</v>
      </c>
      <c r="S221" s="6">
        <f>I221/$F221</f>
        <v>0.19834314393326144</v>
      </c>
      <c r="T221" s="6">
        <f>J221/$F221</f>
        <v>0.19137542880009287</v>
      </c>
      <c r="U221" s="6">
        <f>K221/$F221</f>
        <v>0.19137542880009287</v>
      </c>
      <c r="V221" s="6">
        <f>L221/$F221</f>
        <v>0.18571816951616993</v>
      </c>
      <c r="W221" s="7">
        <f>M221/$G221</f>
        <v>0.89993246738074029</v>
      </c>
      <c r="X221" s="7">
        <f>N221/$G221</f>
        <v>0.46197442210738526</v>
      </c>
      <c r="Y221" s="7">
        <f>O221/$G221</f>
        <v>0.61932134722697829</v>
      </c>
      <c r="Z221" s="7">
        <f>P221/$G221</f>
        <v>0.99012029796837431</v>
      </c>
      <c r="AA221" s="7">
        <f>Q221/$G221</f>
        <v>0.99012029796837431</v>
      </c>
    </row>
    <row r="222" spans="1:27" x14ac:dyDescent="0.3">
      <c r="A222" s="10">
        <v>0</v>
      </c>
      <c r="B222" s="1">
        <v>241</v>
      </c>
      <c r="C222" s="1" t="s">
        <v>441</v>
      </c>
      <c r="D222" s="1" t="s">
        <v>442</v>
      </c>
      <c r="E222" s="1"/>
      <c r="F222">
        <v>502119</v>
      </c>
      <c r="G222" s="1">
        <v>33104.426081999998</v>
      </c>
      <c r="H222">
        <v>128219</v>
      </c>
      <c r="I222">
        <v>104390</v>
      </c>
      <c r="J222">
        <v>93081</v>
      </c>
      <c r="K222">
        <v>91483</v>
      </c>
      <c r="L222">
        <v>52554</v>
      </c>
      <c r="M222" s="1">
        <v>32547.370610999998</v>
      </c>
      <c r="N222" s="1">
        <v>24987.842346000001</v>
      </c>
      <c r="O222" s="1">
        <v>30553.295738000001</v>
      </c>
      <c r="P222" s="1">
        <v>32661.861485000001</v>
      </c>
      <c r="Q222" s="1">
        <v>32498.545386000002</v>
      </c>
      <c r="R222" s="6">
        <f>H222/$F222</f>
        <v>0.25535580211065506</v>
      </c>
      <c r="S222" s="6">
        <f>I222/$F222</f>
        <v>0.20789892435856838</v>
      </c>
      <c r="T222" s="6">
        <f>J222/$F222</f>
        <v>0.18537637492307601</v>
      </c>
      <c r="U222" s="6">
        <f>K222/$F222</f>
        <v>0.18219386241110175</v>
      </c>
      <c r="V222" s="6">
        <f>L222/$F222</f>
        <v>0.10466443213660506</v>
      </c>
      <c r="W222" s="7">
        <f>M222/$G222</f>
        <v>0.9831727796875207</v>
      </c>
      <c r="X222" s="7">
        <f>N222/$G222</f>
        <v>0.75481877511197026</v>
      </c>
      <c r="Y222" s="7">
        <f>O222/$G222</f>
        <v>0.92293688047390332</v>
      </c>
      <c r="Z222" s="7">
        <f>P222/$G222</f>
        <v>0.9866312560168311</v>
      </c>
      <c r="AA222" s="7">
        <f>Q222/$G222</f>
        <v>0.98169789458064538</v>
      </c>
    </row>
    <row r="223" spans="1:27" x14ac:dyDescent="0.3">
      <c r="A223" s="11">
        <v>1</v>
      </c>
      <c r="B223" s="1">
        <v>242</v>
      </c>
      <c r="C223" s="1" t="s">
        <v>443</v>
      </c>
      <c r="D223" s="1" t="s">
        <v>444</v>
      </c>
      <c r="E223" s="1"/>
      <c r="F223">
        <v>575010</v>
      </c>
      <c r="G223" s="1">
        <v>101458.30459099999</v>
      </c>
      <c r="H223">
        <v>152294</v>
      </c>
      <c r="I223">
        <v>122889</v>
      </c>
      <c r="J223">
        <v>102759</v>
      </c>
      <c r="K223">
        <v>98136</v>
      </c>
      <c r="L223">
        <v>69632</v>
      </c>
      <c r="M223" s="1">
        <v>92199.338743999993</v>
      </c>
      <c r="N223" s="1">
        <v>58022.127972000002</v>
      </c>
      <c r="O223" s="1">
        <v>66913.070430000007</v>
      </c>
      <c r="P223" s="1">
        <v>100034.93724</v>
      </c>
      <c r="Q223" s="1">
        <v>100034.93724</v>
      </c>
      <c r="R223" s="6">
        <f>H223/$F223</f>
        <v>0.26485452426914313</v>
      </c>
      <c r="S223" s="6">
        <f>I223/$F223</f>
        <v>0.21371628319507488</v>
      </c>
      <c r="T223" s="6">
        <f>J223/$F223</f>
        <v>0.17870819637919341</v>
      </c>
      <c r="U223" s="6">
        <f>K223/$F223</f>
        <v>0.17066833620284866</v>
      </c>
      <c r="V223" s="6">
        <f>L223/$F223</f>
        <v>0.12109702439957566</v>
      </c>
      <c r="W223" s="7">
        <f>M223/$G223</f>
        <v>0.90874117319104764</v>
      </c>
      <c r="X223" s="7">
        <f>N223/$G223</f>
        <v>0.57188150547064176</v>
      </c>
      <c r="Y223" s="7">
        <f>O223/$G223</f>
        <v>0.65951299600107482</v>
      </c>
      <c r="Z223" s="7">
        <f>P223/$G223</f>
        <v>0.98597091330534359</v>
      </c>
      <c r="AA223" s="7">
        <f>Q223/$G223</f>
        <v>0.98597091330534359</v>
      </c>
    </row>
    <row r="224" spans="1:27" x14ac:dyDescent="0.3">
      <c r="A224" s="10">
        <v>0</v>
      </c>
      <c r="B224" s="1">
        <v>244</v>
      </c>
      <c r="C224" s="1" t="s">
        <v>445</v>
      </c>
      <c r="D224" s="1" t="s">
        <v>446</v>
      </c>
      <c r="E224" s="1"/>
      <c r="F224">
        <v>680849</v>
      </c>
      <c r="G224" s="1">
        <v>12426.693031999999</v>
      </c>
      <c r="H224">
        <v>39332</v>
      </c>
      <c r="I224">
        <v>24410</v>
      </c>
      <c r="J224">
        <v>24410</v>
      </c>
      <c r="K224">
        <v>18268</v>
      </c>
      <c r="L224">
        <v>4982</v>
      </c>
      <c r="M224" s="1">
        <v>9013.6009529999992</v>
      </c>
      <c r="N224" s="1">
        <v>3637.9782789999999</v>
      </c>
      <c r="O224" s="1">
        <v>6787.0422749999998</v>
      </c>
      <c r="P224" s="1">
        <v>8930.9657829999996</v>
      </c>
      <c r="Q224" s="1">
        <v>8455.5849070000004</v>
      </c>
      <c r="R224" s="6">
        <f>H224/$F224</f>
        <v>5.7769050112433155E-2</v>
      </c>
      <c r="S224" s="6">
        <f>I224/$F224</f>
        <v>3.5852296177272786E-2</v>
      </c>
      <c r="T224" s="6">
        <f>J224/$F224</f>
        <v>3.5852296177272786E-2</v>
      </c>
      <c r="U224" s="6">
        <f>K224/$F224</f>
        <v>2.6831206332094196E-2</v>
      </c>
      <c r="V224" s="6">
        <f>L224/$F224</f>
        <v>7.3173346806707507E-3</v>
      </c>
      <c r="W224" s="7">
        <f>M224/$G224</f>
        <v>0.72534188539051048</v>
      </c>
      <c r="X224" s="7">
        <f>N224/$G224</f>
        <v>0.29275514166414474</v>
      </c>
      <c r="Y224" s="7">
        <f>O224/$G224</f>
        <v>0.54616640626131785</v>
      </c>
      <c r="Z224" s="7">
        <f>P224/$G224</f>
        <v>0.71869207358722498</v>
      </c>
      <c r="AA224" s="7">
        <f>Q224/$G224</f>
        <v>0.68043725593172766</v>
      </c>
    </row>
    <row r="225" spans="1:27" x14ac:dyDescent="0.3">
      <c r="A225" s="11">
        <v>0</v>
      </c>
      <c r="B225" s="1">
        <v>245</v>
      </c>
      <c r="C225" s="1" t="s">
        <v>447</v>
      </c>
      <c r="D225" s="1" t="s">
        <v>448</v>
      </c>
      <c r="E225" s="1"/>
      <c r="F225">
        <v>347105</v>
      </c>
      <c r="G225" s="1">
        <v>20253.559821999999</v>
      </c>
      <c r="H225">
        <v>113956</v>
      </c>
      <c r="I225">
        <v>102751</v>
      </c>
      <c r="J225">
        <v>100447</v>
      </c>
      <c r="K225">
        <v>100447</v>
      </c>
      <c r="L225">
        <v>100447</v>
      </c>
      <c r="M225" s="1">
        <v>19032.962361999998</v>
      </c>
      <c r="N225" s="1">
        <v>15553.378140000001</v>
      </c>
      <c r="O225" s="1">
        <v>20123.197636000001</v>
      </c>
      <c r="P225" s="1">
        <v>20172.875999</v>
      </c>
      <c r="Q225" s="1">
        <v>20172.875999</v>
      </c>
      <c r="R225" s="6">
        <f>H225/$F225</f>
        <v>0.32830411546938248</v>
      </c>
      <c r="S225" s="6">
        <f>I225/$F225</f>
        <v>0.29602281730312152</v>
      </c>
      <c r="T225" s="6">
        <f>J225/$F225</f>
        <v>0.28938505639503898</v>
      </c>
      <c r="U225" s="6">
        <f>K225/$F225</f>
        <v>0.28938505639503898</v>
      </c>
      <c r="V225" s="6">
        <f>L225/$F225</f>
        <v>0.28938505639503898</v>
      </c>
      <c r="W225" s="7">
        <f>M225/$G225</f>
        <v>0.93973417657304115</v>
      </c>
      <c r="X225" s="7">
        <f>N225/$G225</f>
        <v>0.76793305851870419</v>
      </c>
      <c r="Y225" s="7">
        <f>O225/$G225</f>
        <v>0.99356349268248656</v>
      </c>
      <c r="Z225" s="7">
        <f>P225/$G225</f>
        <v>0.99601631398583279</v>
      </c>
      <c r="AA225" s="7">
        <f>Q225/$G225</f>
        <v>0.99601631398583279</v>
      </c>
    </row>
    <row r="226" spans="1:27" x14ac:dyDescent="0.3">
      <c r="A226" s="10">
        <v>0</v>
      </c>
      <c r="B226" s="1">
        <v>246</v>
      </c>
      <c r="C226" s="1" t="s">
        <v>449</v>
      </c>
      <c r="D226" s="1" t="s">
        <v>450</v>
      </c>
      <c r="E226" s="1"/>
      <c r="F226">
        <v>354557</v>
      </c>
      <c r="G226" s="1">
        <v>11240.679749999999</v>
      </c>
      <c r="H226">
        <v>11235</v>
      </c>
      <c r="I226">
        <v>3059</v>
      </c>
      <c r="J226">
        <v>3059</v>
      </c>
      <c r="K226">
        <v>0</v>
      </c>
      <c r="L226">
        <v>0</v>
      </c>
      <c r="M226" s="1">
        <v>7479.2077769999996</v>
      </c>
      <c r="N226" s="1">
        <v>346.20688799999999</v>
      </c>
      <c r="O226" s="1">
        <v>809.25879999999995</v>
      </c>
      <c r="P226" s="1">
        <v>0</v>
      </c>
      <c r="Q226" s="1">
        <v>0</v>
      </c>
      <c r="R226" s="6">
        <f>H226/$F226</f>
        <v>3.1687429665751908E-2</v>
      </c>
      <c r="S226" s="6">
        <f>I226/$F226</f>
        <v>8.6276677656907073E-3</v>
      </c>
      <c r="T226" s="6">
        <f>J226/$F226</f>
        <v>8.6276677656907073E-3</v>
      </c>
      <c r="U226" s="6">
        <f>K226/$F226</f>
        <v>0</v>
      </c>
      <c r="V226" s="6">
        <f>L226/$F226</f>
        <v>0</v>
      </c>
      <c r="W226" s="7">
        <f>M226/$G226</f>
        <v>0.66536970568883969</v>
      </c>
      <c r="X226" s="7">
        <f>N226/$G226</f>
        <v>3.0799461927558253E-2</v>
      </c>
      <c r="Y226" s="7">
        <f>O226/$G226</f>
        <v>7.1993759985911884E-2</v>
      </c>
      <c r="Z226" s="7">
        <f>P226/$G226</f>
        <v>0</v>
      </c>
      <c r="AA226" s="7">
        <f>Q226/$G226</f>
        <v>0</v>
      </c>
    </row>
    <row r="227" spans="1:27" x14ac:dyDescent="0.3">
      <c r="A227" s="11">
        <v>0</v>
      </c>
      <c r="B227" s="1">
        <v>247</v>
      </c>
      <c r="C227" s="1" t="s">
        <v>451</v>
      </c>
      <c r="D227" s="1" t="s">
        <v>452</v>
      </c>
      <c r="E227" s="1"/>
      <c r="F227">
        <v>179288</v>
      </c>
      <c r="G227" s="1">
        <v>13230.298857</v>
      </c>
      <c r="H227">
        <v>58928</v>
      </c>
      <c r="I227">
        <v>45789</v>
      </c>
      <c r="J227">
        <v>41827</v>
      </c>
      <c r="K227">
        <v>37756</v>
      </c>
      <c r="L227">
        <v>5336</v>
      </c>
      <c r="M227" s="1">
        <v>13144.048187</v>
      </c>
      <c r="N227" s="1">
        <v>12765.835159</v>
      </c>
      <c r="O227" s="1">
        <v>13159.589286</v>
      </c>
      <c r="P227" s="1">
        <v>13159.589286</v>
      </c>
      <c r="Q227" s="1">
        <v>13159.091506000001</v>
      </c>
      <c r="R227" s="6">
        <f>H227/$F227</f>
        <v>0.32867788139752802</v>
      </c>
      <c r="S227" s="6">
        <f>I227/$F227</f>
        <v>0.25539355673553166</v>
      </c>
      <c r="T227" s="6">
        <f>J227/$F227</f>
        <v>0.23329503368881352</v>
      </c>
      <c r="U227" s="6">
        <f>K227/$F227</f>
        <v>0.21058855026549461</v>
      </c>
      <c r="V227" s="6">
        <f>L227/$F227</f>
        <v>2.9762170362768285E-2</v>
      </c>
      <c r="W227" s="7">
        <f>M227/$G227</f>
        <v>0.99348082224504208</v>
      </c>
      <c r="X227" s="7">
        <f>N227/$G227</f>
        <v>0.96489393754289554</v>
      </c>
      <c r="Y227" s="7">
        <f>O227/$G227</f>
        <v>0.99465548195363795</v>
      </c>
      <c r="Z227" s="7">
        <f>P227/$G227</f>
        <v>0.99465548195363795</v>
      </c>
      <c r="AA227" s="7">
        <f>Q227/$G227</f>
        <v>0.99461785770906275</v>
      </c>
    </row>
    <row r="228" spans="1:27" x14ac:dyDescent="0.3">
      <c r="A228" s="10">
        <v>0</v>
      </c>
      <c r="B228" s="1">
        <v>248</v>
      </c>
      <c r="C228" s="1" t="s">
        <v>453</v>
      </c>
      <c r="D228" s="1" t="s">
        <v>454</v>
      </c>
      <c r="E228" s="1"/>
      <c r="F228">
        <v>87724</v>
      </c>
      <c r="G228" s="1">
        <v>16404.556172000001</v>
      </c>
      <c r="H228">
        <v>18612</v>
      </c>
      <c r="I228">
        <v>14039</v>
      </c>
      <c r="J228">
        <v>10414</v>
      </c>
      <c r="K228">
        <v>10414</v>
      </c>
      <c r="L228">
        <v>2773</v>
      </c>
      <c r="M228" s="1">
        <v>16270.097512</v>
      </c>
      <c r="N228" s="1">
        <v>15718.983179999999</v>
      </c>
      <c r="O228" s="1">
        <v>16270.491493</v>
      </c>
      <c r="P228" s="1">
        <v>16304.670512000001</v>
      </c>
      <c r="Q228" s="1">
        <v>16304.670512000001</v>
      </c>
      <c r="R228" s="6">
        <f>H228/$F228</f>
        <v>0.21216542793306278</v>
      </c>
      <c r="S228" s="6">
        <f>I228/$F228</f>
        <v>0.16003602206921708</v>
      </c>
      <c r="T228" s="6">
        <f>J228/$F228</f>
        <v>0.11871323697049838</v>
      </c>
      <c r="U228" s="6">
        <f>K228/$F228</f>
        <v>0.11871323697049838</v>
      </c>
      <c r="V228" s="6">
        <f>L228/$F228</f>
        <v>3.1610505676895717E-2</v>
      </c>
      <c r="W228" s="7">
        <f>M228/$G228</f>
        <v>0.99180357831140231</v>
      </c>
      <c r="X228" s="7">
        <f>N228/$G228</f>
        <v>0.95820837913492796</v>
      </c>
      <c r="Y228" s="7">
        <f>O228/$G228</f>
        <v>0.9918275948709403</v>
      </c>
      <c r="Z228" s="7">
        <f>P228/$G228</f>
        <v>0.99391110256487836</v>
      </c>
      <c r="AA228" s="7">
        <f>Q228/$G228</f>
        <v>0.99391110256487836</v>
      </c>
    </row>
    <row r="229" spans="1:27" x14ac:dyDescent="0.3">
      <c r="A229" s="11">
        <v>0</v>
      </c>
      <c r="B229" s="1">
        <v>249</v>
      </c>
      <c r="C229" s="1" t="s">
        <v>455</v>
      </c>
      <c r="D229" s="1" t="s">
        <v>456</v>
      </c>
      <c r="E229" s="1"/>
      <c r="F229">
        <v>114966</v>
      </c>
      <c r="G229" s="1">
        <v>15419.987278000001</v>
      </c>
      <c r="H229">
        <v>11437</v>
      </c>
      <c r="I229">
        <v>5107</v>
      </c>
      <c r="J229">
        <v>174</v>
      </c>
      <c r="K229">
        <v>174</v>
      </c>
      <c r="L229">
        <v>0</v>
      </c>
      <c r="M229" s="1">
        <v>14437.737202</v>
      </c>
      <c r="N229" s="1">
        <v>4435.110291</v>
      </c>
      <c r="O229" s="1">
        <v>1745.7420910000001</v>
      </c>
      <c r="P229" s="1">
        <v>8749.5183720000005</v>
      </c>
      <c r="Q229" s="1">
        <v>9146.4903830000003</v>
      </c>
      <c r="R229" s="6">
        <f>H229/$F229</f>
        <v>9.9481585860167351E-2</v>
      </c>
      <c r="S229" s="6">
        <f>I229/$F229</f>
        <v>4.4421829062505434E-2</v>
      </c>
      <c r="T229" s="6">
        <f>J229/$F229</f>
        <v>1.5134909451490007E-3</v>
      </c>
      <c r="U229" s="6">
        <f>K229/$F229</f>
        <v>1.5134909451490007E-3</v>
      </c>
      <c r="V229" s="6">
        <f>L229/$F229</f>
        <v>0</v>
      </c>
      <c r="W229" s="7">
        <f>M229/$G229</f>
        <v>0.93630020192030927</v>
      </c>
      <c r="X229" s="7">
        <f>N229/$G229</f>
        <v>0.28762087873623987</v>
      </c>
      <c r="Y229" s="7">
        <f>O229/$G229</f>
        <v>0.11321293977269908</v>
      </c>
      <c r="Z229" s="7">
        <f>P229/$G229</f>
        <v>0.56741411093659655</v>
      </c>
      <c r="AA229" s="7">
        <f>Q229/$G229</f>
        <v>0.59315810176117834</v>
      </c>
    </row>
    <row r="230" spans="1:27" x14ac:dyDescent="0.3">
      <c r="A230" s="10">
        <v>0</v>
      </c>
      <c r="B230" s="1">
        <v>250</v>
      </c>
      <c r="C230" s="1" t="s">
        <v>457</v>
      </c>
      <c r="D230" s="1" t="s">
        <v>458</v>
      </c>
      <c r="E230" s="1"/>
      <c r="F230">
        <v>574611</v>
      </c>
      <c r="G230" s="1">
        <v>26591.491440000002</v>
      </c>
      <c r="H230">
        <v>126354</v>
      </c>
      <c r="I230">
        <v>97334</v>
      </c>
      <c r="J230">
        <v>80867</v>
      </c>
      <c r="K230">
        <v>72260</v>
      </c>
      <c r="L230">
        <v>46408</v>
      </c>
      <c r="M230" s="1">
        <v>25298.226961</v>
      </c>
      <c r="N230" s="1">
        <v>21737.119438999998</v>
      </c>
      <c r="O230" s="1">
        <v>25364.017093999999</v>
      </c>
      <c r="P230" s="1">
        <v>26277.769713999998</v>
      </c>
      <c r="Q230" s="1">
        <v>26198.978854000001</v>
      </c>
      <c r="R230" s="6">
        <f>H230/$F230</f>
        <v>0.21989485060327771</v>
      </c>
      <c r="S230" s="6">
        <f>I230/$F230</f>
        <v>0.16939111851322025</v>
      </c>
      <c r="T230" s="6">
        <f>J230/$F230</f>
        <v>0.14073347012152571</v>
      </c>
      <c r="U230" s="6">
        <f>K230/$F230</f>
        <v>0.12575464096580122</v>
      </c>
      <c r="V230" s="6">
        <f>L230/$F230</f>
        <v>8.0764203957111855E-2</v>
      </c>
      <c r="W230" s="7">
        <f>M230/$G230</f>
        <v>0.95136547786655468</v>
      </c>
      <c r="X230" s="7">
        <f>N230/$G230</f>
        <v>0.81744641845481969</v>
      </c>
      <c r="Y230" s="7">
        <f>O230/$G230</f>
        <v>0.95383958253076451</v>
      </c>
      <c r="Z230" s="7">
        <f>P230/$G230</f>
        <v>0.98820217637254859</v>
      </c>
      <c r="AA230" s="7">
        <f>Q230/$G230</f>
        <v>0.98523916618646046</v>
      </c>
    </row>
    <row r="231" spans="1:27" x14ac:dyDescent="0.3">
      <c r="A231" s="11">
        <v>0</v>
      </c>
      <c r="B231" s="1">
        <v>251</v>
      </c>
      <c r="C231" s="1" t="s">
        <v>459</v>
      </c>
      <c r="D231" s="1" t="s">
        <v>460</v>
      </c>
      <c r="E231" s="1"/>
      <c r="F231">
        <v>479040</v>
      </c>
      <c r="G231" s="1">
        <v>18025.816081000001</v>
      </c>
      <c r="H231">
        <v>100117</v>
      </c>
      <c r="I231">
        <v>74212</v>
      </c>
      <c r="J231">
        <v>55924</v>
      </c>
      <c r="K231">
        <v>36723</v>
      </c>
      <c r="L231">
        <v>3068</v>
      </c>
      <c r="M231" s="1">
        <v>17789.831450000001</v>
      </c>
      <c r="N231" s="1">
        <v>16384.613175999999</v>
      </c>
      <c r="O231" s="1">
        <v>17050.237128000001</v>
      </c>
      <c r="P231" s="1">
        <v>17980.222644000001</v>
      </c>
      <c r="Q231" s="1">
        <v>15593.493785000001</v>
      </c>
      <c r="R231" s="6">
        <f>H231/$F231</f>
        <v>0.20899507348029392</v>
      </c>
      <c r="S231" s="6">
        <f>I231/$F231</f>
        <v>0.15491816967267868</v>
      </c>
      <c r="T231" s="6">
        <f>J231/$F231</f>
        <v>0.11674181696726788</v>
      </c>
      <c r="U231" s="6">
        <f>K231/$F231</f>
        <v>7.6659569138276554E-2</v>
      </c>
      <c r="V231" s="6">
        <f>L231/$F231</f>
        <v>6.404475617902472E-3</v>
      </c>
      <c r="W231" s="7">
        <f>M231/$G231</f>
        <v>0.98690851887428621</v>
      </c>
      <c r="X231" s="7">
        <f>N231/$G231</f>
        <v>0.90895264338517789</v>
      </c>
      <c r="Y231" s="7">
        <f>O231/$G231</f>
        <v>0.94587879136144615</v>
      </c>
      <c r="Z231" s="7">
        <f>P231/$G231</f>
        <v>0.99747065892633524</v>
      </c>
      <c r="AA231" s="7">
        <f>Q231/$G231</f>
        <v>0.86506451163873932</v>
      </c>
    </row>
    <row r="232" spans="1:27" x14ac:dyDescent="0.3">
      <c r="A232" s="10">
        <v>0</v>
      </c>
      <c r="B232" s="1">
        <v>252</v>
      </c>
      <c r="C232" s="1" t="s">
        <v>461</v>
      </c>
      <c r="D232" s="1" t="s">
        <v>462</v>
      </c>
      <c r="E232" s="1"/>
      <c r="F232">
        <v>305198</v>
      </c>
      <c r="G232" s="1">
        <v>18627.174748000001</v>
      </c>
      <c r="H232">
        <v>84304</v>
      </c>
      <c r="I232">
        <v>63809</v>
      </c>
      <c r="J232">
        <v>54366</v>
      </c>
      <c r="K232">
        <v>38144</v>
      </c>
      <c r="L232">
        <v>16029</v>
      </c>
      <c r="M232" s="1">
        <v>18527.450771</v>
      </c>
      <c r="N232" s="1">
        <v>18199.186828000002</v>
      </c>
      <c r="O232" s="1">
        <v>18574.324772</v>
      </c>
      <c r="P232" s="1">
        <v>18587.799411</v>
      </c>
      <c r="Q232" s="1">
        <v>18587.799411</v>
      </c>
      <c r="R232" s="6">
        <f>H232/$F232</f>
        <v>0.2762272360893584</v>
      </c>
      <c r="S232" s="6">
        <f>I232/$F232</f>
        <v>0.20907410926677109</v>
      </c>
      <c r="T232" s="6">
        <f>J232/$F232</f>
        <v>0.17813353953826697</v>
      </c>
      <c r="U232" s="6">
        <f>K232/$F232</f>
        <v>0.12498115977168919</v>
      </c>
      <c r="V232" s="6">
        <f>L232/$F232</f>
        <v>5.2520003407623903E-2</v>
      </c>
      <c r="W232" s="7">
        <f>M232/$G232</f>
        <v>0.99464631763275269</v>
      </c>
      <c r="X232" s="7">
        <f>N232/$G232</f>
        <v>0.97702346567366838</v>
      </c>
      <c r="Y232" s="7">
        <f>O232/$G232</f>
        <v>0.99716274868760357</v>
      </c>
      <c r="Z232" s="7">
        <f>P232/$G232</f>
        <v>0.9978861347717678</v>
      </c>
      <c r="AA232" s="7">
        <f>Q232/$G232</f>
        <v>0.9978861347717678</v>
      </c>
    </row>
    <row r="233" spans="1:27" x14ac:dyDescent="0.3">
      <c r="A233" s="11">
        <v>0</v>
      </c>
      <c r="B233" s="1">
        <v>254</v>
      </c>
      <c r="C233" s="1" t="s">
        <v>463</v>
      </c>
      <c r="D233" s="1" t="s">
        <v>464</v>
      </c>
      <c r="E233" s="1"/>
      <c r="F233">
        <v>338840</v>
      </c>
      <c r="G233" s="1">
        <v>8168.5123270000004</v>
      </c>
      <c r="H233">
        <v>71368</v>
      </c>
      <c r="I233">
        <v>54637</v>
      </c>
      <c r="J233">
        <v>45135</v>
      </c>
      <c r="K233">
        <v>40059</v>
      </c>
      <c r="L233">
        <v>26898</v>
      </c>
      <c r="M233" s="1">
        <v>7948.4323139999997</v>
      </c>
      <c r="N233" s="1">
        <v>5978.8940140000004</v>
      </c>
      <c r="O233" s="1">
        <v>7646.3426209999998</v>
      </c>
      <c r="P233" s="1">
        <v>8077.9699119999996</v>
      </c>
      <c r="Q233" s="1">
        <v>8138.302576</v>
      </c>
      <c r="R233" s="6">
        <f>H233/$F233</f>
        <v>0.21062448353205052</v>
      </c>
      <c r="S233" s="6">
        <f>I233/$F233</f>
        <v>0.1612471963168457</v>
      </c>
      <c r="T233" s="6">
        <f>J233/$F233</f>
        <v>0.13320446228308347</v>
      </c>
      <c r="U233" s="6">
        <f>K233/$F233</f>
        <v>0.11822394050289223</v>
      </c>
      <c r="V233" s="6">
        <f>L233/$F233</f>
        <v>7.9382599456970848E-2</v>
      </c>
      <c r="W233" s="7">
        <f>M233/$G233</f>
        <v>0.9730575159600906</v>
      </c>
      <c r="X233" s="7">
        <f>N233/$G233</f>
        <v>0.73194405231384796</v>
      </c>
      <c r="Y233" s="7">
        <f>O233/$G233</f>
        <v>0.93607529925932365</v>
      </c>
      <c r="Z233" s="7">
        <f>P233/$G233</f>
        <v>0.98891567872148223</v>
      </c>
      <c r="AA233" s="7">
        <f>Q233/$G233</f>
        <v>0.99630168263318331</v>
      </c>
    </row>
    <row r="234" spans="1:27" x14ac:dyDescent="0.3">
      <c r="A234" s="10">
        <v>0</v>
      </c>
      <c r="B234" s="1">
        <v>255</v>
      </c>
      <c r="C234" s="1" t="s">
        <v>465</v>
      </c>
      <c r="D234" s="1" t="s">
        <v>466</v>
      </c>
      <c r="E234" s="1"/>
      <c r="F234">
        <v>452766</v>
      </c>
      <c r="G234" s="1">
        <v>14583.463663</v>
      </c>
      <c r="H234">
        <v>146180</v>
      </c>
      <c r="I234">
        <v>132188</v>
      </c>
      <c r="J234">
        <v>129832</v>
      </c>
      <c r="K234">
        <v>112223</v>
      </c>
      <c r="L234">
        <v>101428</v>
      </c>
      <c r="M234" s="1">
        <v>13649.165744</v>
      </c>
      <c r="N234" s="1">
        <v>13349.487594</v>
      </c>
      <c r="O234" s="1">
        <v>14285.329342999999</v>
      </c>
      <c r="P234" s="1">
        <v>14384.91804</v>
      </c>
      <c r="Q234" s="1">
        <v>14384.849672</v>
      </c>
      <c r="R234" s="6">
        <f>H234/$F234</f>
        <v>0.32285993206203645</v>
      </c>
      <c r="S234" s="6">
        <f>I234/$F234</f>
        <v>0.29195655150784289</v>
      </c>
      <c r="T234" s="6">
        <f>J234/$F234</f>
        <v>0.28675298056832887</v>
      </c>
      <c r="U234" s="6">
        <f>K234/$F234</f>
        <v>0.2478609259529205</v>
      </c>
      <c r="V234" s="6">
        <f>L234/$F234</f>
        <v>0.22401858796817783</v>
      </c>
      <c r="W234" s="7">
        <f>M234/$G234</f>
        <v>0.93593442952990469</v>
      </c>
      <c r="X234" s="7">
        <f>N234/$G234</f>
        <v>0.9153852543185097</v>
      </c>
      <c r="Y234" s="7">
        <f>O234/$G234</f>
        <v>0.97955668647110195</v>
      </c>
      <c r="Z234" s="7">
        <f>P234/$G234</f>
        <v>0.98638556466501615</v>
      </c>
      <c r="AA234" s="7">
        <f>Q234/$G234</f>
        <v>0.98638087661548413</v>
      </c>
    </row>
    <row r="235" spans="1:27" x14ac:dyDescent="0.3">
      <c r="A235" s="11">
        <v>0</v>
      </c>
      <c r="B235" s="1">
        <v>256</v>
      </c>
      <c r="C235" s="1" t="s">
        <v>467</v>
      </c>
      <c r="D235" s="1" t="s">
        <v>468</v>
      </c>
      <c r="E235" s="1"/>
      <c r="F235">
        <v>293996</v>
      </c>
      <c r="G235" s="1">
        <v>28104.758931</v>
      </c>
      <c r="H235">
        <v>30321</v>
      </c>
      <c r="I235">
        <v>20547</v>
      </c>
      <c r="J235">
        <v>19618</v>
      </c>
      <c r="K235">
        <v>19618</v>
      </c>
      <c r="L235">
        <v>0</v>
      </c>
      <c r="M235" s="1">
        <v>24867.489383</v>
      </c>
      <c r="N235" s="1">
        <v>10431.237558000001</v>
      </c>
      <c r="O235" s="1">
        <v>20871.947283000001</v>
      </c>
      <c r="P235" s="1">
        <v>27327.618617</v>
      </c>
      <c r="Q235" s="1">
        <v>0</v>
      </c>
      <c r="R235" s="6">
        <f>H235/$F235</f>
        <v>0.1031340562456632</v>
      </c>
      <c r="S235" s="6">
        <f>I235/$F235</f>
        <v>6.9888705968788697E-2</v>
      </c>
      <c r="T235" s="6">
        <f>J235/$F235</f>
        <v>6.6728799031279332E-2</v>
      </c>
      <c r="U235" s="6">
        <f>K235/$F235</f>
        <v>6.6728799031279332E-2</v>
      </c>
      <c r="V235" s="6">
        <f>L235/$F235</f>
        <v>0</v>
      </c>
      <c r="W235" s="7">
        <f>M235/$G235</f>
        <v>0.88481418552822955</v>
      </c>
      <c r="X235" s="7">
        <f>N235/$G235</f>
        <v>0.37115556065112437</v>
      </c>
      <c r="Y235" s="7">
        <f>O235/$G235</f>
        <v>0.74264815201734069</v>
      </c>
      <c r="Z235" s="7">
        <f>P235/$G235</f>
        <v>0.97234844405148757</v>
      </c>
      <c r="AA235" s="7">
        <f>Q235/$G235</f>
        <v>0</v>
      </c>
    </row>
    <row r="236" spans="1:27" x14ac:dyDescent="0.3">
      <c r="A236" s="10">
        <v>0</v>
      </c>
      <c r="B236" s="1">
        <v>257</v>
      </c>
      <c r="C236" s="1" t="s">
        <v>469</v>
      </c>
      <c r="D236" s="1" t="s">
        <v>470</v>
      </c>
      <c r="E236" s="1"/>
      <c r="F236">
        <v>138755</v>
      </c>
      <c r="G236" s="1">
        <v>20394.80672</v>
      </c>
      <c r="H236">
        <v>34188</v>
      </c>
      <c r="I236">
        <v>26970</v>
      </c>
      <c r="J236">
        <v>20881</v>
      </c>
      <c r="K236">
        <v>18387</v>
      </c>
      <c r="L236">
        <v>586</v>
      </c>
      <c r="M236" s="1">
        <v>20099.458104000001</v>
      </c>
      <c r="N236" s="1">
        <v>16172.191841</v>
      </c>
      <c r="O236" s="1">
        <v>20200.702255</v>
      </c>
      <c r="P236" s="1">
        <v>20222.399007</v>
      </c>
      <c r="Q236" s="1">
        <v>20222.399007</v>
      </c>
      <c r="R236" s="6">
        <f>H236/$F236</f>
        <v>0.24639112104068323</v>
      </c>
      <c r="S236" s="6">
        <f>I236/$F236</f>
        <v>0.19437137400454038</v>
      </c>
      <c r="T236" s="6">
        <f>J236/$F236</f>
        <v>0.15048827069294801</v>
      </c>
      <c r="U236" s="6">
        <f>K236/$F236</f>
        <v>0.13251414363446362</v>
      </c>
      <c r="V236" s="6">
        <f>L236/$F236</f>
        <v>4.2232712334690642E-3</v>
      </c>
      <c r="W236" s="7">
        <f>M236/$G236</f>
        <v>0.98551844005903877</v>
      </c>
      <c r="X236" s="7">
        <f>N236/$G236</f>
        <v>0.79295636693339544</v>
      </c>
      <c r="Y236" s="7">
        <f>O236/$G236</f>
        <v>0.99048265238965694</v>
      </c>
      <c r="Z236" s="7">
        <f>P236/$G236</f>
        <v>0.99154648948788859</v>
      </c>
      <c r="AA236" s="7">
        <f>Q236/$G236</f>
        <v>0.99154648948788859</v>
      </c>
    </row>
    <row r="237" spans="1:27" x14ac:dyDescent="0.3">
      <c r="A237" s="11">
        <v>0</v>
      </c>
      <c r="B237" s="1">
        <v>258</v>
      </c>
      <c r="C237" s="1" t="s">
        <v>471</v>
      </c>
      <c r="D237" s="1" t="s">
        <v>472</v>
      </c>
      <c r="E237" s="1"/>
      <c r="F237">
        <v>689200</v>
      </c>
      <c r="G237" s="1">
        <v>31401.478866000001</v>
      </c>
      <c r="H237">
        <v>110595</v>
      </c>
      <c r="I237">
        <v>81006</v>
      </c>
      <c r="J237">
        <v>70687</v>
      </c>
      <c r="K237">
        <v>60361</v>
      </c>
      <c r="L237">
        <v>20778</v>
      </c>
      <c r="M237" s="1">
        <v>29718.622571</v>
      </c>
      <c r="N237" s="1">
        <v>22276.931719</v>
      </c>
      <c r="O237" s="1">
        <v>28373.031918000001</v>
      </c>
      <c r="P237" s="1">
        <v>30467.009212000001</v>
      </c>
      <c r="Q237" s="1">
        <v>29827.388739999999</v>
      </c>
      <c r="R237" s="6">
        <f>H237/$F237</f>
        <v>0.160468659315148</v>
      </c>
      <c r="S237" s="6">
        <f>I237/$F237</f>
        <v>0.11753627394080093</v>
      </c>
      <c r="T237" s="6">
        <f>J237/$F237</f>
        <v>0.10256384213580963</v>
      </c>
      <c r="U237" s="6">
        <f>K237/$F237</f>
        <v>8.7581253627394079E-2</v>
      </c>
      <c r="V237" s="6">
        <f>L237/$F237</f>
        <v>3.0147997678467788E-2</v>
      </c>
      <c r="W237" s="7">
        <f>M237/$G237</f>
        <v>0.94640837451696846</v>
      </c>
      <c r="X237" s="7">
        <f>N237/$G237</f>
        <v>0.70942301201999702</v>
      </c>
      <c r="Y237" s="7">
        <f>O237/$G237</f>
        <v>0.90355718719735023</v>
      </c>
      <c r="Z237" s="7">
        <f>P237/$G237</f>
        <v>0.97024122150464065</v>
      </c>
      <c r="AA237" s="7">
        <f>Q237/$G237</f>
        <v>0.94987210211604556</v>
      </c>
    </row>
    <row r="238" spans="1:27" x14ac:dyDescent="0.3">
      <c r="A238" s="10">
        <v>0</v>
      </c>
      <c r="B238" s="1">
        <v>259</v>
      </c>
      <c r="C238" s="1" t="s">
        <v>473</v>
      </c>
      <c r="D238" s="1" t="s">
        <v>474</v>
      </c>
      <c r="E238" s="1"/>
      <c r="F238">
        <v>132707</v>
      </c>
      <c r="G238" s="1">
        <v>5760.824721</v>
      </c>
      <c r="H238">
        <v>4243</v>
      </c>
      <c r="I238">
        <v>970</v>
      </c>
      <c r="J238">
        <v>0</v>
      </c>
      <c r="K238">
        <v>0</v>
      </c>
      <c r="L238">
        <v>0</v>
      </c>
      <c r="M238" s="1">
        <v>4820.7755619999998</v>
      </c>
      <c r="N238" s="1">
        <v>919.17604300000005</v>
      </c>
      <c r="O238" s="1">
        <v>14.715248000000001</v>
      </c>
      <c r="P238" s="1">
        <v>0</v>
      </c>
      <c r="Q238" s="1">
        <v>0</v>
      </c>
      <c r="R238" s="6">
        <f>H238/$F238</f>
        <v>3.1972691719351652E-2</v>
      </c>
      <c r="S238" s="6">
        <f>I238/$F238</f>
        <v>7.3093356039997887E-3</v>
      </c>
      <c r="T238" s="6">
        <f>J238/$F238</f>
        <v>0</v>
      </c>
      <c r="U238" s="6">
        <f>K238/$F238</f>
        <v>0</v>
      </c>
      <c r="V238" s="6">
        <f>L238/$F238</f>
        <v>0</v>
      </c>
      <c r="W238" s="7">
        <f>M238/$G238</f>
        <v>0.83682038518317903</v>
      </c>
      <c r="X238" s="7">
        <f>N238/$G238</f>
        <v>0.15955632874045225</v>
      </c>
      <c r="Y238" s="7">
        <f>O238/$G238</f>
        <v>2.5543648197381081E-3</v>
      </c>
      <c r="Z238" s="7">
        <f>P238/$G238</f>
        <v>0</v>
      </c>
      <c r="AA238" s="7">
        <f>Q238/$G238</f>
        <v>0</v>
      </c>
    </row>
    <row r="239" spans="1:27" x14ac:dyDescent="0.3">
      <c r="A239" s="11">
        <v>0</v>
      </c>
      <c r="B239" s="1">
        <v>260</v>
      </c>
      <c r="C239" s="1" t="s">
        <v>475</v>
      </c>
      <c r="D239" s="1" t="s">
        <v>476</v>
      </c>
      <c r="E239" s="1"/>
      <c r="F239">
        <v>269832</v>
      </c>
      <c r="G239" s="1">
        <v>5258.8971220000003</v>
      </c>
      <c r="H239">
        <v>61841</v>
      </c>
      <c r="I239">
        <v>48767</v>
      </c>
      <c r="J239">
        <v>41806</v>
      </c>
      <c r="K239">
        <v>41028</v>
      </c>
      <c r="L239">
        <v>15770</v>
      </c>
      <c r="M239" s="1">
        <v>5208.8364229999997</v>
      </c>
      <c r="N239" s="1">
        <v>4859.1208459999998</v>
      </c>
      <c r="O239" s="1">
        <v>5219.4664389999998</v>
      </c>
      <c r="P239" s="1">
        <v>5228.2445859999998</v>
      </c>
      <c r="Q239" s="1">
        <v>5216.1481389999999</v>
      </c>
      <c r="R239" s="6">
        <f>H239/$F239</f>
        <v>0.22918334371016039</v>
      </c>
      <c r="S239" s="6">
        <f>I239/$F239</f>
        <v>0.1807309733463785</v>
      </c>
      <c r="T239" s="6">
        <f>J239/$F239</f>
        <v>0.15493344006641169</v>
      </c>
      <c r="U239" s="6">
        <f>K239/$F239</f>
        <v>0.15205016454682913</v>
      </c>
      <c r="V239" s="6">
        <f>L239/$F239</f>
        <v>5.8443772421358474E-2</v>
      </c>
      <c r="W239" s="7">
        <f>M239/$G239</f>
        <v>0.99048076092027404</v>
      </c>
      <c r="X239" s="7">
        <f>N239/$G239</f>
        <v>0.92398096659324602</v>
      </c>
      <c r="Y239" s="7">
        <f>O239/$G239</f>
        <v>0.99250210032916475</v>
      </c>
      <c r="Z239" s="7">
        <f>P239/$G239</f>
        <v>0.99417129955408923</v>
      </c>
      <c r="AA239" s="7">
        <f>Q239/$G239</f>
        <v>0.99187111251498628</v>
      </c>
    </row>
    <row r="240" spans="1:27" x14ac:dyDescent="0.3">
      <c r="A240" s="10">
        <v>0</v>
      </c>
      <c r="B240" s="1">
        <v>261</v>
      </c>
      <c r="C240" s="1" t="s">
        <v>477</v>
      </c>
      <c r="D240" s="1" t="s">
        <v>478</v>
      </c>
      <c r="E240" s="1"/>
      <c r="F240">
        <v>277306</v>
      </c>
      <c r="G240" s="1">
        <v>34386.710120999996</v>
      </c>
      <c r="H240">
        <v>29032</v>
      </c>
      <c r="I240">
        <v>12972</v>
      </c>
      <c r="J240">
        <v>7715</v>
      </c>
      <c r="K240">
        <v>7715</v>
      </c>
      <c r="L240">
        <v>1225</v>
      </c>
      <c r="M240" s="1">
        <v>32935.463228000001</v>
      </c>
      <c r="N240" s="1">
        <v>7829.6004320000002</v>
      </c>
      <c r="O240" s="1">
        <v>5285.8229490000003</v>
      </c>
      <c r="P240" s="1">
        <v>11230.150931</v>
      </c>
      <c r="Q240" s="1">
        <v>20542.774828000001</v>
      </c>
      <c r="R240" s="6">
        <f>H240/$F240</f>
        <v>0.10469301060921869</v>
      </c>
      <c r="S240" s="6">
        <f>I240/$F240</f>
        <v>4.67786488572191E-2</v>
      </c>
      <c r="T240" s="6">
        <f>J240/$F240</f>
        <v>2.7821251613740779E-2</v>
      </c>
      <c r="U240" s="6">
        <f>K240/$F240</f>
        <v>2.7821251613740779E-2</v>
      </c>
      <c r="V240" s="6">
        <f>L240/$F240</f>
        <v>4.417502686562858E-3</v>
      </c>
      <c r="W240" s="7">
        <f>M240/$G240</f>
        <v>0.95779628560297436</v>
      </c>
      <c r="X240" s="7">
        <f>N240/$G240</f>
        <v>0.22769262905492246</v>
      </c>
      <c r="Y240" s="7">
        <f>O240/$G240</f>
        <v>0.15371702993395531</v>
      </c>
      <c r="Z240" s="7">
        <f>P240/$G240</f>
        <v>0.32658404632148091</v>
      </c>
      <c r="AA240" s="7">
        <f>Q240/$G240</f>
        <v>0.59740448434043447</v>
      </c>
    </row>
    <row r="241" spans="1:27" x14ac:dyDescent="0.3">
      <c r="A241" s="11">
        <v>0</v>
      </c>
      <c r="B241" s="1">
        <v>262</v>
      </c>
      <c r="C241" s="1" t="s">
        <v>479</v>
      </c>
      <c r="D241" s="1" t="s">
        <v>480</v>
      </c>
      <c r="E241" s="1"/>
      <c r="F241">
        <v>248215</v>
      </c>
      <c r="G241" s="1">
        <v>9759.278327</v>
      </c>
      <c r="H241">
        <v>6096</v>
      </c>
      <c r="I241">
        <v>0</v>
      </c>
      <c r="J241">
        <v>0</v>
      </c>
      <c r="K241">
        <v>0</v>
      </c>
      <c r="L241">
        <v>0</v>
      </c>
      <c r="M241" s="1">
        <v>7991.9346439999999</v>
      </c>
      <c r="N241" s="1">
        <v>0</v>
      </c>
      <c r="O241" s="1">
        <v>8.2106739999999991</v>
      </c>
      <c r="P241" s="1">
        <v>474.963686</v>
      </c>
      <c r="Q241" s="1">
        <v>0</v>
      </c>
      <c r="R241" s="6">
        <f>H241/$F241</f>
        <v>2.455935378603227E-2</v>
      </c>
      <c r="S241" s="6">
        <f>I241/$F241</f>
        <v>0</v>
      </c>
      <c r="T241" s="6">
        <f>J241/$F241</f>
        <v>0</v>
      </c>
      <c r="U241" s="6">
        <f>K241/$F241</f>
        <v>0</v>
      </c>
      <c r="V241" s="6">
        <f>L241/$F241</f>
        <v>0</v>
      </c>
      <c r="W241" s="7">
        <f>M241/$G241</f>
        <v>0.81890631419841053</v>
      </c>
      <c r="X241" s="7">
        <f>N241/$G241</f>
        <v>0</v>
      </c>
      <c r="Y241" s="7">
        <f>O241/$G241</f>
        <v>8.4131979075587635E-4</v>
      </c>
      <c r="Z241" s="7">
        <f>P241/$G241</f>
        <v>4.8667910688228497E-2</v>
      </c>
      <c r="AA241" s="7">
        <f>Q241/$G241</f>
        <v>0</v>
      </c>
    </row>
    <row r="242" spans="1:27" x14ac:dyDescent="0.3">
      <c r="A242" s="10">
        <v>0</v>
      </c>
      <c r="B242" s="1">
        <v>263</v>
      </c>
      <c r="C242" s="1" t="s">
        <v>481</v>
      </c>
      <c r="D242" s="1" t="s">
        <v>482</v>
      </c>
      <c r="E242" s="1"/>
      <c r="F242">
        <v>299946</v>
      </c>
      <c r="G242" s="1">
        <v>10062.600076000001</v>
      </c>
      <c r="H242">
        <v>78686</v>
      </c>
      <c r="I242">
        <v>67736</v>
      </c>
      <c r="J242">
        <v>63969</v>
      </c>
      <c r="K242">
        <v>60553</v>
      </c>
      <c r="L242">
        <v>51927</v>
      </c>
      <c r="M242" s="1">
        <v>9750.9513960000004</v>
      </c>
      <c r="N242" s="1">
        <v>8139.2250880000001</v>
      </c>
      <c r="O242" s="1">
        <v>9905.4865460000001</v>
      </c>
      <c r="P242" s="1">
        <v>10022.004268999999</v>
      </c>
      <c r="Q242" s="1">
        <v>10022.004268999999</v>
      </c>
      <c r="R242" s="6">
        <f>H242/$F242</f>
        <v>0.26233388676628461</v>
      </c>
      <c r="S242" s="6">
        <f>I242/$F242</f>
        <v>0.22582731558347169</v>
      </c>
      <c r="T242" s="6">
        <f>J242/$F242</f>
        <v>0.21326838830989578</v>
      </c>
      <c r="U242" s="6">
        <f>K242/$F242</f>
        <v>0.20187967167423471</v>
      </c>
      <c r="V242" s="6">
        <f>L242/$F242</f>
        <v>0.17312116180912565</v>
      </c>
      <c r="W242" s="7">
        <f>M242/$G242</f>
        <v>0.96902901062884295</v>
      </c>
      <c r="X242" s="7">
        <f>N242/$G242</f>
        <v>0.80885904503077855</v>
      </c>
      <c r="Y242" s="7">
        <f>O242/$G242</f>
        <v>0.98438638832773184</v>
      </c>
      <c r="Z242" s="7">
        <f>P242/$G242</f>
        <v>0.99596567421010551</v>
      </c>
      <c r="AA242" s="7">
        <f>Q242/$G242</f>
        <v>0.99596567421010551</v>
      </c>
    </row>
    <row r="243" spans="1:27" x14ac:dyDescent="0.3">
      <c r="A243" s="11">
        <v>0</v>
      </c>
      <c r="B243" s="1">
        <v>264</v>
      </c>
      <c r="C243" s="1" t="s">
        <v>483</v>
      </c>
      <c r="D243" s="1" t="s">
        <v>484</v>
      </c>
      <c r="E243" s="1"/>
      <c r="F243">
        <v>414841</v>
      </c>
      <c r="G243" s="1">
        <v>42383.289079000002</v>
      </c>
      <c r="H243">
        <v>112516</v>
      </c>
      <c r="I243">
        <v>88349</v>
      </c>
      <c r="J243">
        <v>76152</v>
      </c>
      <c r="K243">
        <v>64746</v>
      </c>
      <c r="L243">
        <v>8430</v>
      </c>
      <c r="M243" s="1">
        <v>40918.486624999998</v>
      </c>
      <c r="N243" s="1">
        <v>38933.574875999999</v>
      </c>
      <c r="O243" s="1">
        <v>41530.076621</v>
      </c>
      <c r="P243" s="1">
        <v>42013.664744000002</v>
      </c>
      <c r="Q243" s="1">
        <v>31252.247824999999</v>
      </c>
      <c r="R243" s="6">
        <f>H243/$F243</f>
        <v>0.27122680737921273</v>
      </c>
      <c r="S243" s="6">
        <f>I243/$F243</f>
        <v>0.21297075264981041</v>
      </c>
      <c r="T243" s="6">
        <f>J243/$F243</f>
        <v>0.18356912648460494</v>
      </c>
      <c r="U243" s="6">
        <f>K243/$F243</f>
        <v>0.15607425495551308</v>
      </c>
      <c r="V243" s="6">
        <f>L243/$F243</f>
        <v>2.0321038663005827E-2</v>
      </c>
      <c r="W243" s="7">
        <f>M243/$G243</f>
        <v>0.96543915099959099</v>
      </c>
      <c r="X243" s="7">
        <f>N243/$G243</f>
        <v>0.91860673680681237</v>
      </c>
      <c r="Y243" s="7">
        <f>O243/$G243</f>
        <v>0.97986913058093106</v>
      </c>
      <c r="Z243" s="7">
        <f>P243/$G243</f>
        <v>0.9912790077638608</v>
      </c>
      <c r="AA243" s="7">
        <f>Q243/$G243</f>
        <v>0.73737193370593812</v>
      </c>
    </row>
    <row r="244" spans="1:27" x14ac:dyDescent="0.3">
      <c r="A244" s="10">
        <v>0</v>
      </c>
      <c r="B244" s="1">
        <v>265</v>
      </c>
      <c r="C244" s="1" t="s">
        <v>485</v>
      </c>
      <c r="D244" s="1" t="s">
        <v>486</v>
      </c>
      <c r="E244" s="1"/>
      <c r="F244">
        <v>247157</v>
      </c>
      <c r="G244" s="1">
        <v>15747.003189999999</v>
      </c>
      <c r="H244">
        <v>54488</v>
      </c>
      <c r="I244">
        <v>37707</v>
      </c>
      <c r="J244">
        <v>31465</v>
      </c>
      <c r="K244">
        <v>27654</v>
      </c>
      <c r="L244">
        <v>21719</v>
      </c>
      <c r="M244" s="1">
        <v>15374.270504</v>
      </c>
      <c r="N244" s="1">
        <v>12431.430087999999</v>
      </c>
      <c r="O244" s="1">
        <v>13251.442381000001</v>
      </c>
      <c r="P244" s="1">
        <v>15521.123308</v>
      </c>
      <c r="Q244" s="1">
        <v>15521.123308</v>
      </c>
      <c r="R244" s="6">
        <f>H244/$F244</f>
        <v>0.22045906043526989</v>
      </c>
      <c r="S244" s="6">
        <f>I244/$F244</f>
        <v>0.15256294581986349</v>
      </c>
      <c r="T244" s="6">
        <f>J244/$F244</f>
        <v>0.12730774366091188</v>
      </c>
      <c r="U244" s="6">
        <f>K244/$F244</f>
        <v>0.11188839482596083</v>
      </c>
      <c r="V244" s="6">
        <f>L244/$F244</f>
        <v>8.787531811763373E-2</v>
      </c>
      <c r="W244" s="7">
        <f>M244/$G244</f>
        <v>0.97632992884406733</v>
      </c>
      <c r="X244" s="7">
        <f>N244/$G244</f>
        <v>0.78944735947564126</v>
      </c>
      <c r="Y244" s="7">
        <f>O244/$G244</f>
        <v>0.84152154039158489</v>
      </c>
      <c r="Z244" s="7">
        <f>P244/$G244</f>
        <v>0.98565569084640547</v>
      </c>
      <c r="AA244" s="7">
        <f>Q244/$G244</f>
        <v>0.98565569084640547</v>
      </c>
    </row>
    <row r="245" spans="1:27" x14ac:dyDescent="0.3">
      <c r="A245" s="11">
        <v>0</v>
      </c>
      <c r="B245" s="1">
        <v>266</v>
      </c>
      <c r="C245" s="1" t="s">
        <v>487</v>
      </c>
      <c r="D245" s="1" t="s">
        <v>488</v>
      </c>
      <c r="E245" s="1"/>
      <c r="F245">
        <v>424774</v>
      </c>
      <c r="G245" s="1">
        <v>6370.5548939999999</v>
      </c>
      <c r="H245">
        <v>67402</v>
      </c>
      <c r="I245">
        <v>54368</v>
      </c>
      <c r="J245">
        <v>52301</v>
      </c>
      <c r="K245">
        <v>51469</v>
      </c>
      <c r="L245">
        <v>24549</v>
      </c>
      <c r="M245" s="1">
        <v>5628.1588469999997</v>
      </c>
      <c r="N245" s="1">
        <v>2005.821351</v>
      </c>
      <c r="O245" s="1">
        <v>5097.7690220000004</v>
      </c>
      <c r="P245" s="1">
        <v>5934.8647549999996</v>
      </c>
      <c r="Q245" s="1">
        <v>2750.9463380000002</v>
      </c>
      <c r="R245" s="6">
        <f>H245/$F245</f>
        <v>0.15867732017496364</v>
      </c>
      <c r="S245" s="6">
        <f>I245/$F245</f>
        <v>0.12799276791894043</v>
      </c>
      <c r="T245" s="6">
        <f>J245/$F245</f>
        <v>0.12312665087787859</v>
      </c>
      <c r="U245" s="6">
        <f>K245/$F245</f>
        <v>0.12116796225757696</v>
      </c>
      <c r="V245" s="6">
        <f>L245/$F245</f>
        <v>5.7793085264164004E-2</v>
      </c>
      <c r="W245" s="7">
        <f>M245/$G245</f>
        <v>0.88346446120428013</v>
      </c>
      <c r="X245" s="7">
        <f>N245/$G245</f>
        <v>0.31485818494228018</v>
      </c>
      <c r="Y245" s="7">
        <f>O245/$G245</f>
        <v>0.80020800492610911</v>
      </c>
      <c r="Z245" s="7">
        <f>P245/$G245</f>
        <v>0.93160876152086092</v>
      </c>
      <c r="AA245" s="7">
        <f>Q245/$G245</f>
        <v>0.43182209144621497</v>
      </c>
    </row>
    <row r="246" spans="1:27" x14ac:dyDescent="0.3">
      <c r="A246" s="10">
        <v>0</v>
      </c>
      <c r="B246" s="1">
        <v>267</v>
      </c>
      <c r="C246" s="1" t="s">
        <v>489</v>
      </c>
      <c r="D246" s="1" t="s">
        <v>490</v>
      </c>
      <c r="E246" s="1"/>
      <c r="F246">
        <v>101649</v>
      </c>
      <c r="G246" s="1">
        <v>13222.597757</v>
      </c>
      <c r="H246">
        <v>48033</v>
      </c>
      <c r="I246">
        <v>45025</v>
      </c>
      <c r="J246">
        <v>42062</v>
      </c>
      <c r="K246">
        <v>42062</v>
      </c>
      <c r="L246">
        <v>42061</v>
      </c>
      <c r="M246" s="1">
        <v>13180.928731</v>
      </c>
      <c r="N246" s="1">
        <v>13204.057342</v>
      </c>
      <c r="O246" s="1">
        <v>13209.807478999999</v>
      </c>
      <c r="P246" s="1">
        <v>13209.807478999999</v>
      </c>
      <c r="Q246" s="1">
        <v>13209.807478999999</v>
      </c>
      <c r="R246" s="6">
        <f>H246/$F246</f>
        <v>0.47253785083965411</v>
      </c>
      <c r="S246" s="6">
        <f>I246/$F246</f>
        <v>0.44294582337258603</v>
      </c>
      <c r="T246" s="6">
        <f>J246/$F246</f>
        <v>0.41379649578451339</v>
      </c>
      <c r="U246" s="6">
        <f>K246/$F246</f>
        <v>0.41379649578451339</v>
      </c>
      <c r="V246" s="6">
        <f>L246/$F246</f>
        <v>0.4137866580094246</v>
      </c>
      <c r="W246" s="7">
        <f>M246/$G246</f>
        <v>0.99684865056278826</v>
      </c>
      <c r="X246" s="7">
        <f>N246/$G246</f>
        <v>0.99859782356381643</v>
      </c>
      <c r="Y246" s="7">
        <f>O246/$G246</f>
        <v>0.99903269552359864</v>
      </c>
      <c r="Z246" s="7">
        <f>P246/$G246</f>
        <v>0.99903269552359864</v>
      </c>
      <c r="AA246" s="7">
        <f>Q246/$G246</f>
        <v>0.99903269552359864</v>
      </c>
    </row>
    <row r="247" spans="1:27" x14ac:dyDescent="0.3">
      <c r="A247" s="11">
        <v>0</v>
      </c>
      <c r="B247" s="1">
        <v>268</v>
      </c>
      <c r="C247" s="1" t="s">
        <v>491</v>
      </c>
      <c r="D247" s="1" t="s">
        <v>492</v>
      </c>
      <c r="E247" s="1"/>
      <c r="F247">
        <v>101152</v>
      </c>
      <c r="G247" s="1">
        <v>13513.043157</v>
      </c>
      <c r="H247">
        <v>5848</v>
      </c>
      <c r="I247">
        <v>132</v>
      </c>
      <c r="J247">
        <v>0</v>
      </c>
      <c r="K247">
        <v>0</v>
      </c>
      <c r="L247">
        <v>0</v>
      </c>
      <c r="M247" s="1">
        <v>11877.031595</v>
      </c>
      <c r="N247" s="1">
        <v>280.12816500000002</v>
      </c>
      <c r="O247" s="1">
        <v>227.975933</v>
      </c>
      <c r="P247" s="1">
        <v>8436.3311090000007</v>
      </c>
      <c r="Q247" s="1">
        <v>0</v>
      </c>
      <c r="R247" s="6">
        <f>H247/$F247</f>
        <v>5.7813982916798484E-2</v>
      </c>
      <c r="S247" s="6">
        <f>I247/$F247</f>
        <v>1.3049667826637141E-3</v>
      </c>
      <c r="T247" s="6">
        <f>J247/$F247</f>
        <v>0</v>
      </c>
      <c r="U247" s="6">
        <f>K247/$F247</f>
        <v>0</v>
      </c>
      <c r="V247" s="6">
        <f>L247/$F247</f>
        <v>0</v>
      </c>
      <c r="W247" s="7">
        <f>M247/$G247</f>
        <v>0.87893093043571635</v>
      </c>
      <c r="X247" s="7">
        <f>N247/$G247</f>
        <v>2.0730205753460396E-2</v>
      </c>
      <c r="Y247" s="7">
        <f>O247/$G247</f>
        <v>1.6870806253727114E-2</v>
      </c>
      <c r="Z247" s="7">
        <f>P247/$G247</f>
        <v>0.62431023204642311</v>
      </c>
      <c r="AA247" s="7">
        <f>Q247/$G247</f>
        <v>0</v>
      </c>
    </row>
    <row r="248" spans="1:27" x14ac:dyDescent="0.3">
      <c r="A248" s="10">
        <v>0</v>
      </c>
      <c r="B248" s="1">
        <v>270</v>
      </c>
      <c r="C248" s="1" t="s">
        <v>493</v>
      </c>
      <c r="D248" s="1" t="s">
        <v>494</v>
      </c>
      <c r="E248" s="1"/>
      <c r="F248">
        <v>389879</v>
      </c>
      <c r="G248" s="1">
        <v>10056.951504000001</v>
      </c>
      <c r="H248">
        <v>137952</v>
      </c>
      <c r="I248">
        <v>127169</v>
      </c>
      <c r="J248">
        <v>123831</v>
      </c>
      <c r="K248">
        <v>112321</v>
      </c>
      <c r="L248">
        <v>82120</v>
      </c>
      <c r="M248" s="1">
        <v>9845.3557519999995</v>
      </c>
      <c r="N248" s="1">
        <v>8720.6667980000002</v>
      </c>
      <c r="O248" s="1">
        <v>9949.9454399999995</v>
      </c>
      <c r="P248" s="1">
        <v>9967.3529789999993</v>
      </c>
      <c r="Q248" s="1">
        <v>9967.3529789999993</v>
      </c>
      <c r="R248" s="6">
        <f>H248/$F248</f>
        <v>0.35383285583475899</v>
      </c>
      <c r="S248" s="6">
        <f>I248/$F248</f>
        <v>0.32617555703179707</v>
      </c>
      <c r="T248" s="6">
        <f>J248/$F248</f>
        <v>0.31761392637202823</v>
      </c>
      <c r="U248" s="6">
        <f>K248/$F248</f>
        <v>0.28809194647570141</v>
      </c>
      <c r="V248" s="6">
        <f>L248/$F248</f>
        <v>0.21062945170168179</v>
      </c>
      <c r="W248" s="7">
        <f>M248/$G248</f>
        <v>0.97896024934436221</v>
      </c>
      <c r="X248" s="7">
        <f>N248/$G248</f>
        <v>0.8671282539775087</v>
      </c>
      <c r="Y248" s="7">
        <f>O248/$G248</f>
        <v>0.98935999005688346</v>
      </c>
      <c r="Z248" s="7">
        <f>P248/$G248</f>
        <v>0.99109088624277797</v>
      </c>
      <c r="AA248" s="7">
        <f>Q248/$G248</f>
        <v>0.99109088624277797</v>
      </c>
    </row>
    <row r="249" spans="1:27" x14ac:dyDescent="0.3">
      <c r="A249" s="11">
        <v>0</v>
      </c>
      <c r="B249" s="1">
        <v>271</v>
      </c>
      <c r="C249" s="1" t="s">
        <v>495</v>
      </c>
      <c r="D249" s="1" t="s">
        <v>496</v>
      </c>
      <c r="E249" s="1"/>
      <c r="F249">
        <v>311349</v>
      </c>
      <c r="G249" s="1">
        <v>8241.3248160000003</v>
      </c>
      <c r="H249">
        <v>86758</v>
      </c>
      <c r="I249">
        <v>80485</v>
      </c>
      <c r="J249">
        <v>79341</v>
      </c>
      <c r="K249">
        <v>68815</v>
      </c>
      <c r="L249">
        <v>68815</v>
      </c>
      <c r="M249" s="1">
        <v>8064.5532659999999</v>
      </c>
      <c r="N249" s="1">
        <v>8010.5615600000001</v>
      </c>
      <c r="O249" s="1">
        <v>8214.5344019999993</v>
      </c>
      <c r="P249" s="1">
        <v>8216.9658299999992</v>
      </c>
      <c r="Q249" s="1">
        <v>8216.9658299999992</v>
      </c>
      <c r="R249" s="6">
        <f>H249/$F249</f>
        <v>0.2786519307914912</v>
      </c>
      <c r="S249" s="6">
        <f>I249/$F249</f>
        <v>0.25850412238356313</v>
      </c>
      <c r="T249" s="6">
        <f>J249/$F249</f>
        <v>0.25482978907913628</v>
      </c>
      <c r="U249" s="6">
        <f>K249/$F249</f>
        <v>0.22102206848263525</v>
      </c>
      <c r="V249" s="6">
        <f>L249/$F249</f>
        <v>0.22102206848263525</v>
      </c>
      <c r="W249" s="7">
        <f>M249/$G249</f>
        <v>0.97855059059718041</v>
      </c>
      <c r="X249" s="7">
        <f>N249/$G249</f>
        <v>0.97199925240757556</v>
      </c>
      <c r="Y249" s="7">
        <f>O249/$G249</f>
        <v>0.9967492588147977</v>
      </c>
      <c r="Z249" s="7">
        <f>P249/$G249</f>
        <v>0.99704428759406383</v>
      </c>
      <c r="AA249" s="7">
        <f>Q249/$G249</f>
        <v>0.99704428759406383</v>
      </c>
    </row>
    <row r="250" spans="1:27" x14ac:dyDescent="0.3">
      <c r="A250" s="10">
        <v>0</v>
      </c>
      <c r="B250" s="1">
        <v>272</v>
      </c>
      <c r="C250" s="1" t="s">
        <v>497</v>
      </c>
      <c r="D250" s="1" t="s">
        <v>498</v>
      </c>
      <c r="E250" s="1"/>
      <c r="F250">
        <v>731147</v>
      </c>
      <c r="G250" s="1">
        <v>38918.826448</v>
      </c>
      <c r="H250">
        <v>173559</v>
      </c>
      <c r="I250">
        <v>130039</v>
      </c>
      <c r="J250">
        <v>116209</v>
      </c>
      <c r="K250">
        <v>94992</v>
      </c>
      <c r="L250">
        <v>20802</v>
      </c>
      <c r="M250" s="1">
        <v>37302.413544000003</v>
      </c>
      <c r="N250" s="1">
        <v>29829.729842000001</v>
      </c>
      <c r="O250" s="1">
        <v>37766.670976000001</v>
      </c>
      <c r="P250" s="1">
        <v>38489.396820000002</v>
      </c>
      <c r="Q250" s="1">
        <v>32406.785101000001</v>
      </c>
      <c r="R250" s="6">
        <f>H250/$F250</f>
        <v>0.23737907698451885</v>
      </c>
      <c r="S250" s="6">
        <f>I250/$F250</f>
        <v>0.17785616298774393</v>
      </c>
      <c r="T250" s="6">
        <f>J250/$F250</f>
        <v>0.15894067813996365</v>
      </c>
      <c r="U250" s="6">
        <f>K250/$F250</f>
        <v>0.1299218898525194</v>
      </c>
      <c r="V250" s="6">
        <f>L250/$F250</f>
        <v>2.8451186970609194E-2</v>
      </c>
      <c r="W250" s="7">
        <f>M250/$G250</f>
        <v>0.95846706975710816</v>
      </c>
      <c r="X250" s="7">
        <f>N250/$G250</f>
        <v>0.76646015731887318</v>
      </c>
      <c r="Y250" s="7">
        <f>O250/$G250</f>
        <v>0.97039593489440357</v>
      </c>
      <c r="Z250" s="7">
        <f>P250/$G250</f>
        <v>0.98896601806393714</v>
      </c>
      <c r="AA250" s="7">
        <f>Q250/$G250</f>
        <v>0.83267631783037366</v>
      </c>
    </row>
    <row r="251" spans="1:27" x14ac:dyDescent="0.3">
      <c r="A251" s="11">
        <v>0</v>
      </c>
      <c r="B251" s="1">
        <v>274</v>
      </c>
      <c r="C251" s="1" t="s">
        <v>499</v>
      </c>
      <c r="D251" s="1" t="s">
        <v>500</v>
      </c>
      <c r="E251" s="1"/>
      <c r="F251">
        <v>169661</v>
      </c>
      <c r="G251" s="1">
        <v>11900.021847</v>
      </c>
      <c r="H251">
        <v>9505</v>
      </c>
      <c r="I251">
        <v>5719</v>
      </c>
      <c r="J251">
        <v>5719</v>
      </c>
      <c r="K251">
        <v>5719</v>
      </c>
      <c r="L251">
        <v>0</v>
      </c>
      <c r="M251" s="1">
        <v>9900.9519149999996</v>
      </c>
      <c r="N251" s="1">
        <v>1535.8164850000001</v>
      </c>
      <c r="O251" s="1">
        <v>4743.8559180000002</v>
      </c>
      <c r="P251" s="1">
        <v>9215.7530000000006</v>
      </c>
      <c r="Q251" s="1">
        <v>18.539127000000001</v>
      </c>
      <c r="R251" s="6">
        <f>H251/$F251</f>
        <v>5.6023482120227987E-2</v>
      </c>
      <c r="S251" s="6">
        <f>I251/$F251</f>
        <v>3.3708394975863636E-2</v>
      </c>
      <c r="T251" s="6">
        <f>J251/$F251</f>
        <v>3.3708394975863636E-2</v>
      </c>
      <c r="U251" s="6">
        <f>K251/$F251</f>
        <v>3.3708394975863636E-2</v>
      </c>
      <c r="V251" s="6">
        <f>L251/$F251</f>
        <v>0</v>
      </c>
      <c r="W251" s="7">
        <f>M251/$G251</f>
        <v>0.83201123849163638</v>
      </c>
      <c r="X251" s="7">
        <f>N251/$G251</f>
        <v>0.12905997188460455</v>
      </c>
      <c r="Y251" s="7">
        <f>O251/$G251</f>
        <v>0.39864262259282557</v>
      </c>
      <c r="Z251" s="7">
        <f>P251/$G251</f>
        <v>0.7744316034447698</v>
      </c>
      <c r="AA251" s="7">
        <f>Q251/$G251</f>
        <v>1.5579069717988562E-3</v>
      </c>
    </row>
    <row r="252" spans="1:27" x14ac:dyDescent="0.3">
      <c r="A252" s="10">
        <v>0</v>
      </c>
      <c r="B252" s="1">
        <v>275</v>
      </c>
      <c r="C252" s="1" t="s">
        <v>501</v>
      </c>
      <c r="D252" s="1" t="s">
        <v>502</v>
      </c>
      <c r="E252" s="1"/>
      <c r="F252">
        <v>423466</v>
      </c>
      <c r="G252" s="1">
        <v>14723.16908</v>
      </c>
      <c r="H252">
        <v>29489</v>
      </c>
      <c r="I252">
        <v>13432</v>
      </c>
      <c r="J252">
        <v>10897</v>
      </c>
      <c r="K252">
        <v>6473</v>
      </c>
      <c r="L252">
        <v>6215</v>
      </c>
      <c r="M252" s="1">
        <v>12999.561844</v>
      </c>
      <c r="N252" s="1">
        <v>3934.7960429999998</v>
      </c>
      <c r="O252" s="1">
        <v>4652.5555990000003</v>
      </c>
      <c r="P252" s="1">
        <v>7337.7465860000002</v>
      </c>
      <c r="Q252" s="1">
        <v>8305.8040209999999</v>
      </c>
      <c r="R252" s="6">
        <f>H252/$F252</f>
        <v>6.963723179664956E-2</v>
      </c>
      <c r="S252" s="6">
        <f>I252/$F252</f>
        <v>3.1719193512584246E-2</v>
      </c>
      <c r="T252" s="6">
        <f>J252/$F252</f>
        <v>2.5732880561839675E-2</v>
      </c>
      <c r="U252" s="6">
        <f>K252/$F252</f>
        <v>1.528576084030359E-2</v>
      </c>
      <c r="V252" s="6">
        <f>L252/$F252</f>
        <v>1.4676502954192308E-2</v>
      </c>
      <c r="W252" s="7">
        <f>M252/$G252</f>
        <v>0.88293232070931293</v>
      </c>
      <c r="X252" s="7">
        <f>N252/$G252</f>
        <v>0.26725197690930819</v>
      </c>
      <c r="Y252" s="7">
        <f>O252/$G252</f>
        <v>0.31600232081285046</v>
      </c>
      <c r="Z252" s="7">
        <f>P252/$G252</f>
        <v>0.49838092234963322</v>
      </c>
      <c r="AA252" s="7">
        <f>Q252/$G252</f>
        <v>0.56413153824896511</v>
      </c>
    </row>
    <row r="253" spans="1:27" x14ac:dyDescent="0.3">
      <c r="A253" s="11">
        <v>0</v>
      </c>
      <c r="B253" s="1">
        <v>276</v>
      </c>
      <c r="C253" s="1" t="s">
        <v>503</v>
      </c>
      <c r="D253" s="1" t="s">
        <v>504</v>
      </c>
      <c r="E253" s="1"/>
      <c r="F253">
        <v>335992</v>
      </c>
      <c r="G253" s="1">
        <v>22296.025917999999</v>
      </c>
      <c r="H253">
        <v>155456</v>
      </c>
      <c r="I253">
        <v>145948</v>
      </c>
      <c r="J253">
        <v>144714</v>
      </c>
      <c r="K253">
        <v>141861</v>
      </c>
      <c r="L253">
        <v>134601</v>
      </c>
      <c r="M253" s="1">
        <v>21590.028264</v>
      </c>
      <c r="N253" s="1">
        <v>20582.761695000001</v>
      </c>
      <c r="O253" s="1">
        <v>21924.866475999999</v>
      </c>
      <c r="P253" s="1">
        <v>22204.669826000001</v>
      </c>
      <c r="Q253" s="1">
        <v>22204.669826000001</v>
      </c>
      <c r="R253" s="6">
        <f>H253/$F253</f>
        <v>0.46267768280197147</v>
      </c>
      <c r="S253" s="6">
        <f>I253/$F253</f>
        <v>0.43437938998547587</v>
      </c>
      <c r="T253" s="6">
        <f>J253/$F253</f>
        <v>0.4307066834924641</v>
      </c>
      <c r="U253" s="6">
        <f>K253/$F253</f>
        <v>0.42221540989071166</v>
      </c>
      <c r="V253" s="6">
        <f>L253/$F253</f>
        <v>0.40060775256553727</v>
      </c>
      <c r="W253" s="7">
        <f>M253/$G253</f>
        <v>0.96833526940646253</v>
      </c>
      <c r="X253" s="7">
        <f>N253/$G253</f>
        <v>0.92315831398380066</v>
      </c>
      <c r="Y253" s="7">
        <f>O253/$G253</f>
        <v>0.98335311219295107</v>
      </c>
      <c r="Z253" s="7">
        <f>P253/$G253</f>
        <v>0.99590258405977883</v>
      </c>
      <c r="AA253" s="7">
        <f>Q253/$G253</f>
        <v>0.99590258405977883</v>
      </c>
    </row>
    <row r="254" spans="1:27" x14ac:dyDescent="0.3">
      <c r="A254" s="10">
        <v>0</v>
      </c>
      <c r="B254" s="1">
        <v>277</v>
      </c>
      <c r="C254" s="1" t="s">
        <v>505</v>
      </c>
      <c r="D254" s="1" t="s">
        <v>506</v>
      </c>
      <c r="E254" s="1"/>
      <c r="F254">
        <v>58427</v>
      </c>
      <c r="G254" s="1">
        <v>13373.727718</v>
      </c>
      <c r="H254">
        <v>8159</v>
      </c>
      <c r="I254">
        <v>5831</v>
      </c>
      <c r="J254">
        <v>3158</v>
      </c>
      <c r="K254">
        <v>18</v>
      </c>
      <c r="L254">
        <v>18</v>
      </c>
      <c r="M254" s="1">
        <v>12576.587605999999</v>
      </c>
      <c r="N254" s="1">
        <v>5506.6878630000001</v>
      </c>
      <c r="O254" s="1">
        <v>3144.5932550000002</v>
      </c>
      <c r="P254" s="1">
        <v>5631.6721070000003</v>
      </c>
      <c r="Q254" s="1">
        <v>12057.270522000001</v>
      </c>
      <c r="R254" s="6">
        <f>H254/$F254</f>
        <v>0.13964434251287933</v>
      </c>
      <c r="S254" s="6">
        <f>I254/$F254</f>
        <v>9.9799750115528774E-2</v>
      </c>
      <c r="T254" s="6">
        <f>J254/$F254</f>
        <v>5.4050353432488402E-2</v>
      </c>
      <c r="U254" s="6">
        <f>K254/$F254</f>
        <v>3.0807674534033921E-4</v>
      </c>
      <c r="V254" s="6">
        <f>L254/$F254</f>
        <v>3.0807674534033921E-4</v>
      </c>
      <c r="W254" s="7">
        <f>M254/$G254</f>
        <v>0.94039506943698936</v>
      </c>
      <c r="X254" s="7">
        <f>N254/$G254</f>
        <v>0.41175414806661759</v>
      </c>
      <c r="Y254" s="7">
        <f>O254/$G254</f>
        <v>0.23513214275834415</v>
      </c>
      <c r="Z254" s="7">
        <f>P254/$G254</f>
        <v>0.42109965342125266</v>
      </c>
      <c r="AA254" s="7">
        <f>Q254/$G254</f>
        <v>0.9015639301353392</v>
      </c>
    </row>
    <row r="255" spans="1:27" x14ac:dyDescent="0.3">
      <c r="A255" s="11">
        <v>0</v>
      </c>
      <c r="B255" s="1">
        <v>278</v>
      </c>
      <c r="C255" s="1" t="s">
        <v>507</v>
      </c>
      <c r="D255" s="1" t="s">
        <v>508</v>
      </c>
      <c r="E255" s="1"/>
      <c r="F255">
        <v>727632</v>
      </c>
      <c r="G255" s="1">
        <v>34992.462140000003</v>
      </c>
      <c r="H255">
        <v>75818</v>
      </c>
      <c r="I255">
        <v>48949</v>
      </c>
      <c r="J255">
        <v>37099</v>
      </c>
      <c r="K255">
        <v>31492</v>
      </c>
      <c r="L255">
        <v>14894</v>
      </c>
      <c r="M255" s="1">
        <v>30006.254378000001</v>
      </c>
      <c r="N255" s="1">
        <v>10268.035110999999</v>
      </c>
      <c r="O255" s="1">
        <v>9835.2931590000007</v>
      </c>
      <c r="P255" s="1">
        <v>27620.324011000001</v>
      </c>
      <c r="Q255" s="1">
        <v>19605.032326</v>
      </c>
      <c r="R255" s="6">
        <f>H255/$F255</f>
        <v>0.1041982760516305</v>
      </c>
      <c r="S255" s="6">
        <f>I255/$F255</f>
        <v>6.7271642808452631E-2</v>
      </c>
      <c r="T255" s="6">
        <f>J255/$F255</f>
        <v>5.0985937946654354E-2</v>
      </c>
      <c r="U255" s="6">
        <f>K255/$F255</f>
        <v>4.3280119620907269E-2</v>
      </c>
      <c r="V255" s="6">
        <f>L255/$F255</f>
        <v>2.046913824570662E-2</v>
      </c>
      <c r="W255" s="7">
        <f>M255/$G255</f>
        <v>0.85750623256943526</v>
      </c>
      <c r="X255" s="7">
        <f>N255/$G255</f>
        <v>0.29343562821955799</v>
      </c>
      <c r="Y255" s="7">
        <f>O255/$G255</f>
        <v>0.28106890905962412</v>
      </c>
      <c r="Z255" s="7">
        <f>P255/$G255</f>
        <v>0.78932210887290244</v>
      </c>
      <c r="AA255" s="7">
        <f>Q255/$G255</f>
        <v>0.56026444345536408</v>
      </c>
    </row>
    <row r="256" spans="1:27" x14ac:dyDescent="0.3">
      <c r="A256" s="10">
        <v>0</v>
      </c>
      <c r="B256" s="1">
        <v>279</v>
      </c>
      <c r="C256" s="1" t="s">
        <v>509</v>
      </c>
      <c r="D256" s="1" t="s">
        <v>510</v>
      </c>
      <c r="E256" s="1"/>
      <c r="F256">
        <v>112500</v>
      </c>
      <c r="G256" s="1">
        <v>1996.718584</v>
      </c>
      <c r="H256">
        <v>15337</v>
      </c>
      <c r="I256">
        <v>7930</v>
      </c>
      <c r="J256">
        <v>2841</v>
      </c>
      <c r="K256">
        <v>2446</v>
      </c>
      <c r="L256">
        <v>0</v>
      </c>
      <c r="M256" s="1">
        <v>1955.429646</v>
      </c>
      <c r="N256" s="1">
        <v>845.16348400000004</v>
      </c>
      <c r="O256" s="1">
        <v>1145.4723180000001</v>
      </c>
      <c r="P256" s="1">
        <v>1246.2488209999999</v>
      </c>
      <c r="Q256" s="1">
        <v>1817.19577</v>
      </c>
      <c r="R256" s="6">
        <f>H256/$F256</f>
        <v>0.13632888888888889</v>
      </c>
      <c r="S256" s="6">
        <f>I256/$F256</f>
        <v>7.0488888888888893E-2</v>
      </c>
      <c r="T256" s="6">
        <f>J256/$F256</f>
        <v>2.5253333333333332E-2</v>
      </c>
      <c r="U256" s="6">
        <f>K256/$F256</f>
        <v>2.1742222222222222E-2</v>
      </c>
      <c r="V256" s="6">
        <f>L256/$F256</f>
        <v>0</v>
      </c>
      <c r="W256" s="7">
        <f>M256/$G256</f>
        <v>0.97932160378991095</v>
      </c>
      <c r="X256" s="7">
        <f>N256/$G256</f>
        <v>0.42327621467162146</v>
      </c>
      <c r="Y256" s="7">
        <f>O256/$G256</f>
        <v>0.57367739609318935</v>
      </c>
      <c r="Z256" s="7">
        <f>P256/$G256</f>
        <v>0.62414845586472489</v>
      </c>
      <c r="AA256" s="7">
        <f>Q256/$G256</f>
        <v>0.91009107871357398</v>
      </c>
    </row>
    <row r="257" spans="1:27" x14ac:dyDescent="0.3">
      <c r="A257" s="11">
        <v>0</v>
      </c>
      <c r="B257" s="1">
        <v>280</v>
      </c>
      <c r="C257" s="1" t="s">
        <v>511</v>
      </c>
      <c r="D257" s="1" t="s">
        <v>512</v>
      </c>
      <c r="E257" s="1"/>
      <c r="F257">
        <v>68630</v>
      </c>
      <c r="G257" s="1">
        <v>14246.208350000001</v>
      </c>
      <c r="H257">
        <v>8559</v>
      </c>
      <c r="I257">
        <v>3064</v>
      </c>
      <c r="J257">
        <v>2380</v>
      </c>
      <c r="K257">
        <v>1298</v>
      </c>
      <c r="L257">
        <v>1298</v>
      </c>
      <c r="M257" s="1">
        <v>13808.381218</v>
      </c>
      <c r="N257" s="1">
        <v>9026.7463200000002</v>
      </c>
      <c r="O257" s="1">
        <v>10556.956845999999</v>
      </c>
      <c r="P257" s="1">
        <v>14168.700913000001</v>
      </c>
      <c r="Q257" s="1">
        <v>14168.700913000001</v>
      </c>
      <c r="R257" s="6">
        <f>H257/$F257</f>
        <v>0.12471222497450095</v>
      </c>
      <c r="S257" s="6">
        <f>I257/$F257</f>
        <v>4.4645198892612557E-2</v>
      </c>
      <c r="T257" s="6">
        <f>J257/$F257</f>
        <v>3.4678711933556754E-2</v>
      </c>
      <c r="U257" s="6">
        <f>K257/$F257</f>
        <v>1.8913011802418767E-2</v>
      </c>
      <c r="V257" s="6">
        <f>L257/$F257</f>
        <v>1.8913011802418767E-2</v>
      </c>
      <c r="W257" s="7">
        <f>M257/$G257</f>
        <v>0.96926711155393142</v>
      </c>
      <c r="X257" s="7">
        <f>N257/$G257</f>
        <v>0.63362447735084537</v>
      </c>
      <c r="Y257" s="7">
        <f>O257/$G257</f>
        <v>0.74103625235833359</v>
      </c>
      <c r="Z257" s="7">
        <f>P257/$G257</f>
        <v>0.99455943398441171</v>
      </c>
      <c r="AA257" s="7">
        <f>Q257/$G257</f>
        <v>0.99455943398441171</v>
      </c>
    </row>
    <row r="258" spans="1:27" x14ac:dyDescent="0.3">
      <c r="A258" s="10">
        <v>0</v>
      </c>
      <c r="B258" s="1">
        <v>281</v>
      </c>
      <c r="C258" s="1" t="s">
        <v>513</v>
      </c>
      <c r="D258" s="1" t="s">
        <v>514</v>
      </c>
      <c r="E258" s="1"/>
      <c r="F258">
        <v>437811</v>
      </c>
      <c r="G258" s="1">
        <v>18753.552799000001</v>
      </c>
      <c r="H258">
        <v>14198</v>
      </c>
      <c r="I258">
        <v>4453</v>
      </c>
      <c r="J258">
        <v>3322</v>
      </c>
      <c r="K258">
        <v>0</v>
      </c>
      <c r="L258">
        <v>0</v>
      </c>
      <c r="M258" s="1">
        <v>16258.698866999999</v>
      </c>
      <c r="N258" s="1">
        <v>2456.5330899999999</v>
      </c>
      <c r="O258" s="1">
        <v>6794.3583950000002</v>
      </c>
      <c r="P258" s="1">
        <v>16.313879</v>
      </c>
      <c r="Q258" s="1">
        <v>811.05594599999995</v>
      </c>
      <c r="R258" s="6">
        <f>H258/$F258</f>
        <v>3.2429518673582895E-2</v>
      </c>
      <c r="S258" s="6">
        <f>I258/$F258</f>
        <v>1.0171055546799875E-2</v>
      </c>
      <c r="T258" s="6">
        <f>J258/$F258</f>
        <v>7.587749051531369E-3</v>
      </c>
      <c r="U258" s="6">
        <f>K258/$F258</f>
        <v>0</v>
      </c>
      <c r="V258" s="6">
        <f>L258/$F258</f>
        <v>0</v>
      </c>
      <c r="W258" s="7">
        <f>M258/$G258</f>
        <v>0.86696633119389332</v>
      </c>
      <c r="X258" s="7">
        <f>N258/$G258</f>
        <v>0.13099027775318339</v>
      </c>
      <c r="Y258" s="7">
        <f>O258/$G258</f>
        <v>0.36229713205928088</v>
      </c>
      <c r="Z258" s="7">
        <f>P258/$G258</f>
        <v>8.6990871409015937E-4</v>
      </c>
      <c r="AA258" s="7">
        <f>Q258/$G258</f>
        <v>4.3248122352754832E-2</v>
      </c>
    </row>
    <row r="259" spans="1:27" x14ac:dyDescent="0.3">
      <c r="A259" s="11">
        <v>0</v>
      </c>
      <c r="B259" s="1">
        <v>282</v>
      </c>
      <c r="C259" s="1" t="s">
        <v>515</v>
      </c>
      <c r="D259" s="1" t="s">
        <v>516</v>
      </c>
      <c r="E259" s="1"/>
      <c r="F259">
        <v>219168</v>
      </c>
      <c r="G259" s="1">
        <v>11583.502216000001</v>
      </c>
      <c r="H259">
        <v>59435</v>
      </c>
      <c r="I259">
        <v>49558</v>
      </c>
      <c r="J259">
        <v>46681</v>
      </c>
      <c r="K259">
        <v>41423</v>
      </c>
      <c r="L259">
        <v>18935</v>
      </c>
      <c r="M259" s="1">
        <v>11350.326666000001</v>
      </c>
      <c r="N259" s="1">
        <v>11333.376695999999</v>
      </c>
      <c r="O259" s="1">
        <v>11516.521403000001</v>
      </c>
      <c r="P259" s="1">
        <v>11516.521403000001</v>
      </c>
      <c r="Q259" s="1">
        <v>11514.474801</v>
      </c>
      <c r="R259" s="6">
        <f>H259/$F259</f>
        <v>0.27118466199445174</v>
      </c>
      <c r="S259" s="6">
        <f>I259/$F259</f>
        <v>0.22611877646371734</v>
      </c>
      <c r="T259" s="6">
        <f>J259/$F259</f>
        <v>0.21299186012556579</v>
      </c>
      <c r="U259" s="6">
        <f>K259/$F259</f>
        <v>0.18900113155205139</v>
      </c>
      <c r="V259" s="6">
        <f>L259/$F259</f>
        <v>8.639491166593663E-2</v>
      </c>
      <c r="W259" s="7">
        <f>M259/$G259</f>
        <v>0.9798700301815525</v>
      </c>
      <c r="X259" s="7">
        <f>N259/$G259</f>
        <v>0.9784067447533692</v>
      </c>
      <c r="Y259" s="7">
        <f>O259/$G259</f>
        <v>0.99421756807647677</v>
      </c>
      <c r="Z259" s="7">
        <f>P259/$G259</f>
        <v>0.99421756807647677</v>
      </c>
      <c r="AA259" s="7">
        <f>Q259/$G259</f>
        <v>0.99404088558772363</v>
      </c>
    </row>
    <row r="260" spans="1:27" x14ac:dyDescent="0.3">
      <c r="A260" s="10">
        <v>0</v>
      </c>
      <c r="B260" s="1">
        <v>283</v>
      </c>
      <c r="C260" s="1" t="s">
        <v>517</v>
      </c>
      <c r="D260" s="1" t="s">
        <v>518</v>
      </c>
      <c r="E260" s="1"/>
      <c r="F260">
        <v>311675</v>
      </c>
      <c r="G260" s="1">
        <v>11101.181871000001</v>
      </c>
      <c r="H260">
        <v>191191</v>
      </c>
      <c r="I260">
        <v>184999</v>
      </c>
      <c r="J260">
        <v>184113</v>
      </c>
      <c r="K260">
        <v>184113</v>
      </c>
      <c r="L260">
        <v>183951</v>
      </c>
      <c r="M260" s="1">
        <v>10175.662183</v>
      </c>
      <c r="N260" s="1">
        <v>9318.1813259999999</v>
      </c>
      <c r="O260" s="1">
        <v>11012.818218</v>
      </c>
      <c r="P260" s="1">
        <v>11028.850242</v>
      </c>
      <c r="Q260" s="1">
        <v>11028.850242</v>
      </c>
      <c r="R260" s="6">
        <f>H260/$F260</f>
        <v>0.61343065693430654</v>
      </c>
      <c r="S260" s="6">
        <f>I260/$F260</f>
        <v>0.59356380845431944</v>
      </c>
      <c r="T260" s="6">
        <f>J260/$F260</f>
        <v>0.59072110371380449</v>
      </c>
      <c r="U260" s="6">
        <f>K260/$F260</f>
        <v>0.59072110371380449</v>
      </c>
      <c r="V260" s="6">
        <f>L260/$F260</f>
        <v>0.59020133151520016</v>
      </c>
      <c r="W260" s="7">
        <f>M260/$G260</f>
        <v>0.91662872487318059</v>
      </c>
      <c r="X260" s="7">
        <f>N260/$G260</f>
        <v>0.83938642157932797</v>
      </c>
      <c r="Y260" s="7">
        <f>O260/$G260</f>
        <v>0.99204015806363499</v>
      </c>
      <c r="Z260" s="7">
        <f>P260/$G260</f>
        <v>0.99348433078202647</v>
      </c>
      <c r="AA260" s="7">
        <f>Q260/$G260</f>
        <v>0.99348433078202647</v>
      </c>
    </row>
    <row r="261" spans="1:27" x14ac:dyDescent="0.3">
      <c r="A261" s="11">
        <v>0</v>
      </c>
      <c r="B261" s="1">
        <v>284</v>
      </c>
      <c r="C261" s="1" t="s">
        <v>519</v>
      </c>
      <c r="D261" s="1" t="s">
        <v>520</v>
      </c>
      <c r="E261" s="1"/>
      <c r="F261">
        <v>569580</v>
      </c>
      <c r="G261" s="1">
        <v>14792.518266999999</v>
      </c>
      <c r="H261">
        <v>141697</v>
      </c>
      <c r="I261">
        <v>115438</v>
      </c>
      <c r="J261">
        <v>98506</v>
      </c>
      <c r="K261">
        <v>95425</v>
      </c>
      <c r="L261">
        <v>54613</v>
      </c>
      <c r="M261" s="1">
        <v>14583.429564</v>
      </c>
      <c r="N261" s="1">
        <v>13792.361295999999</v>
      </c>
      <c r="O261" s="1">
        <v>14092.415046</v>
      </c>
      <c r="P261" s="1">
        <v>14762.640402000001</v>
      </c>
      <c r="Q261" s="1">
        <v>14758.037496999999</v>
      </c>
      <c r="R261" s="6">
        <f>H261/$F261</f>
        <v>0.24877453562273957</v>
      </c>
      <c r="S261" s="6">
        <f>I261/$F261</f>
        <v>0.20267214438709225</v>
      </c>
      <c r="T261" s="6">
        <f>J261/$F261</f>
        <v>0.17294497700059694</v>
      </c>
      <c r="U261" s="6">
        <f>K261/$F261</f>
        <v>0.1675357280803399</v>
      </c>
      <c r="V261" s="6">
        <f>L261/$F261</f>
        <v>9.5882931282699535E-2</v>
      </c>
      <c r="W261" s="7">
        <f>M261/$G261</f>
        <v>0.98586523949296401</v>
      </c>
      <c r="X261" s="7">
        <f>N261/$G261</f>
        <v>0.93238764671792174</v>
      </c>
      <c r="Y261" s="7">
        <f>O261/$G261</f>
        <v>0.95267180284226316</v>
      </c>
      <c r="Z261" s="7">
        <f>P261/$G261</f>
        <v>0.99798020428565892</v>
      </c>
      <c r="AA261" s="7">
        <f>Q261/$G261</f>
        <v>0.9976690398904613</v>
      </c>
    </row>
    <row r="262" spans="1:27" x14ac:dyDescent="0.3">
      <c r="A262" s="10">
        <v>0</v>
      </c>
      <c r="B262" s="1">
        <v>285</v>
      </c>
      <c r="C262" s="1" t="s">
        <v>521</v>
      </c>
      <c r="D262" s="1" t="s">
        <v>522</v>
      </c>
      <c r="E262" s="1"/>
      <c r="F262">
        <v>311282</v>
      </c>
      <c r="G262" s="1">
        <v>9110.2727579999992</v>
      </c>
      <c r="H262">
        <v>64281</v>
      </c>
      <c r="I262">
        <v>47112</v>
      </c>
      <c r="J262">
        <v>35062</v>
      </c>
      <c r="K262">
        <v>27580</v>
      </c>
      <c r="L262">
        <v>15162</v>
      </c>
      <c r="M262" s="1">
        <v>8991.4559040000004</v>
      </c>
      <c r="N262" s="1">
        <v>8489.36859</v>
      </c>
      <c r="O262" s="1">
        <v>8574.2587309999999</v>
      </c>
      <c r="P262" s="1">
        <v>8975.7145810000002</v>
      </c>
      <c r="Q262" s="1">
        <v>9055.5117900000005</v>
      </c>
      <c r="R262" s="6">
        <f>H262/$F262</f>
        <v>0.20650407026426199</v>
      </c>
      <c r="S262" s="6">
        <f>I262/$F262</f>
        <v>0.15134829511504039</v>
      </c>
      <c r="T262" s="6">
        <f>J262/$F262</f>
        <v>0.11263741559100751</v>
      </c>
      <c r="U262" s="6">
        <f>K262/$F262</f>
        <v>8.8601332553761541E-2</v>
      </c>
      <c r="V262" s="6">
        <f>L262/$F262</f>
        <v>4.8708245256712565E-2</v>
      </c>
      <c r="W262" s="7">
        <f>M262/$G262</f>
        <v>0.98695792572229391</v>
      </c>
      <c r="X262" s="7">
        <f>N262/$G262</f>
        <v>0.93184571038723674</v>
      </c>
      <c r="Y262" s="7">
        <f>O262/$G262</f>
        <v>0.94116377838091514</v>
      </c>
      <c r="Z262" s="7">
        <f>P262/$G262</f>
        <v>0.98523006055094897</v>
      </c>
      <c r="AA262" s="7">
        <f>Q262/$G262</f>
        <v>0.99398909676420921</v>
      </c>
    </row>
    <row r="263" spans="1:27" x14ac:dyDescent="0.3">
      <c r="A263" s="11">
        <v>0</v>
      </c>
      <c r="B263" s="1">
        <v>286</v>
      </c>
      <c r="C263" s="1" t="s">
        <v>523</v>
      </c>
      <c r="D263" s="1" t="s">
        <v>524</v>
      </c>
      <c r="E263" s="1"/>
      <c r="F263">
        <v>263191</v>
      </c>
      <c r="G263" s="1">
        <v>6612.4816080000001</v>
      </c>
      <c r="H263">
        <v>31905</v>
      </c>
      <c r="I263">
        <v>17612</v>
      </c>
      <c r="J263">
        <v>12641</v>
      </c>
      <c r="K263">
        <v>12641</v>
      </c>
      <c r="L263">
        <v>3377</v>
      </c>
      <c r="M263" s="1">
        <v>6263.6381879999999</v>
      </c>
      <c r="N263" s="1">
        <v>2318.3886550000002</v>
      </c>
      <c r="O263" s="1">
        <v>3816.304443</v>
      </c>
      <c r="P263" s="1">
        <v>6529.7565919999997</v>
      </c>
      <c r="Q263" s="1">
        <v>6047.8732380000001</v>
      </c>
      <c r="R263" s="6">
        <f>H263/$F263</f>
        <v>0.12122375005224342</v>
      </c>
      <c r="S263" s="6">
        <f>I263/$F263</f>
        <v>6.6917181818527224E-2</v>
      </c>
      <c r="T263" s="6">
        <f>J263/$F263</f>
        <v>4.8029757856461658E-2</v>
      </c>
      <c r="U263" s="6">
        <f>K263/$F263</f>
        <v>4.8029757856461658E-2</v>
      </c>
      <c r="V263" s="6">
        <f>L263/$F263</f>
        <v>1.2830985861978563E-2</v>
      </c>
      <c r="W263" s="7">
        <f>M263/$G263</f>
        <v>0.94724470468425082</v>
      </c>
      <c r="X263" s="7">
        <f>N263/$G263</f>
        <v>0.35060795514276161</v>
      </c>
      <c r="Y263" s="7">
        <f>O263/$G263</f>
        <v>0.57713649265699396</v>
      </c>
      <c r="Z263" s="7">
        <f>P263/$G263</f>
        <v>0.98748956580840741</v>
      </c>
      <c r="AA263" s="7">
        <f>Q263/$G263</f>
        <v>0.91461475381392099</v>
      </c>
    </row>
    <row r="264" spans="1:27" x14ac:dyDescent="0.3">
      <c r="A264" s="10">
        <v>0</v>
      </c>
      <c r="B264" s="1">
        <v>288</v>
      </c>
      <c r="C264" s="1" t="s">
        <v>525</v>
      </c>
      <c r="D264" s="1" t="s">
        <v>526</v>
      </c>
      <c r="E264" s="1"/>
      <c r="F264">
        <v>947857</v>
      </c>
      <c r="G264" s="1">
        <v>7860.22685</v>
      </c>
      <c r="H264">
        <v>100260</v>
      </c>
      <c r="I264">
        <v>89665</v>
      </c>
      <c r="J264">
        <v>87537</v>
      </c>
      <c r="K264">
        <v>69342</v>
      </c>
      <c r="L264">
        <v>69342</v>
      </c>
      <c r="M264" s="1">
        <v>5374.6913590000004</v>
      </c>
      <c r="N264" s="1">
        <v>4284.4036900000001</v>
      </c>
      <c r="O264" s="1">
        <v>5185.4677149999998</v>
      </c>
      <c r="P264" s="1">
        <v>5888.5996720000003</v>
      </c>
      <c r="Q264" s="1">
        <v>7329.682632</v>
      </c>
      <c r="R264" s="6">
        <f>H264/$F264</f>
        <v>0.1057754492502561</v>
      </c>
      <c r="S264" s="6">
        <f>I264/$F264</f>
        <v>9.4597602802954456E-2</v>
      </c>
      <c r="T264" s="6">
        <f>J264/$F264</f>
        <v>9.2352538410329824E-2</v>
      </c>
      <c r="U264" s="6">
        <f>K264/$F264</f>
        <v>7.3156604846511653E-2</v>
      </c>
      <c r="V264" s="6">
        <f>L264/$F264</f>
        <v>7.3156604846511653E-2</v>
      </c>
      <c r="W264" s="7">
        <f>M264/$G264</f>
        <v>0.68378323699398069</v>
      </c>
      <c r="X264" s="7">
        <f>N264/$G264</f>
        <v>0.54507379643883946</v>
      </c>
      <c r="Y264" s="7">
        <f>O264/$G264</f>
        <v>0.65970967682694803</v>
      </c>
      <c r="Z264" s="7">
        <f>P264/$G264</f>
        <v>0.74916408703904014</v>
      </c>
      <c r="AA264" s="7">
        <f>Q264/$G264</f>
        <v>0.9325026836852679</v>
      </c>
    </row>
    <row r="265" spans="1:27" x14ac:dyDescent="0.3">
      <c r="A265" s="11">
        <v>0</v>
      </c>
      <c r="B265" s="1">
        <v>289</v>
      </c>
      <c r="C265" s="1" t="s">
        <v>527</v>
      </c>
      <c r="D265" s="1" t="s">
        <v>528</v>
      </c>
      <c r="E265" s="1"/>
      <c r="F265">
        <v>800546</v>
      </c>
      <c r="G265" s="1">
        <v>33411.770358000002</v>
      </c>
      <c r="H265">
        <v>229094</v>
      </c>
      <c r="I265">
        <v>184999</v>
      </c>
      <c r="J265">
        <v>168059</v>
      </c>
      <c r="K265">
        <v>149759</v>
      </c>
      <c r="L265">
        <v>30131</v>
      </c>
      <c r="M265" s="1">
        <v>32626.403565000001</v>
      </c>
      <c r="N265" s="1">
        <v>25996.879917999999</v>
      </c>
      <c r="O265" s="1">
        <v>31214.67022</v>
      </c>
      <c r="P265" s="1">
        <v>33076.157416000002</v>
      </c>
      <c r="Q265" s="1">
        <v>28266.157423000001</v>
      </c>
      <c r="R265" s="6">
        <f>H265/$F265</f>
        <v>0.28617218748204348</v>
      </c>
      <c r="S265" s="6">
        <f>I265/$F265</f>
        <v>0.23109103037177126</v>
      </c>
      <c r="T265" s="6">
        <f>J265/$F265</f>
        <v>0.20993047245255114</v>
      </c>
      <c r="U265" s="6">
        <f>K265/$F265</f>
        <v>0.18707107399200046</v>
      </c>
      <c r="V265" s="6">
        <f>L265/$F265</f>
        <v>3.7638062022669526E-2</v>
      </c>
      <c r="W265" s="7">
        <f>M265/$G265</f>
        <v>0.97649430770698575</v>
      </c>
      <c r="X265" s="7">
        <f>N265/$G265</f>
        <v>0.77807549972506596</v>
      </c>
      <c r="Y265" s="7">
        <f>O265/$G265</f>
        <v>0.93424173234586072</v>
      </c>
      <c r="Z265" s="7">
        <f>P265/$G265</f>
        <v>0.98995524815345071</v>
      </c>
      <c r="AA265" s="7">
        <f>Q265/$G265</f>
        <v>0.84599400511059863</v>
      </c>
    </row>
    <row r="266" spans="1:27" x14ac:dyDescent="0.3">
      <c r="A266" s="10">
        <v>0</v>
      </c>
      <c r="B266" s="1">
        <v>290</v>
      </c>
      <c r="C266" s="1" t="s">
        <v>529</v>
      </c>
      <c r="D266" s="1" t="s">
        <v>530</v>
      </c>
      <c r="E266" s="1"/>
      <c r="F266">
        <v>399495</v>
      </c>
      <c r="G266" s="1">
        <v>9920.0562339999997</v>
      </c>
      <c r="H266">
        <v>192938</v>
      </c>
      <c r="I266">
        <v>183994</v>
      </c>
      <c r="J266">
        <v>178305</v>
      </c>
      <c r="K266">
        <v>174609</v>
      </c>
      <c r="L266">
        <v>153325</v>
      </c>
      <c r="M266" s="1">
        <v>9864.6905729999999</v>
      </c>
      <c r="N266" s="1">
        <v>9816.7886670000007</v>
      </c>
      <c r="O266" s="1">
        <v>9891.0676100000001</v>
      </c>
      <c r="P266" s="1">
        <v>9902.4848829999992</v>
      </c>
      <c r="Q266" s="1">
        <v>9902.4848829999992</v>
      </c>
      <c r="R266" s="6">
        <f>H266/$F266</f>
        <v>0.48295473034706315</v>
      </c>
      <c r="S266" s="6">
        <f>I266/$F266</f>
        <v>0.46056646516226735</v>
      </c>
      <c r="T266" s="6">
        <f>J266/$F266</f>
        <v>0.44632598655802952</v>
      </c>
      <c r="U266" s="6">
        <f>K266/$F266</f>
        <v>0.43707430631171856</v>
      </c>
      <c r="V266" s="6">
        <f>L266/$F266</f>
        <v>0.38379704376775681</v>
      </c>
      <c r="W266" s="7">
        <f>M266/$G266</f>
        <v>0.99441881581172498</v>
      </c>
      <c r="X266" s="7">
        <f>N266/$G266</f>
        <v>0.98959002201559509</v>
      </c>
      <c r="Y266" s="7">
        <f>O266/$G266</f>
        <v>0.99707777624277527</v>
      </c>
      <c r="Z266" s="7">
        <f>P266/$G266</f>
        <v>0.99822870449667644</v>
      </c>
      <c r="AA266" s="7">
        <f>Q266/$G266</f>
        <v>0.99822870449667644</v>
      </c>
    </row>
    <row r="267" spans="1:27" x14ac:dyDescent="0.3">
      <c r="A267" s="11">
        <v>0</v>
      </c>
      <c r="B267" s="1">
        <v>291</v>
      </c>
      <c r="C267" s="1" t="s">
        <v>531</v>
      </c>
      <c r="D267" s="1" t="s">
        <v>532</v>
      </c>
      <c r="E267" s="1"/>
      <c r="F267">
        <v>636024</v>
      </c>
      <c r="G267" s="1">
        <v>24656.744143</v>
      </c>
      <c r="H267">
        <v>33023</v>
      </c>
      <c r="I267">
        <v>15175</v>
      </c>
      <c r="J267">
        <v>4833</v>
      </c>
      <c r="K267">
        <v>0</v>
      </c>
      <c r="L267">
        <v>0</v>
      </c>
      <c r="M267" s="1">
        <v>21217.851995000001</v>
      </c>
      <c r="N267" s="1">
        <v>3676.0679209999998</v>
      </c>
      <c r="O267" s="1">
        <v>3721.8560739999998</v>
      </c>
      <c r="P267" s="1">
        <v>5985.3777129999999</v>
      </c>
      <c r="Q267" s="1">
        <v>1.235798</v>
      </c>
      <c r="R267" s="6">
        <f>H267/$F267</f>
        <v>5.1920996691948731E-2</v>
      </c>
      <c r="S267" s="6">
        <f>I267/$F267</f>
        <v>2.3859162547325258E-2</v>
      </c>
      <c r="T267" s="6">
        <f>J267/$F267</f>
        <v>7.5987698577412175E-3</v>
      </c>
      <c r="U267" s="6">
        <f>K267/$F267</f>
        <v>0</v>
      </c>
      <c r="V267" s="6">
        <f>L267/$F267</f>
        <v>0</v>
      </c>
      <c r="W267" s="7">
        <f>M267/$G267</f>
        <v>0.86052934937168934</v>
      </c>
      <c r="X267" s="7">
        <f>N267/$G267</f>
        <v>0.14908975409243674</v>
      </c>
      <c r="Y267" s="7">
        <f>O267/$G267</f>
        <v>0.15094677757998423</v>
      </c>
      <c r="Z267" s="7">
        <f>P267/$G267</f>
        <v>0.24274809675953249</v>
      </c>
      <c r="AA267" s="7">
        <f>Q267/$G267</f>
        <v>5.0120080446665159E-5</v>
      </c>
    </row>
    <row r="268" spans="1:27" x14ac:dyDescent="0.3">
      <c r="A268" s="10">
        <v>0</v>
      </c>
      <c r="B268" s="1">
        <v>292</v>
      </c>
      <c r="C268" s="1" t="s">
        <v>533</v>
      </c>
      <c r="D268" s="1" t="s">
        <v>534</v>
      </c>
      <c r="E268" s="1"/>
      <c r="F268">
        <v>461541</v>
      </c>
      <c r="G268" s="1">
        <v>6296.8455889999996</v>
      </c>
      <c r="H268">
        <v>58504</v>
      </c>
      <c r="I268">
        <v>37699</v>
      </c>
      <c r="J268">
        <v>30301</v>
      </c>
      <c r="K268">
        <v>28998</v>
      </c>
      <c r="L268">
        <v>6642</v>
      </c>
      <c r="M268" s="1">
        <v>5749.8786989999999</v>
      </c>
      <c r="N268" s="1">
        <v>3611.5000289999998</v>
      </c>
      <c r="O268" s="1">
        <v>4990.5090330000003</v>
      </c>
      <c r="P268" s="1">
        <v>6203.5654699999996</v>
      </c>
      <c r="Q268" s="1">
        <v>6214.3135110000003</v>
      </c>
      <c r="R268" s="6">
        <f>H268/$F268</f>
        <v>0.12675796949783444</v>
      </c>
      <c r="S268" s="6">
        <f>I268/$F268</f>
        <v>8.1680717422720844E-2</v>
      </c>
      <c r="T268" s="6">
        <f>J268/$F268</f>
        <v>6.5651805581735972E-2</v>
      </c>
      <c r="U268" s="6">
        <f>K268/$F268</f>
        <v>6.2828654442400572E-2</v>
      </c>
      <c r="V268" s="6">
        <f>L268/$F268</f>
        <v>1.4390920849935325E-2</v>
      </c>
      <c r="W268" s="7">
        <f>M268/$G268</f>
        <v>0.91313636609487459</v>
      </c>
      <c r="X268" s="7">
        <f>N268/$G268</f>
        <v>0.57354114499948239</v>
      </c>
      <c r="Y268" s="7">
        <f>O268/$G268</f>
        <v>0.79254111641517033</v>
      </c>
      <c r="Z268" s="7">
        <f>P268/$G268</f>
        <v>0.98518621464008083</v>
      </c>
      <c r="AA268" s="7">
        <f>Q268/$G268</f>
        <v>0.9868931075355929</v>
      </c>
    </row>
    <row r="269" spans="1:27" x14ac:dyDescent="0.3">
      <c r="A269" s="11">
        <v>0</v>
      </c>
      <c r="B269" s="1">
        <v>293</v>
      </c>
      <c r="C269" s="1" t="s">
        <v>535</v>
      </c>
      <c r="D269" s="1" t="s">
        <v>536</v>
      </c>
      <c r="E269" s="1"/>
      <c r="F269">
        <v>406724</v>
      </c>
      <c r="G269" s="1">
        <v>34137.888251999997</v>
      </c>
      <c r="H269">
        <v>68603</v>
      </c>
      <c r="I269">
        <v>47436</v>
      </c>
      <c r="J269">
        <v>36489</v>
      </c>
      <c r="K269">
        <v>28298</v>
      </c>
      <c r="L269">
        <v>23434</v>
      </c>
      <c r="M269" s="1">
        <v>32025.153419999999</v>
      </c>
      <c r="N269" s="1">
        <v>18983.556453000001</v>
      </c>
      <c r="O269" s="1">
        <v>10612.597501</v>
      </c>
      <c r="P269" s="1">
        <v>25971.954177</v>
      </c>
      <c r="Q269" s="1">
        <v>33833.934942</v>
      </c>
      <c r="R269" s="6">
        <f>H269/$F269</f>
        <v>0.16867212163531042</v>
      </c>
      <c r="S269" s="6">
        <f>I269/$F269</f>
        <v>0.11662945879761213</v>
      </c>
      <c r="T269" s="6">
        <f>J269/$F269</f>
        <v>8.9714400920525961E-2</v>
      </c>
      <c r="U269" s="6">
        <f>K269/$F269</f>
        <v>6.9575436905616586E-2</v>
      </c>
      <c r="V269" s="6">
        <f>L269/$F269</f>
        <v>5.7616467186593363E-2</v>
      </c>
      <c r="W269" s="7">
        <f>M269/$G269</f>
        <v>0.93811173039163542</v>
      </c>
      <c r="X269" s="7">
        <f>N269/$G269</f>
        <v>0.55608467380485471</v>
      </c>
      <c r="Y269" s="7">
        <f>O269/$G269</f>
        <v>0.31087445780651801</v>
      </c>
      <c r="Z269" s="7">
        <f>P269/$G269</f>
        <v>0.76079557075351345</v>
      </c>
      <c r="AA269" s="7">
        <f>Q269/$G269</f>
        <v>0.99109630602349308</v>
      </c>
    </row>
    <row r="270" spans="1:27" x14ac:dyDescent="0.3">
      <c r="A270" s="10">
        <v>0</v>
      </c>
      <c r="B270" s="1">
        <v>294</v>
      </c>
      <c r="C270" s="1" t="s">
        <v>537</v>
      </c>
      <c r="D270" s="1" t="s">
        <v>538</v>
      </c>
      <c r="E270" s="1"/>
      <c r="F270">
        <v>221311</v>
      </c>
      <c r="G270" s="1">
        <v>10111.156816000001</v>
      </c>
      <c r="H270">
        <v>32170</v>
      </c>
      <c r="I270">
        <v>27722</v>
      </c>
      <c r="J270">
        <v>26623</v>
      </c>
      <c r="K270">
        <v>18498</v>
      </c>
      <c r="L270">
        <v>0</v>
      </c>
      <c r="M270" s="1">
        <v>9320.4712749999999</v>
      </c>
      <c r="N270" s="1">
        <v>6688.0679209999998</v>
      </c>
      <c r="O270" s="1">
        <v>8739.2777010000009</v>
      </c>
      <c r="P270" s="1">
        <v>8366.6831820000007</v>
      </c>
      <c r="Q270" s="1">
        <v>8698.4412790000006</v>
      </c>
      <c r="R270" s="6">
        <f>H270/$F270</f>
        <v>0.14536105299781754</v>
      </c>
      <c r="S270" s="6">
        <f>I270/$F270</f>
        <v>0.12526263945307733</v>
      </c>
      <c r="T270" s="6">
        <f>J270/$F270</f>
        <v>0.12029677693381712</v>
      </c>
      <c r="U270" s="6">
        <f>K270/$F270</f>
        <v>8.3583735105801332E-2</v>
      </c>
      <c r="V270" s="6">
        <f>L270/$F270</f>
        <v>0</v>
      </c>
      <c r="W270" s="7">
        <f>M270/$G270</f>
        <v>0.92180068459141973</v>
      </c>
      <c r="X270" s="7">
        <f>N270/$G270</f>
        <v>0.66145427696430648</v>
      </c>
      <c r="Y270" s="7">
        <f>O270/$G270</f>
        <v>0.86432026127523576</v>
      </c>
      <c r="Z270" s="7">
        <f>P270/$G270</f>
        <v>0.82747042047260833</v>
      </c>
      <c r="AA270" s="7">
        <f>Q270/$G270</f>
        <v>0.86028151252045615</v>
      </c>
    </row>
    <row r="271" spans="1:27" x14ac:dyDescent="0.3">
      <c r="A271" s="11">
        <v>0</v>
      </c>
      <c r="B271" s="1">
        <v>295</v>
      </c>
      <c r="C271" s="1" t="s">
        <v>539</v>
      </c>
      <c r="D271" s="1" t="s">
        <v>540</v>
      </c>
      <c r="E271" s="1"/>
      <c r="F271">
        <v>402118</v>
      </c>
      <c r="G271" s="1">
        <v>9192.0262920000005</v>
      </c>
      <c r="H271">
        <v>65856</v>
      </c>
      <c r="I271">
        <v>35373</v>
      </c>
      <c r="J271">
        <v>29251</v>
      </c>
      <c r="K271">
        <v>28575</v>
      </c>
      <c r="L271">
        <v>17554</v>
      </c>
      <c r="M271" s="1">
        <v>9031.5794139999998</v>
      </c>
      <c r="N271" s="1">
        <v>4798.5417930000003</v>
      </c>
      <c r="O271" s="1">
        <v>7075.0780150000001</v>
      </c>
      <c r="P271" s="1">
        <v>9168.2270540000009</v>
      </c>
      <c r="Q271" s="1">
        <v>8784.4820519999994</v>
      </c>
      <c r="R271" s="6">
        <f>H271/$F271</f>
        <v>0.16377282290273004</v>
      </c>
      <c r="S271" s="6">
        <f>I271/$F271</f>
        <v>8.7966716237522322E-2</v>
      </c>
      <c r="T271" s="6">
        <f>J271/$F271</f>
        <v>7.2742329366006997E-2</v>
      </c>
      <c r="U271" s="6">
        <f>K271/$F271</f>
        <v>7.1061230783003998E-2</v>
      </c>
      <c r="V271" s="6">
        <f>L271/$F271</f>
        <v>4.3653852849163677E-2</v>
      </c>
      <c r="W271" s="7">
        <f>M271/$G271</f>
        <v>0.9825449935734365</v>
      </c>
      <c r="X271" s="7">
        <f>N271/$G271</f>
        <v>0.52203307960250989</v>
      </c>
      <c r="Y271" s="7">
        <f>O271/$G271</f>
        <v>0.76969732137924562</v>
      </c>
      <c r="Z271" s="7">
        <f>P271/$G271</f>
        <v>0.99741088229689767</v>
      </c>
      <c r="AA271" s="7">
        <f>Q271/$G271</f>
        <v>0.95566328608582263</v>
      </c>
    </row>
    <row r="272" spans="1:27" x14ac:dyDescent="0.3">
      <c r="A272" s="10">
        <v>0</v>
      </c>
      <c r="B272" s="1">
        <v>296</v>
      </c>
      <c r="C272" s="1" t="s">
        <v>541</v>
      </c>
      <c r="D272" s="1" t="s">
        <v>542</v>
      </c>
      <c r="E272" s="1"/>
      <c r="F272">
        <v>341384</v>
      </c>
      <c r="G272" s="1">
        <v>6862.6686140000002</v>
      </c>
      <c r="H272">
        <v>43014</v>
      </c>
      <c r="I272">
        <v>35734</v>
      </c>
      <c r="J272">
        <v>35734</v>
      </c>
      <c r="K272">
        <v>27856</v>
      </c>
      <c r="L272">
        <v>16375</v>
      </c>
      <c r="M272" s="1">
        <v>6725.4096319999999</v>
      </c>
      <c r="N272" s="1">
        <v>3589.3468320000002</v>
      </c>
      <c r="O272" s="1">
        <v>6441.5250409999999</v>
      </c>
      <c r="P272" s="1">
        <v>5857.7274010000001</v>
      </c>
      <c r="Q272" s="1">
        <v>6052.1748539999999</v>
      </c>
      <c r="R272" s="6">
        <f>H272/$F272</f>
        <v>0.12599887516696739</v>
      </c>
      <c r="S272" s="6">
        <f>I272/$F272</f>
        <v>0.10467391559065452</v>
      </c>
      <c r="T272" s="6">
        <f>J272/$F272</f>
        <v>0.10467391559065452</v>
      </c>
      <c r="U272" s="6">
        <f>K272/$F272</f>
        <v>8.1597262906287354E-2</v>
      </c>
      <c r="V272" s="6">
        <f>L272/$F272</f>
        <v>4.7966512783258738E-2</v>
      </c>
      <c r="W272" s="7">
        <f>M272/$G272</f>
        <v>0.97999918257454699</v>
      </c>
      <c r="X272" s="7">
        <f>N272/$G272</f>
        <v>0.52302493882301859</v>
      </c>
      <c r="Y272" s="7">
        <f>O272/$G272</f>
        <v>0.93863268114959564</v>
      </c>
      <c r="Z272" s="7">
        <f>P272/$G272</f>
        <v>0.85356407696127168</v>
      </c>
      <c r="AA272" s="7">
        <f>Q272/$G272</f>
        <v>0.88189816446235292</v>
      </c>
    </row>
    <row r="273" spans="1:27" x14ac:dyDescent="0.3">
      <c r="A273" s="11">
        <v>0</v>
      </c>
      <c r="B273" s="1">
        <v>297</v>
      </c>
      <c r="C273" s="1" t="s">
        <v>543</v>
      </c>
      <c r="D273" s="1" t="s">
        <v>544</v>
      </c>
      <c r="E273" s="1"/>
      <c r="F273">
        <v>306288</v>
      </c>
      <c r="G273" s="1">
        <v>6463.3367189999999</v>
      </c>
      <c r="H273">
        <v>75277</v>
      </c>
      <c r="I273">
        <v>68258</v>
      </c>
      <c r="J273">
        <v>61709</v>
      </c>
      <c r="K273">
        <v>57690</v>
      </c>
      <c r="L273">
        <v>40657</v>
      </c>
      <c r="M273" s="1">
        <v>5881.4627</v>
      </c>
      <c r="N273" s="1">
        <v>5172.3855579999999</v>
      </c>
      <c r="O273" s="1">
        <v>6029.3697490000004</v>
      </c>
      <c r="P273" s="1">
        <v>6429.1091660000002</v>
      </c>
      <c r="Q273" s="1">
        <v>6351.3848319999997</v>
      </c>
      <c r="R273" s="6">
        <f>H273/$F273</f>
        <v>0.24577195319437914</v>
      </c>
      <c r="S273" s="6">
        <f>I273/$F273</f>
        <v>0.22285561301781329</v>
      </c>
      <c r="T273" s="6">
        <f>J273/$F273</f>
        <v>0.20147377631510213</v>
      </c>
      <c r="U273" s="6">
        <f>K273/$F273</f>
        <v>0.18835213916314059</v>
      </c>
      <c r="V273" s="6">
        <f>L273/$F273</f>
        <v>0.1327410802904456</v>
      </c>
      <c r="W273" s="7">
        <f>M273/$G273</f>
        <v>0.90997312312547651</v>
      </c>
      <c r="X273" s="7">
        <f>N273/$G273</f>
        <v>0.80026552582274646</v>
      </c>
      <c r="Y273" s="7">
        <f>O273/$G273</f>
        <v>0.93285713109696344</v>
      </c>
      <c r="Z273" s="7">
        <f>P273/$G273</f>
        <v>0.99470435249035027</v>
      </c>
      <c r="AA273" s="7">
        <f>Q273/$G273</f>
        <v>0.98267893320939015</v>
      </c>
    </row>
    <row r="274" spans="1:27" x14ac:dyDescent="0.3">
      <c r="A274" s="10">
        <v>0</v>
      </c>
      <c r="B274" s="1">
        <v>298</v>
      </c>
      <c r="C274" s="1" t="s">
        <v>545</v>
      </c>
      <c r="D274" s="1" t="s">
        <v>546</v>
      </c>
      <c r="E274" s="1"/>
      <c r="F274">
        <v>24970</v>
      </c>
      <c r="G274" s="1">
        <v>5429.6665549999998</v>
      </c>
      <c r="H274">
        <v>4316</v>
      </c>
      <c r="I274">
        <v>2857</v>
      </c>
      <c r="J274">
        <v>2611</v>
      </c>
      <c r="K274">
        <v>2611</v>
      </c>
      <c r="L274">
        <v>0</v>
      </c>
      <c r="M274" s="1">
        <v>5403.0953849999996</v>
      </c>
      <c r="N274" s="1">
        <v>4545.8426909999998</v>
      </c>
      <c r="O274" s="1">
        <v>5298.1250200000004</v>
      </c>
      <c r="P274" s="1">
        <v>5411.3047800000004</v>
      </c>
      <c r="Q274" s="1">
        <v>5409.3959560000003</v>
      </c>
      <c r="R274" s="6">
        <f>H274/$F274</f>
        <v>0.17284741690028033</v>
      </c>
      <c r="S274" s="6">
        <f>I274/$F274</f>
        <v>0.1144173007609131</v>
      </c>
      <c r="T274" s="6">
        <f>J274/$F274</f>
        <v>0.10456547857428915</v>
      </c>
      <c r="U274" s="6">
        <f>K274/$F274</f>
        <v>0.10456547857428915</v>
      </c>
      <c r="V274" s="6">
        <f>L274/$F274</f>
        <v>0</v>
      </c>
      <c r="W274" s="7">
        <f>M274/$G274</f>
        <v>0.99510629801464845</v>
      </c>
      <c r="X274" s="7">
        <f>N274/$G274</f>
        <v>0.83722317843144234</v>
      </c>
      <c r="Y274" s="7">
        <f>O274/$G274</f>
        <v>0.97577355189908166</v>
      </c>
      <c r="Z274" s="7">
        <f>P274/$G274</f>
        <v>0.99661824997649429</v>
      </c>
      <c r="AA274" s="7">
        <f>Q274/$G274</f>
        <v>0.99626669542325152</v>
      </c>
    </row>
    <row r="275" spans="1:27" x14ac:dyDescent="0.3">
      <c r="A275" s="11">
        <v>0</v>
      </c>
      <c r="B275" s="1">
        <v>299</v>
      </c>
      <c r="C275" s="1" t="s">
        <v>547</v>
      </c>
      <c r="D275" s="1" t="s">
        <v>548</v>
      </c>
      <c r="E275" s="1"/>
      <c r="F275">
        <v>450047</v>
      </c>
      <c r="G275" s="1">
        <v>25274.302862</v>
      </c>
      <c r="H275">
        <v>148237</v>
      </c>
      <c r="I275">
        <v>129359</v>
      </c>
      <c r="J275">
        <v>119405</v>
      </c>
      <c r="K275">
        <v>116399</v>
      </c>
      <c r="L275">
        <v>98383</v>
      </c>
      <c r="M275" s="1">
        <v>24699.817609999998</v>
      </c>
      <c r="N275" s="1">
        <v>21161.878452000001</v>
      </c>
      <c r="O275" s="1">
        <v>25183.624137999999</v>
      </c>
      <c r="P275" s="1">
        <v>25226.169428000001</v>
      </c>
      <c r="Q275" s="1">
        <v>25226.169428000001</v>
      </c>
      <c r="R275" s="6">
        <f>H275/$F275</f>
        <v>0.3293811535239653</v>
      </c>
      <c r="S275" s="6">
        <f>I275/$F275</f>
        <v>0.28743442351576615</v>
      </c>
      <c r="T275" s="6">
        <f>J275/$F275</f>
        <v>0.26531673358560326</v>
      </c>
      <c r="U275" s="6">
        <f>K275/$F275</f>
        <v>0.25863743120163007</v>
      </c>
      <c r="V275" s="6">
        <f>L275/$F275</f>
        <v>0.21860605670074459</v>
      </c>
      <c r="W275" s="7">
        <f>M275/$G275</f>
        <v>0.9772699862331814</v>
      </c>
      <c r="X275" s="7">
        <f>N275/$G275</f>
        <v>0.83728831483684385</v>
      </c>
      <c r="Y275" s="7">
        <f>O275/$G275</f>
        <v>0.9964122166100835</v>
      </c>
      <c r="Z275" s="7">
        <f>P275/$G275</f>
        <v>0.99809555839135056</v>
      </c>
      <c r="AA275" s="7">
        <f>Q275/$G275</f>
        <v>0.99809555839135056</v>
      </c>
    </row>
    <row r="276" spans="1:27" x14ac:dyDescent="0.3">
      <c r="A276" s="10">
        <v>0</v>
      </c>
      <c r="B276" s="1">
        <v>300</v>
      </c>
      <c r="C276" s="1" t="s">
        <v>549</v>
      </c>
      <c r="D276" s="1" t="s">
        <v>550</v>
      </c>
      <c r="E276" s="1"/>
      <c r="F276">
        <v>359256</v>
      </c>
      <c r="G276" s="1">
        <v>4439.1811939999998</v>
      </c>
      <c r="H276">
        <v>56641</v>
      </c>
      <c r="I276">
        <v>42508</v>
      </c>
      <c r="J276">
        <v>35420</v>
      </c>
      <c r="K276">
        <v>35420</v>
      </c>
      <c r="L276">
        <v>23416</v>
      </c>
      <c r="M276" s="1">
        <v>3995.7247990000001</v>
      </c>
      <c r="N276" s="1">
        <v>2416.1137950000002</v>
      </c>
      <c r="O276" s="1">
        <v>2197.5064790000001</v>
      </c>
      <c r="P276" s="1">
        <v>3685.817888</v>
      </c>
      <c r="Q276" s="1">
        <v>2535.7677389999999</v>
      </c>
      <c r="R276" s="6">
        <f>H276/$F276</f>
        <v>0.1576619457990959</v>
      </c>
      <c r="S276" s="6">
        <f>I276/$F276</f>
        <v>0.11832231055292047</v>
      </c>
      <c r="T276" s="6">
        <f>J276/$F276</f>
        <v>9.8592647026076119E-2</v>
      </c>
      <c r="U276" s="6">
        <f>K276/$F276</f>
        <v>9.8592647026076119E-2</v>
      </c>
      <c r="V276" s="6">
        <f>L276/$F276</f>
        <v>6.5179148017012939E-2</v>
      </c>
      <c r="W276" s="7">
        <f>M276/$G276</f>
        <v>0.90010401116328032</v>
      </c>
      <c r="X276" s="7">
        <f>N276/$G276</f>
        <v>0.54427014564434117</v>
      </c>
      <c r="Y276" s="7">
        <f>O276/$G276</f>
        <v>0.49502518211469976</v>
      </c>
      <c r="Z276" s="7">
        <f>P276/$G276</f>
        <v>0.83029228295113389</v>
      </c>
      <c r="AA276" s="7">
        <f>Q276/$G276</f>
        <v>0.57122420288393394</v>
      </c>
    </row>
    <row r="277" spans="1:27" x14ac:dyDescent="0.3">
      <c r="A277" s="11">
        <v>0</v>
      </c>
      <c r="B277" s="1">
        <v>301</v>
      </c>
      <c r="C277" s="1" t="s">
        <v>551</v>
      </c>
      <c r="D277" s="1" t="s">
        <v>552</v>
      </c>
      <c r="E277" s="1"/>
      <c r="F277">
        <v>347052</v>
      </c>
      <c r="G277" s="1">
        <v>26470.134494999998</v>
      </c>
      <c r="H277">
        <v>94338</v>
      </c>
      <c r="I277">
        <v>79597</v>
      </c>
      <c r="J277">
        <v>78388</v>
      </c>
      <c r="K277">
        <v>69627</v>
      </c>
      <c r="L277">
        <v>56417</v>
      </c>
      <c r="M277" s="1">
        <v>25631.348044999999</v>
      </c>
      <c r="N277" s="1">
        <v>19530.565953000001</v>
      </c>
      <c r="O277" s="1">
        <v>23644.679472</v>
      </c>
      <c r="P277" s="1">
        <v>26298.693186</v>
      </c>
      <c r="Q277" s="1">
        <v>26301.587843000001</v>
      </c>
      <c r="R277" s="6">
        <f>H277/$F277</f>
        <v>0.27182670032156564</v>
      </c>
      <c r="S277" s="6">
        <f>I277/$F277</f>
        <v>0.22935179742516973</v>
      </c>
      <c r="T277" s="6">
        <f>J277/$F277</f>
        <v>0.22586816961147033</v>
      </c>
      <c r="U277" s="6">
        <f>K277/$F277</f>
        <v>0.20062411396563051</v>
      </c>
      <c r="V277" s="6">
        <f>L277/$F277</f>
        <v>0.16256065373488698</v>
      </c>
      <c r="W277" s="7">
        <f>M277/$G277</f>
        <v>0.96831196871483827</v>
      </c>
      <c r="X277" s="7">
        <f>N277/$G277</f>
        <v>0.73783402788108887</v>
      </c>
      <c r="Y277" s="7">
        <f>O277/$G277</f>
        <v>0.89325875833635426</v>
      </c>
      <c r="Z277" s="7">
        <f>P277/$G277</f>
        <v>0.99352321730619153</v>
      </c>
      <c r="AA277" s="7">
        <f>Q277/$G277</f>
        <v>0.99363257288957729</v>
      </c>
    </row>
    <row r="278" spans="1:27" x14ac:dyDescent="0.3">
      <c r="A278" s="10">
        <v>0</v>
      </c>
      <c r="B278" s="1">
        <v>302</v>
      </c>
      <c r="C278" s="1" t="s">
        <v>553</v>
      </c>
      <c r="D278" s="1" t="s">
        <v>554</v>
      </c>
      <c r="E278" s="1"/>
      <c r="F278">
        <v>352897</v>
      </c>
      <c r="G278" s="1">
        <v>8748.4148949999999</v>
      </c>
      <c r="H278">
        <v>78136</v>
      </c>
      <c r="I278">
        <v>57341</v>
      </c>
      <c r="J278">
        <v>52469</v>
      </c>
      <c r="K278">
        <v>45952</v>
      </c>
      <c r="L278">
        <v>31071</v>
      </c>
      <c r="M278" s="1">
        <v>8396.0032840000003</v>
      </c>
      <c r="N278" s="1">
        <v>5545.5482140000004</v>
      </c>
      <c r="O278" s="1">
        <v>6670.3136160000004</v>
      </c>
      <c r="P278" s="1">
        <v>8045.3596500000003</v>
      </c>
      <c r="Q278" s="1">
        <v>8666.3596849999994</v>
      </c>
      <c r="R278" s="6">
        <f>H278/$F278</f>
        <v>0.22141304686636612</v>
      </c>
      <c r="S278" s="6">
        <f>I278/$F278</f>
        <v>0.16248650456082087</v>
      </c>
      <c r="T278" s="6">
        <f>J278/$F278</f>
        <v>0.14868077654386408</v>
      </c>
      <c r="U278" s="6">
        <f>K278/$F278</f>
        <v>0.13021363173957273</v>
      </c>
      <c r="V278" s="6">
        <f>L278/$F278</f>
        <v>8.8045520364298926E-2</v>
      </c>
      <c r="W278" s="7">
        <f>M278/$G278</f>
        <v>0.95971708986945581</v>
      </c>
      <c r="X278" s="7">
        <f>N278/$G278</f>
        <v>0.63389177131613395</v>
      </c>
      <c r="Y278" s="7">
        <f>O278/$G278</f>
        <v>0.76245967938858261</v>
      </c>
      <c r="Z278" s="7">
        <f>P278/$G278</f>
        <v>0.91963627086298594</v>
      </c>
      <c r="AA278" s="7">
        <f>Q278/$G278</f>
        <v>0.9906205625836404</v>
      </c>
    </row>
    <row r="279" spans="1:27" x14ac:dyDescent="0.3">
      <c r="A279" s="11">
        <v>0</v>
      </c>
      <c r="B279" s="1">
        <v>303</v>
      </c>
      <c r="C279" s="1" t="s">
        <v>555</v>
      </c>
      <c r="D279" s="1" t="s">
        <v>556</v>
      </c>
      <c r="E279" s="1"/>
      <c r="F279">
        <v>205512</v>
      </c>
      <c r="G279" s="1">
        <v>11266.44075</v>
      </c>
      <c r="H279">
        <v>134916</v>
      </c>
      <c r="I279">
        <v>129523</v>
      </c>
      <c r="J279">
        <v>126314</v>
      </c>
      <c r="K279">
        <v>126314</v>
      </c>
      <c r="L279">
        <v>115958</v>
      </c>
      <c r="M279" s="1">
        <v>11234.513505000001</v>
      </c>
      <c r="N279" s="1">
        <v>10963.436367</v>
      </c>
      <c r="O279" s="1">
        <v>11228.229574000001</v>
      </c>
      <c r="P279" s="1">
        <v>11240.746419999999</v>
      </c>
      <c r="Q279" s="1">
        <v>11239.657152</v>
      </c>
      <c r="R279" s="6">
        <f>H279/$F279</f>
        <v>0.65648721242555175</v>
      </c>
      <c r="S279" s="6">
        <f>I279/$F279</f>
        <v>0.63024543578963754</v>
      </c>
      <c r="T279" s="6">
        <f>J279/$F279</f>
        <v>0.61463077581844372</v>
      </c>
      <c r="U279" s="6">
        <f>K279/$F279</f>
        <v>0.61463077581844372</v>
      </c>
      <c r="V279" s="6">
        <f>L279/$F279</f>
        <v>0.56423955778737978</v>
      </c>
      <c r="W279" s="7">
        <f>M279/$G279</f>
        <v>0.99716616403454672</v>
      </c>
      <c r="X279" s="7">
        <f>N279/$G279</f>
        <v>0.97310558057121987</v>
      </c>
      <c r="Y279" s="7">
        <f>O279/$G279</f>
        <v>0.99660840749550839</v>
      </c>
      <c r="Z279" s="7">
        <f>P279/$G279</f>
        <v>0.99771939243545038</v>
      </c>
      <c r="AA279" s="7">
        <f>Q279/$G279</f>
        <v>0.99762270990507806</v>
      </c>
    </row>
    <row r="280" spans="1:27" x14ac:dyDescent="0.3">
      <c r="A280" s="10">
        <v>0</v>
      </c>
      <c r="B280" s="1">
        <v>304</v>
      </c>
      <c r="C280" s="1" t="s">
        <v>557</v>
      </c>
      <c r="D280" s="1" t="s">
        <v>558</v>
      </c>
      <c r="E280" s="1"/>
      <c r="F280">
        <v>303901</v>
      </c>
      <c r="G280" s="1">
        <v>25248.991204000002</v>
      </c>
      <c r="H280">
        <v>97471</v>
      </c>
      <c r="I280">
        <v>84003</v>
      </c>
      <c r="J280">
        <v>75655</v>
      </c>
      <c r="K280">
        <v>75252</v>
      </c>
      <c r="L280">
        <v>46554</v>
      </c>
      <c r="M280" s="1">
        <v>25029.537254999999</v>
      </c>
      <c r="N280" s="1">
        <v>21551.602314</v>
      </c>
      <c r="O280" s="1">
        <v>23848.921752999999</v>
      </c>
      <c r="P280" s="1">
        <v>25055.204894999999</v>
      </c>
      <c r="Q280" s="1">
        <v>25090.399422999999</v>
      </c>
      <c r="R280" s="6">
        <f>H280/$F280</f>
        <v>0.3207327386221171</v>
      </c>
      <c r="S280" s="6">
        <f>I280/$F280</f>
        <v>0.276415674841478</v>
      </c>
      <c r="T280" s="6">
        <f>J280/$F280</f>
        <v>0.24894620287527847</v>
      </c>
      <c r="U280" s="6">
        <f>K280/$F280</f>
        <v>0.24762011312894661</v>
      </c>
      <c r="V280" s="6">
        <f>L280/$F280</f>
        <v>0.15318804479090231</v>
      </c>
      <c r="W280" s="7">
        <f>M280/$G280</f>
        <v>0.99130840724578195</v>
      </c>
      <c r="X280" s="7">
        <f>N280/$G280</f>
        <v>0.8535629063305209</v>
      </c>
      <c r="Y280" s="7">
        <f>O280/$G280</f>
        <v>0.94454948953452833</v>
      </c>
      <c r="Z280" s="7">
        <f>P280/$G280</f>
        <v>0.9923249880585604</v>
      </c>
      <c r="AA280" s="7">
        <f>Q280/$G280</f>
        <v>0.99371888644109951</v>
      </c>
    </row>
    <row r="281" spans="1:27" x14ac:dyDescent="0.3">
      <c r="A281" s="11">
        <v>0</v>
      </c>
      <c r="B281" s="1">
        <v>305</v>
      </c>
      <c r="C281" s="1" t="s">
        <v>559</v>
      </c>
      <c r="D281" s="1" t="s">
        <v>560</v>
      </c>
      <c r="E281" s="1"/>
      <c r="F281">
        <v>41932</v>
      </c>
      <c r="G281" s="1">
        <v>4574.0433220000004</v>
      </c>
      <c r="H281">
        <v>8429</v>
      </c>
      <c r="I281">
        <v>6469</v>
      </c>
      <c r="J281">
        <v>5118</v>
      </c>
      <c r="K281">
        <v>5118</v>
      </c>
      <c r="L281">
        <v>0</v>
      </c>
      <c r="M281" s="1">
        <v>4545.7888419999999</v>
      </c>
      <c r="N281" s="1">
        <v>4516.3722180000004</v>
      </c>
      <c r="O281" s="1">
        <v>4549.6923200000001</v>
      </c>
      <c r="P281" s="1">
        <v>4549.6923200000001</v>
      </c>
      <c r="Q281" s="1">
        <v>4549.6923200000001</v>
      </c>
      <c r="R281" s="6">
        <f>H281/$F281</f>
        <v>0.20101593055423067</v>
      </c>
      <c r="S281" s="6">
        <f>I281/$F281</f>
        <v>0.15427358580559</v>
      </c>
      <c r="T281" s="6">
        <f>J281/$F281</f>
        <v>0.12205475531813412</v>
      </c>
      <c r="U281" s="6">
        <f>K281/$F281</f>
        <v>0.12205475531813412</v>
      </c>
      <c r="V281" s="6">
        <f>L281/$F281</f>
        <v>0</v>
      </c>
      <c r="W281" s="7">
        <f>M281/$G281</f>
        <v>0.99382286567682832</v>
      </c>
      <c r="X281" s="7">
        <f>N281/$G281</f>
        <v>0.98739165767787629</v>
      </c>
      <c r="Y281" s="7">
        <f>O281/$G281</f>
        <v>0.99467626336574511</v>
      </c>
      <c r="Z281" s="7">
        <f>P281/$G281</f>
        <v>0.99467626336574511</v>
      </c>
      <c r="AA281" s="7">
        <f>Q281/$G281</f>
        <v>0.99467626336574511</v>
      </c>
    </row>
    <row r="282" spans="1:27" x14ac:dyDescent="0.3">
      <c r="A282" s="10">
        <v>0</v>
      </c>
      <c r="B282" s="1">
        <v>306</v>
      </c>
      <c r="C282" s="1" t="s">
        <v>561</v>
      </c>
      <c r="D282" s="1" t="s">
        <v>562</v>
      </c>
      <c r="E282" s="1"/>
      <c r="F282">
        <v>449860</v>
      </c>
      <c r="G282" s="1">
        <v>39572.719789000002</v>
      </c>
      <c r="H282">
        <v>147972</v>
      </c>
      <c r="I282">
        <v>126564</v>
      </c>
      <c r="J282">
        <v>121226</v>
      </c>
      <c r="K282">
        <v>113286</v>
      </c>
      <c r="L282">
        <v>64794</v>
      </c>
      <c r="M282" s="1">
        <v>37020.649160000001</v>
      </c>
      <c r="N282" s="1">
        <v>19534.164219999999</v>
      </c>
      <c r="O282" s="1">
        <v>32050.23215</v>
      </c>
      <c r="P282" s="1">
        <v>39070.696268</v>
      </c>
      <c r="Q282" s="1">
        <v>37907.884214999998</v>
      </c>
      <c r="R282" s="6">
        <f>H282/$F282</f>
        <v>0.32892900013337484</v>
      </c>
      <c r="S282" s="6">
        <f>I282/$F282</f>
        <v>0.2813408616013871</v>
      </c>
      <c r="T282" s="6">
        <f>J282/$F282</f>
        <v>0.26947494776152581</v>
      </c>
      <c r="U282" s="6">
        <f>K282/$F282</f>
        <v>0.25182501222602588</v>
      </c>
      <c r="V282" s="6">
        <f>L282/$F282</f>
        <v>0.14403147645934292</v>
      </c>
      <c r="W282" s="7">
        <f>M282/$G282</f>
        <v>0.93550934475548986</v>
      </c>
      <c r="X282" s="7">
        <f>N282/$G282</f>
        <v>0.49362703206035119</v>
      </c>
      <c r="Y282" s="7">
        <f>O282/$G282</f>
        <v>0.80990723712927559</v>
      </c>
      <c r="Z282" s="7">
        <f>P282/$G282</f>
        <v>0.98731389897695254</v>
      </c>
      <c r="AA282" s="7">
        <f>Q282/$G282</f>
        <v>0.95792971565065954</v>
      </c>
    </row>
    <row r="283" spans="1:27" x14ac:dyDescent="0.3">
      <c r="A283" s="11">
        <v>0</v>
      </c>
      <c r="B283" s="1">
        <v>307</v>
      </c>
      <c r="C283" s="1" t="s">
        <v>563</v>
      </c>
      <c r="D283" s="1" t="s">
        <v>564</v>
      </c>
      <c r="E283" s="1"/>
      <c r="F283">
        <v>227406</v>
      </c>
      <c r="G283" s="1">
        <v>18201.16329</v>
      </c>
      <c r="H283">
        <v>90262</v>
      </c>
      <c r="I283">
        <v>83800</v>
      </c>
      <c r="J283">
        <v>81849</v>
      </c>
      <c r="K283">
        <v>77321</v>
      </c>
      <c r="L283">
        <v>47444</v>
      </c>
      <c r="M283" s="1">
        <v>18050.980329000002</v>
      </c>
      <c r="N283" s="1">
        <v>17010.622985000002</v>
      </c>
      <c r="O283" s="1">
        <v>18028.937352000001</v>
      </c>
      <c r="P283" s="1">
        <v>18149.589788000001</v>
      </c>
      <c r="Q283" s="1">
        <v>18149.589788000001</v>
      </c>
      <c r="R283" s="6">
        <f>H283/$F283</f>
        <v>0.39692004608497578</v>
      </c>
      <c r="S283" s="6">
        <f>I283/$F283</f>
        <v>0.36850390930758203</v>
      </c>
      <c r="T283" s="6">
        <f>J283/$F283</f>
        <v>0.35992454024959764</v>
      </c>
      <c r="U283" s="6">
        <f>K283/$F283</f>
        <v>0.34001301636720227</v>
      </c>
      <c r="V283" s="6">
        <f>L283/$F283</f>
        <v>0.20863125862993939</v>
      </c>
      <c r="W283" s="7">
        <f>M283/$G283</f>
        <v>0.99174871635361284</v>
      </c>
      <c r="X283" s="7">
        <f>N283/$G283</f>
        <v>0.93458987834837459</v>
      </c>
      <c r="Y283" s="7">
        <f>O283/$G283</f>
        <v>0.99053764117952703</v>
      </c>
      <c r="Z283" s="7">
        <f>P283/$G283</f>
        <v>0.99716647220959032</v>
      </c>
      <c r="AA283" s="7">
        <f>Q283/$G283</f>
        <v>0.99716647220959032</v>
      </c>
    </row>
    <row r="284" spans="1:27" x14ac:dyDescent="0.3">
      <c r="A284" s="10">
        <v>0</v>
      </c>
      <c r="B284" s="1">
        <v>308</v>
      </c>
      <c r="C284" s="1" t="s">
        <v>565</v>
      </c>
      <c r="D284" s="1" t="s">
        <v>566</v>
      </c>
      <c r="E284" s="1"/>
      <c r="F284">
        <v>35973</v>
      </c>
      <c r="G284" s="1">
        <v>1048.900226</v>
      </c>
      <c r="H284">
        <v>285</v>
      </c>
      <c r="I284">
        <v>0</v>
      </c>
      <c r="J284">
        <v>0</v>
      </c>
      <c r="K284">
        <v>0</v>
      </c>
      <c r="L284">
        <v>0</v>
      </c>
      <c r="M284" s="1">
        <v>394.56842999999998</v>
      </c>
      <c r="N284" s="1">
        <v>0</v>
      </c>
      <c r="O284" s="1">
        <v>0</v>
      </c>
      <c r="P284" s="1">
        <v>0</v>
      </c>
      <c r="Q284" s="1">
        <v>10.352107999999999</v>
      </c>
      <c r="R284" s="6">
        <f>H284/$F284</f>
        <v>7.9226086231340177E-3</v>
      </c>
      <c r="S284" s="6">
        <f>I284/$F284</f>
        <v>0</v>
      </c>
      <c r="T284" s="6">
        <f>J284/$F284</f>
        <v>0</v>
      </c>
      <c r="U284" s="6">
        <f>K284/$F284</f>
        <v>0</v>
      </c>
      <c r="V284" s="6">
        <f>L284/$F284</f>
        <v>0</v>
      </c>
      <c r="W284" s="7">
        <f>M284/$G284</f>
        <v>0.37617346266068968</v>
      </c>
      <c r="X284" s="7">
        <f>N284/$G284</f>
        <v>0</v>
      </c>
      <c r="Y284" s="7">
        <f>O284/$G284</f>
        <v>0</v>
      </c>
      <c r="Z284" s="7">
        <f>P284/$G284</f>
        <v>0</v>
      </c>
      <c r="AA284" s="7">
        <f>Q284/$G284</f>
        <v>9.8694878153262975E-3</v>
      </c>
    </row>
    <row r="285" spans="1:27" x14ac:dyDescent="0.3">
      <c r="A285" s="11">
        <v>0</v>
      </c>
      <c r="B285" s="1">
        <v>309</v>
      </c>
      <c r="C285" s="1" t="s">
        <v>567</v>
      </c>
      <c r="D285" s="1" t="s">
        <v>568</v>
      </c>
      <c r="E285" s="1"/>
      <c r="F285">
        <v>138474</v>
      </c>
      <c r="G285" s="1">
        <v>12863.540512</v>
      </c>
      <c r="H285">
        <v>21554</v>
      </c>
      <c r="I285">
        <v>14150</v>
      </c>
      <c r="J285">
        <v>11079</v>
      </c>
      <c r="K285">
        <v>11079</v>
      </c>
      <c r="L285">
        <v>0</v>
      </c>
      <c r="M285" s="1">
        <v>10714.952668</v>
      </c>
      <c r="N285" s="1">
        <v>5770.7418399999997</v>
      </c>
      <c r="O285" s="1">
        <v>10125.575328000001</v>
      </c>
      <c r="P285" s="1">
        <v>12706.704830000001</v>
      </c>
      <c r="Q285" s="1">
        <v>1719.6718940000001</v>
      </c>
      <c r="R285" s="6">
        <f>H285/$F285</f>
        <v>0.1556537689385733</v>
      </c>
      <c r="S285" s="6">
        <f>I285/$F285</f>
        <v>0.10218524777214495</v>
      </c>
      <c r="T285" s="6">
        <f>J285/$F285</f>
        <v>8.0007799298063176E-2</v>
      </c>
      <c r="U285" s="6">
        <f>K285/$F285</f>
        <v>8.0007799298063176E-2</v>
      </c>
      <c r="V285" s="6">
        <f>L285/$F285</f>
        <v>0</v>
      </c>
      <c r="W285" s="7">
        <f>M285/$G285</f>
        <v>0.83297072512846304</v>
      </c>
      <c r="X285" s="7">
        <f>N285/$G285</f>
        <v>0.44861224906289626</v>
      </c>
      <c r="Y285" s="7">
        <f>O285/$G285</f>
        <v>0.78715306400707985</v>
      </c>
      <c r="Z285" s="7">
        <f>P285/$G285</f>
        <v>0.9878077359919929</v>
      </c>
      <c r="AA285" s="7">
        <f>Q285/$G285</f>
        <v>0.13368573701740755</v>
      </c>
    </row>
    <row r="286" spans="1:27" x14ac:dyDescent="0.3">
      <c r="A286" s="10">
        <v>0</v>
      </c>
      <c r="B286" s="1">
        <v>310</v>
      </c>
      <c r="C286" s="1" t="s">
        <v>569</v>
      </c>
      <c r="D286" s="1" t="s">
        <v>570</v>
      </c>
      <c r="E286" s="1"/>
      <c r="F286">
        <v>431750</v>
      </c>
      <c r="G286" s="1">
        <v>23481.046892999999</v>
      </c>
      <c r="H286">
        <v>130618</v>
      </c>
      <c r="I286">
        <v>106452</v>
      </c>
      <c r="J286">
        <v>98181</v>
      </c>
      <c r="K286">
        <v>89276</v>
      </c>
      <c r="L286">
        <v>68916</v>
      </c>
      <c r="M286" s="1">
        <v>22960.885183999999</v>
      </c>
      <c r="N286" s="1">
        <v>21224.147513</v>
      </c>
      <c r="O286" s="1">
        <v>22027.012609000001</v>
      </c>
      <c r="P286" s="1">
        <v>23313.707630000001</v>
      </c>
      <c r="Q286" s="1">
        <v>23313.707630000001</v>
      </c>
      <c r="R286" s="6">
        <f>H286/$F286</f>
        <v>0.30253155761436018</v>
      </c>
      <c r="S286" s="6">
        <f>I286/$F286</f>
        <v>0.24655935147654892</v>
      </c>
      <c r="T286" s="6">
        <f>J286/$F286</f>
        <v>0.22740243196294152</v>
      </c>
      <c r="U286" s="6">
        <f>K286/$F286</f>
        <v>0.20677707006369428</v>
      </c>
      <c r="V286" s="6">
        <f>L286/$F286</f>
        <v>0.15962015055008685</v>
      </c>
      <c r="W286" s="7">
        <f>M286/$G286</f>
        <v>0.9778475929386663</v>
      </c>
      <c r="X286" s="7">
        <f>N286/$G286</f>
        <v>0.90388420966559169</v>
      </c>
      <c r="Y286" s="7">
        <f>O286/$G286</f>
        <v>0.93807625824240981</v>
      </c>
      <c r="Z286" s="7">
        <f>P286/$G286</f>
        <v>0.99287343261301164</v>
      </c>
      <c r="AA286" s="7">
        <f>Q286/$G286</f>
        <v>0.99287343261301164</v>
      </c>
    </row>
    <row r="287" spans="1:27" x14ac:dyDescent="0.3">
      <c r="A287" s="11">
        <v>0</v>
      </c>
      <c r="B287" s="1">
        <v>313</v>
      </c>
      <c r="C287" s="1" t="s">
        <v>571</v>
      </c>
      <c r="D287" s="1" t="s">
        <v>572</v>
      </c>
      <c r="E287" s="1"/>
      <c r="F287">
        <v>215836</v>
      </c>
      <c r="G287" s="1">
        <v>44677.328644000001</v>
      </c>
      <c r="H287">
        <v>57756</v>
      </c>
      <c r="I287">
        <v>50331</v>
      </c>
      <c r="J287">
        <v>42757</v>
      </c>
      <c r="K287">
        <v>32329</v>
      </c>
      <c r="L287">
        <v>22128</v>
      </c>
      <c r="M287" s="1">
        <v>42505.212977000003</v>
      </c>
      <c r="N287" s="1">
        <v>31054.443325</v>
      </c>
      <c r="O287" s="1">
        <v>32985.162698</v>
      </c>
      <c r="P287" s="1">
        <v>43756.617764000002</v>
      </c>
      <c r="Q287" s="1">
        <v>33867.866628000003</v>
      </c>
      <c r="R287" s="6">
        <f>H287/$F287</f>
        <v>0.26759206063863306</v>
      </c>
      <c r="S287" s="6">
        <f>I287/$F287</f>
        <v>0.23319094127022369</v>
      </c>
      <c r="T287" s="6">
        <f>J287/$F287</f>
        <v>0.1980994829407513</v>
      </c>
      <c r="U287" s="6">
        <f>K287/$F287</f>
        <v>0.14978502196111862</v>
      </c>
      <c r="V287" s="6">
        <f>L287/$F287</f>
        <v>0.10252228543894439</v>
      </c>
      <c r="W287" s="7">
        <f>M287/$G287</f>
        <v>0.95138214989736847</v>
      </c>
      <c r="X287" s="7">
        <f>N287/$G287</f>
        <v>0.69508281420425744</v>
      </c>
      <c r="Y287" s="7">
        <f>O287/$G287</f>
        <v>0.73829755939156372</v>
      </c>
      <c r="Z287" s="7">
        <f>P287/$G287</f>
        <v>0.97939198900327162</v>
      </c>
      <c r="AA287" s="7">
        <f>Q287/$G287</f>
        <v>0.75805487158526275</v>
      </c>
    </row>
    <row r="288" spans="1:27" x14ac:dyDescent="0.3">
      <c r="A288" s="10">
        <v>0</v>
      </c>
      <c r="B288" s="1">
        <v>314</v>
      </c>
      <c r="C288" s="1" t="s">
        <v>573</v>
      </c>
      <c r="D288" s="1" t="s">
        <v>574</v>
      </c>
      <c r="E288" s="1"/>
      <c r="F288">
        <v>386660</v>
      </c>
      <c r="G288" s="1">
        <v>37380.847521000003</v>
      </c>
      <c r="H288">
        <v>83076</v>
      </c>
      <c r="I288">
        <v>65856</v>
      </c>
      <c r="J288">
        <v>61633</v>
      </c>
      <c r="K288">
        <v>57903</v>
      </c>
      <c r="L288">
        <v>19946</v>
      </c>
      <c r="M288" s="1">
        <v>36409.048877000001</v>
      </c>
      <c r="N288" s="1">
        <v>20843.817856999998</v>
      </c>
      <c r="O288" s="1">
        <v>35263.545723000003</v>
      </c>
      <c r="P288" s="1">
        <v>37202.989550999999</v>
      </c>
      <c r="Q288" s="1">
        <v>30531.097881000002</v>
      </c>
      <c r="R288" s="6">
        <f>H288/$F288</f>
        <v>0.21485542854187142</v>
      </c>
      <c r="S288" s="6">
        <f>I288/$F288</f>
        <v>0.17032017793410231</v>
      </c>
      <c r="T288" s="6">
        <f>J288/$F288</f>
        <v>0.1593984379041018</v>
      </c>
      <c r="U288" s="6">
        <f>K288/$F288</f>
        <v>0.14975171985723892</v>
      </c>
      <c r="V288" s="6">
        <f>L288/$F288</f>
        <v>5.158537216158899E-2</v>
      </c>
      <c r="W288" s="7">
        <f>M288/$G288</f>
        <v>0.97400276589625046</v>
      </c>
      <c r="X288" s="7">
        <f>N288/$G288</f>
        <v>0.55760688265000546</v>
      </c>
      <c r="Y288" s="7">
        <f>O288/$G288</f>
        <v>0.94335864651515644</v>
      </c>
      <c r="Z288" s="7">
        <f>P288/$G288</f>
        <v>0.99524200274217733</v>
      </c>
      <c r="AA288" s="7">
        <f>Q288/$G288</f>
        <v>0.81675777585963205</v>
      </c>
    </row>
    <row r="289" spans="1:27" x14ac:dyDescent="0.3">
      <c r="A289" s="11">
        <v>0</v>
      </c>
      <c r="B289" s="1">
        <v>315</v>
      </c>
      <c r="C289" s="1" t="s">
        <v>575</v>
      </c>
      <c r="D289" s="1" t="s">
        <v>576</v>
      </c>
      <c r="E289" s="1"/>
      <c r="F289">
        <v>74194</v>
      </c>
      <c r="G289" s="1">
        <v>2313.2865069999998</v>
      </c>
      <c r="H289">
        <v>14960</v>
      </c>
      <c r="I289">
        <v>12670</v>
      </c>
      <c r="J289">
        <v>12670</v>
      </c>
      <c r="K289">
        <v>12670</v>
      </c>
      <c r="L289">
        <v>12367</v>
      </c>
      <c r="M289" s="1">
        <v>1825.8409509999999</v>
      </c>
      <c r="N289" s="1">
        <v>386.33501999999999</v>
      </c>
      <c r="O289" s="1">
        <v>422.52747799999997</v>
      </c>
      <c r="P289" s="1">
        <v>423.104401</v>
      </c>
      <c r="Q289" s="1">
        <v>423.104401</v>
      </c>
      <c r="R289" s="6">
        <f>H289/$F289</f>
        <v>0.20163355527401139</v>
      </c>
      <c r="S289" s="6">
        <f>I289/$F289</f>
        <v>0.17076852575679974</v>
      </c>
      <c r="T289" s="6">
        <f>J289/$F289</f>
        <v>0.17076852575679974</v>
      </c>
      <c r="U289" s="6">
        <f>K289/$F289</f>
        <v>0.17076852575679974</v>
      </c>
      <c r="V289" s="6">
        <f>L289/$F289</f>
        <v>0.16668463757177129</v>
      </c>
      <c r="W289" s="7">
        <f>M289/$G289</f>
        <v>0.789284399262698</v>
      </c>
      <c r="X289" s="7">
        <f>N289/$G289</f>
        <v>0.16700699149497958</v>
      </c>
      <c r="Y289" s="7">
        <f>O289/$G289</f>
        <v>0.18265246294457377</v>
      </c>
      <c r="Z289" s="7">
        <f>P289/$G289</f>
        <v>0.18290185833863942</v>
      </c>
      <c r="AA289" s="7">
        <f>Q289/$G289</f>
        <v>0.18290185833863942</v>
      </c>
    </row>
    <row r="290" spans="1:27" x14ac:dyDescent="0.3">
      <c r="A290" s="10">
        <v>0</v>
      </c>
      <c r="B290" s="1">
        <v>316</v>
      </c>
      <c r="C290" s="1" t="s">
        <v>577</v>
      </c>
      <c r="D290" s="1" t="s">
        <v>578</v>
      </c>
      <c r="E290" s="1"/>
      <c r="F290">
        <v>391458</v>
      </c>
      <c r="G290" s="1">
        <v>31302.862227000001</v>
      </c>
      <c r="H290">
        <v>20784</v>
      </c>
      <c r="I290">
        <v>10767</v>
      </c>
      <c r="J290">
        <v>7474</v>
      </c>
      <c r="K290">
        <v>7474</v>
      </c>
      <c r="L290">
        <v>0</v>
      </c>
      <c r="M290" s="1">
        <v>29824.336446000001</v>
      </c>
      <c r="N290" s="1">
        <v>5709.1273659999997</v>
      </c>
      <c r="O290" s="1">
        <v>11152.747554</v>
      </c>
      <c r="P290" s="1">
        <v>27073.277857000001</v>
      </c>
      <c r="Q290" s="1">
        <v>0</v>
      </c>
      <c r="R290" s="6">
        <f>H290/$F290</f>
        <v>5.3093818493938044E-2</v>
      </c>
      <c r="S290" s="6">
        <f>I290/$F290</f>
        <v>2.7504866422451452E-2</v>
      </c>
      <c r="T290" s="6">
        <f>J290/$F290</f>
        <v>1.9092725145481763E-2</v>
      </c>
      <c r="U290" s="6">
        <f>K290/$F290</f>
        <v>1.9092725145481763E-2</v>
      </c>
      <c r="V290" s="6">
        <f>L290/$F290</f>
        <v>0</v>
      </c>
      <c r="W290" s="7">
        <f>M290/$G290</f>
        <v>0.95276707381331061</v>
      </c>
      <c r="X290" s="7">
        <f>N290/$G290</f>
        <v>0.18238355727980821</v>
      </c>
      <c r="Y290" s="7">
        <f>O290/$G290</f>
        <v>0.35628523274080343</v>
      </c>
      <c r="Z290" s="7">
        <f>P290/$G290</f>
        <v>0.8648818648170834</v>
      </c>
      <c r="AA290" s="7">
        <f>Q290/$G290</f>
        <v>0</v>
      </c>
    </row>
    <row r="291" spans="1:27" x14ac:dyDescent="0.3">
      <c r="A291" s="11">
        <v>1</v>
      </c>
      <c r="B291" s="1">
        <v>317</v>
      </c>
      <c r="C291" s="1" t="s">
        <v>579</v>
      </c>
      <c r="D291" s="1" t="s">
        <v>580</v>
      </c>
      <c r="E291" s="1"/>
      <c r="F291">
        <v>807018</v>
      </c>
      <c r="G291" s="1">
        <v>76719.443113000001</v>
      </c>
      <c r="H291">
        <v>66762</v>
      </c>
      <c r="I291">
        <v>36723</v>
      </c>
      <c r="J291">
        <v>32020</v>
      </c>
      <c r="K291">
        <v>22866</v>
      </c>
      <c r="L291">
        <v>0</v>
      </c>
      <c r="M291" s="1">
        <v>70381.207122000007</v>
      </c>
      <c r="N291" s="1">
        <v>23385.236861000001</v>
      </c>
      <c r="O291" s="1">
        <v>23697.396706</v>
      </c>
      <c r="P291" s="1">
        <v>58632.681486000001</v>
      </c>
      <c r="Q291" s="1">
        <v>0</v>
      </c>
      <c r="R291" s="6">
        <f>H291/$F291</f>
        <v>8.2726779328342118E-2</v>
      </c>
      <c r="S291" s="6">
        <f>I291/$F291</f>
        <v>4.5504561236552346E-2</v>
      </c>
      <c r="T291" s="6">
        <f>J291/$F291</f>
        <v>3.9676934095645947E-2</v>
      </c>
      <c r="U291" s="6">
        <f>K291/$F291</f>
        <v>2.8333940506903191E-2</v>
      </c>
      <c r="V291" s="6">
        <f>L291/$F291</f>
        <v>0</v>
      </c>
      <c r="W291" s="7">
        <f>M291/$G291</f>
        <v>0.91738422838048483</v>
      </c>
      <c r="X291" s="7">
        <f>N291/$G291</f>
        <v>0.30481499750403435</v>
      </c>
      <c r="Y291" s="7">
        <f>O291/$G291</f>
        <v>0.30888384670749142</v>
      </c>
      <c r="Z291" s="7">
        <f>P291/$G291</f>
        <v>0.7642480068532298</v>
      </c>
      <c r="AA291" s="7">
        <f>Q291/$G291</f>
        <v>0</v>
      </c>
    </row>
    <row r="292" spans="1:27" x14ac:dyDescent="0.3">
      <c r="A292" s="10">
        <v>0</v>
      </c>
      <c r="B292" s="1">
        <v>318</v>
      </c>
      <c r="C292" s="1" t="s">
        <v>581</v>
      </c>
      <c r="D292" s="1" t="s">
        <v>582</v>
      </c>
      <c r="E292" s="1"/>
      <c r="F292">
        <v>331532</v>
      </c>
      <c r="G292" s="1">
        <v>33233.575702000002</v>
      </c>
      <c r="H292">
        <v>22145</v>
      </c>
      <c r="I292">
        <v>9203</v>
      </c>
      <c r="J292">
        <v>4861</v>
      </c>
      <c r="K292">
        <v>4861</v>
      </c>
      <c r="L292">
        <v>0</v>
      </c>
      <c r="M292" s="1">
        <v>28387.187147000001</v>
      </c>
      <c r="N292" s="1">
        <v>10055.427847000001</v>
      </c>
      <c r="O292" s="1">
        <v>5865.263293</v>
      </c>
      <c r="P292" s="1">
        <v>10773.878376000001</v>
      </c>
      <c r="Q292" s="1">
        <v>0</v>
      </c>
      <c r="R292" s="6">
        <f>H292/$F292</f>
        <v>6.6795965397005413E-2</v>
      </c>
      <c r="S292" s="6">
        <f>I292/$F292</f>
        <v>2.7759009688355873E-2</v>
      </c>
      <c r="T292" s="6">
        <f>J292/$F292</f>
        <v>1.4662234716407466E-2</v>
      </c>
      <c r="U292" s="6">
        <f>K292/$F292</f>
        <v>1.4662234716407466E-2</v>
      </c>
      <c r="V292" s="6">
        <f>L292/$F292</f>
        <v>0</v>
      </c>
      <c r="W292" s="7">
        <f>M292/$G292</f>
        <v>0.85417191943302251</v>
      </c>
      <c r="X292" s="7">
        <f>N292/$G292</f>
        <v>0.30256834043875885</v>
      </c>
      <c r="Y292" s="7">
        <f>O292/$G292</f>
        <v>0.17648607377047987</v>
      </c>
      <c r="Z292" s="7">
        <f>P292/$G292</f>
        <v>0.3241865537614006</v>
      </c>
      <c r="AA292" s="7">
        <f>Q292/$G292</f>
        <v>0</v>
      </c>
    </row>
    <row r="293" spans="1:27" x14ac:dyDescent="0.3">
      <c r="A293" s="11">
        <v>0</v>
      </c>
      <c r="B293" s="1">
        <v>319</v>
      </c>
      <c r="C293" s="1" t="s">
        <v>583</v>
      </c>
      <c r="D293" s="1" t="s">
        <v>584</v>
      </c>
      <c r="E293" s="1"/>
      <c r="F293">
        <v>219337</v>
      </c>
      <c r="G293" s="1">
        <v>9663.0293280000005</v>
      </c>
      <c r="H293">
        <v>15971</v>
      </c>
      <c r="I293">
        <v>11809</v>
      </c>
      <c r="J293">
        <v>5499</v>
      </c>
      <c r="K293">
        <v>5494</v>
      </c>
      <c r="L293">
        <v>0</v>
      </c>
      <c r="M293" s="1">
        <v>8109.2405189999999</v>
      </c>
      <c r="N293" s="1">
        <v>6356.9053180000001</v>
      </c>
      <c r="O293" s="1">
        <v>3664.9160149999998</v>
      </c>
      <c r="P293" s="1">
        <v>6428.4100719999997</v>
      </c>
      <c r="Q293" s="1">
        <v>0</v>
      </c>
      <c r="R293" s="6">
        <f>H293/$F293</f>
        <v>7.281489215225885E-2</v>
      </c>
      <c r="S293" s="6">
        <f>I293/$F293</f>
        <v>5.3839525479057342E-2</v>
      </c>
      <c r="T293" s="6">
        <f>J293/$F293</f>
        <v>2.5071009451209783E-2</v>
      </c>
      <c r="U293" s="6">
        <f>K293/$F293</f>
        <v>2.5048213479713866E-2</v>
      </c>
      <c r="V293" s="6">
        <f>L293/$F293</f>
        <v>0</v>
      </c>
      <c r="W293" s="7">
        <f>M293/$G293</f>
        <v>0.83920272243222149</v>
      </c>
      <c r="X293" s="7">
        <f>N293/$G293</f>
        <v>0.65785843157693458</v>
      </c>
      <c r="Y293" s="7">
        <f>O293/$G293</f>
        <v>0.37927195402174607</v>
      </c>
      <c r="Z293" s="7">
        <f>P293/$G293</f>
        <v>0.66525825947488004</v>
      </c>
      <c r="AA293" s="7">
        <f>Q293/$G293</f>
        <v>0</v>
      </c>
    </row>
    <row r="294" spans="1:27" x14ac:dyDescent="0.3">
      <c r="A294" s="10">
        <v>0</v>
      </c>
      <c r="B294" s="1">
        <v>320</v>
      </c>
      <c r="C294" s="1" t="s">
        <v>585</v>
      </c>
      <c r="D294" s="1" t="s">
        <v>586</v>
      </c>
      <c r="E294" s="1"/>
      <c r="F294">
        <v>444908</v>
      </c>
      <c r="G294" s="1">
        <v>38232.041958000002</v>
      </c>
      <c r="H294">
        <v>23402</v>
      </c>
      <c r="I294">
        <v>5632</v>
      </c>
      <c r="J294">
        <v>1376</v>
      </c>
      <c r="K294">
        <v>1376</v>
      </c>
      <c r="L294">
        <v>809</v>
      </c>
      <c r="M294" s="1">
        <v>35424.415974000003</v>
      </c>
      <c r="N294" s="1">
        <v>9430.7947650000006</v>
      </c>
      <c r="O294" s="1">
        <v>7426.2500369999998</v>
      </c>
      <c r="P294" s="1">
        <v>25619.017336000001</v>
      </c>
      <c r="Q294" s="1">
        <v>23863.359367000001</v>
      </c>
      <c r="R294" s="6">
        <f>H294/$F294</f>
        <v>5.2599638576964224E-2</v>
      </c>
      <c r="S294" s="6">
        <f>I294/$F294</f>
        <v>1.2658796874859522E-2</v>
      </c>
      <c r="T294" s="6">
        <f>J294/$F294</f>
        <v>3.0927742364713602E-3</v>
      </c>
      <c r="U294" s="6">
        <f>K294/$F294</f>
        <v>3.0927742364713602E-3</v>
      </c>
      <c r="V294" s="6">
        <f>L294/$F294</f>
        <v>1.8183534573439901E-3</v>
      </c>
      <c r="W294" s="7">
        <f>M294/$G294</f>
        <v>0.92656353570954098</v>
      </c>
      <c r="X294" s="7">
        <f>N294/$G294</f>
        <v>0.24667253649073326</v>
      </c>
      <c r="Y294" s="7">
        <f>O294/$G294</f>
        <v>0.19424152246846096</v>
      </c>
      <c r="Z294" s="7">
        <f>P294/$G294</f>
        <v>0.67009283375823603</v>
      </c>
      <c r="AA294" s="7">
        <f>Q294/$G294</f>
        <v>0.62417171944975403</v>
      </c>
    </row>
    <row r="295" spans="1:27" x14ac:dyDescent="0.3">
      <c r="A295" s="11">
        <v>0</v>
      </c>
      <c r="B295" s="1">
        <v>364</v>
      </c>
      <c r="C295" s="1" t="s">
        <v>587</v>
      </c>
      <c r="D295" s="1" t="s">
        <v>588</v>
      </c>
      <c r="E295" s="1"/>
      <c r="F295">
        <v>1163625</v>
      </c>
      <c r="G295" s="1">
        <v>23539.959145000001</v>
      </c>
      <c r="H295">
        <v>580410</v>
      </c>
      <c r="I295">
        <v>565442</v>
      </c>
      <c r="J295">
        <v>558203</v>
      </c>
      <c r="K295">
        <v>558203</v>
      </c>
      <c r="L295">
        <v>558203</v>
      </c>
      <c r="M295" s="1">
        <v>22650.223956999998</v>
      </c>
      <c r="N295" s="1">
        <v>22871.664235</v>
      </c>
      <c r="O295" s="1">
        <v>23368.978707999999</v>
      </c>
      <c r="P295" s="1">
        <v>23397.337837999999</v>
      </c>
      <c r="Q295" s="1">
        <v>23397.337837999999</v>
      </c>
      <c r="R295" s="6">
        <f>H295/$F295</f>
        <v>0.49879471479213666</v>
      </c>
      <c r="S295" s="6">
        <f>I295/$F295</f>
        <v>0.48593146417445482</v>
      </c>
      <c r="T295" s="6">
        <f>J295/$F295</f>
        <v>0.47971038779675584</v>
      </c>
      <c r="U295" s="6">
        <f>K295/$F295</f>
        <v>0.47971038779675584</v>
      </c>
      <c r="V295" s="6">
        <f>L295/$F295</f>
        <v>0.47971038779675584</v>
      </c>
      <c r="W295" s="7">
        <f>M295/$G295</f>
        <v>0.96220319744314486</v>
      </c>
      <c r="X295" s="7">
        <f>N295/$G295</f>
        <v>0.97161019244411262</v>
      </c>
      <c r="Y295" s="7">
        <f>O295/$G295</f>
        <v>0.99273658735145598</v>
      </c>
      <c r="Z295" s="7">
        <f>P295/$G295</f>
        <v>0.99394131034291555</v>
      </c>
      <c r="AA295" s="7">
        <f>Q295/$G295</f>
        <v>0.99394131034291555</v>
      </c>
    </row>
    <row r="296" spans="1:27" x14ac:dyDescent="0.3">
      <c r="A296" s="10">
        <v>0</v>
      </c>
      <c r="B296" s="1">
        <v>365</v>
      </c>
      <c r="C296" s="1" t="s">
        <v>589</v>
      </c>
      <c r="D296" s="1" t="s">
        <v>590</v>
      </c>
      <c r="E296" s="1"/>
      <c r="F296">
        <v>837748</v>
      </c>
      <c r="G296" s="1">
        <v>32914.763457000001</v>
      </c>
      <c r="H296">
        <v>357077</v>
      </c>
      <c r="I296">
        <v>333905</v>
      </c>
      <c r="J296">
        <v>326665</v>
      </c>
      <c r="K296">
        <v>308301</v>
      </c>
      <c r="L296">
        <v>278842</v>
      </c>
      <c r="M296" s="1">
        <v>29284.502484000001</v>
      </c>
      <c r="N296" s="1">
        <v>24333.46774</v>
      </c>
      <c r="O296" s="1">
        <v>31705.607520000001</v>
      </c>
      <c r="P296" s="1">
        <v>32575.727084999999</v>
      </c>
      <c r="Q296" s="1">
        <v>32575.529623999999</v>
      </c>
      <c r="R296" s="6">
        <f>H296/$F296</f>
        <v>0.4262343807445676</v>
      </c>
      <c r="S296" s="6">
        <f>I296/$F296</f>
        <v>0.39857451166699293</v>
      </c>
      <c r="T296" s="6">
        <f>J296/$F296</f>
        <v>0.38993229467572588</v>
      </c>
      <c r="U296" s="6">
        <f>K296/$F296</f>
        <v>0.36801162163323575</v>
      </c>
      <c r="V296" s="6">
        <f>L296/$F296</f>
        <v>0.33284710915454291</v>
      </c>
      <c r="W296" s="7">
        <f>M296/$G296</f>
        <v>0.88970721367198669</v>
      </c>
      <c r="X296" s="7">
        <f>N296/$G296</f>
        <v>0.73928733444459827</v>
      </c>
      <c r="Y296" s="7">
        <f>O296/$G296</f>
        <v>0.96326402471098882</v>
      </c>
      <c r="Z296" s="7">
        <f>P296/$G296</f>
        <v>0.98969956528951142</v>
      </c>
      <c r="AA296" s="7">
        <f>Q296/$G296</f>
        <v>0.98969356612745585</v>
      </c>
    </row>
    <row r="297" spans="1:27" x14ac:dyDescent="0.3">
      <c r="A297" s="11">
        <v>0</v>
      </c>
      <c r="B297" s="1">
        <v>366</v>
      </c>
      <c r="C297" s="1" t="s">
        <v>591</v>
      </c>
      <c r="D297" s="1" t="s">
        <v>592</v>
      </c>
      <c r="E297" s="1"/>
      <c r="F297">
        <v>715969</v>
      </c>
      <c r="G297" s="1">
        <v>15645.919620000001</v>
      </c>
      <c r="H297">
        <v>71002</v>
      </c>
      <c r="I297">
        <v>39921</v>
      </c>
      <c r="J297">
        <v>33917</v>
      </c>
      <c r="K297">
        <v>20576</v>
      </c>
      <c r="L297">
        <v>0</v>
      </c>
      <c r="M297" s="1">
        <v>14411.858818000001</v>
      </c>
      <c r="N297" s="1">
        <v>4820.4156419999999</v>
      </c>
      <c r="O297" s="1">
        <v>6811.8043470000002</v>
      </c>
      <c r="P297" s="1">
        <v>13091.203251000001</v>
      </c>
      <c r="Q297" s="1">
        <v>6650.3726829999996</v>
      </c>
      <c r="R297" s="6">
        <f>H297/$F297</f>
        <v>9.91690981034095E-2</v>
      </c>
      <c r="S297" s="6">
        <f>I297/$F297</f>
        <v>5.575800069556084E-2</v>
      </c>
      <c r="T297" s="6">
        <f>J297/$F297</f>
        <v>4.7372162761236868E-2</v>
      </c>
      <c r="U297" s="6">
        <f>K297/$F297</f>
        <v>2.8738674439815131E-2</v>
      </c>
      <c r="V297" s="6">
        <f>L297/$F297</f>
        <v>0</v>
      </c>
      <c r="W297" s="7">
        <f>M297/$G297</f>
        <v>0.92112570996322174</v>
      </c>
      <c r="X297" s="7">
        <f>N297/$G297</f>
        <v>0.30809410754214267</v>
      </c>
      <c r="Y297" s="7">
        <f>O297/$G297</f>
        <v>0.43537257716015287</v>
      </c>
      <c r="Z297" s="7">
        <f>P297/$G297</f>
        <v>0.83671676507053416</v>
      </c>
      <c r="AA297" s="7">
        <f>Q297/$G297</f>
        <v>0.42505476472593556</v>
      </c>
    </row>
    <row r="298" spans="1:27" x14ac:dyDescent="0.3">
      <c r="A298" s="10">
        <v>0</v>
      </c>
      <c r="B298" s="1">
        <v>367</v>
      </c>
      <c r="C298" s="1" t="s">
        <v>593</v>
      </c>
      <c r="D298" s="1" t="s">
        <v>594</v>
      </c>
      <c r="E298" s="1"/>
      <c r="F298">
        <v>1198593</v>
      </c>
      <c r="G298" s="1">
        <v>28901.392283000001</v>
      </c>
      <c r="H298">
        <v>243113</v>
      </c>
      <c r="I298">
        <v>214697</v>
      </c>
      <c r="J298">
        <v>207347</v>
      </c>
      <c r="K298">
        <v>197144</v>
      </c>
      <c r="L298">
        <v>130698</v>
      </c>
      <c r="M298" s="1">
        <v>24807.187753999999</v>
      </c>
      <c r="N298" s="1">
        <v>12642.420219</v>
      </c>
      <c r="O298" s="1">
        <v>14606.594370000001</v>
      </c>
      <c r="P298" s="1">
        <v>25803.498358000001</v>
      </c>
      <c r="Q298" s="1">
        <v>28409.295208</v>
      </c>
      <c r="R298" s="6">
        <f>H298/$F298</f>
        <v>0.2028319871716254</v>
      </c>
      <c r="S298" s="6">
        <f>I298/$F298</f>
        <v>0.17912418977918276</v>
      </c>
      <c r="T298" s="6">
        <f>J298/$F298</f>
        <v>0.17299199978641625</v>
      </c>
      <c r="U298" s="6">
        <f>K298/$F298</f>
        <v>0.16447951890257995</v>
      </c>
      <c r="V298" s="6">
        <f>L298/$F298</f>
        <v>0.10904285274484334</v>
      </c>
      <c r="W298" s="7">
        <f>M298/$G298</f>
        <v>0.85833884786899206</v>
      </c>
      <c r="X298" s="7">
        <f>N298/$G298</f>
        <v>0.43743291310005017</v>
      </c>
      <c r="Y298" s="7">
        <f>O298/$G298</f>
        <v>0.50539414250266756</v>
      </c>
      <c r="Z298" s="7">
        <f>P298/$G298</f>
        <v>0.89281160247694358</v>
      </c>
      <c r="AA298" s="7">
        <f>Q298/$G298</f>
        <v>0.9829732398293678</v>
      </c>
    </row>
    <row r="299" spans="1:27" x14ac:dyDescent="0.3">
      <c r="A299" s="11">
        <v>0</v>
      </c>
      <c r="B299" s="1">
        <v>368</v>
      </c>
      <c r="C299" s="1" t="s">
        <v>595</v>
      </c>
      <c r="D299" s="1" t="s">
        <v>596</v>
      </c>
      <c r="E299" s="1"/>
      <c r="F299">
        <v>1280562</v>
      </c>
      <c r="G299" s="1">
        <v>43557.194863999997</v>
      </c>
      <c r="H299">
        <v>117951</v>
      </c>
      <c r="I299">
        <v>83322</v>
      </c>
      <c r="J299">
        <v>51318</v>
      </c>
      <c r="K299">
        <v>39236</v>
      </c>
      <c r="L299">
        <v>0</v>
      </c>
      <c r="M299" s="1">
        <v>37624.495155999997</v>
      </c>
      <c r="N299" s="1">
        <v>23698.634458</v>
      </c>
      <c r="O299" s="1">
        <v>26006.603429999999</v>
      </c>
      <c r="P299" s="1">
        <v>33044.644865000002</v>
      </c>
      <c r="Q299" s="1">
        <v>3167.900138</v>
      </c>
      <c r="R299" s="6">
        <f>H299/$F299</f>
        <v>9.210877723999307E-2</v>
      </c>
      <c r="S299" s="6">
        <f>I299/$F299</f>
        <v>6.5066744132654258E-2</v>
      </c>
      <c r="T299" s="6">
        <f>J299/$F299</f>
        <v>4.0074592249340527E-2</v>
      </c>
      <c r="U299" s="6">
        <f>K299/$F299</f>
        <v>3.0639672268894438E-2</v>
      </c>
      <c r="V299" s="6">
        <f>L299/$F299</f>
        <v>0</v>
      </c>
      <c r="W299" s="7">
        <f>M299/$G299</f>
        <v>0.86379518409016343</v>
      </c>
      <c r="X299" s="7">
        <f>N299/$G299</f>
        <v>0.54408082366173938</v>
      </c>
      <c r="Y299" s="7">
        <f>O299/$G299</f>
        <v>0.59706791291774497</v>
      </c>
      <c r="Z299" s="7">
        <f>P299/$G299</f>
        <v>0.7586495174488701</v>
      </c>
      <c r="AA299" s="7">
        <f>Q299/$G299</f>
        <v>7.2729663787836532E-2</v>
      </c>
    </row>
    <row r="300" spans="1:27" x14ac:dyDescent="0.3">
      <c r="A300" s="10">
        <v>0</v>
      </c>
      <c r="B300" s="1">
        <v>369</v>
      </c>
      <c r="C300" s="1" t="s">
        <v>597</v>
      </c>
      <c r="D300" s="1" t="s">
        <v>598</v>
      </c>
      <c r="E300" s="1"/>
      <c r="F300">
        <v>493080</v>
      </c>
      <c r="G300" s="1">
        <v>25877.107076</v>
      </c>
      <c r="H300">
        <v>113462</v>
      </c>
      <c r="I300">
        <v>90347</v>
      </c>
      <c r="J300">
        <v>75028</v>
      </c>
      <c r="K300">
        <v>64225</v>
      </c>
      <c r="L300">
        <v>15666</v>
      </c>
      <c r="M300" s="1">
        <v>23965.816262</v>
      </c>
      <c r="N300" s="1">
        <v>20601.197667</v>
      </c>
      <c r="O300" s="1">
        <v>23497.581300999998</v>
      </c>
      <c r="P300" s="1">
        <v>25772.250285999999</v>
      </c>
      <c r="Q300" s="1">
        <v>25765.371272</v>
      </c>
      <c r="R300" s="6">
        <f>H300/$F300</f>
        <v>0.2301087044698629</v>
      </c>
      <c r="S300" s="6">
        <f>I300/$F300</f>
        <v>0.18322990184148616</v>
      </c>
      <c r="T300" s="6">
        <f>J300/$F300</f>
        <v>0.15216192098645251</v>
      </c>
      <c r="U300" s="6">
        <f>K300/$F300</f>
        <v>0.1302526973310619</v>
      </c>
      <c r="V300" s="6">
        <f>L300/$F300</f>
        <v>3.1771720613287903E-2</v>
      </c>
      <c r="W300" s="7">
        <f>M300/$G300</f>
        <v>0.92613970300518456</v>
      </c>
      <c r="X300" s="7">
        <f>N300/$G300</f>
        <v>0.79611672226323948</v>
      </c>
      <c r="Y300" s="7">
        <f>O300/$G300</f>
        <v>0.90804513935767883</v>
      </c>
      <c r="Z300" s="7">
        <f>P300/$G300</f>
        <v>0.99594789364622405</v>
      </c>
      <c r="AA300" s="7">
        <f>Q300/$G300</f>
        <v>0.9956820596803253</v>
      </c>
    </row>
    <row r="301" spans="1:27" x14ac:dyDescent="0.3">
      <c r="A301" s="11">
        <v>0</v>
      </c>
      <c r="B301" s="1">
        <v>370</v>
      </c>
      <c r="C301" s="1" t="s">
        <v>599</v>
      </c>
      <c r="D301" s="1" t="s">
        <v>600</v>
      </c>
      <c r="E301" s="1"/>
      <c r="F301">
        <v>807872</v>
      </c>
      <c r="G301" s="1">
        <v>26157.600365999999</v>
      </c>
      <c r="H301">
        <v>93950</v>
      </c>
      <c r="I301">
        <v>70611</v>
      </c>
      <c r="J301">
        <v>65995</v>
      </c>
      <c r="K301">
        <v>58710</v>
      </c>
      <c r="L301">
        <v>50250</v>
      </c>
      <c r="M301" s="1">
        <v>21933.127476000001</v>
      </c>
      <c r="N301" s="1">
        <v>7104.2041330000002</v>
      </c>
      <c r="O301" s="1">
        <v>12426.08806</v>
      </c>
      <c r="P301" s="1">
        <v>19855.506228999999</v>
      </c>
      <c r="Q301" s="1">
        <v>19405.426125999998</v>
      </c>
      <c r="R301" s="6">
        <f>H301/$F301</f>
        <v>0.11629317515646043</v>
      </c>
      <c r="S301" s="6">
        <f>I301/$F301</f>
        <v>8.7403697615463835E-2</v>
      </c>
      <c r="T301" s="6">
        <f>J301/$F301</f>
        <v>8.1689921175631786E-2</v>
      </c>
      <c r="U301" s="6">
        <f>K301/$F301</f>
        <v>7.2672403549077086E-2</v>
      </c>
      <c r="V301" s="6">
        <f>L301/$F301</f>
        <v>6.2200447595658716E-2</v>
      </c>
      <c r="W301" s="7">
        <f>M301/$G301</f>
        <v>0.83849921893099089</v>
      </c>
      <c r="X301" s="7">
        <f>N301/$G301</f>
        <v>0.2715923492062422</v>
      </c>
      <c r="Y301" s="7">
        <f>O301/$G301</f>
        <v>0.47504694184989527</v>
      </c>
      <c r="Z301" s="7">
        <f>P301/$G301</f>
        <v>0.75907216071732841</v>
      </c>
      <c r="AA301" s="7">
        <f>Q301/$G301</f>
        <v>0.74186568547868148</v>
      </c>
    </row>
    <row r="303" spans="1:27" x14ac:dyDescent="0.3">
      <c r="D303" t="s">
        <v>662</v>
      </c>
      <c r="F303">
        <f>SUM(Table13[opp_are])</f>
        <v>136244393</v>
      </c>
      <c r="G303">
        <f>SUM(Table13[inwoners])</f>
        <v>6582396.3519569999</v>
      </c>
      <c r="H303">
        <f>SUM(Table13[opp_buurtgroen])</f>
        <v>32542968</v>
      </c>
      <c r="I303">
        <f>SUM(Table13[opp_wijkgroen])</f>
        <v>28445175</v>
      </c>
      <c r="J303">
        <f>SUM(Table13[opp_stadsdeelgroen])</f>
        <v>26606599</v>
      </c>
      <c r="K303">
        <f>SUM(Table13[opp_stadsgroen])</f>
        <v>25096165</v>
      </c>
      <c r="L303">
        <f>SUM(Table13[opp_stadsbos])</f>
        <v>20160346</v>
      </c>
      <c r="M303" s="1">
        <f>SUM(Table13[inw_buurtgroen])</f>
        <v>5969270.7062430046</v>
      </c>
      <c r="N303" s="1">
        <f>SUM(Table13[inw_wijkgroen])</f>
        <v>4160141.1734280009</v>
      </c>
      <c r="O303" s="1">
        <f>SUM(Table13[inw_stadsdeelgroen])</f>
        <v>4787555.1205379991</v>
      </c>
      <c r="P303" s="1">
        <f>SUM(Table13[inw_stadsgroen])</f>
        <v>5756331.7967019966</v>
      </c>
      <c r="Q303" s="1">
        <f>SUM(Table13[inw_stadsbos])</f>
        <v>5333687.2050739992</v>
      </c>
      <c r="R303" s="15">
        <f t="shared" ref="R257:V303" si="0">H303/$F303</f>
        <v>0.23885730108541053</v>
      </c>
      <c r="S303" s="15">
        <f t="shared" ref="S303" si="1">I303/$F303</f>
        <v>0.20878051840269127</v>
      </c>
      <c r="T303" s="15">
        <f t="shared" ref="T303" si="2">J303/$F303</f>
        <v>0.19528582728538413</v>
      </c>
      <c r="U303" s="15">
        <f t="shared" ref="U303" si="3">K303/$F303</f>
        <v>0.18419961693396072</v>
      </c>
      <c r="V303" s="15">
        <f t="shared" ref="V303" si="4">L303/$F303</f>
        <v>0.14797193158620481</v>
      </c>
      <c r="W303" s="16">
        <f>M303/$G303</f>
        <v>0.90685373336236308</v>
      </c>
      <c r="X303" s="16">
        <f t="shared" ref="X303" si="5">N303/$G303</f>
        <v>0.6320101298961065</v>
      </c>
      <c r="Y303" s="16">
        <f t="shared" ref="Y303" si="6">O303/$G303</f>
        <v>0.72732708037470584</v>
      </c>
      <c r="Z303" s="16">
        <f t="shared" ref="Z303" si="7">P303/$G303</f>
        <v>0.87450397832555193</v>
      </c>
      <c r="AA303" s="16">
        <f t="shared" ref="AA303" si="8">Q303/$G303</f>
        <v>0.81029566131918673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7" ma:contentTypeDescription="Een nieuw document maken." ma:contentTypeScope="" ma:versionID="f4815782bc0da1a4a1ce413a4f784669">
  <xsd:schema xmlns:xsd="http://www.w3.org/2001/XMLSchema" xmlns:xs="http://www.w3.org/2001/XMLSchema" xmlns:p="http://schemas.microsoft.com/office/2006/metadata/properties" xmlns:ns2="03d5240a-782c-4048-8313-d01b5d6ab2a6" xmlns:ns3="ceeae0c4-f3ff-4153-af2f-582bafa5e89e" xmlns:ns4="9a9ec0f0-7796-43d0-ac1f-4c8c46ee0bd1" targetNamespace="http://schemas.microsoft.com/office/2006/metadata/properties" ma:root="true" ma:fieldsID="c7fe617e2bc25986d0c1f70e71f75503" ns2:_="" ns3:_="" ns4:_="">
    <xsd:import namespace="03d5240a-782c-4048-8313-d01b5d6ab2a6"/>
    <xsd:import namespace="ceeae0c4-f3ff-4153-af2f-582bafa5e89e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92c40ca-6b7b-4061-8c9a-274061f4e4e2}" ma:internalName="TaxCatchAll" ma:showField="CatchAllData" ma:web="ceeae0c4-f3ff-4153-af2f-582bafa5e8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3d5240a-782c-4048-8313-d01b5d6ab2a6">
      <Terms xmlns="http://schemas.microsoft.com/office/infopath/2007/PartnerControls"/>
    </lcf76f155ced4ddcb4097134ff3c332f>
    <TaxCatchAll xmlns="9a9ec0f0-7796-43d0-ac1f-4c8c46ee0bd1" xsi:nil="true"/>
  </documentManagement>
</p:properties>
</file>

<file path=customXml/itemProps1.xml><?xml version="1.0" encoding="utf-8"?>
<ds:datastoreItem xmlns:ds="http://schemas.openxmlformats.org/officeDocument/2006/customXml" ds:itemID="{13733CDA-D92C-4221-AA49-E87D286F2581}"/>
</file>

<file path=customXml/itemProps2.xml><?xml version="1.0" encoding="utf-8"?>
<ds:datastoreItem xmlns:ds="http://schemas.openxmlformats.org/officeDocument/2006/customXml" ds:itemID="{EE1543DC-1C25-47F9-8EFD-D5238EB63CA5}"/>
</file>

<file path=customXml/itemProps3.xml><?xml version="1.0" encoding="utf-8"?>
<ds:datastoreItem xmlns:ds="http://schemas.openxmlformats.org/officeDocument/2006/customXml" ds:itemID="{D00B8782-5B49-4599-87A1-EBAF9E2473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Legende</vt:lpstr>
      <vt:lpstr>Gemeenten_data2019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Verachtert Els</dc:creator>
  <cp:lastModifiedBy>Poelmans Lien</cp:lastModifiedBy>
  <dcterms:created xsi:type="dcterms:W3CDTF">2021-05-07T14:42:08Z</dcterms:created>
  <dcterms:modified xsi:type="dcterms:W3CDTF">2022-02-18T11:02:13Z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</Properties>
</file>