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20509/"/>
    </mc:Choice>
  </mc:AlternateContent>
  <xr:revisionPtr revIDLastSave="3" documentId="8_{7B63C9EB-3827-954B-AED9-B810AE63CAE8}" xr6:coauthVersionLast="47" xr6:coauthVersionMax="47" xr10:uidLastSave="{93E6003D-D366-450F-864A-85235AB3BD02}"/>
  <bookViews>
    <workbookView xWindow="-108" yWindow="-108" windowWidth="23256" windowHeight="12576" xr2:uid="{9B1E9532-4A82-4195-A201-B731986A6620}"/>
  </bookViews>
  <sheets>
    <sheet name="Bijlage 1" sheetId="19" r:id="rId1"/>
  </sheets>
  <externalReferences>
    <externalReference r:id="rId2"/>
  </externalReferences>
  <definedNames>
    <definedName name="_xlnm._FilterDatabase" localSheetId="0" hidden="1">'Bijlage 1'!$A$1:$F$361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2" i="19" l="1"/>
  <c r="F362" i="19"/>
  <c r="E362" i="19"/>
  <c r="F360" i="19"/>
  <c r="F361" i="19"/>
  <c r="F72" i="19"/>
  <c r="D281" i="19" a="1"/>
  <c r="D281" i="19" s="1"/>
  <c r="B281" i="19" a="1"/>
  <c r="B281" i="19" s="1"/>
  <c r="A281" i="19" a="1"/>
  <c r="A281" i="19" s="1"/>
  <c r="F71" i="19"/>
  <c r="F70" i="19"/>
  <c r="F69" i="19"/>
  <c r="F68" i="19"/>
  <c r="F67" i="19"/>
  <c r="F66" i="19"/>
  <c r="F65" i="19"/>
  <c r="F64" i="19"/>
  <c r="F63" i="19"/>
  <c r="F62" i="19"/>
</calcChain>
</file>

<file path=xl/sharedStrings.xml><?xml version="1.0" encoding="utf-8"?>
<sst xmlns="http://schemas.openxmlformats.org/spreadsheetml/2006/main" count="1439" uniqueCount="843">
  <si>
    <t>Gemeente</t>
  </si>
  <si>
    <t>2018/0038/01</t>
  </si>
  <si>
    <t>De Mandel</t>
  </si>
  <si>
    <t>TORHOUT</t>
  </si>
  <si>
    <t>Torhout, aankoop Aartrijkestraat</t>
  </si>
  <si>
    <t>2018/0039/01</t>
  </si>
  <si>
    <t>Torhout, aankoop Vanhullestraat</t>
  </si>
  <si>
    <t>2018/0039/02</t>
  </si>
  <si>
    <t>2021/0172/01</t>
  </si>
  <si>
    <t>Sint-Niklase Mij. voor de Huisvesting</t>
  </si>
  <si>
    <t>SINT-NIKLAAS</t>
  </si>
  <si>
    <t>Sint-Rochushof Sint-Niklaas</t>
  </si>
  <si>
    <t>2021/0387/01</t>
  </si>
  <si>
    <t>Gew. Mij. voor Woningbouw</t>
  </si>
  <si>
    <t>ZELE</t>
  </si>
  <si>
    <t>Berkenhof / Drieputtenstraat te Zele</t>
  </si>
  <si>
    <t>2021/0170/01</t>
  </si>
  <si>
    <t>Populierenhof Nieuwkerken</t>
  </si>
  <si>
    <t>2021/0316/01</t>
  </si>
  <si>
    <t>Vivendo</t>
  </si>
  <si>
    <t>ZEDELGEM</t>
  </si>
  <si>
    <t>Zedelgem, Hyacintenlaan 22</t>
  </si>
  <si>
    <t>2021/0275/01</t>
  </si>
  <si>
    <t>Dewaco-Werkerswelzijn</t>
  </si>
  <si>
    <t>DENDERLEEUW</t>
  </si>
  <si>
    <t>Aankoop woning Acacialaan 1 Denderleeuw</t>
  </si>
  <si>
    <t>2021/0375/01</t>
  </si>
  <si>
    <t>Meetjeslandse Bouwmij voor Volkswoningen</t>
  </si>
  <si>
    <t>LIEVEGEM</t>
  </si>
  <si>
    <t>Verwerving Molenpark 20 - Lievegem</t>
  </si>
  <si>
    <t>2021/0359/01</t>
  </si>
  <si>
    <t>BRUGGE</t>
  </si>
  <si>
    <t>Brugge (St Andries) Dennenhof 1 (recht van voorkoop)</t>
  </si>
  <si>
    <t>2021/0395/01</t>
  </si>
  <si>
    <t>De Ideale Woning</t>
  </si>
  <si>
    <t>ANTWERPEN</t>
  </si>
  <si>
    <t>BOECHOUT</t>
  </si>
  <si>
    <t>Boechout Mussenhoevelaan 102</t>
  </si>
  <si>
    <t>2021/0420/01</t>
  </si>
  <si>
    <t>Zedelgem Lindestraat 79 (recht van voorkoop)</t>
  </si>
  <si>
    <t>2010/0074/04</t>
  </si>
  <si>
    <t>Mij. voor de Huisvesting van het kanton Heist-op-den-Berg</t>
  </si>
  <si>
    <t>HEIST-OP-DEN-BERG</t>
  </si>
  <si>
    <t>Heist-op-den-Berg, Mechelsesteenweg (binnengebied)</t>
  </si>
  <si>
    <t>2018/0456/01</t>
  </si>
  <si>
    <t>Bouwmij. De Noorderkempen</t>
  </si>
  <si>
    <t>MERKSPLAS</t>
  </si>
  <si>
    <t>Merksplas - Kleirytsche Driesen</t>
  </si>
  <si>
    <t>2016/0187/02</t>
  </si>
  <si>
    <t>Brugse Maatschappij voor Huisvesting</t>
  </si>
  <si>
    <t>Brugge, Noordhinderstraat</t>
  </si>
  <si>
    <t>2015/0200/06</t>
  </si>
  <si>
    <t>Eigen Haard</t>
  </si>
  <si>
    <t>ZWEVEGEM</t>
  </si>
  <si>
    <t>Zwevegem, 'Fatima' Elf Novemberstraat</t>
  </si>
  <si>
    <t>2020/0049/01</t>
  </si>
  <si>
    <t>De Woonbrug</t>
  </si>
  <si>
    <t>OLEN</t>
  </si>
  <si>
    <t>Olen Gladiolenstraat 10 renovatie oude burelen tot 3 app</t>
  </si>
  <si>
    <t>2010/1310/11</t>
  </si>
  <si>
    <t>Geelse Huisvesting</t>
  </si>
  <si>
    <t>GEEL</t>
  </si>
  <si>
    <t>Geel, Wijdbosch</t>
  </si>
  <si>
    <t>2010/1310/12</t>
  </si>
  <si>
    <t>2020/0453/02</t>
  </si>
  <si>
    <t>A.B.C.</t>
  </si>
  <si>
    <t>Ter Wilgen - Dakrenovatie</t>
  </si>
  <si>
    <t>2006/0784/01</t>
  </si>
  <si>
    <t>Woonzo cvba</t>
  </si>
  <si>
    <t>BORGLOON</t>
  </si>
  <si>
    <t>Borgloon, Graethemstraat</t>
  </si>
  <si>
    <t>2016/0285/02</t>
  </si>
  <si>
    <t>SHM Denderstreek</t>
  </si>
  <si>
    <t>ERPE-MERE</t>
  </si>
  <si>
    <t>Erpe-Mere, Bosstraat-Magerstraat</t>
  </si>
  <si>
    <t xml:space="preserve">	€ 2.721.693,90</t>
  </si>
  <si>
    <t>2019/0257/01</t>
  </si>
  <si>
    <t>BEERSE</t>
  </si>
  <si>
    <t>Aankoop tuinen St Lambertusstraat Beerse</t>
  </si>
  <si>
    <t xml:space="preserve">	€ 1.746.896,88</t>
  </si>
  <si>
    <t>2016/0064/03</t>
  </si>
  <si>
    <t>Het Lindenhof</t>
  </si>
  <si>
    <t>DE HAAN</t>
  </si>
  <si>
    <t>De Haan, Ringlaan Noord</t>
  </si>
  <si>
    <t>2013/0429/03</t>
  </si>
  <si>
    <t>Helpt Elkander</t>
  </si>
  <si>
    <t>WAREGEM</t>
  </si>
  <si>
    <t>Waregem, D&amp;B Transvaal Fase 2 (15)</t>
  </si>
  <si>
    <t>2013/0608/02</t>
  </si>
  <si>
    <t>WoninGent</t>
  </si>
  <si>
    <t>GENT</t>
  </si>
  <si>
    <t>Gent, Filature de Rabot</t>
  </si>
  <si>
    <t>2000/0614/04</t>
  </si>
  <si>
    <t>De Oostendse Haard</t>
  </si>
  <si>
    <t>OOSTENDE</t>
  </si>
  <si>
    <t>Project MET ZICHT woningen Design &amp; Build</t>
  </si>
  <si>
    <t>2020/0101/02</t>
  </si>
  <si>
    <t>WoonAnker Waas</t>
  </si>
  <si>
    <t>MEERDONK</t>
  </si>
  <si>
    <t>Bouw 8 appartementen Kouter Meerdonk</t>
  </si>
  <si>
    <t>2018/0058/03</t>
  </si>
  <si>
    <t>SINT_LIEVENS_HOUTEM</t>
  </si>
  <si>
    <t>Sint-Lievens-Houtem, Paardemarkt-Hoeksken</t>
  </si>
  <si>
    <t>2018/0540/02</t>
  </si>
  <si>
    <t>ZONNEBEKE</t>
  </si>
  <si>
    <t>Zonnebeke, Walleghemsgoed</t>
  </si>
  <si>
    <t>2019/0590/01</t>
  </si>
  <si>
    <t>Kempisch Tehuis</t>
  </si>
  <si>
    <t>HOUTHALEN-HELCHTEREN</t>
  </si>
  <si>
    <t>Muveld</t>
  </si>
  <si>
    <t>2020/0165/02</t>
  </si>
  <si>
    <t>Mijn Huis</t>
  </si>
  <si>
    <t>LENDELEDE</t>
  </si>
  <si>
    <t>Lendelede, Bergkapel</t>
  </si>
  <si>
    <t>2018/0269/02</t>
  </si>
  <si>
    <t>Volkshaard</t>
  </si>
  <si>
    <t>AALTER</t>
  </si>
  <si>
    <t>Aalter Lotenhulle - Congostraat fase 2 (9kw en 9hw)</t>
  </si>
  <si>
    <t>2016/0137/03</t>
  </si>
  <si>
    <t>Goed Wonen.Rupelstreek</t>
  </si>
  <si>
    <t>BOOM</t>
  </si>
  <si>
    <t>Boom, Nielsestraat</t>
  </si>
  <si>
    <t>2019/0527/02</t>
  </si>
  <si>
    <t>WoonWel</t>
  </si>
  <si>
    <t>OUDENBURG</t>
  </si>
  <si>
    <t>Oudenburg - Hoogstraat/Stedebeekpad</t>
  </si>
  <si>
    <t>2018/0552/03</t>
  </si>
  <si>
    <t>AALST</t>
  </si>
  <si>
    <t>Europastraat - Nieuwbouw 8 woningen</t>
  </si>
  <si>
    <t>2003/1021/01</t>
  </si>
  <si>
    <t>Zele, Stokstraat</t>
  </si>
  <si>
    <t>2020/0325/01</t>
  </si>
  <si>
    <t>KONTICH</t>
  </si>
  <si>
    <t>Kontich Klooster</t>
  </si>
  <si>
    <t>2020/0248/01</t>
  </si>
  <si>
    <t>Cordium</t>
  </si>
  <si>
    <t>BILZEN</t>
  </si>
  <si>
    <t>Bilzen, Bivelenhof</t>
  </si>
  <si>
    <t>2021/0242/01</t>
  </si>
  <si>
    <t>Comfortrenovatie appartement Oscar Debunnestraat 80 bus 33 Aalst</t>
  </si>
  <si>
    <t>2021/0250/01</t>
  </si>
  <si>
    <t>Fazantenstraat 10: renovatie keuken</t>
  </si>
  <si>
    <t>2021/0197/01</t>
  </si>
  <si>
    <t>Dijledal</t>
  </si>
  <si>
    <t>LEUVEN</t>
  </si>
  <si>
    <t>Gaswandketels fase 1</t>
  </si>
  <si>
    <t>2020/0445/01</t>
  </si>
  <si>
    <t>Zonnige Kempen</t>
  </si>
  <si>
    <t>stookplaatsrenovatie Kapelaan Francklaan 4-22</t>
  </si>
  <si>
    <t>2019/0439/05</t>
  </si>
  <si>
    <t>Project 2019-2021 Branddetectiecentrales</t>
  </si>
  <si>
    <t>2021/0331/01</t>
  </si>
  <si>
    <t>cuperus-orshagen-hallaarstraat</t>
  </si>
  <si>
    <t>2021/0283/01</t>
  </si>
  <si>
    <t>2021-013 Plaatsen elektrische boilers en aanpassen elektrische installatie in appartementen te Gent</t>
  </si>
  <si>
    <t>2021/0084/01</t>
  </si>
  <si>
    <t>LEOPOLDSBURG</t>
  </si>
  <si>
    <t>2021/0365/01</t>
  </si>
  <si>
    <t>Lierse Mij. voor de Huisvesting</t>
  </si>
  <si>
    <t>Vervangen 17 cv ketels - najaar 2021</t>
  </si>
  <si>
    <t>2021/0304/01</t>
  </si>
  <si>
    <t>W. Griffithstraat 25: renovatie badkamer</t>
  </si>
  <si>
    <t>2021/0327/01</t>
  </si>
  <si>
    <t>Langhalsbeekstraat 67/1: renovatie badkamer en keuken</t>
  </si>
  <si>
    <t>2021/0293/01</t>
  </si>
  <si>
    <t>Sociale Huisvestingsmaatschappij Vlaamse Ardennen</t>
  </si>
  <si>
    <t>R030</t>
  </si>
  <si>
    <t>2021/0225/01</t>
  </si>
  <si>
    <t>Providentia</t>
  </si>
  <si>
    <t>SCHEPDAAL</t>
  </si>
  <si>
    <t>RCVI-18-Reconversie cv-installaties 115 woningen Schepdaal</t>
  </si>
  <si>
    <t>2021/0066/01</t>
  </si>
  <si>
    <t>CNUZ</t>
  </si>
  <si>
    <t>TIENEN</t>
  </si>
  <si>
    <t>Lunevillelaan Tienen Renovatie terrassen.</t>
  </si>
  <si>
    <t>2021/0079/01</t>
  </si>
  <si>
    <t>Cnuz</t>
  </si>
  <si>
    <t>Renovatie van de CV installaties</t>
  </si>
  <si>
    <t>2021/0347/02</t>
  </si>
  <si>
    <t>Meetjeslandse Bouwmaatschappij voor Volkswoningen</t>
  </si>
  <si>
    <t>EEKLO</t>
  </si>
  <si>
    <t>CV LIP-KUN-ROZ</t>
  </si>
  <si>
    <t>2021/0347/01</t>
  </si>
  <si>
    <t>2021/0338/01</t>
  </si>
  <si>
    <t>RENOVATIE ELEKTRICITEIT WIJK HEMELRIJK TYPE A-B-D</t>
  </si>
  <si>
    <t>2021/0283/02</t>
  </si>
  <si>
    <t>2021/0226/01</t>
  </si>
  <si>
    <t>TONGEREN</t>
  </si>
  <si>
    <t>RENOVATIE DAKEN GASTHUISGAARDE TONGEREN</t>
  </si>
  <si>
    <t>2021/0332/01</t>
  </si>
  <si>
    <t>winterstraat-ericaweg-herenthoutseweg</t>
  </si>
  <si>
    <t>2021/0378/02</t>
  </si>
  <si>
    <t>De Gentse Haard</t>
  </si>
  <si>
    <t>Renovatie liftsturingen Leiekaai Groen</t>
  </si>
  <si>
    <t>2021/0218/01</t>
  </si>
  <si>
    <t>Hemelrijk Zoldervloerisolatie en dakbedekking40 woningen</t>
  </si>
  <si>
    <t>2021/0259/01</t>
  </si>
  <si>
    <t>Wielewaal - aanpassing ERP</t>
  </si>
  <si>
    <t>2021/0400/01</t>
  </si>
  <si>
    <t>Zonnepanelen Ten Kouter en Van de Vijverstraat</t>
  </si>
  <si>
    <t>2020/0194/01</t>
  </si>
  <si>
    <t>Kantonnale Bouwmij. van Beringen voor Huisvesting</t>
  </si>
  <si>
    <t>BERINGEN</t>
  </si>
  <si>
    <t>Keukenrenovatie Beringen, Ham, Leopoldsburg en Heusden-Zolder</t>
  </si>
  <si>
    <t>2020/0198/01</t>
  </si>
  <si>
    <t>Keukenrenovatie Beringen, Herk-de-Stad, Halen</t>
  </si>
  <si>
    <t>2021/0045/01</t>
  </si>
  <si>
    <t>TESSENDERLO</t>
  </si>
  <si>
    <t>Vernieuwen buitenschrijnwerk Tessenderlo, Rijt en Sint-Barbarstraat</t>
  </si>
  <si>
    <t>2021/0415/01</t>
  </si>
  <si>
    <t>BLANKENBERGE</t>
  </si>
  <si>
    <t>Raamcontract soepele vloerbekleding</t>
  </si>
  <si>
    <t>2021/0416/01</t>
  </si>
  <si>
    <t>Raamcontract dakvlakramen</t>
  </si>
  <si>
    <t>2021/0374/01</t>
  </si>
  <si>
    <t>Tuinwijk</t>
  </si>
  <si>
    <t>LOKEREN</t>
  </si>
  <si>
    <t>Renovatie binneninstallatie CV 76 app</t>
  </si>
  <si>
    <t>2021/0398/01</t>
  </si>
  <si>
    <t>Kievitsstraat 31: renovatie badkamer</t>
  </si>
  <si>
    <t>2020/0255/02</t>
  </si>
  <si>
    <t>KORTESSEM</t>
  </si>
  <si>
    <t>28 Vliermaalroot keukenrenovatie type 1 en 3</t>
  </si>
  <si>
    <t>CV vervangen 94 oude HR+ketels Eeklo</t>
  </si>
  <si>
    <t>2021/0483/01</t>
  </si>
  <si>
    <t>Woonveer Klein-Brabant</t>
  </si>
  <si>
    <t>PUURS- SINT-AMANDS</t>
  </si>
  <si>
    <t>404 Merkenveld bej dak via Desigh &amp; Insulate</t>
  </si>
  <si>
    <t>2021/0445/01</t>
  </si>
  <si>
    <t>Azalealaan 41: renovatie keuken</t>
  </si>
  <si>
    <t>2021/0446/01</t>
  </si>
  <si>
    <t>2021-029 Vernieuwen dak Ijkmeesterstraat</t>
  </si>
  <si>
    <t>2021/0478/01</t>
  </si>
  <si>
    <t>Waregem, Den Olm - renovatie van de gevels</t>
  </si>
  <si>
    <t>2021/0350/01</t>
  </si>
  <si>
    <t>Gorinchemstraat 42: renovatie badkamer</t>
  </si>
  <si>
    <t>2019/0171/01</t>
  </si>
  <si>
    <t>Woonhaven Antwerpen</t>
  </si>
  <si>
    <t>Renovatie Kloosterstraat/st Michielskaai/ fortuinstraat</t>
  </si>
  <si>
    <t>2015/0234/01</t>
  </si>
  <si>
    <t>Volkswoningbouw</t>
  </si>
  <si>
    <t>HERENT</t>
  </si>
  <si>
    <t>Herent, Den Dries II</t>
  </si>
  <si>
    <t>2019/0326/05</t>
  </si>
  <si>
    <t>Sanering CLA17-18-20</t>
  </si>
  <si>
    <t>2020/0196/01</t>
  </si>
  <si>
    <t>Samenwerkende Maatschappij voor Volkshuisvesting</t>
  </si>
  <si>
    <t>WILLEBROEK</t>
  </si>
  <si>
    <t>Nonnevijverstraat</t>
  </si>
  <si>
    <t>2019/0054/01</t>
  </si>
  <si>
    <t>HERENTALS</t>
  </si>
  <si>
    <t>Herentals, Sterrebos - RENO KEU-BADK</t>
  </si>
  <si>
    <t>2005/0050/01</t>
  </si>
  <si>
    <t>GERAARDSBERGEN</t>
  </si>
  <si>
    <t>Geraardsbergen, Klooster Penitentenstraat 27</t>
  </si>
  <si>
    <t>2018/0323/01</t>
  </si>
  <si>
    <t>Brugge, Egelpad</t>
  </si>
  <si>
    <t>2021/013501</t>
  </si>
  <si>
    <t>2021-006 RC Normrenovatie leegstand</t>
  </si>
  <si>
    <t>2019/0216/01</t>
  </si>
  <si>
    <t>ROESELARE</t>
  </si>
  <si>
    <t>Roeselare, Visstersstraat: herbouw</t>
  </si>
  <si>
    <t>2014/0346/03</t>
  </si>
  <si>
    <t>Geel, De Leunen Vervangingsbouw</t>
  </si>
  <si>
    <t xml:space="preserve">	€ 3.758.382,61</t>
  </si>
  <si>
    <t>2020/0295/01</t>
  </si>
  <si>
    <t>Renovatie leegstaande panden De Haan</t>
  </si>
  <si>
    <t xml:space="preserve">	€ 759.963,18</t>
  </si>
  <si>
    <t>2021/0160/02</t>
  </si>
  <si>
    <t>RENOVATIE DAKEN HUBENSBEEMDEN</t>
  </si>
  <si>
    <t>2021/0160/03</t>
  </si>
  <si>
    <t>2021/0160/04</t>
  </si>
  <si>
    <t>2021/0160/05</t>
  </si>
  <si>
    <t>2021/0160/06</t>
  </si>
  <si>
    <t>2021/0160/07</t>
  </si>
  <si>
    <t>2021/0160/08</t>
  </si>
  <si>
    <t>2021/0160/09</t>
  </si>
  <si>
    <t>2008/0569/02</t>
  </si>
  <si>
    <t>Inter-Vilvoordse Mij. voor Huisvesting</t>
  </si>
  <si>
    <t>MACHELEN</t>
  </si>
  <si>
    <t>Machelen, Zaventemsesteenweg 44 - 74</t>
  </si>
  <si>
    <t>2020/0277/01</t>
  </si>
  <si>
    <t>Lindenlaan 9 te De Haan</t>
  </si>
  <si>
    <t>2018/0607/01</t>
  </si>
  <si>
    <t>Volkswoningen van Duffel</t>
  </si>
  <si>
    <t>NB 1: Vervangingsbouw Hogevelden/Lindelei fase 2</t>
  </si>
  <si>
    <t>2007/0492/02</t>
  </si>
  <si>
    <t>Oostende, Project XL2 - XL4 - Spaarzaamheidsstraat</t>
  </si>
  <si>
    <t>2007/0492/03</t>
  </si>
  <si>
    <t>2020/0027/01</t>
  </si>
  <si>
    <t>BUGGENHOUT</t>
  </si>
  <si>
    <t>Renoveren van 11 woningen te Buggenhout</t>
  </si>
  <si>
    <t>2021/0160/01</t>
  </si>
  <si>
    <t>2021/0125/01</t>
  </si>
  <si>
    <t>KNESSELARE</t>
  </si>
  <si>
    <t>Sanering Bethunestraat 17 - Knesselare</t>
  </si>
  <si>
    <t>2017/0030/01</t>
  </si>
  <si>
    <t>Lokeren, Gladiolenhof/Gladiolenlaan</t>
  </si>
  <si>
    <t>2021/0319/01</t>
  </si>
  <si>
    <t>EVERGEM</t>
  </si>
  <si>
    <t>Sanering OVD's BOOMWIJK-Ertvelde</t>
  </si>
  <si>
    <t>2017/0102/01</t>
  </si>
  <si>
    <t>Eigen Dak</t>
  </si>
  <si>
    <t>WETTEREN</t>
  </si>
  <si>
    <t>Wetteren, Renovatie Achttien Augustuslaan</t>
  </si>
  <si>
    <t>2013/0064/04</t>
  </si>
  <si>
    <t>ATNTWERPEN</t>
  </si>
  <si>
    <t>Antwerpen, Linkeroever</t>
  </si>
  <si>
    <t>2021/0254/01</t>
  </si>
  <si>
    <t>HAACHT</t>
  </si>
  <si>
    <t>vervangingsbouw Spreeuwestraat</t>
  </si>
  <si>
    <t>2016/0481/04</t>
  </si>
  <si>
    <t>Woonpunt Schelde-Rupel</t>
  </si>
  <si>
    <t>SCHELLE</t>
  </si>
  <si>
    <t>Schelle, Masterplan FTL</t>
  </si>
  <si>
    <t>2021/0257/01</t>
  </si>
  <si>
    <t>Oscar Debunne Aalst - Renovatie buitenschil</t>
  </si>
  <si>
    <t>2021/0042/01</t>
  </si>
  <si>
    <t>RAVELS</t>
  </si>
  <si>
    <t>Ravels - Vlasrietje</t>
  </si>
  <si>
    <t>2021/0318/01</t>
  </si>
  <si>
    <t>energetische renovatie van 62 sociale woningen te Bilzen</t>
  </si>
  <si>
    <t>2010/111703</t>
  </si>
  <si>
    <t>Brugge, Klaverstraat 30 en 32</t>
  </si>
  <si>
    <t>2021/0221/01</t>
  </si>
  <si>
    <t>BEERNEM</t>
  </si>
  <si>
    <t>Beernem, St.-Joris : renovatie Tuinwijk I en II</t>
  </si>
  <si>
    <t>2021/0110/02</t>
  </si>
  <si>
    <t>Eigen Gift - Eigen Hulp</t>
  </si>
  <si>
    <t>KUURNE</t>
  </si>
  <si>
    <t>Vervangingsbouw Spijker en Schardauw</t>
  </si>
  <si>
    <t>2021/0153/01</t>
  </si>
  <si>
    <t>Reynaertpark 42: renovatie appartement</t>
  </si>
  <si>
    <t>2021/0222/01</t>
  </si>
  <si>
    <t>Zedelgem, Schattingbeekstraat : vernieuwbouw na brand</t>
  </si>
  <si>
    <t>2021/0220/01</t>
  </si>
  <si>
    <t>Veldegem, Merelstraat e.a. : renovatie 16 woningen</t>
  </si>
  <si>
    <t>2020/0549/01</t>
  </si>
  <si>
    <t>Renovatie 16 woningen wijk Hemelrijk - fase 1</t>
  </si>
  <si>
    <t>2021/0155/01</t>
  </si>
  <si>
    <t>W. Griffithsstraat 46: renovatie appartement</t>
  </si>
  <si>
    <t>2017/0354/01</t>
  </si>
  <si>
    <t>Renovatie 3 HW KER 6 +44 - AME23</t>
  </si>
  <si>
    <t>2021/0189/01</t>
  </si>
  <si>
    <t>Leuven, Partisanenstraat</t>
  </si>
  <si>
    <t>0EBD20E3</t>
  </si>
  <si>
    <t>Ons Dak</t>
  </si>
  <si>
    <t>KINROOI</t>
  </si>
  <si>
    <t xml:space="preserve">Kinrooi Sweversveld </t>
  </si>
  <si>
    <t>7C0F358C</t>
  </si>
  <si>
    <t>Woonmaatschappij IJzer &amp; Zee</t>
  </si>
  <si>
    <t>KOEKELARE</t>
  </si>
  <si>
    <t>Koekelare, Pottebezemstraat</t>
  </si>
  <si>
    <t>1AEF52D9</t>
  </si>
  <si>
    <t>Nieuw Dak</t>
  </si>
  <si>
    <t>GENK</t>
  </si>
  <si>
    <t>Genk - Driehoeven - Driehoevenstraat - Nieuwbouw</t>
  </si>
  <si>
    <t>EA58D97C</t>
  </si>
  <si>
    <t>tGroenhof zedelgem.</t>
  </si>
  <si>
    <t>2014/0349/02</t>
  </si>
  <si>
    <t>LICHTERVELDE</t>
  </si>
  <si>
    <t>Lichtervelde, Stegenakker</t>
  </si>
  <si>
    <t>46105DD2</t>
  </si>
  <si>
    <t>Lichtervelde, Cardynlaan / Pastoor Denyslaan: herbouw</t>
  </si>
  <si>
    <t>28678AB2</t>
  </si>
  <si>
    <t>Roeselare, Diswegel/Kwarteldreef: herbouw</t>
  </si>
  <si>
    <t>2012/0225/04</t>
  </si>
  <si>
    <t>GISTEL</t>
  </si>
  <si>
    <t>Gistel, Centrumparking/Rijkswachtkazerne</t>
  </si>
  <si>
    <t>C0AC172A</t>
  </si>
  <si>
    <t>DE ARK</t>
  </si>
  <si>
    <t>BAARLE-HERTOG</t>
  </si>
  <si>
    <t>Baarle-Hertog_Moestuinen</t>
  </si>
  <si>
    <t>2009/1472/06</t>
  </si>
  <si>
    <t>ASSENEDE</t>
  </si>
  <si>
    <t>Assenede, Nieuwbouw Sint-Bernardus F1+F2+wegenis (+F3+F4)</t>
  </si>
  <si>
    <t>00CD8803</t>
  </si>
  <si>
    <t>Oudenburg, Peterseliestraat Westkerke</t>
  </si>
  <si>
    <t>72F0004E</t>
  </si>
  <si>
    <t>Woonpunt Mechelen</t>
  </si>
  <si>
    <t>MECHELEN</t>
  </si>
  <si>
    <t>Mechelen, Mahatma Gandhiwijk</t>
  </si>
  <si>
    <t>5CC7F082</t>
  </si>
  <si>
    <t>Boom, Vlierlaan</t>
  </si>
  <si>
    <t>2010/1443/01</t>
  </si>
  <si>
    <t>TURNHOUT</t>
  </si>
  <si>
    <t>Turnhout, Nieuwe Erven</t>
  </si>
  <si>
    <t>2012/0260/01</t>
  </si>
  <si>
    <t>Beringen, Steenveld-Oost</t>
  </si>
  <si>
    <t>8C1A8D53</t>
  </si>
  <si>
    <t>Van Immerseelstraat, Itegem - vervangingsbouw appartementen</t>
  </si>
  <si>
    <t>9B5B6D2D</t>
  </si>
  <si>
    <t>VILVOORDE</t>
  </si>
  <si>
    <t>Vilvoorde, Parkstraat 113 - 119</t>
  </si>
  <si>
    <t>93C12541</t>
  </si>
  <si>
    <t>Antwerpen, LUCA (Luchtbal Canadalaan)</t>
  </si>
  <si>
    <t>2009/1138/02</t>
  </si>
  <si>
    <t xml:space="preserve">Gewestelijke Maatschappij voor Huisvesting </t>
  </si>
  <si>
    <t>KRUIBEKE</t>
  </si>
  <si>
    <t>Kruibeke, Polderstraat</t>
  </si>
  <si>
    <t>Roeselare, Kattenstraat - Grote Bassinstraat</t>
  </si>
  <si>
    <t>2009/1961/01</t>
  </si>
  <si>
    <t>De Vlashaard</t>
  </si>
  <si>
    <t>WEVELGEM</t>
  </si>
  <si>
    <t>Wevelgem, Nieuwe Markt</t>
  </si>
  <si>
    <t>0EDAAE05</t>
  </si>
  <si>
    <t>LUMMEN</t>
  </si>
  <si>
    <t>Lummen, Kunstberg</t>
  </si>
  <si>
    <t>E3F57744</t>
  </si>
  <si>
    <t>Molse Bouwmij. voor de Huisvesting</t>
  </si>
  <si>
    <t>MOL</t>
  </si>
  <si>
    <t>Mol, 'Witte Mol'</t>
  </si>
  <si>
    <t>2014/0272/01</t>
  </si>
  <si>
    <t>t' Heist Best</t>
  </si>
  <si>
    <t>KNOKKE-HEIST</t>
  </si>
  <si>
    <t>Knokke-Heist, Ramskapelle Jonckheerestraat</t>
  </si>
  <si>
    <t>FD98C900</t>
  </si>
  <si>
    <t>61E408FE</t>
  </si>
  <si>
    <t>LINT</t>
  </si>
  <si>
    <t>Lint, Zevenhuizen</t>
  </si>
  <si>
    <t>SINT-LIEVENS-HOUTEM</t>
  </si>
  <si>
    <t>EEB8F8C9</t>
  </si>
  <si>
    <t>KOKSIJDE</t>
  </si>
  <si>
    <t>Bouwen van huurwoningen in de Robert Vandammestraat (Goazepulle) - Toekomstlaan - Hagedoornstraat te Koksijde</t>
  </si>
  <si>
    <t>237E0AC6</t>
  </si>
  <si>
    <t>Christus Koning</t>
  </si>
  <si>
    <t>DBEA8E16</t>
  </si>
  <si>
    <t>Sint-Niklaas, Peter Benoitpark - woninggroep 127</t>
  </si>
  <si>
    <t>2009/1898/01</t>
  </si>
  <si>
    <t>ARENDONK</t>
  </si>
  <si>
    <t>Klooster Arendonk renovatie</t>
  </si>
  <si>
    <t>DF0D3E3C</t>
  </si>
  <si>
    <t>Leiekaai- Lieremanstraat</t>
  </si>
  <si>
    <t>11B4F5E7</t>
  </si>
  <si>
    <t>2015/0093/03</t>
  </si>
  <si>
    <t>RUMST</t>
  </si>
  <si>
    <t>Rumst, 'Pegode' Begijnenbossen 52</t>
  </si>
  <si>
    <t>0706B6C0</t>
  </si>
  <si>
    <t>De Lange Thuyn - verwerving</t>
  </si>
  <si>
    <t>285F9154</t>
  </si>
  <si>
    <t>Gent, Nieuw Gent</t>
  </si>
  <si>
    <t>2010/1274/03</t>
  </si>
  <si>
    <t>SCHOTEN</t>
  </si>
  <si>
    <t>Schoten, Brechtsebaan 255</t>
  </si>
  <si>
    <t>40262ED9</t>
  </si>
  <si>
    <t>LILLE</t>
  </si>
  <si>
    <t>Lille Beek + Tuinwijk</t>
  </si>
  <si>
    <t>5ACE755C</t>
  </si>
  <si>
    <t>HOOGSTRATEN</t>
  </si>
  <si>
    <t>Hoogstraten, Klooster Meer</t>
  </si>
  <si>
    <t>D2385B98</t>
  </si>
  <si>
    <t>Maaslands Huis</t>
  </si>
  <si>
    <t>MAASMECHELEN</t>
  </si>
  <si>
    <t>Maasmechelen, Onderwijsstraat</t>
  </si>
  <si>
    <t>BB661F1B</t>
  </si>
  <si>
    <t>Geel, Vidse</t>
  </si>
  <si>
    <t>2021/0145/01</t>
  </si>
  <si>
    <t>Renovatie leidingen Folke Bernadottelaan/Robert Schumanlaan</t>
  </si>
  <si>
    <t>2021/0294/01</t>
  </si>
  <si>
    <t>Boom, Vlierlaan 1-2-3-4 - funderingsmuren</t>
  </si>
  <si>
    <t>2015/0045/01</t>
  </si>
  <si>
    <t>De Voorkempen H.E.</t>
  </si>
  <si>
    <t>WUUSTWEZEL</t>
  </si>
  <si>
    <t>Wuustwezel, Tienpondstraat</t>
  </si>
  <si>
    <t>2006/0097/10</t>
  </si>
  <si>
    <t>NAZARETH</t>
  </si>
  <si>
    <t>Nazareth, Stropstraat</t>
  </si>
  <si>
    <t>2021/0103/02</t>
  </si>
  <si>
    <t>SINT-GILLIS-WAAS</t>
  </si>
  <si>
    <t>Teerlingwijk - 2020</t>
  </si>
  <si>
    <t>2021/0103/01</t>
  </si>
  <si>
    <t>2018/0532/01</t>
  </si>
  <si>
    <t>PUTTE</t>
  </si>
  <si>
    <t>Waversesteenweg 20, 2580 Putte</t>
  </si>
  <si>
    <t>2014/0272/03</t>
  </si>
  <si>
    <t>2018/0001/02</t>
  </si>
  <si>
    <t>Vooruitzien</t>
  </si>
  <si>
    <t>ZOLDER</t>
  </si>
  <si>
    <t>Zolder Aanhofstraat</t>
  </si>
  <si>
    <t>2008/0214/01</t>
  </si>
  <si>
    <t>Kleine Landeigendom</t>
  </si>
  <si>
    <t>Tongeren, Binnenveldje</t>
  </si>
  <si>
    <t>2019/0377/01</t>
  </si>
  <si>
    <t>Horizon83_04_R (Knokke-Heist) arch.K.Willem</t>
  </si>
  <si>
    <t>2017/0085/01</t>
  </si>
  <si>
    <t>Beringen, Haneberg</t>
  </si>
  <si>
    <t>2021/0070/01</t>
  </si>
  <si>
    <t>TREMELO</t>
  </si>
  <si>
    <t>Vervangen cv-ketels Rozendal Baal</t>
  </si>
  <si>
    <t>2021/0278/01</t>
  </si>
  <si>
    <t>Camerabewaking 2021</t>
  </si>
  <si>
    <t>2021/0364/01</t>
  </si>
  <si>
    <t>Vervangen open ketels - patrimonium</t>
  </si>
  <si>
    <t>2021/0516/01</t>
  </si>
  <si>
    <t>Sociaal Wonen arro Leuven</t>
  </si>
  <si>
    <t>Deelrenovaties 2021-2026</t>
  </si>
  <si>
    <t>2021/0441/01</t>
  </si>
  <si>
    <t>St.-Andries, Steentje + Varsenare, Koornblomme : dakwerken 10 won.</t>
  </si>
  <si>
    <t>2021/0491/01</t>
  </si>
  <si>
    <t>Frans van Cauwelaertlaan 89: renovatie keuken</t>
  </si>
  <si>
    <t>2021/0516/02</t>
  </si>
  <si>
    <t>2021/0523/02</t>
  </si>
  <si>
    <t>vervangen cv moretuswijk + ten kerselaar + oude tuinwijk putte</t>
  </si>
  <si>
    <t>2021/0554/01</t>
  </si>
  <si>
    <t>vervangen cv oude molen hallaar en hoogland</t>
  </si>
  <si>
    <t>2018/0326/01</t>
  </si>
  <si>
    <t>Brugge, Sint-Jozefstraat 3, 5 &amp; 7</t>
  </si>
  <si>
    <t>2020/0024/01</t>
  </si>
  <si>
    <t>Brugge, Hazelaarstraat 1, 22, 44 en Wilgenstraat 15</t>
  </si>
  <si>
    <t>2019/0363/01</t>
  </si>
  <si>
    <t>Brugge, J. Van Maerlantstraat 52 &amp; 56, Hippoliet Van Peenestraat 4</t>
  </si>
  <si>
    <t>2020/0073/01</t>
  </si>
  <si>
    <t>2015/0263/01</t>
  </si>
  <si>
    <t>2019/0482/01</t>
  </si>
  <si>
    <t>Brugge, Coupure 51</t>
  </si>
  <si>
    <t>2017/0445/03</t>
  </si>
  <si>
    <t>Heernislaan Gent nummer 53 - uitbreiding van de vervangingsbouw 55/61</t>
  </si>
  <si>
    <t>2010/0232/01</t>
  </si>
  <si>
    <t>Neerheide Overheide</t>
  </si>
  <si>
    <t>2017/0096/01</t>
  </si>
  <si>
    <t>Hoogstraat Laarne, Vervangingsbouw 6 woningen</t>
  </si>
  <si>
    <t>2021/0047/01</t>
  </si>
  <si>
    <t>!Mpuls</t>
  </si>
  <si>
    <t>MENEN</t>
  </si>
  <si>
    <t>Nieuwe Tuinwijk fase 25</t>
  </si>
  <si>
    <t>2020/0009/01</t>
  </si>
  <si>
    <t>Veltem, Rozenlaan 9 app</t>
  </si>
  <si>
    <t>2021/0241/01</t>
  </si>
  <si>
    <t>KASTERLEE</t>
  </si>
  <si>
    <t>Kasterlee, Hofstraat - vervangingsbouw van 18 naar 22 wooneenheden (fase2)</t>
  </si>
  <si>
    <t>2017/0190/01</t>
  </si>
  <si>
    <t>BERLAAR</t>
  </si>
  <si>
    <t>renovatie Vinkenhof Berlaar</t>
  </si>
  <si>
    <t>2019/0505/01</t>
  </si>
  <si>
    <t>POELKAPELLE</t>
  </si>
  <si>
    <t>Poelkapelle, Tuinwijk: herbouw</t>
  </si>
  <si>
    <t>2017/0271/01</t>
  </si>
  <si>
    <t>MELLE</t>
  </si>
  <si>
    <t>Melle Dageraadstraat (renovatie buitenschrijnwerk)</t>
  </si>
  <si>
    <t>2009/1562/10</t>
  </si>
  <si>
    <t>LIER</t>
  </si>
  <si>
    <t>Lier, Donk Renovatie</t>
  </si>
  <si>
    <t>2021/0092/01</t>
  </si>
  <si>
    <t>HASSELT</t>
  </si>
  <si>
    <t>Rode Rok Fase 3</t>
  </si>
  <si>
    <t>11F58DE1</t>
  </si>
  <si>
    <t>Rumbeke (Roeselare), Koerswijk (Maria's Linde)</t>
  </si>
  <si>
    <t>0B15D86A</t>
  </si>
  <si>
    <t>Masterproject Willebroek-stad</t>
  </si>
  <si>
    <t>38D3EE78</t>
  </si>
  <si>
    <t>Mol, 'Donk'</t>
  </si>
  <si>
    <t>2010/1326/06</t>
  </si>
  <si>
    <t>Hasselt, Rode Rok Herontwikkeling</t>
  </si>
  <si>
    <t xml:space="preserve">2001/1439/03 </t>
  </si>
  <si>
    <t>cvba Wonen</t>
  </si>
  <si>
    <t>ZELZATE</t>
  </si>
  <si>
    <t>Zelzate, Krekelmuyter - Groene Briel - fase 2</t>
  </si>
  <si>
    <t>2021/0480/01</t>
  </si>
  <si>
    <t>Liten De Smet de Naeyerlaan 147</t>
  </si>
  <si>
    <t>2021/0425/01</t>
  </si>
  <si>
    <t>WESTERLO</t>
  </si>
  <si>
    <t>Westerlo, Doelstraat 35 - aankoop goede woning</t>
  </si>
  <si>
    <t>2021/0511/01</t>
  </si>
  <si>
    <t>AARTSELAAR</t>
  </si>
  <si>
    <t>AARTSELAAR Antwerpsesteenweg 112</t>
  </si>
  <si>
    <t>2021/0592/01</t>
  </si>
  <si>
    <t>SCHOTEN Wijnegembaan 9</t>
  </si>
  <si>
    <t>2021/0606/01</t>
  </si>
  <si>
    <t>BORSBEEK</t>
  </si>
  <si>
    <t>Borsbeek - Sprinkhaanveldestraat 19 - aankoop</t>
  </si>
  <si>
    <t>2021/0573/01</t>
  </si>
  <si>
    <t>OOSTKAMP</t>
  </si>
  <si>
    <t>Oostkamp, aankoop 13 "VMSW" woningen OCMW</t>
  </si>
  <si>
    <t>2021/0607/01</t>
  </si>
  <si>
    <t>WICHELEN</t>
  </si>
  <si>
    <t>Klooster Margote</t>
  </si>
  <si>
    <t>2021/0517/01</t>
  </si>
  <si>
    <t>OOIGEM</t>
  </si>
  <si>
    <t>Ooigem Schrijverkeshoek</t>
  </si>
  <si>
    <t>2020/0364/02</t>
  </si>
  <si>
    <t>WONDELGEM</t>
  </si>
  <si>
    <t>Wondelgem, Fabriekstraat</t>
  </si>
  <si>
    <t>2021/0346/01</t>
  </si>
  <si>
    <t>LINTER</t>
  </si>
  <si>
    <t>Geldenakenstraat Linter</t>
  </si>
  <si>
    <t>2021/0287/01</t>
  </si>
  <si>
    <t>Hacosi</t>
  </si>
  <si>
    <t>WELLEN</t>
  </si>
  <si>
    <t>Wellen 'Het Dorp'</t>
  </si>
  <si>
    <t>2021/0322/01</t>
  </si>
  <si>
    <t>CBO Gent Zuidveld</t>
  </si>
  <si>
    <t>2021/0322/02</t>
  </si>
  <si>
    <t>2020/0358/03</t>
  </si>
  <si>
    <t>OPWIJK</t>
  </si>
  <si>
    <t>Van Breuzen - Opwijk</t>
  </si>
  <si>
    <t>2021/0303/01</t>
  </si>
  <si>
    <t>Neerland Deelproject D4</t>
  </si>
  <si>
    <t>2018/0185/01</t>
  </si>
  <si>
    <t>HEMIKSEM</t>
  </si>
  <si>
    <t>Hem. Delvauxstraat 40</t>
  </si>
  <si>
    <t>2015/0272/01</t>
  </si>
  <si>
    <t>Geraardsbergen, Oudenaardsestraat</t>
  </si>
  <si>
    <t>2019/0474/01</t>
  </si>
  <si>
    <t>EDEGEM</t>
  </si>
  <si>
    <t>Edegem Minerve - Fort-V-Straat</t>
  </si>
  <si>
    <t>2020/0357/01</t>
  </si>
  <si>
    <t>PELT</t>
  </si>
  <si>
    <t>Plataanstraat - Boseind te Pelt</t>
  </si>
  <si>
    <t>2021/0323/01</t>
  </si>
  <si>
    <t>ZOERSEL</t>
  </si>
  <si>
    <t>Stoppelveld-Jukschot (D&amp;B)</t>
  </si>
  <si>
    <t>2007/0958/02</t>
  </si>
  <si>
    <t>Knokke-Heist, Wijk Heulebrug fase 4 (El arch: 29 + 30=59w)</t>
  </si>
  <si>
    <t>2021/0330/01</t>
  </si>
  <si>
    <t>HEVERLEE</t>
  </si>
  <si>
    <t>cbo 2020 Oud Heverlee Rozenberg</t>
  </si>
  <si>
    <t>2016/0309/02</t>
  </si>
  <si>
    <t>2019/0016/01</t>
  </si>
  <si>
    <t>KEERBERGEN</t>
  </si>
  <si>
    <t>Keerbergen, Raamdal</t>
  </si>
  <si>
    <t>2020/0539/02</t>
  </si>
  <si>
    <t>DILSEN-STOKKEM</t>
  </si>
  <si>
    <t>Dilsen-Stokkem Saalweg-Kolderstraat</t>
  </si>
  <si>
    <t>2003/1386/01</t>
  </si>
  <si>
    <t>Hasselt, Hasselt Nieuwe Winning</t>
  </si>
  <si>
    <t>2010/0798/03</t>
  </si>
  <si>
    <t>Wetteren, Binnenkouter B</t>
  </si>
  <si>
    <t>2014/0188/01</t>
  </si>
  <si>
    <t>Antwerpen, Rozemaai RV</t>
  </si>
  <si>
    <t>2021/0247/01</t>
  </si>
  <si>
    <t>Wittestraat / Luxemburgstraat (CBO)</t>
  </si>
  <si>
    <t>2020/0353/02</t>
  </si>
  <si>
    <t>Bredabaan (CBO)</t>
  </si>
  <si>
    <t>2020/0095/01</t>
  </si>
  <si>
    <t>Gewestelijke Maatschappij voor Volkshuisvesting</t>
  </si>
  <si>
    <t>SINT-PIETERS-LEEUW</t>
  </si>
  <si>
    <t>SPL Bergensesteenweg 777 'kleinschalig wonen'</t>
  </si>
  <si>
    <t>2010/1310/10</t>
  </si>
  <si>
    <t>2020/0002/01</t>
  </si>
  <si>
    <t>Melkvoetstraat - Vervangingsbouw</t>
  </si>
  <si>
    <t>2018/0036/02</t>
  </si>
  <si>
    <t>Turnhout_Stwg Gierle</t>
  </si>
  <si>
    <t>2001/1710/03</t>
  </si>
  <si>
    <t>Lokeren, Textielfabriek - Heirbrug</t>
  </si>
  <si>
    <t>2008/1209/01</t>
  </si>
  <si>
    <t>GLABBEEK</t>
  </si>
  <si>
    <t>Glabbeek, De Melkroos</t>
  </si>
  <si>
    <t xml:space="preserve">2017/0343/01 </t>
  </si>
  <si>
    <t>2009/0906/04</t>
  </si>
  <si>
    <t>Sociale Huisvestingsmaatschappij Vlaamse ArdeNazareth, Biestennnen</t>
  </si>
  <si>
    <t>Nazareth, Biesten</t>
  </si>
  <si>
    <t>2018/0144/02</t>
  </si>
  <si>
    <t>Tieltse Bouwmaatschappij</t>
  </si>
  <si>
    <t>TIELT</t>
  </si>
  <si>
    <t>Klijtenstraat</t>
  </si>
  <si>
    <t>2021/0539/01</t>
  </si>
  <si>
    <t>Hoogstraat 189-203 putte/beerzel</t>
  </si>
  <si>
    <t>2021/0596/01</t>
  </si>
  <si>
    <t>Aankoop woning Acacialaan 30 Denderleeuw</t>
  </si>
  <si>
    <t>2021/0574/01</t>
  </si>
  <si>
    <t>ICHTEGEM</t>
  </si>
  <si>
    <t>Ichtegem Kapelhoek 5 aankoop woning (recht van voorkoop)</t>
  </si>
  <si>
    <t>2022/0015/01</t>
  </si>
  <si>
    <t>HAMONT-ACHEL</t>
  </si>
  <si>
    <t>Rodenbachstraat 24 te Hamont-Achel</t>
  </si>
  <si>
    <t>2022/0011/01</t>
  </si>
  <si>
    <t>Waregem,Torenlaan 18</t>
  </si>
  <si>
    <t>2022/0102/01</t>
  </si>
  <si>
    <t>HECHTEL-EKSEL</t>
  </si>
  <si>
    <t>HECHTEL-EKSEL, Astridplein 21</t>
  </si>
  <si>
    <t>2021/0101/01</t>
  </si>
  <si>
    <t>Bagoniewijk 2020</t>
  </si>
  <si>
    <t>2021/0102/01</t>
  </si>
  <si>
    <t>2018/0057/01</t>
  </si>
  <si>
    <t>Diest-Uitbreiding</t>
  </si>
  <si>
    <t>DIEST</t>
  </si>
  <si>
    <t>Ezeldijksite _ Schaffensestraat te Diest</t>
  </si>
  <si>
    <t>2019/0560/02</t>
  </si>
  <si>
    <t>Hotel Fabiola</t>
  </si>
  <si>
    <t>2014/0349/04</t>
  </si>
  <si>
    <t>2018/0407/01</t>
  </si>
  <si>
    <t>Hertogensite - CBO</t>
  </si>
  <si>
    <t>2009/0487/08</t>
  </si>
  <si>
    <t>2008/0485/04</t>
  </si>
  <si>
    <t>DE PINTE</t>
  </si>
  <si>
    <t>De Pinte, Moerkensheide</t>
  </si>
  <si>
    <t>2019/0573/01</t>
  </si>
  <si>
    <t>Wonen Regio Kortrijk</t>
  </si>
  <si>
    <t>KORTRIJK</t>
  </si>
  <si>
    <t>Kortrijk, Cederlaan (Wijk Drie Hofsteden) - 2e fas</t>
  </si>
  <si>
    <t>2010/1205/03</t>
  </si>
  <si>
    <t>MIDDELKERKE</t>
  </si>
  <si>
    <t>Middelkerke, Lombardsijde - Havenzicht - Zeelaan</t>
  </si>
  <si>
    <t>2021/0241/02</t>
  </si>
  <si>
    <t>2019/0520/03</t>
  </si>
  <si>
    <t>2012/0260/02</t>
  </si>
  <si>
    <t>2019/0343/01</t>
  </si>
  <si>
    <t>Abdijstraat 23 Hemiksem</t>
  </si>
  <si>
    <t>2021/0012/01</t>
  </si>
  <si>
    <t>Platte-Lostraat</t>
  </si>
  <si>
    <t>2021/0348/01</t>
  </si>
  <si>
    <t>Brugge, Blauwe Poort 72</t>
  </si>
  <si>
    <t>2020/0241/01</t>
  </si>
  <si>
    <t>KOERSEL</t>
  </si>
  <si>
    <t>Energetische renovatie bij 127 woningen te Koersel - "Steenveld"</t>
  </si>
  <si>
    <t>2019/0150/01</t>
  </si>
  <si>
    <t>Mutatierenovatie van sociale woningen 2018/2019</t>
  </si>
  <si>
    <t>2021/0302/01</t>
  </si>
  <si>
    <t>Merksplas - Sint Willebrordusstraat 2-10-12</t>
  </si>
  <si>
    <t>2018/0581/01</t>
  </si>
  <si>
    <t>Isolatie en renovatie puntdaken fase II</t>
  </si>
  <si>
    <t>2021/0252/01</t>
  </si>
  <si>
    <t>Zedelgem, De Linde</t>
  </si>
  <si>
    <t>2013/0720/01</t>
  </si>
  <si>
    <t>Turnhout, De Veldekens</t>
  </si>
  <si>
    <t>2022/0079/01</t>
  </si>
  <si>
    <t>ALKEN</t>
  </si>
  <si>
    <t>Alken, Alken 1, renovatie van de daken</t>
  </si>
  <si>
    <t>2020/0429/01</t>
  </si>
  <si>
    <t>RENO 20-25 - peceel 1</t>
  </si>
  <si>
    <t>2022/0029/01</t>
  </si>
  <si>
    <t>Meulenberg Fase 3 - Deel 1 : Trappen Hazelarenstraat 8-10</t>
  </si>
  <si>
    <t>2021/0468/01</t>
  </si>
  <si>
    <t>TEMSE</t>
  </si>
  <si>
    <t>Tuinwijk Hollebeek, Temse</t>
  </si>
  <si>
    <t>2022/0032/01</t>
  </si>
  <si>
    <t>Heropbouw Maurice Maeterlinckstraat 20</t>
  </si>
  <si>
    <t>2021/0609/01</t>
  </si>
  <si>
    <t>renovatie bestaande CV-installaties in 55 woningen</t>
  </si>
  <si>
    <t>2021/0608/01</t>
  </si>
  <si>
    <t>renovatie collectieve cv-installatie Oud-Strijderslaan 2-4</t>
  </si>
  <si>
    <t>2021/0610/01</t>
  </si>
  <si>
    <t>Interne renovatie Nieuwe Gent - fase 1</t>
  </si>
  <si>
    <t>2021/0614/01</t>
  </si>
  <si>
    <t>Vervangen van 25 cv ketels te Lier</t>
  </si>
  <si>
    <t>2021/0620/01</t>
  </si>
  <si>
    <t>Vervangen van 24 cv ketels te Lier.</t>
  </si>
  <si>
    <t>2021/0619/01</t>
  </si>
  <si>
    <t>Dakrenovatie - D&amp;I - BER., LEO., LUM. en HZ</t>
  </si>
  <si>
    <t>2021/0397/01</t>
  </si>
  <si>
    <t>Azalealaan 66 - renovatie keuken</t>
  </si>
  <si>
    <t>2022/0012/01</t>
  </si>
  <si>
    <t>Brouwerijdomein-Domus Flandria vervangen lino door tegelvloer</t>
  </si>
  <si>
    <t>2022/0021/01</t>
  </si>
  <si>
    <t>Design &amp; Insulate Hemelplein 26 woningen</t>
  </si>
  <si>
    <t>2022/0005/01</t>
  </si>
  <si>
    <t>Elektriciteit in orde zetten voor keuring Stene werf 03 -F1</t>
  </si>
  <si>
    <t>2017/0204/02</t>
  </si>
  <si>
    <t>Oostende, Westerkwartier verkoopzone's</t>
  </si>
  <si>
    <t>2017/0204/03</t>
  </si>
  <si>
    <t>2017/0204/04</t>
  </si>
  <si>
    <t>2020/0522/01</t>
  </si>
  <si>
    <t>Installatie brandmelding omgeving Jan De Voslei</t>
  </si>
  <si>
    <t>2022/0023/01</t>
  </si>
  <si>
    <t>Dakrenovatie Twee Netenstraat 16-62</t>
  </si>
  <si>
    <t>2022/0030/01</t>
  </si>
  <si>
    <t>2021-048 Liften Kriekelaarstraat en Veronicastraat</t>
  </si>
  <si>
    <t>2021/0251/01</t>
  </si>
  <si>
    <t>Installatie centrale verwarming</t>
  </si>
  <si>
    <t>2022/0063/01</t>
  </si>
  <si>
    <t>Wallenhof 94 - renovatie badkamer</t>
  </si>
  <si>
    <t>2022/0088/01</t>
  </si>
  <si>
    <t>Frans van Cauwelaertlaan 51: renovatie badkamer</t>
  </si>
  <si>
    <t>2018/0223/03</t>
  </si>
  <si>
    <t>Renovatie van 177 woningen Nieuw-Diependaal Herentals</t>
  </si>
  <si>
    <t>2009/1151/02</t>
  </si>
  <si>
    <t>Machelen, Frans Degeyndtgaarde</t>
  </si>
  <si>
    <t>2020/0157/01</t>
  </si>
  <si>
    <t>ARDOOIE</t>
  </si>
  <si>
    <t>Ardooie, Rozenstraat</t>
  </si>
  <si>
    <t>2019/0002/01</t>
  </si>
  <si>
    <t>Renovatie 100 huurwoningen Eikeblok Haacht</t>
  </si>
  <si>
    <t>2021/0319/02</t>
  </si>
  <si>
    <t>WETTERE?</t>
  </si>
  <si>
    <t>2020/0223/01</t>
  </si>
  <si>
    <t>De Zonnige Woonst</t>
  </si>
  <si>
    <t>HAMME</t>
  </si>
  <si>
    <t>Tuinbouwlaan</t>
  </si>
  <si>
    <t>2020/0209/01</t>
  </si>
  <si>
    <t>Olen, sloop en vervangingsbouw woningen Gestelen 1 (&gt;1slpk)</t>
  </si>
  <si>
    <t>2012/0480/05</t>
  </si>
  <si>
    <t>Herentals, Kapellenblok Oud Diependaal</t>
  </si>
  <si>
    <t>2020/0048/03</t>
  </si>
  <si>
    <t>Renovatie van 29 verouderde woningen met gebrekkig comfort te Wevelgem in diverse straten</t>
  </si>
  <si>
    <t>75072F70</t>
  </si>
  <si>
    <t>310DF52F</t>
  </si>
  <si>
    <t>Ons Onderdak</t>
  </si>
  <si>
    <t>Woesten, Tramstatie</t>
  </si>
  <si>
    <t>B683D979</t>
  </si>
  <si>
    <t>Sociale Bouw- en Kredietmaatschappij Dendermonde</t>
  </si>
  <si>
    <t>Wetteren, Binnenhouter B</t>
  </si>
  <si>
    <t>2008/0381/03</t>
  </si>
  <si>
    <t>BALEN</t>
  </si>
  <si>
    <t>Balen, Ceylonstraat</t>
  </si>
  <si>
    <t>1903/0262/03</t>
  </si>
  <si>
    <t>Brugge, Duivenkeet</t>
  </si>
  <si>
    <t>624A30B6</t>
  </si>
  <si>
    <t>Elk zijn Huis Gewestelijke Maatschappij voor de Huisvesting</t>
  </si>
  <si>
    <t>KRAAINEM</t>
  </si>
  <si>
    <t>Kruisveld - Kraainem</t>
  </si>
  <si>
    <t>C89D1CFD</t>
  </si>
  <si>
    <t>ZWIJNDRECHT</t>
  </si>
  <si>
    <t>Zwijndrecht, Dorpstraat 112-118</t>
  </si>
  <si>
    <t>F1194A3A</t>
  </si>
  <si>
    <t>Wevelgem, Wagenbrugstraat</t>
  </si>
  <si>
    <t>2002/2617/01</t>
  </si>
  <si>
    <t>LOCHRISTI</t>
  </si>
  <si>
    <t>Lochristi, Beervelde, Kloosterstraat</t>
  </si>
  <si>
    <t>3E6AA3B0</t>
  </si>
  <si>
    <t>C575C12C</t>
  </si>
  <si>
    <t>0C488F45</t>
  </si>
  <si>
    <t>DFF9F371</t>
  </si>
  <si>
    <t>Brugge, Sint-Michiels 'De Lijster' Walakker</t>
  </si>
  <si>
    <t>6F2071D3</t>
  </si>
  <si>
    <t>E0FBA8EC</t>
  </si>
  <si>
    <t>RETIE</t>
  </si>
  <si>
    <t>Retie, Heggestraat Hazenstraat</t>
  </si>
  <si>
    <t>87CB4BB2</t>
  </si>
  <si>
    <t>Volkswoningen van Dufel</t>
  </si>
  <si>
    <t>DUFFEL</t>
  </si>
  <si>
    <t>9A3E3019</t>
  </si>
  <si>
    <t>8A733AD8</t>
  </si>
  <si>
    <t>Torhout, Komeetstraat / Sterstraat</t>
  </si>
  <si>
    <t>531AAB55</t>
  </si>
  <si>
    <t>VLETEREN</t>
  </si>
  <si>
    <t>Oost-Vleteren, H. Deberghstraat - herbouw</t>
  </si>
  <si>
    <t>BA341657</t>
  </si>
  <si>
    <t>IEPER</t>
  </si>
  <si>
    <t>Ieper, Veurnseweg - Brielen</t>
  </si>
  <si>
    <t>103306CD</t>
  </si>
  <si>
    <t>BREDENE</t>
  </si>
  <si>
    <t>Bredene, Project De Oude Kreek - Frans Halsplein</t>
  </si>
  <si>
    <t>2010/1235/02</t>
  </si>
  <si>
    <t>NIJLEN</t>
  </si>
  <si>
    <t>Nijlen, NB01 Bevel Bevelschrans</t>
  </si>
  <si>
    <t>538AA6A1</t>
  </si>
  <si>
    <t>67B6FC79</t>
  </si>
  <si>
    <t>Turnhout, Parkwijk</t>
  </si>
  <si>
    <t>SHM</t>
  </si>
  <si>
    <t>Dossiernr</t>
  </si>
  <si>
    <t>Projectnaam</t>
  </si>
  <si>
    <t>Aantal woningen</t>
  </si>
  <si>
    <t>Max subsidiabel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</si>
</sst>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3]#,##0;\-#,##0"/>
    <numFmt numFmtId="165" formatCode="[$-10813]&quot;€&quot;\ #,##0.00;&quot;€&quot;\ 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165" fontId="4" fillId="0" borderId="0" xfId="2" applyNumberFormat="1" applyFont="1" applyAlignment="1" applyProtection="1">
      <alignment horizontal="right" vertical="top" wrapText="1" readingOrder="1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4" fillId="0" borderId="5" xfId="2" applyNumberFormat="1" applyFont="1" applyBorder="1" applyAlignment="1" applyProtection="1">
      <alignment horizontal="right" vertical="top" wrapText="1" readingOrder="1"/>
      <protection locked="0"/>
    </xf>
    <xf numFmtId="165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" xfId="2" applyFont="1" applyBorder="1" applyAlignment="1" applyProtection="1">
      <alignment vertical="top" wrapText="1" readingOrder="1"/>
      <protection locked="0"/>
    </xf>
    <xf numFmtId="0" fontId="5" fillId="0" borderId="1" xfId="2" applyFont="1" applyBorder="1" applyAlignment="1" applyProtection="1">
      <alignment horizontal="right" vertical="top" wrapText="1" readingOrder="1"/>
      <protection locked="0"/>
    </xf>
    <xf numFmtId="165" fontId="5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4" fillId="0" borderId="1" xfId="2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4" fillId="0" borderId="1" xfId="2" applyFont="1" applyBorder="1" applyAlignment="1" applyProtection="1">
      <alignment horizontal="left" vertical="top" wrapText="1" readingOrder="1"/>
      <protection locked="0"/>
    </xf>
    <xf numFmtId="14" fontId="5" fillId="0" borderId="1" xfId="2" applyNumberFormat="1" applyFont="1" applyBorder="1" applyAlignment="1" applyProtection="1">
      <alignment vertical="top" wrapText="1" readingOrder="1"/>
      <protection locked="0"/>
    </xf>
    <xf numFmtId="0" fontId="0" fillId="0" borderId="1" xfId="0" applyBorder="1"/>
    <xf numFmtId="0" fontId="4" fillId="0" borderId="1" xfId="0" applyFont="1" applyBorder="1"/>
  </cellXfs>
  <cellStyles count="3">
    <cellStyle name="Standaard" xfId="0" builtinId="0"/>
    <cellStyle name="Standaard 2" xfId="1" xr:uid="{0AD6F652-5EC7-4E87-9CD9-779CDD335DF3}"/>
    <cellStyle name="Standaard 2 2" xfId="2" xr:uid="{25644058-9EB3-433F-9239-C5E444414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https://vmswbe-my.sharepoint.com/personal/rina_wauters_vmsw_be/Documents/Documenten/BeCo_2021/Programmatie_overzicht/Controle%20programmatie%20aanvraag_nieuw%20portaa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MSW-SSI!R790K2" advise="1"/>
        </mc:Choice>
        <mc:Fallback>
          <oleItem name="!VMSW-SSI!R790K2" advise="1"/>
        </mc:Fallback>
      </mc:AlternateContent>
      <mc:AlternateContent xmlns:mc="http://schemas.openxmlformats.org/markup-compatibility/2006">
        <mc:Choice Requires="x14">
          <x14:oleItem name="!VMSW-SSI!R790K5" advise="1"/>
        </mc:Choice>
        <mc:Fallback>
          <oleItem name="!VMSW-SSI!R790K5" advise="1"/>
        </mc:Fallback>
      </mc:AlternateContent>
      <mc:AlternateContent xmlns:mc="http://schemas.openxmlformats.org/markup-compatibility/2006">
        <mc:Choice Requires="x14">
          <x14:oleItem name="!VMSW-SSI!R790K7" advise="1"/>
        </mc:Choice>
        <mc:Fallback>
          <oleItem name="!VMSW-SSI!R790K7" advise="1"/>
        </mc:Fallback>
      </mc:AlternateContent>
    </oleItems>
  </oleLin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EB52-76FD-4742-9948-2BED81AC94DC}">
  <dimension ref="A1:G362"/>
  <sheetViews>
    <sheetView tabSelected="1" topLeftCell="A353" workbookViewId="0">
      <selection activeCell="G362" sqref="G362"/>
    </sheetView>
  </sheetViews>
  <sheetFormatPr defaultColWidth="8.77734375" defaultRowHeight="14.4" x14ac:dyDescent="0.3"/>
  <cols>
    <col min="1" max="1" width="10.44140625" bestFit="1" customWidth="1"/>
    <col min="3" max="3" width="13.77734375" bestFit="1" customWidth="1"/>
    <col min="4" max="4" width="17.109375" customWidth="1"/>
    <col min="5" max="5" width="15.6640625" bestFit="1" customWidth="1"/>
    <col min="6" max="6" width="21.6640625" bestFit="1" customWidth="1"/>
    <col min="7" max="7" width="15.109375" customWidth="1"/>
    <col min="8" max="8" width="11.33203125" bestFit="1" customWidth="1"/>
  </cols>
  <sheetData>
    <row r="1" spans="1:6" x14ac:dyDescent="0.3">
      <c r="A1" s="2" t="s">
        <v>839</v>
      </c>
      <c r="B1" s="3" t="s">
        <v>838</v>
      </c>
      <c r="C1" s="3" t="s">
        <v>0</v>
      </c>
      <c r="D1" s="3" t="s">
        <v>840</v>
      </c>
      <c r="E1" s="3" t="s">
        <v>841</v>
      </c>
      <c r="F1" s="4" t="s">
        <v>842</v>
      </c>
    </row>
    <row r="2" spans="1:6" ht="30.6" x14ac:dyDescent="0.3">
      <c r="A2" s="7" t="s">
        <v>100</v>
      </c>
      <c r="B2" s="7" t="s">
        <v>72</v>
      </c>
      <c r="C2" s="7" t="s">
        <v>101</v>
      </c>
      <c r="D2" s="7" t="s">
        <v>102</v>
      </c>
      <c r="E2" s="8">
        <v>60</v>
      </c>
      <c r="F2" s="9">
        <v>11143404.9023125</v>
      </c>
    </row>
    <row r="3" spans="1:6" ht="20.399999999999999" x14ac:dyDescent="0.3">
      <c r="A3" s="7" t="s">
        <v>103</v>
      </c>
      <c r="B3" s="7" t="s">
        <v>2</v>
      </c>
      <c r="C3" s="7" t="s">
        <v>104</v>
      </c>
      <c r="D3" s="7" t="s">
        <v>105</v>
      </c>
      <c r="E3" s="8">
        <v>8</v>
      </c>
      <c r="F3" s="9">
        <v>1409686.6</v>
      </c>
    </row>
    <row r="4" spans="1:6" ht="20.399999999999999" x14ac:dyDescent="0.3">
      <c r="A4" s="7" t="s">
        <v>106</v>
      </c>
      <c r="B4" s="7" t="s">
        <v>107</v>
      </c>
      <c r="C4" s="7" t="s">
        <v>108</v>
      </c>
      <c r="D4" s="7" t="s">
        <v>109</v>
      </c>
      <c r="E4" s="8">
        <v>18</v>
      </c>
      <c r="F4" s="9">
        <v>3226807.93</v>
      </c>
    </row>
    <row r="5" spans="1:6" x14ac:dyDescent="0.3">
      <c r="A5" s="7" t="s">
        <v>110</v>
      </c>
      <c r="B5" s="7" t="s">
        <v>111</v>
      </c>
      <c r="C5" s="7" t="s">
        <v>112</v>
      </c>
      <c r="D5" s="7" t="s">
        <v>113</v>
      </c>
      <c r="E5" s="8">
        <v>7</v>
      </c>
      <c r="F5" s="9">
        <v>1819595.4702687999</v>
      </c>
    </row>
    <row r="6" spans="1:6" ht="30.6" x14ac:dyDescent="0.3">
      <c r="A6" s="7" t="s">
        <v>114</v>
      </c>
      <c r="B6" s="7" t="s">
        <v>115</v>
      </c>
      <c r="C6" s="7" t="s">
        <v>116</v>
      </c>
      <c r="D6" s="7" t="s">
        <v>117</v>
      </c>
      <c r="E6" s="8">
        <v>9</v>
      </c>
      <c r="F6" s="9">
        <v>1635307.74</v>
      </c>
    </row>
    <row r="7" spans="1:6" ht="30.6" x14ac:dyDescent="0.3">
      <c r="A7" s="7" t="s">
        <v>118</v>
      </c>
      <c r="B7" s="7" t="s">
        <v>119</v>
      </c>
      <c r="C7" s="7" t="s">
        <v>120</v>
      </c>
      <c r="D7" s="7" t="s">
        <v>121</v>
      </c>
      <c r="E7" s="8">
        <v>20</v>
      </c>
      <c r="F7" s="9">
        <v>4402219.72</v>
      </c>
    </row>
    <row r="8" spans="1:6" ht="30.6" x14ac:dyDescent="0.3">
      <c r="A8" s="7" t="s">
        <v>122</v>
      </c>
      <c r="B8" s="7" t="s">
        <v>123</v>
      </c>
      <c r="C8" s="7" t="s">
        <v>124</v>
      </c>
      <c r="D8" s="7" t="s">
        <v>125</v>
      </c>
      <c r="E8" s="8">
        <v>20</v>
      </c>
      <c r="F8" s="9">
        <v>4944950.3202075502</v>
      </c>
    </row>
    <row r="9" spans="1:6" ht="30.6" x14ac:dyDescent="0.3">
      <c r="A9" s="7" t="s">
        <v>126</v>
      </c>
      <c r="B9" s="7" t="s">
        <v>23</v>
      </c>
      <c r="C9" s="7" t="s">
        <v>127</v>
      </c>
      <c r="D9" s="7" t="s">
        <v>128</v>
      </c>
      <c r="E9" s="8">
        <v>8</v>
      </c>
      <c r="F9" s="9">
        <v>1851607.1549199999</v>
      </c>
    </row>
    <row r="10" spans="1:6" ht="40.799999999999997" x14ac:dyDescent="0.3">
      <c r="A10" s="7" t="s">
        <v>129</v>
      </c>
      <c r="B10" s="7" t="s">
        <v>13</v>
      </c>
      <c r="C10" s="7" t="s">
        <v>14</v>
      </c>
      <c r="D10" s="7" t="s">
        <v>130</v>
      </c>
      <c r="E10" s="8">
        <v>40</v>
      </c>
      <c r="F10" s="9">
        <v>6894873.0899999999</v>
      </c>
    </row>
    <row r="11" spans="1:6" ht="20.399999999999999" x14ac:dyDescent="0.3">
      <c r="A11" s="7" t="s">
        <v>131</v>
      </c>
      <c r="B11" s="7" t="s">
        <v>34</v>
      </c>
      <c r="C11" s="7" t="s">
        <v>132</v>
      </c>
      <c r="D11" s="7" t="s">
        <v>133</v>
      </c>
      <c r="E11" s="8">
        <v>7</v>
      </c>
      <c r="F11" s="9">
        <v>934941.46638975001</v>
      </c>
    </row>
    <row r="12" spans="1:6" x14ac:dyDescent="0.3">
      <c r="A12" s="7" t="s">
        <v>134</v>
      </c>
      <c r="B12" s="7" t="s">
        <v>135</v>
      </c>
      <c r="C12" s="7" t="s">
        <v>136</v>
      </c>
      <c r="D12" s="7" t="s">
        <v>137</v>
      </c>
      <c r="E12" s="8">
        <v>59</v>
      </c>
      <c r="F12" s="9">
        <v>10877988.841925001</v>
      </c>
    </row>
    <row r="13" spans="1:6" x14ac:dyDescent="0.3">
      <c r="A13" s="7" t="s">
        <v>475</v>
      </c>
      <c r="B13" s="7" t="s">
        <v>476</v>
      </c>
      <c r="C13" s="7" t="s">
        <v>477</v>
      </c>
      <c r="D13" s="7" t="s">
        <v>478</v>
      </c>
      <c r="E13" s="8">
        <v>9</v>
      </c>
      <c r="F13" s="9">
        <v>1675095.32</v>
      </c>
    </row>
    <row r="14" spans="1:6" ht="30.6" x14ac:dyDescent="0.3">
      <c r="A14" s="7" t="s">
        <v>479</v>
      </c>
      <c r="B14" s="7" t="s">
        <v>480</v>
      </c>
      <c r="C14" s="7" t="s">
        <v>187</v>
      </c>
      <c r="D14" s="7" t="s">
        <v>481</v>
      </c>
      <c r="E14" s="8">
        <v>25</v>
      </c>
      <c r="F14" s="9">
        <v>5207301.0094846003</v>
      </c>
    </row>
    <row r="15" spans="1:6" ht="20.399999999999999" x14ac:dyDescent="0.3">
      <c r="A15" s="7" t="s">
        <v>482</v>
      </c>
      <c r="B15" s="7" t="s">
        <v>413</v>
      </c>
      <c r="C15" s="7" t="s">
        <v>414</v>
      </c>
      <c r="D15" s="7" t="s">
        <v>483</v>
      </c>
      <c r="E15" s="8">
        <v>1</v>
      </c>
      <c r="F15" s="9">
        <v>172191.31020375001</v>
      </c>
    </row>
    <row r="16" spans="1:6" ht="61.2" x14ac:dyDescent="0.3">
      <c r="A16" s="7" t="s">
        <v>484</v>
      </c>
      <c r="B16" s="7" t="s">
        <v>201</v>
      </c>
      <c r="C16" s="7" t="s">
        <v>202</v>
      </c>
      <c r="D16" s="7" t="s">
        <v>485</v>
      </c>
      <c r="E16" s="8">
        <v>34</v>
      </c>
      <c r="F16" s="9">
        <v>5575328.2548472993</v>
      </c>
    </row>
    <row r="17" spans="1:6" ht="20.399999999999999" x14ac:dyDescent="0.3">
      <c r="A17" s="7" t="s">
        <v>579</v>
      </c>
      <c r="B17" s="7" t="s">
        <v>89</v>
      </c>
      <c r="C17" s="7" t="s">
        <v>580</v>
      </c>
      <c r="D17" s="7" t="s">
        <v>581</v>
      </c>
      <c r="E17" s="8">
        <v>73</v>
      </c>
      <c r="F17" s="9">
        <v>16413923.08</v>
      </c>
    </row>
    <row r="18" spans="1:6" x14ac:dyDescent="0.3">
      <c r="A18" s="7" t="s">
        <v>582</v>
      </c>
      <c r="B18" s="7" t="s">
        <v>172</v>
      </c>
      <c r="C18" s="7" t="s">
        <v>583</v>
      </c>
      <c r="D18" s="7" t="s">
        <v>584</v>
      </c>
      <c r="E18" s="8">
        <v>12</v>
      </c>
      <c r="F18" s="9">
        <v>2608750</v>
      </c>
    </row>
    <row r="19" spans="1:6" x14ac:dyDescent="0.3">
      <c r="A19" s="7" t="s">
        <v>585</v>
      </c>
      <c r="B19" s="7" t="s">
        <v>586</v>
      </c>
      <c r="C19" s="7" t="s">
        <v>587</v>
      </c>
      <c r="D19" s="7" t="s">
        <v>588</v>
      </c>
      <c r="E19" s="8">
        <v>29</v>
      </c>
      <c r="F19" s="9">
        <v>6187500</v>
      </c>
    </row>
    <row r="20" spans="1:6" ht="20.399999999999999" x14ac:dyDescent="0.3">
      <c r="A20" s="7" t="s">
        <v>589</v>
      </c>
      <c r="B20" s="7" t="s">
        <v>192</v>
      </c>
      <c r="C20" s="7" t="s">
        <v>90</v>
      </c>
      <c r="D20" s="7" t="s">
        <v>590</v>
      </c>
      <c r="E20" s="8">
        <v>17</v>
      </c>
      <c r="F20" s="9">
        <v>4238716</v>
      </c>
    </row>
    <row r="21" spans="1:6" ht="20.399999999999999" x14ac:dyDescent="0.3">
      <c r="A21" s="7" t="s">
        <v>591</v>
      </c>
      <c r="B21" s="7" t="s">
        <v>192</v>
      </c>
      <c r="C21" s="7" t="s">
        <v>90</v>
      </c>
      <c r="D21" s="7" t="s">
        <v>590</v>
      </c>
      <c r="E21" s="8">
        <v>26</v>
      </c>
      <c r="F21" s="9">
        <v>6328789</v>
      </c>
    </row>
    <row r="22" spans="1:6" x14ac:dyDescent="0.3">
      <c r="A22" s="7" t="s">
        <v>592</v>
      </c>
      <c r="B22" s="7" t="s">
        <v>168</v>
      </c>
      <c r="C22" s="7" t="s">
        <v>593</v>
      </c>
      <c r="D22" s="7" t="s">
        <v>594</v>
      </c>
      <c r="E22" s="8">
        <v>29</v>
      </c>
      <c r="F22" s="9">
        <v>6865000</v>
      </c>
    </row>
    <row r="23" spans="1:6" ht="20.399999999999999" x14ac:dyDescent="0.3">
      <c r="A23" s="7" t="s">
        <v>595</v>
      </c>
      <c r="B23" s="7" t="s">
        <v>237</v>
      </c>
      <c r="C23" s="7" t="s">
        <v>35</v>
      </c>
      <c r="D23" s="7" t="s">
        <v>596</v>
      </c>
      <c r="E23" s="8">
        <v>24</v>
      </c>
      <c r="F23" s="9">
        <v>7004400</v>
      </c>
    </row>
    <row r="24" spans="1:6" ht="20.399999999999999" x14ac:dyDescent="0.3">
      <c r="A24" s="7" t="s">
        <v>597</v>
      </c>
      <c r="B24" s="7" t="s">
        <v>34</v>
      </c>
      <c r="C24" s="7" t="s">
        <v>598</v>
      </c>
      <c r="D24" s="7" t="s">
        <v>599</v>
      </c>
      <c r="E24" s="8">
        <v>3</v>
      </c>
      <c r="F24" s="9">
        <v>678409.67926299991</v>
      </c>
    </row>
    <row r="25" spans="1:6" ht="51" x14ac:dyDescent="0.3">
      <c r="A25" s="7" t="s">
        <v>600</v>
      </c>
      <c r="B25" s="7" t="s">
        <v>165</v>
      </c>
      <c r="C25" s="7" t="s">
        <v>253</v>
      </c>
      <c r="D25" s="7" t="s">
        <v>601</v>
      </c>
      <c r="E25" s="8">
        <v>23</v>
      </c>
      <c r="F25" s="9">
        <v>4341736.6916384296</v>
      </c>
    </row>
    <row r="26" spans="1:6" ht="20.399999999999999" x14ac:dyDescent="0.3">
      <c r="A26" s="7" t="s">
        <v>602</v>
      </c>
      <c r="B26" s="7" t="s">
        <v>34</v>
      </c>
      <c r="C26" s="7" t="s">
        <v>603</v>
      </c>
      <c r="D26" s="7" t="s">
        <v>604</v>
      </c>
      <c r="E26" s="8">
        <v>61</v>
      </c>
      <c r="F26" s="9">
        <v>12502771.7221817</v>
      </c>
    </row>
    <row r="27" spans="1:6" ht="20.399999999999999" x14ac:dyDescent="0.3">
      <c r="A27" s="7" t="s">
        <v>605</v>
      </c>
      <c r="B27" s="7" t="s">
        <v>107</v>
      </c>
      <c r="C27" s="7" t="s">
        <v>606</v>
      </c>
      <c r="D27" s="7" t="s">
        <v>607</v>
      </c>
      <c r="E27" s="8">
        <v>16</v>
      </c>
      <c r="F27" s="9">
        <v>3552169.73</v>
      </c>
    </row>
    <row r="28" spans="1:6" ht="30.6" x14ac:dyDescent="0.3">
      <c r="A28" s="7" t="s">
        <v>608</v>
      </c>
      <c r="B28" s="7" t="s">
        <v>461</v>
      </c>
      <c r="C28" s="7" t="s">
        <v>609</v>
      </c>
      <c r="D28" s="7" t="s">
        <v>610</v>
      </c>
      <c r="E28" s="8">
        <v>10</v>
      </c>
      <c r="F28" s="9">
        <v>1949148.0368931999</v>
      </c>
    </row>
    <row r="29" spans="1:6" ht="30.6" x14ac:dyDescent="0.3">
      <c r="A29" s="7" t="s">
        <v>611</v>
      </c>
      <c r="B29" s="7" t="s">
        <v>413</v>
      </c>
      <c r="C29" s="7" t="s">
        <v>414</v>
      </c>
      <c r="D29" s="7" t="s">
        <v>612</v>
      </c>
      <c r="E29" s="8">
        <v>59</v>
      </c>
      <c r="F29" s="9">
        <v>10397263.3255</v>
      </c>
    </row>
    <row r="30" spans="1:6" ht="20.399999999999999" x14ac:dyDescent="0.3">
      <c r="A30" s="7" t="s">
        <v>613</v>
      </c>
      <c r="B30" s="7" t="s">
        <v>143</v>
      </c>
      <c r="C30" s="7" t="s">
        <v>614</v>
      </c>
      <c r="D30" s="7" t="s">
        <v>615</v>
      </c>
      <c r="E30" s="8">
        <v>8</v>
      </c>
      <c r="F30" s="9">
        <v>2156081.4897465999</v>
      </c>
    </row>
    <row r="31" spans="1:6" ht="20.399999999999999" x14ac:dyDescent="0.3">
      <c r="A31" s="7" t="s">
        <v>616</v>
      </c>
      <c r="B31" s="7" t="s">
        <v>81</v>
      </c>
      <c r="C31" s="7" t="s">
        <v>210</v>
      </c>
      <c r="D31" s="7" t="s">
        <v>438</v>
      </c>
      <c r="E31" s="8">
        <v>6</v>
      </c>
      <c r="F31" s="9">
        <v>1330736.05</v>
      </c>
    </row>
    <row r="32" spans="1:6" ht="30.6" x14ac:dyDescent="0.3">
      <c r="A32" s="7" t="s">
        <v>617</v>
      </c>
      <c r="B32" s="7" t="s">
        <v>494</v>
      </c>
      <c r="C32" s="7" t="s">
        <v>618</v>
      </c>
      <c r="D32" s="7" t="s">
        <v>619</v>
      </c>
      <c r="E32" s="8">
        <v>35</v>
      </c>
      <c r="F32" s="9">
        <v>8575644.0429493506</v>
      </c>
    </row>
    <row r="33" spans="1:6" ht="20.399999999999999" x14ac:dyDescent="0.3">
      <c r="A33" s="7" t="s">
        <v>620</v>
      </c>
      <c r="B33" s="7" t="s">
        <v>346</v>
      </c>
      <c r="C33" s="7" t="s">
        <v>621</v>
      </c>
      <c r="D33" s="7" t="s">
        <v>622</v>
      </c>
      <c r="E33" s="8">
        <v>19</v>
      </c>
      <c r="F33" s="9">
        <v>3890269.0218577501</v>
      </c>
    </row>
    <row r="34" spans="1:6" ht="20.399999999999999" x14ac:dyDescent="0.3">
      <c r="A34" s="7" t="s">
        <v>623</v>
      </c>
      <c r="B34" s="7" t="s">
        <v>135</v>
      </c>
      <c r="C34" s="7" t="s">
        <v>543</v>
      </c>
      <c r="D34" s="7" t="s">
        <v>624</v>
      </c>
      <c r="E34" s="8">
        <v>50</v>
      </c>
      <c r="F34" s="9">
        <v>11592023.176285001</v>
      </c>
    </row>
    <row r="35" spans="1:6" ht="20.399999999999999" x14ac:dyDescent="0.3">
      <c r="A35" s="7" t="s">
        <v>625</v>
      </c>
      <c r="B35" s="7" t="s">
        <v>302</v>
      </c>
      <c r="C35" s="7" t="s">
        <v>303</v>
      </c>
      <c r="D35" s="7" t="s">
        <v>626</v>
      </c>
      <c r="E35" s="8">
        <v>13</v>
      </c>
      <c r="F35" s="9">
        <v>2448332.7111016</v>
      </c>
    </row>
    <row r="36" spans="1:6" ht="20.399999999999999" x14ac:dyDescent="0.3">
      <c r="A36" s="7" t="s">
        <v>627</v>
      </c>
      <c r="B36" s="7" t="s">
        <v>237</v>
      </c>
      <c r="C36" s="7" t="s">
        <v>35</v>
      </c>
      <c r="D36" s="7" t="s">
        <v>628</v>
      </c>
      <c r="E36" s="8">
        <v>54</v>
      </c>
      <c r="F36" s="9">
        <v>8991328.6451113001</v>
      </c>
    </row>
    <row r="37" spans="1:6" ht="20.399999999999999" x14ac:dyDescent="0.3">
      <c r="A37" s="7" t="s">
        <v>629</v>
      </c>
      <c r="B37" s="7" t="s">
        <v>237</v>
      </c>
      <c r="C37" s="7" t="s">
        <v>35</v>
      </c>
      <c r="D37" s="7" t="s">
        <v>630</v>
      </c>
      <c r="E37" s="8">
        <v>19</v>
      </c>
      <c r="F37" s="9">
        <v>5166265.7644800004</v>
      </c>
    </row>
    <row r="38" spans="1:6" ht="20.399999999999999" x14ac:dyDescent="0.3">
      <c r="A38" s="7" t="s">
        <v>631</v>
      </c>
      <c r="B38" s="7" t="s">
        <v>237</v>
      </c>
      <c r="C38" s="7" t="s">
        <v>35</v>
      </c>
      <c r="D38" s="7" t="s">
        <v>632</v>
      </c>
      <c r="E38" s="8">
        <v>21</v>
      </c>
      <c r="F38" s="9">
        <v>5485441.8034945298</v>
      </c>
    </row>
    <row r="39" spans="1:6" ht="51" x14ac:dyDescent="0.3">
      <c r="A39" s="7" t="s">
        <v>633</v>
      </c>
      <c r="B39" s="7" t="s">
        <v>634</v>
      </c>
      <c r="C39" s="7" t="s">
        <v>635</v>
      </c>
      <c r="D39" s="7" t="s">
        <v>636</v>
      </c>
      <c r="E39" s="8">
        <v>16</v>
      </c>
      <c r="F39" s="9">
        <v>2834743.2</v>
      </c>
    </row>
    <row r="40" spans="1:6" ht="20.399999999999999" x14ac:dyDescent="0.3">
      <c r="A40" s="7" t="s">
        <v>637</v>
      </c>
      <c r="B40" s="7" t="s">
        <v>60</v>
      </c>
      <c r="C40" s="7" t="s">
        <v>61</v>
      </c>
      <c r="D40" s="7" t="s">
        <v>62</v>
      </c>
      <c r="E40" s="8">
        <v>25</v>
      </c>
      <c r="F40" s="9">
        <v>3799985.92197</v>
      </c>
    </row>
    <row r="41" spans="1:6" ht="20.399999999999999" x14ac:dyDescent="0.3">
      <c r="A41" s="7" t="s">
        <v>638</v>
      </c>
      <c r="B41" s="7" t="s">
        <v>586</v>
      </c>
      <c r="C41" s="7" t="s">
        <v>543</v>
      </c>
      <c r="D41" s="7" t="s">
        <v>639</v>
      </c>
      <c r="E41" s="8">
        <v>4</v>
      </c>
      <c r="F41" s="9">
        <v>768430.9805375</v>
      </c>
    </row>
    <row r="42" spans="1:6" x14ac:dyDescent="0.3">
      <c r="A42" s="7" t="s">
        <v>640</v>
      </c>
      <c r="B42" s="7" t="s">
        <v>370</v>
      </c>
      <c r="C42" s="7" t="s">
        <v>385</v>
      </c>
      <c r="D42" s="7" t="s">
        <v>641</v>
      </c>
      <c r="E42" s="8">
        <v>3</v>
      </c>
      <c r="F42" s="9">
        <v>701257.59688650002</v>
      </c>
    </row>
    <row r="43" spans="1:6" ht="20.399999999999999" x14ac:dyDescent="0.3">
      <c r="A43" s="7" t="s">
        <v>642</v>
      </c>
      <c r="B43" s="7" t="s">
        <v>215</v>
      </c>
      <c r="C43" s="7" t="s">
        <v>216</v>
      </c>
      <c r="D43" s="7" t="s">
        <v>643</v>
      </c>
      <c r="E43" s="8">
        <v>25</v>
      </c>
      <c r="F43" s="9">
        <v>4338936.4574999996</v>
      </c>
    </row>
    <row r="44" spans="1:6" ht="30.6" x14ac:dyDescent="0.3">
      <c r="A44" s="7" t="s">
        <v>644</v>
      </c>
      <c r="B44" s="7" t="s">
        <v>494</v>
      </c>
      <c r="C44" s="7" t="s">
        <v>645</v>
      </c>
      <c r="D44" s="7" t="s">
        <v>646</v>
      </c>
      <c r="E44" s="8">
        <v>22</v>
      </c>
      <c r="F44" s="9">
        <v>3971160.75</v>
      </c>
    </row>
    <row r="45" spans="1:6" x14ac:dyDescent="0.3">
      <c r="A45" s="7" t="s">
        <v>647</v>
      </c>
      <c r="B45" s="7" t="s">
        <v>89</v>
      </c>
      <c r="C45" s="7" t="s">
        <v>90</v>
      </c>
      <c r="D45" s="7" t="s">
        <v>440</v>
      </c>
      <c r="E45" s="8">
        <v>16</v>
      </c>
      <c r="F45" s="9">
        <v>2769590.96</v>
      </c>
    </row>
    <row r="46" spans="1:6" ht="71.400000000000006" x14ac:dyDescent="0.3">
      <c r="A46" s="7" t="s">
        <v>648</v>
      </c>
      <c r="B46" s="7" t="s">
        <v>649</v>
      </c>
      <c r="C46" s="7" t="s">
        <v>465</v>
      </c>
      <c r="D46" s="7" t="s">
        <v>650</v>
      </c>
      <c r="E46" s="8">
        <v>11</v>
      </c>
      <c r="F46" s="9">
        <v>1831574.19</v>
      </c>
    </row>
    <row r="47" spans="1:6" ht="30.6" x14ac:dyDescent="0.3">
      <c r="A47" s="7" t="s">
        <v>651</v>
      </c>
      <c r="B47" s="7" t="s">
        <v>652</v>
      </c>
      <c r="C47" s="7" t="s">
        <v>653</v>
      </c>
      <c r="D47" s="7" t="s">
        <v>654</v>
      </c>
      <c r="E47" s="8">
        <v>15</v>
      </c>
      <c r="F47" s="9">
        <v>3211448.99</v>
      </c>
    </row>
    <row r="48" spans="1:6" ht="20.399999999999999" x14ac:dyDescent="0.3">
      <c r="A48" s="10" t="s">
        <v>1</v>
      </c>
      <c r="B48" s="10" t="s">
        <v>2</v>
      </c>
      <c r="C48" s="10" t="s">
        <v>3</v>
      </c>
      <c r="D48" s="10" t="s">
        <v>4</v>
      </c>
      <c r="E48" s="11">
        <v>4</v>
      </c>
      <c r="F48" s="12">
        <v>649188.05000000005</v>
      </c>
    </row>
    <row r="49" spans="1:6" ht="20.399999999999999" x14ac:dyDescent="0.3">
      <c r="A49" s="10" t="s">
        <v>5</v>
      </c>
      <c r="B49" s="10" t="s">
        <v>2</v>
      </c>
      <c r="C49" s="10" t="s">
        <v>3</v>
      </c>
      <c r="D49" s="10" t="s">
        <v>6</v>
      </c>
      <c r="E49" s="11">
        <v>12</v>
      </c>
      <c r="F49" s="12">
        <v>2061791.04</v>
      </c>
    </row>
    <row r="50" spans="1:6" ht="20.399999999999999" x14ac:dyDescent="0.3">
      <c r="A50" s="10" t="s">
        <v>7</v>
      </c>
      <c r="B50" s="10" t="s">
        <v>2</v>
      </c>
      <c r="C50" s="10" t="s">
        <v>3</v>
      </c>
      <c r="D50" s="10" t="s">
        <v>6</v>
      </c>
      <c r="E50" s="11">
        <v>15</v>
      </c>
      <c r="F50" s="12">
        <v>2680744.39</v>
      </c>
    </row>
    <row r="51" spans="1:6" ht="30.6" x14ac:dyDescent="0.3">
      <c r="A51" s="10" t="s">
        <v>8</v>
      </c>
      <c r="B51" s="10" t="s">
        <v>9</v>
      </c>
      <c r="C51" s="10" t="s">
        <v>10</v>
      </c>
      <c r="D51" s="10" t="s">
        <v>11</v>
      </c>
      <c r="E51" s="11">
        <v>12</v>
      </c>
      <c r="F51" s="12">
        <v>723541.18</v>
      </c>
    </row>
    <row r="52" spans="1:6" ht="40.799999999999997" x14ac:dyDescent="0.3">
      <c r="A52" s="10" t="s">
        <v>12</v>
      </c>
      <c r="B52" s="10" t="s">
        <v>13</v>
      </c>
      <c r="C52" s="10" t="s">
        <v>14</v>
      </c>
      <c r="D52" s="10" t="s">
        <v>15</v>
      </c>
      <c r="E52" s="11">
        <v>61</v>
      </c>
      <c r="F52" s="12">
        <v>4284603.0199999996</v>
      </c>
    </row>
    <row r="53" spans="1:6" ht="30.6" x14ac:dyDescent="0.3">
      <c r="A53" s="10" t="s">
        <v>16</v>
      </c>
      <c r="B53" s="10" t="s">
        <v>9</v>
      </c>
      <c r="C53" s="10" t="s">
        <v>10</v>
      </c>
      <c r="D53" s="10" t="s">
        <v>17</v>
      </c>
      <c r="E53" s="11">
        <v>16</v>
      </c>
      <c r="F53" s="12">
        <v>2584329.9300000002</v>
      </c>
    </row>
    <row r="54" spans="1:6" ht="20.399999999999999" x14ac:dyDescent="0.3">
      <c r="A54" s="13" t="s">
        <v>559</v>
      </c>
      <c r="B54" s="7" t="s">
        <v>60</v>
      </c>
      <c r="C54" s="7" t="s">
        <v>560</v>
      </c>
      <c r="D54" s="7" t="s">
        <v>561</v>
      </c>
      <c r="E54" s="8">
        <v>1</v>
      </c>
      <c r="F54" s="9">
        <v>253785.12</v>
      </c>
    </row>
    <row r="55" spans="1:6" ht="20.399999999999999" x14ac:dyDescent="0.3">
      <c r="A55" s="13" t="s">
        <v>562</v>
      </c>
      <c r="B55" s="7" t="s">
        <v>34</v>
      </c>
      <c r="C55" s="7" t="s">
        <v>563</v>
      </c>
      <c r="D55" s="7" t="s">
        <v>564</v>
      </c>
      <c r="E55" s="8">
        <v>6</v>
      </c>
      <c r="F55" s="9">
        <v>1154814</v>
      </c>
    </row>
    <row r="56" spans="1:6" ht="20.399999999999999" x14ac:dyDescent="0.3">
      <c r="A56" s="13" t="s">
        <v>565</v>
      </c>
      <c r="B56" s="7" t="s">
        <v>34</v>
      </c>
      <c r="C56" s="7" t="s">
        <v>442</v>
      </c>
      <c r="D56" s="7" t="s">
        <v>566</v>
      </c>
      <c r="E56" s="8">
        <v>3</v>
      </c>
      <c r="F56" s="9">
        <v>855852.88</v>
      </c>
    </row>
    <row r="57" spans="1:6" ht="30.6" x14ac:dyDescent="0.3">
      <c r="A57" s="13" t="s">
        <v>567</v>
      </c>
      <c r="B57" s="7" t="s">
        <v>34</v>
      </c>
      <c r="C57" s="7" t="s">
        <v>568</v>
      </c>
      <c r="D57" s="7" t="s">
        <v>569</v>
      </c>
      <c r="E57" s="8">
        <v>4</v>
      </c>
      <c r="F57" s="9">
        <v>765000</v>
      </c>
    </row>
    <row r="58" spans="1:6" ht="30.6" x14ac:dyDescent="0.3">
      <c r="A58" s="13" t="s">
        <v>570</v>
      </c>
      <c r="B58" s="7" t="s">
        <v>19</v>
      </c>
      <c r="C58" s="7" t="s">
        <v>571</v>
      </c>
      <c r="D58" s="7" t="s">
        <v>572</v>
      </c>
      <c r="E58" s="8">
        <v>13</v>
      </c>
      <c r="F58" s="9">
        <v>2288881.58</v>
      </c>
    </row>
    <row r="59" spans="1:6" ht="30.6" x14ac:dyDescent="0.3">
      <c r="A59" s="13" t="s">
        <v>573</v>
      </c>
      <c r="B59" s="7" t="s">
        <v>72</v>
      </c>
      <c r="C59" s="7" t="s">
        <v>574</v>
      </c>
      <c r="D59" s="7" t="s">
        <v>575</v>
      </c>
      <c r="E59" s="8">
        <v>15</v>
      </c>
      <c r="F59" s="9">
        <v>2761250</v>
      </c>
    </row>
    <row r="60" spans="1:6" x14ac:dyDescent="0.3">
      <c r="A60" s="13" t="s">
        <v>576</v>
      </c>
      <c r="B60" s="7" t="s">
        <v>111</v>
      </c>
      <c r="C60" s="7" t="s">
        <v>577</v>
      </c>
      <c r="D60" s="7" t="s">
        <v>578</v>
      </c>
      <c r="E60" s="8">
        <v>12</v>
      </c>
      <c r="F60" s="9">
        <v>2708685</v>
      </c>
    </row>
    <row r="61" spans="1:6" ht="51" x14ac:dyDescent="0.3">
      <c r="A61" s="13" t="s">
        <v>655</v>
      </c>
      <c r="B61" s="7" t="s">
        <v>41</v>
      </c>
      <c r="C61" s="7" t="s">
        <v>472</v>
      </c>
      <c r="D61" s="7" t="s">
        <v>656</v>
      </c>
      <c r="E61" s="8">
        <v>8</v>
      </c>
      <c r="F61" s="9">
        <v>939567.36</v>
      </c>
    </row>
    <row r="62" spans="1:6" ht="20.399999999999999" x14ac:dyDescent="0.3">
      <c r="A62" s="10" t="s">
        <v>18</v>
      </c>
      <c r="B62" s="10" t="s">
        <v>19</v>
      </c>
      <c r="C62" s="10" t="s">
        <v>20</v>
      </c>
      <c r="D62" s="10" t="s">
        <v>21</v>
      </c>
      <c r="E62" s="11">
        <v>1</v>
      </c>
      <c r="F62" s="12">
        <f>221147.6+5528.69</f>
        <v>226676.29</v>
      </c>
    </row>
    <row r="63" spans="1:6" ht="30.6" x14ac:dyDescent="0.3">
      <c r="A63" s="10" t="s">
        <v>22</v>
      </c>
      <c r="B63" s="10" t="s">
        <v>23</v>
      </c>
      <c r="C63" s="10" t="s">
        <v>24</v>
      </c>
      <c r="D63" s="10" t="s">
        <v>25</v>
      </c>
      <c r="E63" s="11">
        <v>1</v>
      </c>
      <c r="F63" s="12">
        <f>7072.35+6360+276534.16</f>
        <v>289966.50999999995</v>
      </c>
    </row>
    <row r="64" spans="1:6" ht="51" x14ac:dyDescent="0.3">
      <c r="A64" s="10" t="s">
        <v>26</v>
      </c>
      <c r="B64" s="10" t="s">
        <v>27</v>
      </c>
      <c r="C64" s="10" t="s">
        <v>28</v>
      </c>
      <c r="D64" s="10" t="s">
        <v>29</v>
      </c>
      <c r="E64" s="11">
        <v>1</v>
      </c>
      <c r="F64" s="12">
        <f>5009.13+200365.04</f>
        <v>205374.17</v>
      </c>
    </row>
    <row r="65" spans="1:7" ht="30.6" x14ac:dyDescent="0.3">
      <c r="A65" s="10" t="s">
        <v>30</v>
      </c>
      <c r="B65" s="10" t="s">
        <v>19</v>
      </c>
      <c r="C65" s="10" t="s">
        <v>31</v>
      </c>
      <c r="D65" s="10" t="s">
        <v>32</v>
      </c>
      <c r="E65" s="11">
        <v>1</v>
      </c>
      <c r="F65" s="12">
        <f>261377.12+6543.43</f>
        <v>267920.55</v>
      </c>
    </row>
    <row r="66" spans="1:7" ht="20.399999999999999" x14ac:dyDescent="0.3">
      <c r="A66" s="10" t="s">
        <v>33</v>
      </c>
      <c r="B66" s="10" t="s">
        <v>34</v>
      </c>
      <c r="C66" s="10" t="s">
        <v>36</v>
      </c>
      <c r="D66" s="10" t="s">
        <v>37</v>
      </c>
      <c r="E66" s="11">
        <v>1</v>
      </c>
      <c r="F66" s="12">
        <f>271812+6795.3</f>
        <v>278607.3</v>
      </c>
    </row>
    <row r="67" spans="1:7" ht="20.399999999999999" x14ac:dyDescent="0.3">
      <c r="A67" s="10" t="s">
        <v>38</v>
      </c>
      <c r="B67" s="10" t="s">
        <v>19</v>
      </c>
      <c r="C67" s="10" t="s">
        <v>20</v>
      </c>
      <c r="D67" s="10" t="s">
        <v>39</v>
      </c>
      <c r="E67" s="11">
        <v>1</v>
      </c>
      <c r="F67" s="12">
        <f>6278.69+251147.6</f>
        <v>257426.29</v>
      </c>
    </row>
    <row r="68" spans="1:7" ht="30.6" x14ac:dyDescent="0.3">
      <c r="A68" s="10" t="s">
        <v>657</v>
      </c>
      <c r="B68" s="10" t="s">
        <v>23</v>
      </c>
      <c r="C68" s="10" t="s">
        <v>24</v>
      </c>
      <c r="D68" s="10" t="s">
        <v>658</v>
      </c>
      <c r="E68" s="11">
        <v>1</v>
      </c>
      <c r="F68" s="12">
        <f>326534.16+8163.35</f>
        <v>334697.50999999995</v>
      </c>
    </row>
    <row r="69" spans="1:7" ht="30.6" x14ac:dyDescent="0.3">
      <c r="A69" s="10" t="s">
        <v>659</v>
      </c>
      <c r="B69" s="10" t="s">
        <v>19</v>
      </c>
      <c r="C69" s="10" t="s">
        <v>660</v>
      </c>
      <c r="D69" s="10" t="s">
        <v>661</v>
      </c>
      <c r="E69" s="11">
        <v>1</v>
      </c>
      <c r="F69" s="12">
        <f>262989.96+12925.6+6897.89</f>
        <v>282813.45</v>
      </c>
    </row>
    <row r="70" spans="1:7" ht="20.399999999999999" x14ac:dyDescent="0.3">
      <c r="A70" s="13" t="s">
        <v>662</v>
      </c>
      <c r="B70" s="7" t="s">
        <v>107</v>
      </c>
      <c r="C70" s="7" t="s">
        <v>663</v>
      </c>
      <c r="D70" s="7" t="s">
        <v>664</v>
      </c>
      <c r="E70" s="8">
        <v>1</v>
      </c>
      <c r="F70" s="9">
        <f>140906+3522.65</f>
        <v>144428.65</v>
      </c>
    </row>
    <row r="71" spans="1:7" ht="20.399999999999999" x14ac:dyDescent="0.3">
      <c r="A71" s="13" t="s">
        <v>665</v>
      </c>
      <c r="B71" s="7" t="s">
        <v>85</v>
      </c>
      <c r="C71" s="7" t="s">
        <v>86</v>
      </c>
      <c r="D71" s="7" t="s">
        <v>666</v>
      </c>
      <c r="E71" s="8">
        <v>1</v>
      </c>
      <c r="F71" s="9">
        <f>201304.64+5032.62</f>
        <v>206337.26</v>
      </c>
    </row>
    <row r="72" spans="1:7" ht="20.399999999999999" x14ac:dyDescent="0.3">
      <c r="A72" s="10" t="s">
        <v>667</v>
      </c>
      <c r="B72" s="10" t="s">
        <v>107</v>
      </c>
      <c r="C72" s="10" t="s">
        <v>668</v>
      </c>
      <c r="D72" s="10" t="s">
        <v>669</v>
      </c>
      <c r="E72" s="11">
        <v>1</v>
      </c>
      <c r="F72" s="12">
        <f>188918.08+4722.95</f>
        <v>193641.03</v>
      </c>
      <c r="G72" s="5"/>
    </row>
    <row r="73" spans="1:7" ht="51" x14ac:dyDescent="0.3">
      <c r="A73" s="7" t="s">
        <v>40</v>
      </c>
      <c r="B73" s="7" t="s">
        <v>41</v>
      </c>
      <c r="C73" s="7" t="s">
        <v>42</v>
      </c>
      <c r="D73" s="7" t="s">
        <v>43</v>
      </c>
      <c r="E73" s="8">
        <v>36</v>
      </c>
      <c r="F73" s="9">
        <v>6496355.9860367998</v>
      </c>
      <c r="G73" s="6"/>
    </row>
    <row r="74" spans="1:7" ht="30.6" x14ac:dyDescent="0.3">
      <c r="A74" s="7" t="s">
        <v>44</v>
      </c>
      <c r="B74" s="7" t="s">
        <v>45</v>
      </c>
      <c r="C74" s="7" t="s">
        <v>46</v>
      </c>
      <c r="D74" s="7" t="s">
        <v>47</v>
      </c>
      <c r="E74" s="8">
        <v>11</v>
      </c>
      <c r="F74" s="9">
        <v>2093937.7930600001</v>
      </c>
      <c r="G74" s="6"/>
    </row>
    <row r="75" spans="1:7" ht="40.799999999999997" x14ac:dyDescent="0.3">
      <c r="A75" s="7" t="s">
        <v>48</v>
      </c>
      <c r="B75" s="7" t="s">
        <v>49</v>
      </c>
      <c r="C75" s="7" t="s">
        <v>31</v>
      </c>
      <c r="D75" s="7" t="s">
        <v>50</v>
      </c>
      <c r="E75" s="8">
        <v>35</v>
      </c>
      <c r="F75" s="9">
        <v>6816685.46930895</v>
      </c>
      <c r="G75" s="6"/>
    </row>
    <row r="76" spans="1:7" ht="20.399999999999999" x14ac:dyDescent="0.3">
      <c r="A76" s="7" t="s">
        <v>51</v>
      </c>
      <c r="B76" s="7" t="s">
        <v>52</v>
      </c>
      <c r="C76" s="7" t="s">
        <v>53</v>
      </c>
      <c r="D76" s="7" t="s">
        <v>54</v>
      </c>
      <c r="E76" s="8">
        <v>4</v>
      </c>
      <c r="F76" s="9">
        <v>643789.06812325004</v>
      </c>
    </row>
    <row r="77" spans="1:7" ht="30.6" x14ac:dyDescent="0.3">
      <c r="A77" s="7" t="s">
        <v>55</v>
      </c>
      <c r="B77" s="7" t="s">
        <v>56</v>
      </c>
      <c r="C77" s="7" t="s">
        <v>57</v>
      </c>
      <c r="D77" s="7" t="s">
        <v>58</v>
      </c>
      <c r="E77" s="8">
        <v>3</v>
      </c>
      <c r="F77" s="9">
        <v>338244.89549999998</v>
      </c>
      <c r="G77" s="1"/>
    </row>
    <row r="78" spans="1:7" ht="20.399999999999999" x14ac:dyDescent="0.3">
      <c r="A78" s="7" t="s">
        <v>59</v>
      </c>
      <c r="B78" s="7" t="s">
        <v>60</v>
      </c>
      <c r="C78" s="7" t="s">
        <v>61</v>
      </c>
      <c r="D78" s="7" t="s">
        <v>62</v>
      </c>
      <c r="E78" s="8">
        <v>17</v>
      </c>
      <c r="F78" s="9">
        <v>3344548.0015846002</v>
      </c>
      <c r="G78" s="1"/>
    </row>
    <row r="79" spans="1:7" ht="20.399999999999999" x14ac:dyDescent="0.3">
      <c r="A79" s="7" t="s">
        <v>63</v>
      </c>
      <c r="B79" s="7" t="s">
        <v>60</v>
      </c>
      <c r="C79" s="7" t="s">
        <v>61</v>
      </c>
      <c r="D79" s="7" t="s">
        <v>62</v>
      </c>
      <c r="E79" s="8">
        <v>10</v>
      </c>
      <c r="F79" s="9">
        <v>1629220.3197502</v>
      </c>
      <c r="G79" s="1"/>
    </row>
    <row r="80" spans="1:7" ht="20.399999999999999" x14ac:dyDescent="0.3">
      <c r="A80" s="7" t="s">
        <v>64</v>
      </c>
      <c r="B80" s="7" t="s">
        <v>65</v>
      </c>
      <c r="C80" s="7" t="s">
        <v>35</v>
      </c>
      <c r="D80" s="7" t="s">
        <v>66</v>
      </c>
      <c r="E80" s="8">
        <v>216</v>
      </c>
      <c r="F80" s="9">
        <v>4164561.5733077</v>
      </c>
      <c r="G80" s="1"/>
    </row>
    <row r="81" spans="1:7" ht="20.399999999999999" x14ac:dyDescent="0.3">
      <c r="A81" s="7" t="s">
        <v>67</v>
      </c>
      <c r="B81" s="7" t="s">
        <v>68</v>
      </c>
      <c r="C81" s="7" t="s">
        <v>69</v>
      </c>
      <c r="D81" s="7" t="s">
        <v>70</v>
      </c>
      <c r="E81" s="8">
        <v>18</v>
      </c>
      <c r="F81" s="9">
        <v>4172613.9436232499</v>
      </c>
      <c r="G81" s="1"/>
    </row>
    <row r="82" spans="1:7" ht="30.6" x14ac:dyDescent="0.3">
      <c r="A82" s="7" t="s">
        <v>71</v>
      </c>
      <c r="B82" s="7" t="s">
        <v>72</v>
      </c>
      <c r="C82" s="7" t="s">
        <v>73</v>
      </c>
      <c r="D82" s="7" t="s">
        <v>74</v>
      </c>
      <c r="E82" s="8">
        <v>16</v>
      </c>
      <c r="F82" s="9" t="s">
        <v>75</v>
      </c>
    </row>
    <row r="83" spans="1:7" ht="30.6" x14ac:dyDescent="0.3">
      <c r="A83" s="7" t="s">
        <v>76</v>
      </c>
      <c r="B83" s="7" t="s">
        <v>45</v>
      </c>
      <c r="C83" s="7" t="s">
        <v>77</v>
      </c>
      <c r="D83" s="7" t="s">
        <v>78</v>
      </c>
      <c r="E83" s="8">
        <v>10</v>
      </c>
      <c r="F83" s="9" t="s">
        <v>79</v>
      </c>
    </row>
    <row r="84" spans="1:7" ht="20.399999999999999" x14ac:dyDescent="0.3">
      <c r="A84" s="7" t="s">
        <v>80</v>
      </c>
      <c r="B84" s="7" t="s">
        <v>81</v>
      </c>
      <c r="C84" s="7" t="s">
        <v>82</v>
      </c>
      <c r="D84" s="7" t="s">
        <v>83</v>
      </c>
      <c r="E84" s="8">
        <v>26</v>
      </c>
      <c r="F84" s="9">
        <v>4312771.07297148</v>
      </c>
    </row>
    <row r="85" spans="1:7" ht="20.399999999999999" x14ac:dyDescent="0.3">
      <c r="A85" s="7" t="s">
        <v>84</v>
      </c>
      <c r="B85" s="7" t="s">
        <v>85</v>
      </c>
      <c r="C85" s="7" t="s">
        <v>86</v>
      </c>
      <c r="D85" s="7" t="s">
        <v>87</v>
      </c>
      <c r="E85" s="8">
        <v>15</v>
      </c>
      <c r="F85" s="9">
        <v>3774704.014</v>
      </c>
    </row>
    <row r="86" spans="1:7" x14ac:dyDescent="0.3">
      <c r="A86" s="7" t="s">
        <v>88</v>
      </c>
      <c r="B86" s="7" t="s">
        <v>89</v>
      </c>
      <c r="C86" s="7" t="s">
        <v>90</v>
      </c>
      <c r="D86" s="7" t="s">
        <v>91</v>
      </c>
      <c r="E86" s="8">
        <v>44</v>
      </c>
      <c r="F86" s="9">
        <v>11843478.80395475</v>
      </c>
    </row>
    <row r="87" spans="1:7" ht="30.6" x14ac:dyDescent="0.3">
      <c r="A87" s="7" t="s">
        <v>92</v>
      </c>
      <c r="B87" s="7" t="s">
        <v>93</v>
      </c>
      <c r="C87" s="7" t="s">
        <v>94</v>
      </c>
      <c r="D87" s="7" t="s">
        <v>95</v>
      </c>
      <c r="E87" s="8">
        <v>13</v>
      </c>
      <c r="F87" s="9">
        <v>2794799.87788</v>
      </c>
    </row>
    <row r="88" spans="1:7" ht="20.399999999999999" x14ac:dyDescent="0.3">
      <c r="A88" s="7" t="s">
        <v>96</v>
      </c>
      <c r="B88" s="7" t="s">
        <v>97</v>
      </c>
      <c r="C88" s="7" t="s">
        <v>98</v>
      </c>
      <c r="D88" s="7" t="s">
        <v>99</v>
      </c>
      <c r="E88" s="8">
        <v>8</v>
      </c>
      <c r="F88" s="9">
        <v>1561304.6115369999</v>
      </c>
    </row>
    <row r="89" spans="1:7" ht="30.6" x14ac:dyDescent="0.3">
      <c r="A89" s="7" t="s">
        <v>460</v>
      </c>
      <c r="B89" s="7" t="s">
        <v>461</v>
      </c>
      <c r="C89" s="7" t="s">
        <v>462</v>
      </c>
      <c r="D89" s="7" t="s">
        <v>463</v>
      </c>
      <c r="E89" s="8">
        <v>1</v>
      </c>
      <c r="F89" s="9">
        <v>334928.05699999997</v>
      </c>
      <c r="G89" s="5"/>
    </row>
    <row r="90" spans="1:7" x14ac:dyDescent="0.3">
      <c r="A90" s="7" t="s">
        <v>464</v>
      </c>
      <c r="B90" s="7" t="s">
        <v>115</v>
      </c>
      <c r="C90" s="7" t="s">
        <v>465</v>
      </c>
      <c r="D90" s="7" t="s">
        <v>466</v>
      </c>
      <c r="E90" s="8">
        <v>16</v>
      </c>
      <c r="F90" s="9">
        <v>2138405.27446</v>
      </c>
      <c r="G90" s="5"/>
    </row>
    <row r="91" spans="1:7" ht="20.399999999999999" x14ac:dyDescent="0.3">
      <c r="A91" s="7" t="s">
        <v>467</v>
      </c>
      <c r="B91" s="7" t="s">
        <v>97</v>
      </c>
      <c r="C91" s="7" t="s">
        <v>468</v>
      </c>
      <c r="D91" s="7" t="s">
        <v>469</v>
      </c>
      <c r="E91" s="8">
        <v>11</v>
      </c>
      <c r="F91" s="9">
        <v>1946253.5036800001</v>
      </c>
      <c r="G91" s="5"/>
    </row>
    <row r="92" spans="1:7" ht="20.399999999999999" x14ac:dyDescent="0.3">
      <c r="A92" s="7" t="s">
        <v>470</v>
      </c>
      <c r="B92" s="7" t="s">
        <v>97</v>
      </c>
      <c r="C92" s="7" t="s">
        <v>468</v>
      </c>
      <c r="D92" s="7" t="s">
        <v>469</v>
      </c>
      <c r="E92" s="8">
        <v>12</v>
      </c>
      <c r="F92" s="9">
        <v>1977616.99</v>
      </c>
      <c r="G92" s="5"/>
    </row>
    <row r="93" spans="1:7" ht="51" x14ac:dyDescent="0.3">
      <c r="A93" s="7" t="s">
        <v>471</v>
      </c>
      <c r="B93" s="7" t="s">
        <v>41</v>
      </c>
      <c r="C93" s="7" t="s">
        <v>472</v>
      </c>
      <c r="D93" s="7" t="s">
        <v>473</v>
      </c>
      <c r="E93" s="8">
        <v>19</v>
      </c>
      <c r="F93" s="9">
        <v>4360138.10020757</v>
      </c>
      <c r="G93" s="1"/>
    </row>
    <row r="94" spans="1:7" x14ac:dyDescent="0.3">
      <c r="A94" s="7" t="s">
        <v>475</v>
      </c>
      <c r="B94" s="7" t="s">
        <v>476</v>
      </c>
      <c r="C94" s="7" t="s">
        <v>477</v>
      </c>
      <c r="D94" s="7" t="s">
        <v>478</v>
      </c>
      <c r="E94" s="8">
        <v>9</v>
      </c>
      <c r="F94" s="9">
        <v>1772266.7077372</v>
      </c>
      <c r="G94" s="1"/>
    </row>
    <row r="95" spans="1:7" ht="20.399999999999999" x14ac:dyDescent="0.3">
      <c r="A95" s="7" t="s">
        <v>670</v>
      </c>
      <c r="B95" s="7" t="s">
        <v>97</v>
      </c>
      <c r="C95" s="7" t="s">
        <v>468</v>
      </c>
      <c r="D95" s="7" t="s">
        <v>671</v>
      </c>
      <c r="E95" s="8">
        <v>12</v>
      </c>
      <c r="F95" s="9">
        <v>1860600</v>
      </c>
    </row>
    <row r="96" spans="1:7" ht="20.399999999999999" x14ac:dyDescent="0.3">
      <c r="A96" s="7" t="s">
        <v>672</v>
      </c>
      <c r="B96" s="7" t="s">
        <v>97</v>
      </c>
      <c r="C96" s="7" t="s">
        <v>468</v>
      </c>
      <c r="D96" s="7" t="s">
        <v>671</v>
      </c>
      <c r="E96" s="8">
        <v>12</v>
      </c>
      <c r="F96" s="9">
        <v>1739850</v>
      </c>
    </row>
    <row r="97" spans="1:7" ht="20.399999999999999" x14ac:dyDescent="0.3">
      <c r="A97" s="7" t="s">
        <v>673</v>
      </c>
      <c r="B97" s="7" t="s">
        <v>674</v>
      </c>
      <c r="C97" s="7" t="s">
        <v>675</v>
      </c>
      <c r="D97" s="7" t="s">
        <v>676</v>
      </c>
      <c r="E97" s="8">
        <v>37</v>
      </c>
      <c r="F97" s="9">
        <v>8569212.8128319494</v>
      </c>
      <c r="G97" s="1"/>
    </row>
    <row r="98" spans="1:7" ht="20.399999999999999" x14ac:dyDescent="0.3">
      <c r="A98" s="7" t="s">
        <v>597</v>
      </c>
      <c r="B98" s="7" t="s">
        <v>34</v>
      </c>
      <c r="C98" s="7" t="s">
        <v>598</v>
      </c>
      <c r="D98" s="7" t="s">
        <v>599</v>
      </c>
      <c r="E98" s="8">
        <v>3</v>
      </c>
      <c r="F98" s="9">
        <v>676611.31676299998</v>
      </c>
    </row>
    <row r="99" spans="1:7" x14ac:dyDescent="0.3">
      <c r="A99" s="7" t="s">
        <v>677</v>
      </c>
      <c r="B99" s="7" t="s">
        <v>65</v>
      </c>
      <c r="C99" s="7" t="s">
        <v>35</v>
      </c>
      <c r="D99" s="7" t="s">
        <v>678</v>
      </c>
      <c r="E99" s="8">
        <v>12</v>
      </c>
      <c r="F99" s="9">
        <v>3907987.496050125</v>
      </c>
    </row>
    <row r="100" spans="1:7" ht="20.399999999999999" x14ac:dyDescent="0.3">
      <c r="A100" s="7" t="s">
        <v>679</v>
      </c>
      <c r="B100" s="7" t="s">
        <v>2</v>
      </c>
      <c r="C100" s="7" t="s">
        <v>360</v>
      </c>
      <c r="D100" s="7" t="s">
        <v>361</v>
      </c>
      <c r="E100" s="8">
        <v>24</v>
      </c>
      <c r="F100" s="9">
        <v>4438657.0477060499</v>
      </c>
    </row>
    <row r="101" spans="1:7" x14ac:dyDescent="0.3">
      <c r="A101" s="7" t="s">
        <v>680</v>
      </c>
      <c r="B101" s="7" t="s">
        <v>143</v>
      </c>
      <c r="C101" s="7" t="s">
        <v>144</v>
      </c>
      <c r="D101" s="7" t="s">
        <v>681</v>
      </c>
      <c r="E101" s="8">
        <v>20</v>
      </c>
      <c r="F101" s="9">
        <v>5008088.9722092496</v>
      </c>
    </row>
    <row r="102" spans="1:7" ht="20.399999999999999" x14ac:dyDescent="0.3">
      <c r="A102" s="7" t="s">
        <v>682</v>
      </c>
      <c r="B102" s="7" t="s">
        <v>379</v>
      </c>
      <c r="C102" s="7" t="s">
        <v>380</v>
      </c>
      <c r="D102" s="7" t="s">
        <v>381</v>
      </c>
      <c r="E102" s="8">
        <v>3</v>
      </c>
      <c r="F102" s="9">
        <v>674400.15853450005</v>
      </c>
    </row>
    <row r="103" spans="1:7" x14ac:dyDescent="0.3">
      <c r="A103" s="7" t="s">
        <v>683</v>
      </c>
      <c r="B103" s="7" t="s">
        <v>115</v>
      </c>
      <c r="C103" s="7" t="s">
        <v>684</v>
      </c>
      <c r="D103" s="7" t="s">
        <v>685</v>
      </c>
      <c r="E103" s="8">
        <v>16</v>
      </c>
      <c r="F103" s="9">
        <v>3571568.54682635</v>
      </c>
    </row>
    <row r="104" spans="1:7" ht="30.6" x14ac:dyDescent="0.3">
      <c r="A104" s="7" t="s">
        <v>686</v>
      </c>
      <c r="B104" s="7" t="s">
        <v>687</v>
      </c>
      <c r="C104" s="7" t="s">
        <v>688</v>
      </c>
      <c r="D104" s="7" t="s">
        <v>689</v>
      </c>
      <c r="E104" s="8">
        <v>2</v>
      </c>
      <c r="F104" s="9">
        <v>424617.34319575003</v>
      </c>
    </row>
    <row r="105" spans="1:7" ht="30.6" x14ac:dyDescent="0.3">
      <c r="A105" s="7" t="s">
        <v>690</v>
      </c>
      <c r="B105" s="7" t="s">
        <v>350</v>
      </c>
      <c r="C105" s="7" t="s">
        <v>691</v>
      </c>
      <c r="D105" s="7" t="s">
        <v>692</v>
      </c>
      <c r="E105" s="8">
        <v>48</v>
      </c>
      <c r="F105" s="9">
        <v>10136511.366970574</v>
      </c>
    </row>
    <row r="106" spans="1:7" ht="40.799999999999997" x14ac:dyDescent="0.3">
      <c r="A106" s="7" t="s">
        <v>693</v>
      </c>
      <c r="B106" s="7" t="s">
        <v>60</v>
      </c>
      <c r="C106" s="7" t="s">
        <v>528</v>
      </c>
      <c r="D106" s="7" t="s">
        <v>529</v>
      </c>
      <c r="E106" s="8">
        <v>22</v>
      </c>
      <c r="F106" s="9">
        <v>3924087.9228271702</v>
      </c>
    </row>
    <row r="107" spans="1:7" ht="20.399999999999999" x14ac:dyDescent="0.3">
      <c r="A107" s="7" t="s">
        <v>623</v>
      </c>
      <c r="B107" s="7" t="s">
        <v>135</v>
      </c>
      <c r="C107" s="7" t="s">
        <v>543</v>
      </c>
      <c r="D107" s="7" t="s">
        <v>624</v>
      </c>
      <c r="E107" s="8">
        <v>50</v>
      </c>
      <c r="F107" s="9">
        <v>11592023.176285001</v>
      </c>
    </row>
    <row r="108" spans="1:7" x14ac:dyDescent="0.3">
      <c r="A108" s="7" t="s">
        <v>694</v>
      </c>
      <c r="B108" s="7" t="s">
        <v>89</v>
      </c>
      <c r="C108" s="7" t="s">
        <v>90</v>
      </c>
      <c r="D108" s="7" t="s">
        <v>432</v>
      </c>
      <c r="E108" s="8">
        <v>21</v>
      </c>
      <c r="F108" s="9">
        <v>5143197.1339060003</v>
      </c>
    </row>
    <row r="109" spans="1:7" ht="61.2" x14ac:dyDescent="0.3">
      <c r="A109" s="7" t="s">
        <v>695</v>
      </c>
      <c r="B109" s="7" t="s">
        <v>201</v>
      </c>
      <c r="C109" s="7" t="s">
        <v>202</v>
      </c>
      <c r="D109" s="7" t="s">
        <v>388</v>
      </c>
      <c r="E109" s="8">
        <v>33</v>
      </c>
      <c r="F109" s="9">
        <v>6275977.5540650301</v>
      </c>
    </row>
    <row r="110" spans="1:7" ht="30.6" x14ac:dyDescent="0.3">
      <c r="A110" s="7" t="s">
        <v>286</v>
      </c>
      <c r="B110" s="7" t="s">
        <v>93</v>
      </c>
      <c r="C110" s="7" t="s">
        <v>94</v>
      </c>
      <c r="D110" s="7" t="s">
        <v>287</v>
      </c>
      <c r="E110" s="8">
        <v>6</v>
      </c>
      <c r="F110" s="9">
        <v>855548.22794999997</v>
      </c>
    </row>
    <row r="111" spans="1:7" ht="30.6" x14ac:dyDescent="0.3">
      <c r="A111" s="7" t="s">
        <v>288</v>
      </c>
      <c r="B111" s="7" t="s">
        <v>93</v>
      </c>
      <c r="C111" s="7" t="s">
        <v>94</v>
      </c>
      <c r="D111" s="7" t="s">
        <v>287</v>
      </c>
      <c r="E111" s="8">
        <v>45</v>
      </c>
      <c r="F111" s="9">
        <v>7827811.0119674997</v>
      </c>
    </row>
    <row r="112" spans="1:7" ht="40.799999999999997" x14ac:dyDescent="0.3">
      <c r="A112" s="7" t="s">
        <v>289</v>
      </c>
      <c r="B112" s="7" t="s">
        <v>13</v>
      </c>
      <c r="C112" s="7" t="s">
        <v>290</v>
      </c>
      <c r="D112" s="7" t="s">
        <v>291</v>
      </c>
      <c r="E112" s="8">
        <v>11</v>
      </c>
      <c r="F112" s="9">
        <v>2371593.9841</v>
      </c>
    </row>
    <row r="113" spans="1:6" ht="20.399999999999999" x14ac:dyDescent="0.3">
      <c r="A113" s="7" t="s">
        <v>292</v>
      </c>
      <c r="B113" s="7" t="s">
        <v>68</v>
      </c>
      <c r="C113" s="7" t="s">
        <v>187</v>
      </c>
      <c r="D113" s="7" t="s">
        <v>269</v>
      </c>
      <c r="E113" s="8">
        <v>139</v>
      </c>
      <c r="F113" s="9">
        <v>3502719.8252498298</v>
      </c>
    </row>
    <row r="114" spans="1:6" ht="61.2" x14ac:dyDescent="0.3">
      <c r="A114" s="7" t="s">
        <v>293</v>
      </c>
      <c r="B114" s="7" t="s">
        <v>179</v>
      </c>
      <c r="C114" s="7" t="s">
        <v>294</v>
      </c>
      <c r="D114" s="7" t="s">
        <v>295</v>
      </c>
      <c r="E114" s="8">
        <v>1</v>
      </c>
      <c r="F114" s="9">
        <v>47815.737500000003</v>
      </c>
    </row>
    <row r="115" spans="1:6" ht="30.6" x14ac:dyDescent="0.3">
      <c r="A115" s="7" t="s">
        <v>296</v>
      </c>
      <c r="B115" s="7" t="s">
        <v>215</v>
      </c>
      <c r="C115" s="7" t="s">
        <v>216</v>
      </c>
      <c r="D115" s="7" t="s">
        <v>297</v>
      </c>
      <c r="E115" s="8">
        <v>25</v>
      </c>
      <c r="F115" s="9">
        <v>3064439.0312223998</v>
      </c>
    </row>
    <row r="116" spans="1:6" ht="61.2" x14ac:dyDescent="0.3">
      <c r="A116" s="7" t="s">
        <v>298</v>
      </c>
      <c r="B116" s="7" t="s">
        <v>179</v>
      </c>
      <c r="C116" s="7" t="s">
        <v>299</v>
      </c>
      <c r="D116" s="7" t="s">
        <v>300</v>
      </c>
      <c r="E116" s="8">
        <v>18</v>
      </c>
      <c r="F116" s="9">
        <v>1089472.5</v>
      </c>
    </row>
    <row r="117" spans="1:6" ht="20.399999999999999" x14ac:dyDescent="0.3">
      <c r="A117" s="7" t="s">
        <v>301</v>
      </c>
      <c r="B117" s="7" t="s">
        <v>302</v>
      </c>
      <c r="C117" s="7" t="s">
        <v>303</v>
      </c>
      <c r="D117" s="7" t="s">
        <v>304</v>
      </c>
      <c r="E117" s="8">
        <v>32</v>
      </c>
      <c r="F117" s="9">
        <v>4630860.7757605799</v>
      </c>
    </row>
    <row r="118" spans="1:6" ht="20.399999999999999" x14ac:dyDescent="0.3">
      <c r="A118" s="7" t="s">
        <v>305</v>
      </c>
      <c r="B118" s="7" t="s">
        <v>237</v>
      </c>
      <c r="C118" s="7" t="s">
        <v>306</v>
      </c>
      <c r="D118" s="7" t="s">
        <v>307</v>
      </c>
      <c r="E118" s="8">
        <v>115</v>
      </c>
      <c r="F118" s="9">
        <v>27993988.185388099</v>
      </c>
    </row>
    <row r="119" spans="1:6" ht="20.399999999999999" x14ac:dyDescent="0.3">
      <c r="A119" s="7" t="s">
        <v>308</v>
      </c>
      <c r="B119" s="7" t="s">
        <v>240</v>
      </c>
      <c r="C119" s="7" t="s">
        <v>309</v>
      </c>
      <c r="D119" s="7" t="s">
        <v>310</v>
      </c>
      <c r="E119" s="8">
        <v>26</v>
      </c>
      <c r="F119" s="9">
        <v>4457568.6781024998</v>
      </c>
    </row>
    <row r="120" spans="1:6" ht="30.6" x14ac:dyDescent="0.3">
      <c r="A120" s="7" t="s">
        <v>311</v>
      </c>
      <c r="B120" s="7" t="s">
        <v>312</v>
      </c>
      <c r="C120" s="7" t="s">
        <v>313</v>
      </c>
      <c r="D120" s="7" t="s">
        <v>314</v>
      </c>
      <c r="E120" s="8">
        <v>10</v>
      </c>
      <c r="F120" s="9">
        <v>2067845.3529165999</v>
      </c>
    </row>
    <row r="121" spans="1:6" ht="30.6" x14ac:dyDescent="0.3">
      <c r="A121" s="7" t="s">
        <v>315</v>
      </c>
      <c r="B121" s="7" t="s">
        <v>23</v>
      </c>
      <c r="C121" s="7" t="s">
        <v>127</v>
      </c>
      <c r="D121" s="7" t="s">
        <v>316</v>
      </c>
      <c r="E121" s="8">
        <v>44</v>
      </c>
      <c r="F121" s="9">
        <v>2274482.6513812002</v>
      </c>
    </row>
    <row r="122" spans="1:6" ht="30.6" x14ac:dyDescent="0.3">
      <c r="A122" s="7" t="s">
        <v>317</v>
      </c>
      <c r="B122" s="7" t="s">
        <v>45</v>
      </c>
      <c r="C122" s="7" t="s">
        <v>318</v>
      </c>
      <c r="D122" s="7" t="s">
        <v>319</v>
      </c>
      <c r="E122" s="8">
        <v>10</v>
      </c>
      <c r="F122" s="9">
        <v>6894873.0899999999</v>
      </c>
    </row>
    <row r="123" spans="1:6" ht="30.6" x14ac:dyDescent="0.3">
      <c r="A123" s="7" t="s">
        <v>320</v>
      </c>
      <c r="B123" s="7" t="s">
        <v>135</v>
      </c>
      <c r="C123" s="7" t="s">
        <v>136</v>
      </c>
      <c r="D123" s="7" t="s">
        <v>321</v>
      </c>
      <c r="E123" s="8">
        <v>62</v>
      </c>
      <c r="F123" s="9">
        <v>6904539.0999999996</v>
      </c>
    </row>
    <row r="124" spans="1:6" ht="40.799999999999997" x14ac:dyDescent="0.3">
      <c r="A124" s="7" t="s">
        <v>322</v>
      </c>
      <c r="B124" s="7" t="s">
        <v>49</v>
      </c>
      <c r="C124" s="7" t="s">
        <v>31</v>
      </c>
      <c r="D124" s="7" t="s">
        <v>323</v>
      </c>
      <c r="E124" s="8">
        <v>2</v>
      </c>
      <c r="F124" s="9">
        <v>477982.18</v>
      </c>
    </row>
    <row r="125" spans="1:6" ht="20.399999999999999" x14ac:dyDescent="0.3">
      <c r="A125" s="7" t="s">
        <v>324</v>
      </c>
      <c r="B125" s="7" t="s">
        <v>19</v>
      </c>
      <c r="C125" s="7" t="s">
        <v>325</v>
      </c>
      <c r="D125" s="7" t="s">
        <v>326</v>
      </c>
      <c r="E125" s="8">
        <v>19</v>
      </c>
      <c r="F125" s="9">
        <v>2608993.2659800001</v>
      </c>
    </row>
    <row r="126" spans="1:6" ht="20.399999999999999" x14ac:dyDescent="0.3">
      <c r="A126" s="7" t="s">
        <v>327</v>
      </c>
      <c r="B126" s="7" t="s">
        <v>328</v>
      </c>
      <c r="C126" s="7" t="s">
        <v>329</v>
      </c>
      <c r="D126" s="7" t="s">
        <v>330</v>
      </c>
      <c r="E126" s="8">
        <v>161</v>
      </c>
      <c r="F126" s="9">
        <v>36325062.9015285</v>
      </c>
    </row>
    <row r="127" spans="1:6" ht="30.6" x14ac:dyDescent="0.3">
      <c r="A127" s="7" t="s">
        <v>331</v>
      </c>
      <c r="B127" s="7" t="s">
        <v>9</v>
      </c>
      <c r="C127" s="7" t="s">
        <v>10</v>
      </c>
      <c r="D127" s="7" t="s">
        <v>332</v>
      </c>
      <c r="E127" s="8">
        <v>1</v>
      </c>
      <c r="F127" s="9">
        <v>32312.446983000002</v>
      </c>
    </row>
    <row r="128" spans="1:6" ht="30.6" x14ac:dyDescent="0.3">
      <c r="A128" s="7" t="s">
        <v>333</v>
      </c>
      <c r="B128" s="7" t="s">
        <v>19</v>
      </c>
      <c r="C128" s="7" t="s">
        <v>20</v>
      </c>
      <c r="D128" s="7" t="s">
        <v>334</v>
      </c>
      <c r="E128" s="8">
        <v>2</v>
      </c>
      <c r="F128" s="9">
        <v>488987.67585950001</v>
      </c>
    </row>
    <row r="129" spans="1:6" ht="30.6" x14ac:dyDescent="0.3">
      <c r="A129" s="7" t="s">
        <v>335</v>
      </c>
      <c r="B129" s="7" t="s">
        <v>19</v>
      </c>
      <c r="C129" s="7" t="s">
        <v>20</v>
      </c>
      <c r="D129" s="7" t="s">
        <v>336</v>
      </c>
      <c r="E129" s="8">
        <v>10</v>
      </c>
      <c r="F129" s="9">
        <v>1240416.05164</v>
      </c>
    </row>
    <row r="130" spans="1:6" ht="30.6" x14ac:dyDescent="0.3">
      <c r="A130" s="7" t="s">
        <v>337</v>
      </c>
      <c r="B130" s="7" t="s">
        <v>23</v>
      </c>
      <c r="C130" s="7" t="s">
        <v>24</v>
      </c>
      <c r="D130" s="7" t="s">
        <v>338</v>
      </c>
      <c r="E130" s="8">
        <v>16</v>
      </c>
      <c r="F130" s="9">
        <v>3095234.9728755997</v>
      </c>
    </row>
    <row r="131" spans="1:6" ht="30.6" x14ac:dyDescent="0.3">
      <c r="A131" s="7" t="s">
        <v>339</v>
      </c>
      <c r="B131" s="7" t="s">
        <v>9</v>
      </c>
      <c r="C131" s="7" t="s">
        <v>10</v>
      </c>
      <c r="D131" s="7" t="s">
        <v>340</v>
      </c>
      <c r="E131" s="8">
        <v>1</v>
      </c>
      <c r="F131" s="9">
        <v>41491.107532499998</v>
      </c>
    </row>
    <row r="132" spans="1:6" ht="30.6" x14ac:dyDescent="0.3">
      <c r="A132" s="7" t="s">
        <v>341</v>
      </c>
      <c r="B132" s="7" t="s">
        <v>312</v>
      </c>
      <c r="C132" s="7" t="s">
        <v>313</v>
      </c>
      <c r="D132" s="7" t="s">
        <v>342</v>
      </c>
      <c r="E132" s="8">
        <v>3</v>
      </c>
      <c r="F132" s="9">
        <v>679104.52500000002</v>
      </c>
    </row>
    <row r="133" spans="1:6" x14ac:dyDescent="0.3">
      <c r="A133" s="7" t="s">
        <v>343</v>
      </c>
      <c r="B133" s="7" t="s">
        <v>143</v>
      </c>
      <c r="C133" s="7" t="s">
        <v>144</v>
      </c>
      <c r="D133" s="7" t="s">
        <v>344</v>
      </c>
      <c r="E133" s="8">
        <v>11</v>
      </c>
      <c r="F133" s="9">
        <v>2940399.5868850001</v>
      </c>
    </row>
    <row r="134" spans="1:6" x14ac:dyDescent="0.3">
      <c r="A134" s="7" t="s">
        <v>521</v>
      </c>
      <c r="B134" s="7" t="s">
        <v>522</v>
      </c>
      <c r="C134" s="7" t="s">
        <v>523</v>
      </c>
      <c r="D134" s="7" t="s">
        <v>524</v>
      </c>
      <c r="E134" s="8">
        <v>14</v>
      </c>
      <c r="F134" s="9">
        <v>1947386.4487900001</v>
      </c>
    </row>
    <row r="135" spans="1:6" ht="20.399999999999999" x14ac:dyDescent="0.3">
      <c r="A135" s="7" t="s">
        <v>482</v>
      </c>
      <c r="B135" s="7" t="s">
        <v>413</v>
      </c>
      <c r="C135" s="7" t="s">
        <v>414</v>
      </c>
      <c r="D135" s="7" t="s">
        <v>483</v>
      </c>
      <c r="E135" s="8">
        <v>8</v>
      </c>
      <c r="F135" s="9">
        <v>1183725.7430211999</v>
      </c>
    </row>
    <row r="136" spans="1:6" ht="20.399999999999999" x14ac:dyDescent="0.3">
      <c r="A136" s="7" t="s">
        <v>525</v>
      </c>
      <c r="B136" s="7" t="s">
        <v>240</v>
      </c>
      <c r="C136" s="7" t="s">
        <v>241</v>
      </c>
      <c r="D136" s="7" t="s">
        <v>526</v>
      </c>
      <c r="E136" s="8">
        <v>9</v>
      </c>
      <c r="F136" s="9">
        <v>385614.36085350002</v>
      </c>
    </row>
    <row r="137" spans="1:6" ht="40.799999999999997" x14ac:dyDescent="0.3">
      <c r="A137" s="7" t="s">
        <v>527</v>
      </c>
      <c r="B137" s="7" t="s">
        <v>60</v>
      </c>
      <c r="C137" s="7" t="s">
        <v>528</v>
      </c>
      <c r="D137" s="7" t="s">
        <v>529</v>
      </c>
      <c r="E137" s="8">
        <v>22</v>
      </c>
      <c r="F137" s="9">
        <v>3666890.3773489501</v>
      </c>
    </row>
    <row r="138" spans="1:6" ht="20.399999999999999" x14ac:dyDescent="0.3">
      <c r="A138" s="7" t="s">
        <v>530</v>
      </c>
      <c r="B138" s="7" t="s">
        <v>147</v>
      </c>
      <c r="C138" s="7" t="s">
        <v>531</v>
      </c>
      <c r="D138" s="7" t="s">
        <v>532</v>
      </c>
      <c r="E138" s="8">
        <v>52</v>
      </c>
      <c r="F138" s="9">
        <v>4102413.2168256799</v>
      </c>
    </row>
    <row r="139" spans="1:6" ht="20.399999999999999" x14ac:dyDescent="0.3">
      <c r="A139" s="7" t="s">
        <v>533</v>
      </c>
      <c r="B139" s="7" t="s">
        <v>2</v>
      </c>
      <c r="C139" s="7" t="s">
        <v>534</v>
      </c>
      <c r="D139" s="7" t="s">
        <v>535</v>
      </c>
      <c r="E139" s="8">
        <v>6</v>
      </c>
      <c r="F139" s="9">
        <v>1263879.6399999999</v>
      </c>
    </row>
    <row r="140" spans="1:6" ht="30.6" x14ac:dyDescent="0.3">
      <c r="A140" s="7" t="s">
        <v>536</v>
      </c>
      <c r="B140" s="7" t="s">
        <v>115</v>
      </c>
      <c r="C140" s="7" t="s">
        <v>537</v>
      </c>
      <c r="D140" s="7" t="s">
        <v>538</v>
      </c>
      <c r="E140" s="8">
        <v>11</v>
      </c>
      <c r="F140" s="9">
        <v>548367.82499999995</v>
      </c>
    </row>
    <row r="141" spans="1:6" ht="30.6" x14ac:dyDescent="0.3">
      <c r="A141" s="7" t="s">
        <v>539</v>
      </c>
      <c r="B141" s="7" t="s">
        <v>158</v>
      </c>
      <c r="C141" s="7" t="s">
        <v>540</v>
      </c>
      <c r="D141" s="7" t="s">
        <v>541</v>
      </c>
      <c r="E141" s="8">
        <v>13</v>
      </c>
      <c r="F141" s="9">
        <v>1246606.0758334</v>
      </c>
    </row>
    <row r="142" spans="1:6" x14ac:dyDescent="0.3">
      <c r="A142" s="7" t="s">
        <v>542</v>
      </c>
      <c r="B142" s="7" t="s">
        <v>135</v>
      </c>
      <c r="C142" s="7" t="s">
        <v>543</v>
      </c>
      <c r="D142" s="7" t="s">
        <v>544</v>
      </c>
      <c r="E142" s="8">
        <v>21</v>
      </c>
      <c r="F142" s="9">
        <v>4036595.5926657501</v>
      </c>
    </row>
    <row r="143" spans="1:6" ht="20.399999999999999" x14ac:dyDescent="0.3">
      <c r="A143" s="7" t="s">
        <v>482</v>
      </c>
      <c r="B143" s="7" t="s">
        <v>413</v>
      </c>
      <c r="C143" s="7" t="s">
        <v>414</v>
      </c>
      <c r="D143" s="7" t="s">
        <v>483</v>
      </c>
      <c r="E143" s="8">
        <v>1</v>
      </c>
      <c r="F143" s="9">
        <v>182522.79</v>
      </c>
    </row>
    <row r="144" spans="1:6" ht="20.399999999999999" x14ac:dyDescent="0.3">
      <c r="A144" s="7" t="s">
        <v>696</v>
      </c>
      <c r="B144" s="7" t="s">
        <v>34</v>
      </c>
      <c r="C144" s="7" t="s">
        <v>598</v>
      </c>
      <c r="D144" s="7" t="s">
        <v>697</v>
      </c>
      <c r="E144" s="8">
        <v>1</v>
      </c>
      <c r="F144" s="9">
        <v>121476.86164399999</v>
      </c>
    </row>
    <row r="145" spans="1:6" x14ac:dyDescent="0.3">
      <c r="A145" s="7" t="s">
        <v>698</v>
      </c>
      <c r="B145" s="7" t="s">
        <v>143</v>
      </c>
      <c r="C145" s="7" t="s">
        <v>144</v>
      </c>
      <c r="D145" s="7" t="s">
        <v>699</v>
      </c>
      <c r="E145" s="8">
        <v>28</v>
      </c>
      <c r="F145" s="9">
        <v>5933128.4901582301</v>
      </c>
    </row>
    <row r="146" spans="1:6" ht="40.799999999999997" x14ac:dyDescent="0.3">
      <c r="A146" s="7" t="s">
        <v>700</v>
      </c>
      <c r="B146" s="7" t="s">
        <v>49</v>
      </c>
      <c r="C146" s="7" t="s">
        <v>31</v>
      </c>
      <c r="D146" s="7" t="s">
        <v>701</v>
      </c>
      <c r="E146" s="8">
        <v>1</v>
      </c>
      <c r="F146" s="9">
        <v>101599.895881</v>
      </c>
    </row>
    <row r="147" spans="1:6" ht="61.2" x14ac:dyDescent="0.3">
      <c r="A147" s="7" t="s">
        <v>702</v>
      </c>
      <c r="B147" s="7" t="s">
        <v>201</v>
      </c>
      <c r="C147" s="7" t="s">
        <v>703</v>
      </c>
      <c r="D147" s="7" t="s">
        <v>704</v>
      </c>
      <c r="E147" s="8">
        <v>127</v>
      </c>
      <c r="F147" s="9">
        <v>4684954.0906232502</v>
      </c>
    </row>
    <row r="148" spans="1:6" ht="30.6" x14ac:dyDescent="0.3">
      <c r="A148" s="7" t="s">
        <v>705</v>
      </c>
      <c r="B148" s="7" t="s">
        <v>135</v>
      </c>
      <c r="C148" s="7" t="s">
        <v>543</v>
      </c>
      <c r="D148" s="7" t="s">
        <v>706</v>
      </c>
      <c r="E148" s="8">
        <v>54</v>
      </c>
      <c r="F148" s="9">
        <v>2221869.0177663998</v>
      </c>
    </row>
    <row r="149" spans="1:6" ht="30.6" x14ac:dyDescent="0.3">
      <c r="A149" s="7" t="s">
        <v>707</v>
      </c>
      <c r="B149" s="7" t="s">
        <v>45</v>
      </c>
      <c r="C149" s="7" t="s">
        <v>46</v>
      </c>
      <c r="D149" s="7" t="s">
        <v>708</v>
      </c>
      <c r="E149" s="8">
        <v>3</v>
      </c>
      <c r="F149" s="9">
        <v>419701.81274924998</v>
      </c>
    </row>
    <row r="150" spans="1:6" ht="30.6" x14ac:dyDescent="0.3">
      <c r="A150" s="7" t="s">
        <v>709</v>
      </c>
      <c r="B150" s="7" t="s">
        <v>312</v>
      </c>
      <c r="C150" s="7" t="s">
        <v>313</v>
      </c>
      <c r="D150" s="7" t="s">
        <v>710</v>
      </c>
      <c r="E150" s="8">
        <v>5</v>
      </c>
      <c r="F150" s="9">
        <v>164553.29692699999</v>
      </c>
    </row>
    <row r="151" spans="1:6" x14ac:dyDescent="0.3">
      <c r="A151" s="7" t="s">
        <v>711</v>
      </c>
      <c r="B151" s="7" t="s">
        <v>19</v>
      </c>
      <c r="C151" s="7" t="s">
        <v>20</v>
      </c>
      <c r="D151" s="7" t="s">
        <v>712</v>
      </c>
      <c r="E151" s="8">
        <v>60</v>
      </c>
      <c r="F151" s="9">
        <v>10168225.5</v>
      </c>
    </row>
    <row r="152" spans="1:6" x14ac:dyDescent="0.3">
      <c r="A152" s="7" t="s">
        <v>713</v>
      </c>
      <c r="B152" s="7" t="s">
        <v>370</v>
      </c>
      <c r="C152" s="7" t="s">
        <v>385</v>
      </c>
      <c r="D152" s="7" t="s">
        <v>714</v>
      </c>
      <c r="E152" s="8">
        <v>6</v>
      </c>
      <c r="F152" s="9">
        <v>1044683.075</v>
      </c>
    </row>
    <row r="153" spans="1:6" ht="20.399999999999999" x14ac:dyDescent="0.3">
      <c r="A153" s="7" t="s">
        <v>715</v>
      </c>
      <c r="B153" s="7" t="s">
        <v>135</v>
      </c>
      <c r="C153" s="7" t="s">
        <v>716</v>
      </c>
      <c r="D153" s="7" t="s">
        <v>717</v>
      </c>
      <c r="E153" s="8">
        <v>45</v>
      </c>
      <c r="F153" s="9">
        <v>1171059.1637212001</v>
      </c>
    </row>
    <row r="154" spans="1:6" ht="61.2" x14ac:dyDescent="0.3">
      <c r="A154" s="7" t="s">
        <v>718</v>
      </c>
      <c r="B154" s="7" t="s">
        <v>246</v>
      </c>
      <c r="C154" s="7" t="s">
        <v>247</v>
      </c>
      <c r="D154" s="7" t="s">
        <v>719</v>
      </c>
      <c r="E154" s="8">
        <v>36</v>
      </c>
      <c r="F154" s="9">
        <v>7017723.6901874999</v>
      </c>
    </row>
    <row r="155" spans="1:6" ht="30.6" x14ac:dyDescent="0.3">
      <c r="A155" s="7" t="s">
        <v>720</v>
      </c>
      <c r="B155" s="7" t="s">
        <v>107</v>
      </c>
      <c r="C155" s="7" t="s">
        <v>108</v>
      </c>
      <c r="D155" s="7" t="s">
        <v>721</v>
      </c>
      <c r="E155" s="8">
        <v>8</v>
      </c>
      <c r="F155" s="9">
        <v>72631.5</v>
      </c>
    </row>
    <row r="156" spans="1:6" ht="20.399999999999999" x14ac:dyDescent="0.3">
      <c r="A156" s="7" t="s">
        <v>722</v>
      </c>
      <c r="B156" s="7" t="s">
        <v>97</v>
      </c>
      <c r="C156" s="7" t="s">
        <v>723</v>
      </c>
      <c r="D156" s="7" t="s">
        <v>724</v>
      </c>
      <c r="E156" s="8">
        <v>145</v>
      </c>
      <c r="F156" s="9">
        <v>3366155.9984986</v>
      </c>
    </row>
    <row r="157" spans="1:6" ht="20.399999999999999" x14ac:dyDescent="0.3">
      <c r="A157" s="7" t="s">
        <v>725</v>
      </c>
      <c r="B157" s="7" t="s">
        <v>215</v>
      </c>
      <c r="C157" s="7" t="s">
        <v>216</v>
      </c>
      <c r="D157" s="7" t="s">
        <v>726</v>
      </c>
      <c r="E157" s="8">
        <v>1</v>
      </c>
      <c r="F157" s="9">
        <v>235048.61977525</v>
      </c>
    </row>
    <row r="158" spans="1:6" ht="40.799999999999997" x14ac:dyDescent="0.3">
      <c r="A158" s="7" t="s">
        <v>138</v>
      </c>
      <c r="B158" s="7" t="s">
        <v>23</v>
      </c>
      <c r="C158" s="7" t="s">
        <v>127</v>
      </c>
      <c r="D158" s="7" t="s">
        <v>139</v>
      </c>
      <c r="E158" s="8">
        <v>1</v>
      </c>
      <c r="F158" s="9">
        <v>19507.610375</v>
      </c>
    </row>
    <row r="159" spans="1:6" ht="30.6" x14ac:dyDescent="0.3">
      <c r="A159" s="7" t="s">
        <v>140</v>
      </c>
      <c r="B159" s="7" t="s">
        <v>9</v>
      </c>
      <c r="C159" s="7" t="s">
        <v>10</v>
      </c>
      <c r="D159" s="7" t="s">
        <v>141</v>
      </c>
      <c r="E159" s="8">
        <v>1</v>
      </c>
      <c r="F159" s="9">
        <v>11368.984484500001</v>
      </c>
    </row>
    <row r="160" spans="1:6" x14ac:dyDescent="0.3">
      <c r="A160" s="7" t="s">
        <v>142</v>
      </c>
      <c r="B160" s="7" t="s">
        <v>143</v>
      </c>
      <c r="C160" s="7" t="s">
        <v>144</v>
      </c>
      <c r="D160" s="7" t="s">
        <v>145</v>
      </c>
      <c r="E160" s="8">
        <v>12</v>
      </c>
      <c r="F160" s="9">
        <v>93451.319474999997</v>
      </c>
    </row>
    <row r="161" spans="1:6" ht="30.6" x14ac:dyDescent="0.3">
      <c r="A161" s="7" t="s">
        <v>146</v>
      </c>
      <c r="B161" s="7" t="s">
        <v>147</v>
      </c>
      <c r="C161" s="7" t="s">
        <v>42</v>
      </c>
      <c r="D161" s="7" t="s">
        <v>148</v>
      </c>
      <c r="E161" s="8">
        <v>23</v>
      </c>
      <c r="F161" s="9">
        <v>41754.469351500004</v>
      </c>
    </row>
    <row r="162" spans="1:6" ht="20.399999999999999" x14ac:dyDescent="0.3">
      <c r="A162" s="7" t="s">
        <v>149</v>
      </c>
      <c r="B162" s="7" t="s">
        <v>89</v>
      </c>
      <c r="C162" s="7" t="s">
        <v>90</v>
      </c>
      <c r="D162" s="7" t="s">
        <v>150</v>
      </c>
      <c r="E162" s="8">
        <v>196</v>
      </c>
      <c r="F162" s="9">
        <v>334535.89532100002</v>
      </c>
    </row>
    <row r="163" spans="1:6" ht="51" x14ac:dyDescent="0.3">
      <c r="A163" s="7" t="s">
        <v>151</v>
      </c>
      <c r="B163" s="7" t="s">
        <v>41</v>
      </c>
      <c r="C163" s="7" t="s">
        <v>42</v>
      </c>
      <c r="D163" s="7" t="s">
        <v>152</v>
      </c>
      <c r="E163" s="8">
        <v>31</v>
      </c>
      <c r="F163" s="9">
        <v>67294.295275000011</v>
      </c>
    </row>
    <row r="164" spans="1:6" ht="51" x14ac:dyDescent="0.3">
      <c r="A164" s="7" t="s">
        <v>153</v>
      </c>
      <c r="B164" s="7" t="s">
        <v>89</v>
      </c>
      <c r="C164" s="7" t="s">
        <v>90</v>
      </c>
      <c r="D164" s="7" t="s">
        <v>154</v>
      </c>
      <c r="E164" s="8">
        <v>56</v>
      </c>
      <c r="F164" s="9">
        <v>374581.15</v>
      </c>
    </row>
    <row r="165" spans="1:6" x14ac:dyDescent="0.3">
      <c r="A165" s="7" t="s">
        <v>155</v>
      </c>
      <c r="B165" s="7"/>
      <c r="C165" s="7" t="s">
        <v>156</v>
      </c>
      <c r="D165" s="7"/>
      <c r="E165" s="8">
        <v>408</v>
      </c>
      <c r="F165" s="9">
        <v>603991.53</v>
      </c>
    </row>
    <row r="166" spans="1:6" ht="30.6" x14ac:dyDescent="0.3">
      <c r="A166" s="7" t="s">
        <v>157</v>
      </c>
      <c r="B166" s="7" t="s">
        <v>158</v>
      </c>
      <c r="C166" s="7"/>
      <c r="D166" s="7" t="s">
        <v>159</v>
      </c>
      <c r="E166" s="8">
        <v>17</v>
      </c>
      <c r="F166" s="9">
        <v>50297.313750000001</v>
      </c>
    </row>
    <row r="167" spans="1:6" ht="30.6" x14ac:dyDescent="0.3">
      <c r="A167" s="7" t="s">
        <v>160</v>
      </c>
      <c r="B167" s="7" t="s">
        <v>9</v>
      </c>
      <c r="C167" s="7" t="s">
        <v>10</v>
      </c>
      <c r="D167" s="7" t="s">
        <v>161</v>
      </c>
      <c r="E167" s="8">
        <v>1</v>
      </c>
      <c r="F167" s="9">
        <v>3331.7884837500001</v>
      </c>
    </row>
    <row r="168" spans="1:6" ht="30.6" x14ac:dyDescent="0.3">
      <c r="A168" s="7" t="s">
        <v>162</v>
      </c>
      <c r="B168" s="7" t="s">
        <v>9</v>
      </c>
      <c r="C168" s="7" t="s">
        <v>10</v>
      </c>
      <c r="D168" s="7" t="s">
        <v>163</v>
      </c>
      <c r="E168" s="8">
        <v>1</v>
      </c>
      <c r="F168" s="9">
        <v>19582.989766750001</v>
      </c>
    </row>
    <row r="169" spans="1:6" ht="51" x14ac:dyDescent="0.3">
      <c r="A169" s="7" t="s">
        <v>164</v>
      </c>
      <c r="B169" s="7" t="s">
        <v>165</v>
      </c>
      <c r="C169" s="7" t="s">
        <v>10</v>
      </c>
      <c r="D169" s="7" t="s">
        <v>166</v>
      </c>
      <c r="E169" s="8">
        <v>114</v>
      </c>
      <c r="F169" s="9">
        <v>410739.17038600001</v>
      </c>
    </row>
    <row r="170" spans="1:6" ht="30.6" x14ac:dyDescent="0.3">
      <c r="A170" s="7" t="s">
        <v>167</v>
      </c>
      <c r="B170" s="7" t="s">
        <v>168</v>
      </c>
      <c r="C170" s="7" t="s">
        <v>169</v>
      </c>
      <c r="D170" s="7" t="s">
        <v>170</v>
      </c>
      <c r="E170" s="8">
        <v>115</v>
      </c>
      <c r="F170" s="9">
        <v>1343226.7547800001</v>
      </c>
    </row>
    <row r="171" spans="1:6" ht="20.399999999999999" x14ac:dyDescent="0.3">
      <c r="A171" s="7" t="s">
        <v>171</v>
      </c>
      <c r="B171" s="7" t="s">
        <v>172</v>
      </c>
      <c r="C171" s="7" t="s">
        <v>173</v>
      </c>
      <c r="D171" s="7" t="s">
        <v>174</v>
      </c>
      <c r="E171" s="8">
        <v>48</v>
      </c>
      <c r="F171" s="9">
        <v>96842</v>
      </c>
    </row>
    <row r="172" spans="1:6" ht="20.399999999999999" x14ac:dyDescent="0.3">
      <c r="A172" s="7" t="s">
        <v>175</v>
      </c>
      <c r="B172" s="7" t="s">
        <v>176</v>
      </c>
      <c r="C172" s="7" t="s">
        <v>173</v>
      </c>
      <c r="D172" s="7" t="s">
        <v>177</v>
      </c>
      <c r="E172" s="8">
        <v>834</v>
      </c>
      <c r="F172" s="9">
        <v>2229175.86</v>
      </c>
    </row>
    <row r="173" spans="1:6" ht="61.2" x14ac:dyDescent="0.3">
      <c r="A173" s="7" t="s">
        <v>178</v>
      </c>
      <c r="B173" s="7" t="s">
        <v>179</v>
      </c>
      <c r="C173" s="7" t="s">
        <v>180</v>
      </c>
      <c r="D173" s="7" t="s">
        <v>181</v>
      </c>
      <c r="E173" s="8">
        <v>1</v>
      </c>
      <c r="F173" s="9">
        <v>3440.2515237500002</v>
      </c>
    </row>
    <row r="174" spans="1:6" ht="61.2" x14ac:dyDescent="0.3">
      <c r="A174" s="7" t="s">
        <v>182</v>
      </c>
      <c r="B174" s="7" t="s">
        <v>179</v>
      </c>
      <c r="C174" s="7" t="s">
        <v>180</v>
      </c>
      <c r="D174" s="7" t="s">
        <v>181</v>
      </c>
      <c r="E174" s="8">
        <v>39</v>
      </c>
      <c r="F174" s="9">
        <v>139210.375</v>
      </c>
    </row>
    <row r="175" spans="1:6" ht="30.6" x14ac:dyDescent="0.3">
      <c r="A175" s="7" t="s">
        <v>183</v>
      </c>
      <c r="B175" s="7" t="s">
        <v>23</v>
      </c>
      <c r="C175" s="7" t="s">
        <v>24</v>
      </c>
      <c r="D175" s="7" t="s">
        <v>184</v>
      </c>
      <c r="E175" s="8">
        <v>72</v>
      </c>
      <c r="F175" s="9">
        <v>127546.966625</v>
      </c>
    </row>
    <row r="176" spans="1:6" ht="51" x14ac:dyDescent="0.3">
      <c r="A176" s="7" t="s">
        <v>185</v>
      </c>
      <c r="B176" s="7" t="s">
        <v>89</v>
      </c>
      <c r="C176" s="7" t="s">
        <v>90</v>
      </c>
      <c r="D176" s="7" t="s">
        <v>154</v>
      </c>
      <c r="E176" s="8">
        <v>5</v>
      </c>
      <c r="F176" s="9">
        <v>429693.39</v>
      </c>
    </row>
    <row r="177" spans="1:6" ht="30.6" x14ac:dyDescent="0.3">
      <c r="A177" s="7" t="s">
        <v>186</v>
      </c>
      <c r="B177" s="7" t="s">
        <v>68</v>
      </c>
      <c r="C177" s="7" t="s">
        <v>187</v>
      </c>
      <c r="D177" s="7" t="s">
        <v>188</v>
      </c>
      <c r="E177" s="8">
        <v>77</v>
      </c>
      <c r="F177" s="9">
        <v>1053817</v>
      </c>
    </row>
    <row r="178" spans="1:6" ht="51" x14ac:dyDescent="0.3">
      <c r="A178" s="7" t="s">
        <v>189</v>
      </c>
      <c r="B178" s="7" t="s">
        <v>41</v>
      </c>
      <c r="C178" s="7" t="s">
        <v>42</v>
      </c>
      <c r="D178" s="7" t="s">
        <v>190</v>
      </c>
      <c r="E178" s="8">
        <v>34</v>
      </c>
      <c r="F178" s="9">
        <v>373881.61</v>
      </c>
    </row>
    <row r="179" spans="1:6" ht="20.399999999999999" x14ac:dyDescent="0.3">
      <c r="A179" s="7" t="s">
        <v>191</v>
      </c>
      <c r="B179" s="7" t="s">
        <v>192</v>
      </c>
      <c r="C179" s="7" t="s">
        <v>90</v>
      </c>
      <c r="D179" s="7" t="s">
        <v>193</v>
      </c>
      <c r="E179" s="8">
        <v>77</v>
      </c>
      <c r="F179" s="9">
        <v>79532.376183250002</v>
      </c>
    </row>
    <row r="180" spans="1:6" ht="40.799999999999997" x14ac:dyDescent="0.3">
      <c r="A180" s="7" t="s">
        <v>194</v>
      </c>
      <c r="B180" s="7" t="s">
        <v>23</v>
      </c>
      <c r="C180" s="7" t="s">
        <v>24</v>
      </c>
      <c r="D180" s="7" t="s">
        <v>195</v>
      </c>
      <c r="E180" s="8">
        <v>40</v>
      </c>
      <c r="F180" s="9">
        <v>740367.98472499999</v>
      </c>
    </row>
    <row r="181" spans="1:6" ht="20.399999999999999" x14ac:dyDescent="0.3">
      <c r="A181" s="7" t="s">
        <v>196</v>
      </c>
      <c r="B181" s="7" t="s">
        <v>192</v>
      </c>
      <c r="C181" s="7" t="s">
        <v>90</v>
      </c>
      <c r="D181" s="7" t="s">
        <v>197</v>
      </c>
      <c r="E181" s="8">
        <v>33</v>
      </c>
      <c r="F181" s="9">
        <v>147597.84851474999</v>
      </c>
    </row>
    <row r="182" spans="1:6" ht="30.6" x14ac:dyDescent="0.3">
      <c r="A182" s="7" t="s">
        <v>198</v>
      </c>
      <c r="B182" s="7" t="s">
        <v>23</v>
      </c>
      <c r="C182" s="7" t="s">
        <v>24</v>
      </c>
      <c r="D182" s="7" t="s">
        <v>199</v>
      </c>
      <c r="E182" s="8">
        <v>59</v>
      </c>
      <c r="F182" s="9">
        <v>122263.02499999999</v>
      </c>
    </row>
    <row r="183" spans="1:6" ht="61.2" x14ac:dyDescent="0.3">
      <c r="A183" s="7" t="s">
        <v>200</v>
      </c>
      <c r="B183" s="7" t="s">
        <v>201</v>
      </c>
      <c r="C183" s="7" t="s">
        <v>202</v>
      </c>
      <c r="D183" s="7" t="s">
        <v>203</v>
      </c>
      <c r="E183" s="8">
        <v>44</v>
      </c>
      <c r="F183" s="9">
        <v>636079.06492475001</v>
      </c>
    </row>
    <row r="184" spans="1:6" ht="61.2" x14ac:dyDescent="0.3">
      <c r="A184" s="7" t="s">
        <v>204</v>
      </c>
      <c r="B184" s="7" t="s">
        <v>201</v>
      </c>
      <c r="C184" s="7" t="s">
        <v>202</v>
      </c>
      <c r="D184" s="7" t="s">
        <v>205</v>
      </c>
      <c r="E184" s="8">
        <v>56</v>
      </c>
      <c r="F184" s="9">
        <v>827227.64452275005</v>
      </c>
    </row>
    <row r="185" spans="1:6" ht="61.2" x14ac:dyDescent="0.3">
      <c r="A185" s="7" t="s">
        <v>206</v>
      </c>
      <c r="B185" s="7" t="s">
        <v>201</v>
      </c>
      <c r="C185" s="7" t="s">
        <v>207</v>
      </c>
      <c r="D185" s="7" t="s">
        <v>208</v>
      </c>
      <c r="E185" s="8">
        <v>31</v>
      </c>
      <c r="F185" s="9">
        <v>325118.09555775003</v>
      </c>
    </row>
    <row r="186" spans="1:6" ht="20.399999999999999" x14ac:dyDescent="0.3">
      <c r="A186" s="7" t="s">
        <v>209</v>
      </c>
      <c r="B186" s="7" t="s">
        <v>81</v>
      </c>
      <c r="C186" s="7" t="s">
        <v>210</v>
      </c>
      <c r="D186" s="7" t="s">
        <v>211</v>
      </c>
      <c r="E186" s="8">
        <v>686</v>
      </c>
      <c r="F186" s="9">
        <v>4135854.65</v>
      </c>
    </row>
    <row r="187" spans="1:6" ht="20.399999999999999" x14ac:dyDescent="0.3">
      <c r="A187" s="7" t="s">
        <v>212</v>
      </c>
      <c r="B187" s="7" t="s">
        <v>81</v>
      </c>
      <c r="C187" s="7" t="s">
        <v>210</v>
      </c>
      <c r="D187" s="7" t="s">
        <v>213</v>
      </c>
      <c r="E187" s="8">
        <v>687</v>
      </c>
      <c r="F187" s="9">
        <v>1247014.96</v>
      </c>
    </row>
    <row r="188" spans="1:6" ht="30.6" x14ac:dyDescent="0.3">
      <c r="A188" s="7" t="s">
        <v>214</v>
      </c>
      <c r="B188" s="7" t="s">
        <v>215</v>
      </c>
      <c r="C188" s="7" t="s">
        <v>216</v>
      </c>
      <c r="D188" s="14" t="s">
        <v>217</v>
      </c>
      <c r="E188" s="8">
        <v>76</v>
      </c>
      <c r="F188" s="9">
        <v>150703.1</v>
      </c>
    </row>
    <row r="189" spans="1:6" ht="30.6" x14ac:dyDescent="0.3">
      <c r="A189" s="7" t="s">
        <v>218</v>
      </c>
      <c r="B189" s="7" t="s">
        <v>9</v>
      </c>
      <c r="C189" s="7" t="s">
        <v>10</v>
      </c>
      <c r="D189" s="7" t="s">
        <v>219</v>
      </c>
      <c r="E189" s="8">
        <v>1</v>
      </c>
      <c r="F189" s="9">
        <v>4568.1581925</v>
      </c>
    </row>
    <row r="190" spans="1:6" ht="30.6" x14ac:dyDescent="0.3">
      <c r="A190" s="7" t="s">
        <v>220</v>
      </c>
      <c r="B190" s="7" t="s">
        <v>135</v>
      </c>
      <c r="C190" s="7" t="s">
        <v>221</v>
      </c>
      <c r="D190" s="7" t="s">
        <v>222</v>
      </c>
      <c r="E190" s="8">
        <v>1</v>
      </c>
      <c r="F190" s="9">
        <v>10937.08</v>
      </c>
    </row>
    <row r="191" spans="1:6" ht="61.2" x14ac:dyDescent="0.3">
      <c r="A191" s="7" t="s">
        <v>182</v>
      </c>
      <c r="B191" s="7" t="s">
        <v>179</v>
      </c>
      <c r="C191" s="7" t="s">
        <v>180</v>
      </c>
      <c r="D191" s="7" t="s">
        <v>223</v>
      </c>
      <c r="E191" s="8">
        <v>98</v>
      </c>
      <c r="F191" s="9">
        <v>341368.05</v>
      </c>
    </row>
    <row r="192" spans="1:6" ht="30.6" x14ac:dyDescent="0.3">
      <c r="A192" s="7" t="s">
        <v>224</v>
      </c>
      <c r="B192" s="7" t="s">
        <v>225</v>
      </c>
      <c r="C192" s="7" t="s">
        <v>226</v>
      </c>
      <c r="D192" s="7" t="s">
        <v>227</v>
      </c>
      <c r="E192" s="8">
        <v>12</v>
      </c>
      <c r="F192" s="9">
        <v>186796.16</v>
      </c>
    </row>
    <row r="193" spans="1:6" ht="30.6" x14ac:dyDescent="0.3">
      <c r="A193" s="7" t="s">
        <v>228</v>
      </c>
      <c r="B193" s="7" t="s">
        <v>9</v>
      </c>
      <c r="C193" s="7" t="s">
        <v>10</v>
      </c>
      <c r="D193" s="7" t="s">
        <v>229</v>
      </c>
      <c r="E193" s="8">
        <v>1</v>
      </c>
      <c r="F193" s="9">
        <v>10765.937245249999</v>
      </c>
    </row>
    <row r="194" spans="1:6" ht="20.399999999999999" x14ac:dyDescent="0.3">
      <c r="A194" s="7" t="s">
        <v>230</v>
      </c>
      <c r="B194" s="7" t="s">
        <v>89</v>
      </c>
      <c r="C194" s="7" t="s">
        <v>90</v>
      </c>
      <c r="D194" s="7" t="s">
        <v>231</v>
      </c>
      <c r="E194" s="8">
        <v>43</v>
      </c>
      <c r="F194" s="9">
        <v>96472.136191500002</v>
      </c>
    </row>
    <row r="195" spans="1:6" ht="20.399999999999999" x14ac:dyDescent="0.3">
      <c r="A195" s="7" t="s">
        <v>232</v>
      </c>
      <c r="B195" s="7" t="s">
        <v>85</v>
      </c>
      <c r="C195" s="7" t="s">
        <v>86</v>
      </c>
      <c r="D195" s="7" t="s">
        <v>233</v>
      </c>
      <c r="E195" s="8">
        <v>49</v>
      </c>
      <c r="F195" s="9">
        <v>159696.99746874999</v>
      </c>
    </row>
    <row r="196" spans="1:6" ht="30.6" x14ac:dyDescent="0.3">
      <c r="A196" s="7" t="s">
        <v>234</v>
      </c>
      <c r="B196" s="7" t="s">
        <v>9</v>
      </c>
      <c r="C196" s="7" t="s">
        <v>10</v>
      </c>
      <c r="D196" s="7" t="s">
        <v>235</v>
      </c>
      <c r="E196" s="8">
        <v>1</v>
      </c>
      <c r="F196" s="9">
        <v>13231.764564999999</v>
      </c>
    </row>
    <row r="197" spans="1:6" ht="40.799999999999997" x14ac:dyDescent="0.3">
      <c r="A197" s="7" t="s">
        <v>236</v>
      </c>
      <c r="B197" s="7" t="s">
        <v>237</v>
      </c>
      <c r="C197" s="7" t="s">
        <v>35</v>
      </c>
      <c r="D197" s="7" t="s">
        <v>238</v>
      </c>
      <c r="E197" s="8">
        <v>154</v>
      </c>
      <c r="F197" s="9">
        <v>1357231.3175602001</v>
      </c>
    </row>
    <row r="198" spans="1:6" ht="20.399999999999999" x14ac:dyDescent="0.3">
      <c r="A198" s="7" t="s">
        <v>486</v>
      </c>
      <c r="B198" s="7" t="s">
        <v>240</v>
      </c>
      <c r="C198" s="7" t="s">
        <v>487</v>
      </c>
      <c r="D198" s="7" t="s">
        <v>488</v>
      </c>
      <c r="E198" s="8">
        <v>50</v>
      </c>
      <c r="F198" s="9">
        <v>188432.74255</v>
      </c>
    </row>
    <row r="199" spans="1:6" ht="20.399999999999999" x14ac:dyDescent="0.3">
      <c r="A199" s="7" t="s">
        <v>489</v>
      </c>
      <c r="B199" s="7" t="s">
        <v>192</v>
      </c>
      <c r="C199" s="7" t="s">
        <v>90</v>
      </c>
      <c r="D199" s="7" t="s">
        <v>490</v>
      </c>
      <c r="E199" s="8">
        <v>476</v>
      </c>
      <c r="F199" s="9">
        <v>153601.0962</v>
      </c>
    </row>
    <row r="200" spans="1:6" ht="30.6" x14ac:dyDescent="0.3">
      <c r="A200" s="7" t="s">
        <v>491</v>
      </c>
      <c r="B200" s="7" t="s">
        <v>45</v>
      </c>
      <c r="C200" s="7" t="s">
        <v>46</v>
      </c>
      <c r="D200" s="7" t="s">
        <v>492</v>
      </c>
      <c r="E200" s="8">
        <v>71</v>
      </c>
      <c r="F200" s="9">
        <v>245885.84483774999</v>
      </c>
    </row>
    <row r="201" spans="1:6" ht="30.6" x14ac:dyDescent="0.3">
      <c r="A201" s="7" t="s">
        <v>493</v>
      </c>
      <c r="B201" s="7" t="s">
        <v>494</v>
      </c>
      <c r="C201" s="7" t="s">
        <v>144</v>
      </c>
      <c r="D201" s="7" t="s">
        <v>495</v>
      </c>
      <c r="E201" s="8">
        <v>117</v>
      </c>
      <c r="F201" s="9">
        <v>452893.25825050002</v>
      </c>
    </row>
    <row r="202" spans="1:6" ht="40.799999999999997" x14ac:dyDescent="0.3">
      <c r="A202" s="7" t="s">
        <v>496</v>
      </c>
      <c r="B202" s="7" t="s">
        <v>19</v>
      </c>
      <c r="C202" s="7" t="s">
        <v>31</v>
      </c>
      <c r="D202" s="7" t="s">
        <v>497</v>
      </c>
      <c r="E202" s="8">
        <v>10</v>
      </c>
      <c r="F202" s="9">
        <v>178382.05610625001</v>
      </c>
    </row>
    <row r="203" spans="1:6" ht="30.6" x14ac:dyDescent="0.3">
      <c r="A203" s="7" t="s">
        <v>498</v>
      </c>
      <c r="B203" s="7" t="s">
        <v>9</v>
      </c>
      <c r="C203" s="7" t="s">
        <v>10</v>
      </c>
      <c r="D203" s="7" t="s">
        <v>499</v>
      </c>
      <c r="E203" s="8">
        <v>1</v>
      </c>
      <c r="F203" s="9">
        <v>13616.312041749999</v>
      </c>
    </row>
    <row r="204" spans="1:6" ht="30.6" x14ac:dyDescent="0.3">
      <c r="A204" s="7" t="s">
        <v>500</v>
      </c>
      <c r="B204" s="7" t="s">
        <v>494</v>
      </c>
      <c r="C204" s="7" t="s">
        <v>144</v>
      </c>
      <c r="D204" s="7" t="s">
        <v>495</v>
      </c>
      <c r="E204" s="8">
        <v>35</v>
      </c>
      <c r="F204" s="9">
        <v>703540.90896499995</v>
      </c>
    </row>
    <row r="205" spans="1:6" ht="51" x14ac:dyDescent="0.3">
      <c r="A205" s="7" t="s">
        <v>501</v>
      </c>
      <c r="B205" s="7" t="s">
        <v>41</v>
      </c>
      <c r="C205" s="7" t="s">
        <v>42</v>
      </c>
      <c r="D205" s="7" t="s">
        <v>502</v>
      </c>
      <c r="E205" s="8">
        <v>39</v>
      </c>
      <c r="F205" s="9">
        <v>96842</v>
      </c>
    </row>
    <row r="206" spans="1:6" ht="51" x14ac:dyDescent="0.3">
      <c r="A206" s="7" t="s">
        <v>503</v>
      </c>
      <c r="B206" s="7" t="s">
        <v>41</v>
      </c>
      <c r="C206" s="7" t="s">
        <v>42</v>
      </c>
      <c r="D206" s="7" t="s">
        <v>504</v>
      </c>
      <c r="E206" s="8">
        <v>44</v>
      </c>
      <c r="F206" s="9">
        <v>96842</v>
      </c>
    </row>
    <row r="207" spans="1:6" ht="30.6" x14ac:dyDescent="0.3">
      <c r="A207" s="7" t="s">
        <v>727</v>
      </c>
      <c r="B207" s="7" t="s">
        <v>215</v>
      </c>
      <c r="C207" s="7" t="s">
        <v>216</v>
      </c>
      <c r="D207" s="7" t="s">
        <v>728</v>
      </c>
      <c r="E207" s="8">
        <v>34</v>
      </c>
      <c r="F207" s="9">
        <v>249959.85</v>
      </c>
    </row>
    <row r="208" spans="1:6" ht="30.6" x14ac:dyDescent="0.3">
      <c r="A208" s="7" t="s">
        <v>727</v>
      </c>
      <c r="B208" s="7" t="s">
        <v>215</v>
      </c>
      <c r="C208" s="7" t="s">
        <v>216</v>
      </c>
      <c r="D208" s="7" t="s">
        <v>728</v>
      </c>
      <c r="E208" s="8">
        <v>22</v>
      </c>
      <c r="F208" s="9">
        <v>161738.73000000001</v>
      </c>
    </row>
    <row r="209" spans="1:6" ht="30.6" x14ac:dyDescent="0.3">
      <c r="A209" s="7" t="s">
        <v>729</v>
      </c>
      <c r="B209" s="7" t="s">
        <v>215</v>
      </c>
      <c r="C209" s="7" t="s">
        <v>216</v>
      </c>
      <c r="D209" s="7" t="s">
        <v>730</v>
      </c>
      <c r="E209" s="8">
        <v>83</v>
      </c>
      <c r="F209" s="9">
        <v>107167.78</v>
      </c>
    </row>
    <row r="210" spans="1:6" ht="20.399999999999999" x14ac:dyDescent="0.3">
      <c r="A210" s="7" t="s">
        <v>731</v>
      </c>
      <c r="B210" s="7" t="s">
        <v>192</v>
      </c>
      <c r="C210" s="7" t="s">
        <v>90</v>
      </c>
      <c r="D210" s="7" t="s">
        <v>732</v>
      </c>
      <c r="E210" s="8">
        <v>13</v>
      </c>
      <c r="F210" s="9">
        <v>110157.77499999999</v>
      </c>
    </row>
    <row r="211" spans="1:6" ht="30.6" x14ac:dyDescent="0.3">
      <c r="A211" s="7" t="s">
        <v>733</v>
      </c>
      <c r="B211" s="7" t="s">
        <v>158</v>
      </c>
      <c r="C211" s="7" t="s">
        <v>540</v>
      </c>
      <c r="D211" s="7" t="s">
        <v>734</v>
      </c>
      <c r="E211" s="8">
        <v>25</v>
      </c>
      <c r="F211" s="9">
        <v>63398.220562499999</v>
      </c>
    </row>
    <row r="212" spans="1:6" ht="30.6" x14ac:dyDescent="0.3">
      <c r="A212" s="7" t="s">
        <v>735</v>
      </c>
      <c r="B212" s="7" t="s">
        <v>158</v>
      </c>
      <c r="C212" s="7" t="s">
        <v>540</v>
      </c>
      <c r="D212" s="7" t="s">
        <v>736</v>
      </c>
      <c r="E212" s="8">
        <v>24</v>
      </c>
      <c r="F212" s="9">
        <v>67590.631794999994</v>
      </c>
    </row>
    <row r="213" spans="1:6" ht="61.2" x14ac:dyDescent="0.3">
      <c r="A213" s="7" t="s">
        <v>737</v>
      </c>
      <c r="B213" s="7" t="s">
        <v>201</v>
      </c>
      <c r="C213" s="7" t="s">
        <v>202</v>
      </c>
      <c r="D213" s="7" t="s">
        <v>738</v>
      </c>
      <c r="E213" s="8">
        <v>228</v>
      </c>
      <c r="F213" s="9">
        <v>2938681.4012404</v>
      </c>
    </row>
    <row r="214" spans="1:6" ht="30.6" x14ac:dyDescent="0.3">
      <c r="A214" s="7" t="s">
        <v>739</v>
      </c>
      <c r="B214" s="7" t="s">
        <v>9</v>
      </c>
      <c r="C214" s="7" t="s">
        <v>10</v>
      </c>
      <c r="D214" s="7" t="s">
        <v>740</v>
      </c>
      <c r="E214" s="8">
        <v>1</v>
      </c>
      <c r="F214" s="9">
        <v>11956.12542525</v>
      </c>
    </row>
    <row r="215" spans="1:6" ht="30.6" x14ac:dyDescent="0.3">
      <c r="A215" s="7" t="s">
        <v>741</v>
      </c>
      <c r="B215" s="7" t="s">
        <v>123</v>
      </c>
      <c r="C215" s="7" t="s">
        <v>367</v>
      </c>
      <c r="D215" s="7" t="s">
        <v>742</v>
      </c>
      <c r="E215" s="8">
        <v>45</v>
      </c>
      <c r="F215" s="9">
        <v>436394.26250000001</v>
      </c>
    </row>
    <row r="216" spans="1:6" ht="30.6" x14ac:dyDescent="0.3">
      <c r="A216" s="7" t="s">
        <v>743</v>
      </c>
      <c r="B216" s="7" t="s">
        <v>158</v>
      </c>
      <c r="C216" s="7" t="s">
        <v>540</v>
      </c>
      <c r="D216" s="7" t="s">
        <v>744</v>
      </c>
      <c r="E216" s="8">
        <v>26</v>
      </c>
      <c r="F216" s="9">
        <v>391747.485766</v>
      </c>
    </row>
    <row r="217" spans="1:6" ht="30.6" x14ac:dyDescent="0.3">
      <c r="A217" s="7" t="s">
        <v>745</v>
      </c>
      <c r="B217" s="7" t="s">
        <v>93</v>
      </c>
      <c r="C217" s="7" t="s">
        <v>94</v>
      </c>
      <c r="D217" s="7" t="s">
        <v>746</v>
      </c>
      <c r="E217" s="8">
        <v>15</v>
      </c>
      <c r="F217" s="9">
        <v>48350.789550000001</v>
      </c>
    </row>
    <row r="218" spans="1:6" ht="30.6" x14ac:dyDescent="0.3">
      <c r="A218" s="7" t="s">
        <v>747</v>
      </c>
      <c r="B218" s="7" t="s">
        <v>93</v>
      </c>
      <c r="C218" s="7" t="s">
        <v>94</v>
      </c>
      <c r="D218" s="7" t="s">
        <v>748</v>
      </c>
      <c r="E218" s="8">
        <v>14</v>
      </c>
      <c r="F218" s="9">
        <v>210640.42893749999</v>
      </c>
    </row>
    <row r="219" spans="1:6" ht="30.6" x14ac:dyDescent="0.3">
      <c r="A219" s="7" t="s">
        <v>749</v>
      </c>
      <c r="B219" s="7" t="s">
        <v>93</v>
      </c>
      <c r="C219" s="7" t="s">
        <v>94</v>
      </c>
      <c r="D219" s="7" t="s">
        <v>748</v>
      </c>
      <c r="E219" s="8">
        <v>6</v>
      </c>
      <c r="F219" s="9">
        <v>100781.6536125</v>
      </c>
    </row>
    <row r="220" spans="1:6" ht="30.6" x14ac:dyDescent="0.3">
      <c r="A220" s="7" t="s">
        <v>750</v>
      </c>
      <c r="B220" s="7" t="s">
        <v>93</v>
      </c>
      <c r="C220" s="7" t="s">
        <v>94</v>
      </c>
      <c r="D220" s="7" t="s">
        <v>748</v>
      </c>
      <c r="E220" s="8">
        <v>14</v>
      </c>
      <c r="F220" s="9">
        <v>117167.3200125</v>
      </c>
    </row>
    <row r="221" spans="1:6" ht="20.399999999999999" x14ac:dyDescent="0.3">
      <c r="A221" s="7" t="s">
        <v>751</v>
      </c>
      <c r="B221" s="7" t="s">
        <v>237</v>
      </c>
      <c r="C221" s="7" t="s">
        <v>35</v>
      </c>
      <c r="D221" s="7" t="s">
        <v>752</v>
      </c>
      <c r="E221" s="8">
        <v>458</v>
      </c>
      <c r="F221" s="9">
        <v>1146591.122125</v>
      </c>
    </row>
    <row r="222" spans="1:6" ht="20.399999999999999" x14ac:dyDescent="0.3">
      <c r="A222" s="7" t="s">
        <v>753</v>
      </c>
      <c r="B222" s="7" t="s">
        <v>237</v>
      </c>
      <c r="C222" s="7" t="s">
        <v>35</v>
      </c>
      <c r="D222" s="7" t="s">
        <v>754</v>
      </c>
      <c r="E222" s="8">
        <v>189</v>
      </c>
      <c r="F222" s="9">
        <v>605761.41787875001</v>
      </c>
    </row>
    <row r="223" spans="1:6" ht="30.6" x14ac:dyDescent="0.3">
      <c r="A223" s="7" t="s">
        <v>755</v>
      </c>
      <c r="B223" s="7" t="s">
        <v>89</v>
      </c>
      <c r="C223" s="7" t="s">
        <v>90</v>
      </c>
      <c r="D223" s="7" t="s">
        <v>756</v>
      </c>
      <c r="E223" s="8">
        <v>20</v>
      </c>
      <c r="F223" s="9">
        <v>169473.5</v>
      </c>
    </row>
    <row r="224" spans="1:6" ht="20.399999999999999" x14ac:dyDescent="0.3">
      <c r="A224" s="7" t="s">
        <v>757</v>
      </c>
      <c r="B224" s="7" t="s">
        <v>52</v>
      </c>
      <c r="C224" s="7" t="s">
        <v>53</v>
      </c>
      <c r="D224" s="7" t="s">
        <v>758</v>
      </c>
      <c r="E224" s="8">
        <v>29</v>
      </c>
      <c r="F224" s="9">
        <v>351299.439205</v>
      </c>
    </row>
    <row r="225" spans="1:6" ht="30.6" x14ac:dyDescent="0.3">
      <c r="A225" s="7" t="s">
        <v>759</v>
      </c>
      <c r="B225" s="7" t="s">
        <v>9</v>
      </c>
      <c r="C225" s="7" t="s">
        <v>10</v>
      </c>
      <c r="D225" s="7" t="s">
        <v>760</v>
      </c>
      <c r="E225" s="8">
        <v>1</v>
      </c>
      <c r="F225" s="9">
        <v>13501.11848275</v>
      </c>
    </row>
    <row r="226" spans="1:6" ht="30.6" x14ac:dyDescent="0.3">
      <c r="A226" s="7" t="s">
        <v>761</v>
      </c>
      <c r="B226" s="7" t="s">
        <v>9</v>
      </c>
      <c r="C226" s="7" t="s">
        <v>10</v>
      </c>
      <c r="D226" s="7" t="s">
        <v>762</v>
      </c>
      <c r="E226" s="8">
        <v>1</v>
      </c>
      <c r="F226" s="9">
        <v>12840.14</v>
      </c>
    </row>
    <row r="227" spans="1:6" ht="20.399999999999999" x14ac:dyDescent="0.3">
      <c r="A227" s="7" t="s">
        <v>239</v>
      </c>
      <c r="B227" s="7" t="s">
        <v>240</v>
      </c>
      <c r="C227" s="7" t="s">
        <v>241</v>
      </c>
      <c r="D227" s="7" t="s">
        <v>242</v>
      </c>
      <c r="E227" s="8">
        <v>41</v>
      </c>
      <c r="F227" s="9">
        <v>6234960.8093064697</v>
      </c>
    </row>
    <row r="228" spans="1:6" ht="61.2" x14ac:dyDescent="0.3">
      <c r="A228" s="7" t="s">
        <v>243</v>
      </c>
      <c r="B228" s="7" t="s">
        <v>179</v>
      </c>
      <c r="C228" s="7" t="s">
        <v>28</v>
      </c>
      <c r="D228" s="7" t="s">
        <v>244</v>
      </c>
      <c r="E228" s="8">
        <v>1</v>
      </c>
      <c r="F228" s="9">
        <v>59073.62</v>
      </c>
    </row>
    <row r="229" spans="1:6" ht="61.2" x14ac:dyDescent="0.3">
      <c r="A229" s="7" t="s">
        <v>245</v>
      </c>
      <c r="B229" s="7" t="s">
        <v>246</v>
      </c>
      <c r="C229" s="7" t="s">
        <v>247</v>
      </c>
      <c r="D229" s="7" t="s">
        <v>248</v>
      </c>
      <c r="E229" s="8">
        <v>24</v>
      </c>
      <c r="F229" s="9">
        <v>534076.35474474996</v>
      </c>
    </row>
    <row r="230" spans="1:6" ht="20.399999999999999" x14ac:dyDescent="0.3">
      <c r="A230" s="7" t="s">
        <v>249</v>
      </c>
      <c r="B230" s="7" t="s">
        <v>60</v>
      </c>
      <c r="C230" s="7" t="s">
        <v>250</v>
      </c>
      <c r="D230" s="7" t="s">
        <v>251</v>
      </c>
      <c r="E230" s="8">
        <v>50</v>
      </c>
      <c r="F230" s="9">
        <v>3716479.9505717</v>
      </c>
    </row>
    <row r="231" spans="1:6" ht="30.6" x14ac:dyDescent="0.3">
      <c r="A231" s="7" t="s">
        <v>252</v>
      </c>
      <c r="B231" s="7" t="s">
        <v>72</v>
      </c>
      <c r="C231" s="7" t="s">
        <v>253</v>
      </c>
      <c r="D231" s="7" t="s">
        <v>254</v>
      </c>
      <c r="E231" s="8">
        <v>10</v>
      </c>
      <c r="F231" s="9">
        <v>1923106.8147034</v>
      </c>
    </row>
    <row r="232" spans="1:6" ht="40.799999999999997" x14ac:dyDescent="0.3">
      <c r="A232" s="7" t="s">
        <v>255</v>
      </c>
      <c r="B232" s="7" t="s">
        <v>49</v>
      </c>
      <c r="C232" s="7" t="s">
        <v>31</v>
      </c>
      <c r="D232" s="7" t="s">
        <v>256</v>
      </c>
      <c r="E232" s="8">
        <v>5</v>
      </c>
      <c r="F232" s="9">
        <v>1228054.48</v>
      </c>
    </row>
    <row r="233" spans="1:6" ht="20.399999999999999" x14ac:dyDescent="0.3">
      <c r="A233" s="7" t="s">
        <v>257</v>
      </c>
      <c r="B233" s="7" t="s">
        <v>89</v>
      </c>
      <c r="C233" s="7" t="s">
        <v>90</v>
      </c>
      <c r="D233" s="7" t="s">
        <v>258</v>
      </c>
      <c r="E233" s="8">
        <v>1200</v>
      </c>
      <c r="F233" s="9">
        <v>30250023.350000001</v>
      </c>
    </row>
    <row r="234" spans="1:6" ht="20.399999999999999" x14ac:dyDescent="0.3">
      <c r="A234" s="7" t="s">
        <v>259</v>
      </c>
      <c r="B234" s="7" t="s">
        <v>2</v>
      </c>
      <c r="C234" s="7" t="s">
        <v>260</v>
      </c>
      <c r="D234" s="7" t="s">
        <v>261</v>
      </c>
      <c r="E234" s="8">
        <v>5</v>
      </c>
      <c r="F234" s="9">
        <v>1058430.54</v>
      </c>
    </row>
    <row r="235" spans="1:6" ht="20.399999999999999" x14ac:dyDescent="0.3">
      <c r="A235" s="7" t="s">
        <v>262</v>
      </c>
      <c r="B235" s="7" t="s">
        <v>60</v>
      </c>
      <c r="C235" s="7" t="s">
        <v>61</v>
      </c>
      <c r="D235" s="14" t="s">
        <v>263</v>
      </c>
      <c r="E235" s="8">
        <v>24</v>
      </c>
      <c r="F235" s="9" t="s">
        <v>264</v>
      </c>
    </row>
    <row r="236" spans="1:6" ht="20.399999999999999" x14ac:dyDescent="0.3">
      <c r="A236" s="7" t="s">
        <v>265</v>
      </c>
      <c r="B236" s="7" t="s">
        <v>81</v>
      </c>
      <c r="C236" s="7" t="s">
        <v>82</v>
      </c>
      <c r="D236" s="14" t="s">
        <v>266</v>
      </c>
      <c r="E236" s="8">
        <v>6</v>
      </c>
      <c r="F236" s="9" t="s">
        <v>267</v>
      </c>
    </row>
    <row r="237" spans="1:6" ht="20.399999999999999" x14ac:dyDescent="0.3">
      <c r="A237" s="7" t="s">
        <v>268</v>
      </c>
      <c r="B237" s="7" t="s">
        <v>68</v>
      </c>
      <c r="C237" s="7" t="s">
        <v>187</v>
      </c>
      <c r="D237" s="7" t="s">
        <v>269</v>
      </c>
      <c r="E237" s="8">
        <v>19</v>
      </c>
      <c r="F237" s="9">
        <v>588108.24706700002</v>
      </c>
    </row>
    <row r="238" spans="1:6" ht="20.399999999999999" x14ac:dyDescent="0.3">
      <c r="A238" s="7" t="s">
        <v>270</v>
      </c>
      <c r="B238" s="7" t="s">
        <v>68</v>
      </c>
      <c r="C238" s="7" t="s">
        <v>187</v>
      </c>
      <c r="D238" s="7" t="s">
        <v>269</v>
      </c>
      <c r="E238" s="8">
        <v>16</v>
      </c>
      <c r="F238" s="9">
        <v>489846.88229400001</v>
      </c>
    </row>
    <row r="239" spans="1:6" ht="20.399999999999999" x14ac:dyDescent="0.3">
      <c r="A239" s="7" t="s">
        <v>271</v>
      </c>
      <c r="B239" s="7" t="s">
        <v>68</v>
      </c>
      <c r="C239" s="7" t="s">
        <v>187</v>
      </c>
      <c r="D239" s="7" t="s">
        <v>269</v>
      </c>
      <c r="E239" s="8">
        <v>18</v>
      </c>
      <c r="F239" s="9">
        <v>519585.5352325</v>
      </c>
    </row>
    <row r="240" spans="1:6" ht="20.399999999999999" x14ac:dyDescent="0.3">
      <c r="A240" s="7" t="s">
        <v>272</v>
      </c>
      <c r="B240" s="7" t="s">
        <v>68</v>
      </c>
      <c r="C240" s="7" t="s">
        <v>187</v>
      </c>
      <c r="D240" s="7" t="s">
        <v>269</v>
      </c>
      <c r="E240" s="8">
        <v>20</v>
      </c>
      <c r="F240" s="9">
        <v>577317.26405949995</v>
      </c>
    </row>
    <row r="241" spans="1:6" ht="20.399999999999999" x14ac:dyDescent="0.3">
      <c r="A241" s="7" t="s">
        <v>273</v>
      </c>
      <c r="B241" s="7" t="s">
        <v>68</v>
      </c>
      <c r="C241" s="7" t="s">
        <v>187</v>
      </c>
      <c r="D241" s="7" t="s">
        <v>269</v>
      </c>
      <c r="E241" s="8">
        <v>16</v>
      </c>
      <c r="F241" s="9">
        <v>466246.40215724998</v>
      </c>
    </row>
    <row r="242" spans="1:6" ht="20.399999999999999" x14ac:dyDescent="0.3">
      <c r="A242" s="7" t="s">
        <v>274</v>
      </c>
      <c r="B242" s="7" t="s">
        <v>68</v>
      </c>
      <c r="C242" s="7" t="s">
        <v>187</v>
      </c>
      <c r="D242" s="7" t="s">
        <v>269</v>
      </c>
      <c r="E242" s="8">
        <v>16</v>
      </c>
      <c r="F242" s="9">
        <v>466246.40215724998</v>
      </c>
    </row>
    <row r="243" spans="1:6" ht="20.399999999999999" x14ac:dyDescent="0.3">
      <c r="A243" s="7" t="s">
        <v>275</v>
      </c>
      <c r="B243" s="7" t="s">
        <v>68</v>
      </c>
      <c r="C243" s="7" t="s">
        <v>187</v>
      </c>
      <c r="D243" s="7" t="s">
        <v>269</v>
      </c>
      <c r="E243" s="8">
        <v>17</v>
      </c>
      <c r="F243" s="9">
        <v>495386.80153549998</v>
      </c>
    </row>
    <row r="244" spans="1:6" ht="20.399999999999999" x14ac:dyDescent="0.3">
      <c r="A244" s="7" t="s">
        <v>276</v>
      </c>
      <c r="B244" s="7" t="s">
        <v>68</v>
      </c>
      <c r="C244" s="7" t="s">
        <v>187</v>
      </c>
      <c r="D244" s="7" t="s">
        <v>269</v>
      </c>
      <c r="E244" s="8">
        <v>17</v>
      </c>
      <c r="F244" s="9">
        <v>495386.80153549998</v>
      </c>
    </row>
    <row r="245" spans="1:6" ht="40.799999999999997" x14ac:dyDescent="0.3">
      <c r="A245" s="7" t="s">
        <v>277</v>
      </c>
      <c r="B245" s="7" t="s">
        <v>278</v>
      </c>
      <c r="C245" s="7" t="s">
        <v>279</v>
      </c>
      <c r="D245" s="7" t="s">
        <v>280</v>
      </c>
      <c r="E245" s="8">
        <v>30</v>
      </c>
      <c r="F245" s="9">
        <v>5892817.5084199999</v>
      </c>
    </row>
    <row r="246" spans="1:6" ht="20.399999999999999" x14ac:dyDescent="0.3">
      <c r="A246" s="7" t="s">
        <v>281</v>
      </c>
      <c r="B246" s="7" t="s">
        <v>81</v>
      </c>
      <c r="C246" s="7" t="s">
        <v>82</v>
      </c>
      <c r="D246" s="7" t="s">
        <v>282</v>
      </c>
      <c r="E246" s="8">
        <v>1</v>
      </c>
      <c r="F246" s="9">
        <v>186052.7777685</v>
      </c>
    </row>
    <row r="247" spans="1:6" ht="30.6" x14ac:dyDescent="0.3">
      <c r="A247" s="7" t="s">
        <v>283</v>
      </c>
      <c r="B247" s="7" t="s">
        <v>284</v>
      </c>
      <c r="C247" s="7"/>
      <c r="D247" s="7" t="s">
        <v>285</v>
      </c>
      <c r="E247" s="8">
        <v>49</v>
      </c>
      <c r="F247" s="9">
        <v>10114536.906751299</v>
      </c>
    </row>
    <row r="248" spans="1:6" ht="40.799999999999997" x14ac:dyDescent="0.3">
      <c r="A248" s="7" t="s">
        <v>505</v>
      </c>
      <c r="B248" s="7" t="s">
        <v>49</v>
      </c>
      <c r="C248" s="7" t="s">
        <v>31</v>
      </c>
      <c r="D248" s="7" t="s">
        <v>506</v>
      </c>
      <c r="E248" s="8">
        <v>3</v>
      </c>
      <c r="F248" s="9">
        <v>664341.56736250001</v>
      </c>
    </row>
    <row r="249" spans="1:6" ht="40.799999999999997" x14ac:dyDescent="0.3">
      <c r="A249" s="7" t="s">
        <v>507</v>
      </c>
      <c r="B249" s="7" t="s">
        <v>49</v>
      </c>
      <c r="C249" s="7" t="s">
        <v>31</v>
      </c>
      <c r="D249" s="7" t="s">
        <v>508</v>
      </c>
      <c r="E249" s="8">
        <v>4</v>
      </c>
      <c r="F249" s="9">
        <v>1057335.7970364999</v>
      </c>
    </row>
    <row r="250" spans="1:6" ht="40.799999999999997" x14ac:dyDescent="0.3">
      <c r="A250" s="7" t="s">
        <v>509</v>
      </c>
      <c r="B250" s="7" t="s">
        <v>49</v>
      </c>
      <c r="C250" s="7" t="s">
        <v>31</v>
      </c>
      <c r="D250" s="7" t="s">
        <v>510</v>
      </c>
      <c r="E250" s="8">
        <v>3</v>
      </c>
      <c r="F250" s="9">
        <v>775963.21813974995</v>
      </c>
    </row>
    <row r="251" spans="1:6" ht="30.6" x14ac:dyDescent="0.3">
      <c r="A251" s="7" t="s">
        <v>511</v>
      </c>
      <c r="B251" s="7" t="s">
        <v>9</v>
      </c>
      <c r="C251" s="7" t="s">
        <v>10</v>
      </c>
      <c r="D251" s="7" t="s">
        <v>427</v>
      </c>
      <c r="E251" s="8">
        <v>48</v>
      </c>
      <c r="F251" s="9">
        <v>8425967.3266107515</v>
      </c>
    </row>
    <row r="252" spans="1:6" ht="20.399999999999999" x14ac:dyDescent="0.3">
      <c r="A252" s="7" t="s">
        <v>512</v>
      </c>
      <c r="B252" s="7" t="s">
        <v>60</v>
      </c>
      <c r="C252" s="7" t="s">
        <v>61</v>
      </c>
      <c r="D252" s="7" t="s">
        <v>455</v>
      </c>
      <c r="E252" s="8">
        <v>40</v>
      </c>
      <c r="F252" s="9">
        <v>5585905.5004157498</v>
      </c>
    </row>
    <row r="253" spans="1:6" ht="40.799999999999997" x14ac:dyDescent="0.3">
      <c r="A253" s="7" t="s">
        <v>513</v>
      </c>
      <c r="B253" s="7" t="s">
        <v>49</v>
      </c>
      <c r="C253" s="7" t="s">
        <v>31</v>
      </c>
      <c r="D253" s="7" t="s">
        <v>514</v>
      </c>
      <c r="E253" s="8">
        <v>1</v>
      </c>
      <c r="F253" s="9">
        <v>125267.79</v>
      </c>
    </row>
    <row r="254" spans="1:6" ht="40.799999999999997" x14ac:dyDescent="0.3">
      <c r="A254" s="7" t="s">
        <v>515</v>
      </c>
      <c r="B254" s="7" t="s">
        <v>65</v>
      </c>
      <c r="C254" s="7" t="s">
        <v>90</v>
      </c>
      <c r="D254" s="7" t="s">
        <v>516</v>
      </c>
      <c r="E254" s="8">
        <v>1</v>
      </c>
      <c r="F254" s="9">
        <v>194229.94677499999</v>
      </c>
    </row>
    <row r="255" spans="1:6" ht="30.6" x14ac:dyDescent="0.3">
      <c r="A255" s="7" t="s">
        <v>474</v>
      </c>
      <c r="B255" s="7" t="s">
        <v>413</v>
      </c>
      <c r="C255" s="7" t="s">
        <v>414</v>
      </c>
      <c r="D255" s="7" t="s">
        <v>415</v>
      </c>
      <c r="E255" s="8">
        <v>20</v>
      </c>
      <c r="F255" s="9">
        <v>3903941.21</v>
      </c>
    </row>
    <row r="256" spans="1:6" ht="20.399999999999999" x14ac:dyDescent="0.3">
      <c r="A256" s="7" t="s">
        <v>517</v>
      </c>
      <c r="B256" s="7" t="s">
        <v>379</v>
      </c>
      <c r="C256" s="7" t="s">
        <v>380</v>
      </c>
      <c r="D256" s="7" t="s">
        <v>518</v>
      </c>
      <c r="E256" s="8">
        <v>105</v>
      </c>
      <c r="F256" s="9">
        <v>18853756.654178999</v>
      </c>
    </row>
    <row r="257" spans="1:6" ht="30.6" x14ac:dyDescent="0.3">
      <c r="A257" s="7" t="s">
        <v>519</v>
      </c>
      <c r="B257" s="7" t="s">
        <v>302</v>
      </c>
      <c r="C257" s="7" t="s">
        <v>448</v>
      </c>
      <c r="D257" s="7" t="s">
        <v>520</v>
      </c>
      <c r="E257" s="8">
        <v>6</v>
      </c>
      <c r="F257" s="9">
        <v>1039118.291575</v>
      </c>
    </row>
    <row r="258" spans="1:6" ht="30.6" x14ac:dyDescent="0.3">
      <c r="A258" s="7" t="s">
        <v>763</v>
      </c>
      <c r="B258" s="7" t="s">
        <v>56</v>
      </c>
      <c r="C258" s="7" t="s">
        <v>250</v>
      </c>
      <c r="D258" s="7" t="s">
        <v>764</v>
      </c>
      <c r="E258" s="8">
        <v>33</v>
      </c>
      <c r="F258" s="9">
        <v>4766903.29585345</v>
      </c>
    </row>
    <row r="259" spans="1:6" ht="40.799999999999997" x14ac:dyDescent="0.3">
      <c r="A259" s="7" t="s">
        <v>765</v>
      </c>
      <c r="B259" s="7" t="s">
        <v>278</v>
      </c>
      <c r="C259" s="7" t="s">
        <v>279</v>
      </c>
      <c r="D259" s="7" t="s">
        <v>766</v>
      </c>
      <c r="E259" s="8">
        <v>12</v>
      </c>
      <c r="F259" s="9">
        <v>2149818.6236200002</v>
      </c>
    </row>
    <row r="260" spans="1:6" ht="30.6" x14ac:dyDescent="0.3">
      <c r="A260" s="7" t="s">
        <v>539</v>
      </c>
      <c r="B260" s="7" t="s">
        <v>158</v>
      </c>
      <c r="C260" s="7" t="s">
        <v>540</v>
      </c>
      <c r="D260" s="7" t="s">
        <v>541</v>
      </c>
      <c r="E260" s="8">
        <v>13</v>
      </c>
      <c r="F260" s="9">
        <v>1249955.3290041999</v>
      </c>
    </row>
    <row r="261" spans="1:6" ht="20.399999999999999" x14ac:dyDescent="0.3">
      <c r="A261" s="7" t="s">
        <v>696</v>
      </c>
      <c r="B261" s="7" t="s">
        <v>34</v>
      </c>
      <c r="C261" s="7" t="s">
        <v>598</v>
      </c>
      <c r="D261" s="7" t="s">
        <v>697</v>
      </c>
      <c r="E261" s="8">
        <v>1</v>
      </c>
      <c r="F261" s="9">
        <v>140712.63652500001</v>
      </c>
    </row>
    <row r="262" spans="1:6" x14ac:dyDescent="0.3">
      <c r="A262" s="7" t="s">
        <v>767</v>
      </c>
      <c r="B262" s="7" t="s">
        <v>2</v>
      </c>
      <c r="C262" s="7" t="s">
        <v>768</v>
      </c>
      <c r="D262" s="7" t="s">
        <v>769</v>
      </c>
      <c r="E262" s="8">
        <v>17</v>
      </c>
      <c r="F262" s="9">
        <v>3470005.5931798001</v>
      </c>
    </row>
    <row r="263" spans="1:6" ht="61.2" x14ac:dyDescent="0.3">
      <c r="A263" s="7" t="s">
        <v>293</v>
      </c>
      <c r="B263" s="7" t="s">
        <v>179</v>
      </c>
      <c r="C263" s="7" t="s">
        <v>294</v>
      </c>
      <c r="D263" s="7" t="s">
        <v>295</v>
      </c>
      <c r="E263" s="8">
        <v>1</v>
      </c>
      <c r="F263" s="9">
        <v>47936.79</v>
      </c>
    </row>
    <row r="264" spans="1:6" x14ac:dyDescent="0.3">
      <c r="A264" s="7" t="s">
        <v>521</v>
      </c>
      <c r="B264" s="7" t="s">
        <v>522</v>
      </c>
      <c r="C264" s="7" t="s">
        <v>523</v>
      </c>
      <c r="D264" s="7" t="s">
        <v>524</v>
      </c>
      <c r="E264" s="8">
        <v>14</v>
      </c>
      <c r="F264" s="9">
        <v>1947386.4487900001</v>
      </c>
    </row>
    <row r="265" spans="1:6" ht="20.399999999999999" x14ac:dyDescent="0.3">
      <c r="A265" s="7" t="s">
        <v>525</v>
      </c>
      <c r="B265" s="7" t="s">
        <v>240</v>
      </c>
      <c r="C265" s="7" t="s">
        <v>241</v>
      </c>
      <c r="D265" s="7" t="s">
        <v>526</v>
      </c>
      <c r="E265" s="8">
        <v>9</v>
      </c>
      <c r="F265" s="9">
        <v>422701.60264649999</v>
      </c>
    </row>
    <row r="266" spans="1:6" ht="30.6" x14ac:dyDescent="0.3">
      <c r="A266" s="7" t="s">
        <v>770</v>
      </c>
      <c r="B266" s="7" t="s">
        <v>240</v>
      </c>
      <c r="C266" s="7" t="s">
        <v>309</v>
      </c>
      <c r="D266" s="7" t="s">
        <v>771</v>
      </c>
      <c r="E266" s="8">
        <v>100</v>
      </c>
      <c r="F266" s="9">
        <v>6747326.6203223253</v>
      </c>
    </row>
    <row r="267" spans="1:6" ht="61.2" x14ac:dyDescent="0.3">
      <c r="A267" s="7" t="s">
        <v>772</v>
      </c>
      <c r="B267" s="7" t="s">
        <v>179</v>
      </c>
      <c r="C267" s="7" t="s">
        <v>299</v>
      </c>
      <c r="D267" s="7" t="s">
        <v>300</v>
      </c>
      <c r="E267" s="8">
        <v>4</v>
      </c>
      <c r="F267" s="9">
        <v>234841.85</v>
      </c>
    </row>
    <row r="268" spans="1:6" ht="30.6" x14ac:dyDescent="0.3">
      <c r="A268" s="7" t="s">
        <v>686</v>
      </c>
      <c r="B268" s="7" t="s">
        <v>687</v>
      </c>
      <c r="C268" s="7" t="s">
        <v>688</v>
      </c>
      <c r="D268" s="7" t="s">
        <v>689</v>
      </c>
      <c r="E268" s="8">
        <v>49</v>
      </c>
      <c r="F268" s="9">
        <v>11303621.609999999</v>
      </c>
    </row>
    <row r="269" spans="1:6" ht="20.399999999999999" x14ac:dyDescent="0.3">
      <c r="A269" s="7" t="s">
        <v>301</v>
      </c>
      <c r="B269" s="7" t="s">
        <v>302</v>
      </c>
      <c r="C269" s="7" t="s">
        <v>773</v>
      </c>
      <c r="D269" s="7" t="s">
        <v>304</v>
      </c>
      <c r="E269" s="8">
        <v>32</v>
      </c>
      <c r="F269" s="9">
        <v>5435576.0189484702</v>
      </c>
    </row>
    <row r="270" spans="1:6" ht="20.399999999999999" x14ac:dyDescent="0.3">
      <c r="A270" s="7" t="s">
        <v>774</v>
      </c>
      <c r="B270" s="7" t="s">
        <v>775</v>
      </c>
      <c r="C270" s="7" t="s">
        <v>776</v>
      </c>
      <c r="D270" s="7" t="s">
        <v>777</v>
      </c>
      <c r="E270" s="8">
        <v>1</v>
      </c>
      <c r="F270" s="9">
        <v>261447.74897525</v>
      </c>
    </row>
    <row r="271" spans="1:6" x14ac:dyDescent="0.3">
      <c r="A271" s="7" t="s">
        <v>700</v>
      </c>
      <c r="B271" s="7" t="s">
        <v>19</v>
      </c>
      <c r="C271" s="7" t="s">
        <v>31</v>
      </c>
      <c r="D271" s="7" t="s">
        <v>701</v>
      </c>
      <c r="E271" s="8">
        <v>1</v>
      </c>
      <c r="F271" s="9">
        <v>101599.895881</v>
      </c>
    </row>
    <row r="272" spans="1:6" x14ac:dyDescent="0.3">
      <c r="A272" s="7" t="s">
        <v>713</v>
      </c>
      <c r="B272" s="7" t="s">
        <v>370</v>
      </c>
      <c r="C272" s="7" t="s">
        <v>385</v>
      </c>
      <c r="D272" s="7" t="s">
        <v>714</v>
      </c>
      <c r="E272" s="8">
        <v>6</v>
      </c>
      <c r="F272" s="9">
        <v>1044683.075</v>
      </c>
    </row>
    <row r="273" spans="1:6" ht="40.799999999999997" x14ac:dyDescent="0.3">
      <c r="A273" s="7" t="s">
        <v>778</v>
      </c>
      <c r="B273" s="7" t="s">
        <v>56</v>
      </c>
      <c r="C273" s="7" t="s">
        <v>57</v>
      </c>
      <c r="D273" s="7" t="s">
        <v>779</v>
      </c>
      <c r="E273" s="8">
        <v>5</v>
      </c>
      <c r="F273" s="9">
        <v>1211860.0045072001</v>
      </c>
    </row>
    <row r="274" spans="1:6" ht="20.399999999999999" x14ac:dyDescent="0.3">
      <c r="A274" s="7" t="s">
        <v>780</v>
      </c>
      <c r="B274" s="7" t="s">
        <v>56</v>
      </c>
      <c r="C274" s="7" t="s">
        <v>250</v>
      </c>
      <c r="D274" s="7" t="s">
        <v>781</v>
      </c>
      <c r="E274" s="8">
        <v>7</v>
      </c>
      <c r="F274" s="9">
        <v>1639868.344795</v>
      </c>
    </row>
    <row r="275" spans="1:6" ht="30.6" x14ac:dyDescent="0.3">
      <c r="A275" s="7" t="s">
        <v>720</v>
      </c>
      <c r="B275" s="7" t="s">
        <v>107</v>
      </c>
      <c r="C275" s="7" t="s">
        <v>108</v>
      </c>
      <c r="D275" s="7" t="s">
        <v>721</v>
      </c>
      <c r="E275" s="8">
        <v>8</v>
      </c>
      <c r="F275" s="9">
        <v>72631.5</v>
      </c>
    </row>
    <row r="276" spans="1:6" ht="20.399999999999999" x14ac:dyDescent="0.3">
      <c r="A276" s="7" t="s">
        <v>725</v>
      </c>
      <c r="B276" s="7" t="s">
        <v>215</v>
      </c>
      <c r="C276" s="7" t="s">
        <v>216</v>
      </c>
      <c r="D276" s="7" t="s">
        <v>726</v>
      </c>
      <c r="E276" s="8">
        <v>1</v>
      </c>
      <c r="F276" s="9">
        <v>235048.61977525</v>
      </c>
    </row>
    <row r="277" spans="1:6" ht="51" x14ac:dyDescent="0.3">
      <c r="A277" s="7" t="s">
        <v>782</v>
      </c>
      <c r="B277" s="7" t="s">
        <v>402</v>
      </c>
      <c r="C277" s="7" t="s">
        <v>403</v>
      </c>
      <c r="D277" s="7" t="s">
        <v>783</v>
      </c>
      <c r="E277" s="8">
        <v>5</v>
      </c>
      <c r="F277" s="9">
        <v>202933.62152499997</v>
      </c>
    </row>
    <row r="278" spans="1:6" ht="20.399999999999999" x14ac:dyDescent="0.3">
      <c r="A278" s="13" t="s">
        <v>417</v>
      </c>
      <c r="B278" s="10" t="s">
        <v>34</v>
      </c>
      <c r="C278" s="10" t="s">
        <v>418</v>
      </c>
      <c r="D278" s="10" t="s">
        <v>419</v>
      </c>
      <c r="E278" s="15">
        <v>75</v>
      </c>
      <c r="F278" s="9">
        <v>1101733.73</v>
      </c>
    </row>
    <row r="279" spans="1:6" ht="30.6" x14ac:dyDescent="0.3">
      <c r="A279" s="13">
        <v>97080687</v>
      </c>
      <c r="B279" s="10" t="s">
        <v>72</v>
      </c>
      <c r="C279" s="10" t="s">
        <v>420</v>
      </c>
      <c r="D279" s="10" t="s">
        <v>102</v>
      </c>
      <c r="E279" s="10">
        <v>66</v>
      </c>
      <c r="F279" s="9">
        <v>1373646.8977000001</v>
      </c>
    </row>
    <row r="280" spans="1:6" ht="71.400000000000006" x14ac:dyDescent="0.3">
      <c r="A280" s="13" t="s">
        <v>421</v>
      </c>
      <c r="B280" s="10" t="s">
        <v>350</v>
      </c>
      <c r="C280" s="10" t="s">
        <v>422</v>
      </c>
      <c r="D280" s="10" t="s">
        <v>423</v>
      </c>
      <c r="E280" s="10">
        <v>30</v>
      </c>
      <c r="F280" s="9">
        <v>768096.46143999998</v>
      </c>
    </row>
    <row r="281" spans="1:6" x14ac:dyDescent="0.3">
      <c r="A281" s="13" t="e">
        <f t="array" ref="A281">[1]!'!VMSW-SSI!R790K2'</f>
        <v>#REF!</v>
      </c>
      <c r="B281" s="10" t="e">
        <f t="array" ref="B281">[1]!'!VMSW-SSI!R790K5'</f>
        <v>#REF!</v>
      </c>
      <c r="C281" s="10" t="s">
        <v>86</v>
      </c>
      <c r="D281" s="10" t="e">
        <f t="array" ref="D281">[1]!'!VMSW-SSI!R790K7'</f>
        <v>#REF!</v>
      </c>
      <c r="E281" s="10">
        <v>90</v>
      </c>
      <c r="F281" s="9">
        <v>2767694.5</v>
      </c>
    </row>
    <row r="282" spans="1:6" x14ac:dyDescent="0.3">
      <c r="A282" s="13" t="s">
        <v>424</v>
      </c>
      <c r="B282" s="10" t="s">
        <v>302</v>
      </c>
      <c r="C282" s="10" t="s">
        <v>303</v>
      </c>
      <c r="D282" s="10" t="s">
        <v>425</v>
      </c>
      <c r="E282" s="10">
        <v>83</v>
      </c>
      <c r="F282" s="9">
        <v>907197.59</v>
      </c>
    </row>
    <row r="283" spans="1:6" ht="30.6" x14ac:dyDescent="0.3">
      <c r="A283" s="13" t="s">
        <v>426</v>
      </c>
      <c r="B283" s="7" t="s">
        <v>9</v>
      </c>
      <c r="C283" s="7" t="s">
        <v>10</v>
      </c>
      <c r="D283" s="7" t="s">
        <v>427</v>
      </c>
      <c r="E283" s="10">
        <v>96</v>
      </c>
      <c r="F283" s="9">
        <v>349131.77</v>
      </c>
    </row>
    <row r="284" spans="1:6" ht="51" x14ac:dyDescent="0.3">
      <c r="A284" s="13" t="s">
        <v>389</v>
      </c>
      <c r="B284" s="7" t="s">
        <v>41</v>
      </c>
      <c r="C284" s="7" t="s">
        <v>42</v>
      </c>
      <c r="D284" s="7" t="s">
        <v>390</v>
      </c>
      <c r="E284" s="8">
        <v>25</v>
      </c>
      <c r="F284" s="9">
        <v>146059.86230000001</v>
      </c>
    </row>
    <row r="285" spans="1:6" ht="30.6" x14ac:dyDescent="0.3">
      <c r="A285" s="13" t="s">
        <v>428</v>
      </c>
      <c r="B285" s="7" t="s">
        <v>45</v>
      </c>
      <c r="C285" s="7" t="s">
        <v>429</v>
      </c>
      <c r="D285" s="7" t="s">
        <v>430</v>
      </c>
      <c r="E285" s="8">
        <v>4</v>
      </c>
      <c r="F285" s="9">
        <v>64996.63</v>
      </c>
    </row>
    <row r="286" spans="1:6" ht="20.399999999999999" x14ac:dyDescent="0.3">
      <c r="A286" s="13" t="s">
        <v>394</v>
      </c>
      <c r="B286" s="7" t="s">
        <v>237</v>
      </c>
      <c r="C286" s="7" t="s">
        <v>35</v>
      </c>
      <c r="D286" s="7" t="s">
        <v>395</v>
      </c>
      <c r="E286" s="8">
        <v>103</v>
      </c>
      <c r="F286" s="9">
        <v>181428.63662</v>
      </c>
    </row>
    <row r="287" spans="1:6" x14ac:dyDescent="0.3">
      <c r="A287" s="13" t="s">
        <v>431</v>
      </c>
      <c r="B287" s="7" t="s">
        <v>65</v>
      </c>
      <c r="C287" s="7" t="s">
        <v>90</v>
      </c>
      <c r="D287" s="7" t="s">
        <v>432</v>
      </c>
      <c r="E287" s="8">
        <v>21</v>
      </c>
      <c r="F287" s="9">
        <v>16717.36</v>
      </c>
    </row>
    <row r="288" spans="1:6" ht="30.6" x14ac:dyDescent="0.3">
      <c r="A288" s="13" t="s">
        <v>433</v>
      </c>
      <c r="B288" s="7" t="s">
        <v>93</v>
      </c>
      <c r="C288" s="7" t="s">
        <v>94</v>
      </c>
      <c r="D288" s="7" t="s">
        <v>287</v>
      </c>
      <c r="E288" s="8">
        <v>51</v>
      </c>
      <c r="F288" s="9">
        <v>657382.94973999995</v>
      </c>
    </row>
    <row r="289" spans="1:6" ht="20.399999999999999" x14ac:dyDescent="0.3">
      <c r="A289" s="13" t="s">
        <v>416</v>
      </c>
      <c r="B289" s="7" t="s">
        <v>85</v>
      </c>
      <c r="C289" s="7" t="s">
        <v>86</v>
      </c>
      <c r="D289" s="7" t="s">
        <v>87</v>
      </c>
      <c r="E289" s="8">
        <v>15</v>
      </c>
      <c r="F289" s="9">
        <v>359767.848</v>
      </c>
    </row>
    <row r="290" spans="1:6" ht="30.6" x14ac:dyDescent="0.3">
      <c r="A290" s="13" t="s">
        <v>434</v>
      </c>
      <c r="B290" s="7" t="s">
        <v>119</v>
      </c>
      <c r="C290" s="7" t="s">
        <v>435</v>
      </c>
      <c r="D290" s="7" t="s">
        <v>436</v>
      </c>
      <c r="E290" s="8">
        <v>15</v>
      </c>
      <c r="F290" s="9">
        <v>94450.04</v>
      </c>
    </row>
    <row r="291" spans="1:6" ht="20.399999999999999" x14ac:dyDescent="0.3">
      <c r="A291" s="13" t="s">
        <v>437</v>
      </c>
      <c r="B291" s="7" t="s">
        <v>81</v>
      </c>
      <c r="C291" s="7" t="s">
        <v>210</v>
      </c>
      <c r="D291" s="7" t="s">
        <v>438</v>
      </c>
      <c r="E291" s="8">
        <v>116</v>
      </c>
      <c r="F291" s="9">
        <v>1735235.9203300001</v>
      </c>
    </row>
    <row r="292" spans="1:6" x14ac:dyDescent="0.3">
      <c r="A292" s="13" t="s">
        <v>439</v>
      </c>
      <c r="B292" s="7" t="s">
        <v>89</v>
      </c>
      <c r="C292" s="7" t="s">
        <v>90</v>
      </c>
      <c r="D292" s="7" t="s">
        <v>440</v>
      </c>
      <c r="E292" s="8">
        <v>92</v>
      </c>
      <c r="F292" s="9">
        <v>1510392.4098999999</v>
      </c>
    </row>
    <row r="293" spans="1:6" ht="20.399999999999999" x14ac:dyDescent="0.3">
      <c r="A293" s="13" t="s">
        <v>441</v>
      </c>
      <c r="B293" s="7" t="s">
        <v>34</v>
      </c>
      <c r="C293" s="7" t="s">
        <v>442</v>
      </c>
      <c r="D293" s="7" t="s">
        <v>443</v>
      </c>
      <c r="E293" s="8">
        <v>24</v>
      </c>
      <c r="F293" s="9">
        <v>305952.25826000003</v>
      </c>
    </row>
    <row r="294" spans="1:6" x14ac:dyDescent="0.3">
      <c r="A294" s="13" t="s">
        <v>444</v>
      </c>
      <c r="B294" s="7" t="s">
        <v>370</v>
      </c>
      <c r="C294" s="7" t="s">
        <v>445</v>
      </c>
      <c r="D294" s="7" t="s">
        <v>446</v>
      </c>
      <c r="E294" s="8">
        <v>43</v>
      </c>
      <c r="F294" s="9">
        <v>1096903.74</v>
      </c>
    </row>
    <row r="295" spans="1:6" ht="30.6" x14ac:dyDescent="0.3">
      <c r="A295" s="13" t="s">
        <v>447</v>
      </c>
      <c r="B295" s="7" t="s">
        <v>45</v>
      </c>
      <c r="C295" s="7" t="s">
        <v>448</v>
      </c>
      <c r="D295" s="7" t="s">
        <v>449</v>
      </c>
      <c r="E295" s="8">
        <v>6</v>
      </c>
      <c r="F295" s="9">
        <v>23592.81</v>
      </c>
    </row>
    <row r="296" spans="1:6" ht="20.399999999999999" x14ac:dyDescent="0.3">
      <c r="A296" s="13" t="s">
        <v>450</v>
      </c>
      <c r="B296" s="7" t="s">
        <v>451</v>
      </c>
      <c r="C296" s="7" t="s">
        <v>452</v>
      </c>
      <c r="D296" s="7" t="s">
        <v>453</v>
      </c>
      <c r="E296" s="8">
        <v>32</v>
      </c>
      <c r="F296" s="9">
        <v>67219.08159999999</v>
      </c>
    </row>
    <row r="297" spans="1:6" ht="20.399999999999999" x14ac:dyDescent="0.3">
      <c r="A297" s="13" t="s">
        <v>454</v>
      </c>
      <c r="B297" s="7" t="s">
        <v>60</v>
      </c>
      <c r="C297" s="7" t="s">
        <v>61</v>
      </c>
      <c r="D297" s="7" t="s">
        <v>455</v>
      </c>
      <c r="E297" s="8">
        <v>40</v>
      </c>
      <c r="F297" s="9">
        <v>1045931.9013</v>
      </c>
    </row>
    <row r="298" spans="1:6" ht="20.399999999999999" x14ac:dyDescent="0.3">
      <c r="A298" s="13" t="s">
        <v>553</v>
      </c>
      <c r="B298" s="7" t="s">
        <v>554</v>
      </c>
      <c r="C298" s="7" t="s">
        <v>555</v>
      </c>
      <c r="D298" s="7" t="s">
        <v>556</v>
      </c>
      <c r="E298" s="10">
        <v>26</v>
      </c>
      <c r="F298" s="9">
        <v>658555.17000000004</v>
      </c>
    </row>
    <row r="299" spans="1:6" ht="20.399999999999999" x14ac:dyDescent="0.3">
      <c r="A299" s="13" t="s">
        <v>784</v>
      </c>
      <c r="B299" s="7" t="s">
        <v>2</v>
      </c>
      <c r="C299" s="7" t="s">
        <v>534</v>
      </c>
      <c r="D299" s="7" t="s">
        <v>535</v>
      </c>
      <c r="E299" s="8">
        <v>6</v>
      </c>
      <c r="F299" s="9">
        <v>69564.72</v>
      </c>
    </row>
    <row r="300" spans="1:6" ht="20.399999999999999" x14ac:dyDescent="0.3">
      <c r="A300" s="13" t="s">
        <v>785</v>
      </c>
      <c r="B300" s="7" t="s">
        <v>786</v>
      </c>
      <c r="C300" s="7"/>
      <c r="D300" s="7" t="s">
        <v>787</v>
      </c>
      <c r="E300" s="8">
        <v>6</v>
      </c>
      <c r="F300" s="9">
        <v>89881.91</v>
      </c>
    </row>
    <row r="301" spans="1:6" ht="61.2" x14ac:dyDescent="0.3">
      <c r="A301" s="13" t="s">
        <v>788</v>
      </c>
      <c r="B301" s="7" t="s">
        <v>789</v>
      </c>
      <c r="C301" s="7" t="s">
        <v>303</v>
      </c>
      <c r="D301" s="7" t="s">
        <v>790</v>
      </c>
      <c r="E301" s="8">
        <v>13</v>
      </c>
      <c r="F301" s="9">
        <v>362258.12359000003</v>
      </c>
    </row>
    <row r="302" spans="1:6" ht="40.799999999999997" x14ac:dyDescent="0.3">
      <c r="A302" s="13" t="s">
        <v>791</v>
      </c>
      <c r="B302" s="7" t="s">
        <v>409</v>
      </c>
      <c r="C302" s="7" t="s">
        <v>792</v>
      </c>
      <c r="D302" s="7" t="s">
        <v>793</v>
      </c>
      <c r="E302" s="8">
        <v>21</v>
      </c>
      <c r="F302" s="9">
        <v>277804.90429999999</v>
      </c>
    </row>
    <row r="303" spans="1:6" ht="40.799999999999997" x14ac:dyDescent="0.3">
      <c r="A303" s="13" t="s">
        <v>794</v>
      </c>
      <c r="B303" s="7" t="s">
        <v>49</v>
      </c>
      <c r="C303" s="7" t="s">
        <v>31</v>
      </c>
      <c r="D303" s="7" t="s">
        <v>795</v>
      </c>
      <c r="E303" s="8">
        <v>203</v>
      </c>
      <c r="F303" s="9">
        <v>383927.24</v>
      </c>
    </row>
    <row r="304" spans="1:6" ht="51" x14ac:dyDescent="0.3">
      <c r="A304" s="13" t="s">
        <v>796</v>
      </c>
      <c r="B304" s="7" t="s">
        <v>797</v>
      </c>
      <c r="C304" s="7" t="s">
        <v>798</v>
      </c>
      <c r="D304" s="7" t="s">
        <v>799</v>
      </c>
      <c r="E304" s="8">
        <v>37</v>
      </c>
      <c r="F304" s="9">
        <v>311776.5</v>
      </c>
    </row>
    <row r="305" spans="1:6" ht="30.6" x14ac:dyDescent="0.3">
      <c r="A305" s="13" t="s">
        <v>800</v>
      </c>
      <c r="B305" s="7" t="s">
        <v>312</v>
      </c>
      <c r="C305" s="7" t="s">
        <v>801</v>
      </c>
      <c r="D305" s="7" t="s">
        <v>802</v>
      </c>
      <c r="E305" s="8">
        <v>14</v>
      </c>
      <c r="F305" s="9">
        <v>81135.100000000006</v>
      </c>
    </row>
    <row r="306" spans="1:6" ht="20.399999999999999" x14ac:dyDescent="0.3">
      <c r="A306" s="13" t="s">
        <v>803</v>
      </c>
      <c r="B306" s="7" t="s">
        <v>402</v>
      </c>
      <c r="C306" s="7" t="s">
        <v>403</v>
      </c>
      <c r="D306" s="7" t="s">
        <v>804</v>
      </c>
      <c r="E306" s="8">
        <v>32</v>
      </c>
      <c r="F306" s="9">
        <v>872254.96</v>
      </c>
    </row>
    <row r="307" spans="1:6" ht="20.399999999999999" x14ac:dyDescent="0.3">
      <c r="A307" s="13" t="s">
        <v>805</v>
      </c>
      <c r="B307" s="7" t="s">
        <v>115</v>
      </c>
      <c r="C307" s="7" t="s">
        <v>806</v>
      </c>
      <c r="D307" s="7" t="s">
        <v>807</v>
      </c>
      <c r="E307" s="8">
        <v>50</v>
      </c>
      <c r="F307" s="9">
        <v>1412649.2</v>
      </c>
    </row>
    <row r="308" spans="1:6" ht="30.6" x14ac:dyDescent="0.3">
      <c r="A308" s="13" t="s">
        <v>808</v>
      </c>
      <c r="B308" s="7" t="s">
        <v>45</v>
      </c>
      <c r="C308" s="7" t="s">
        <v>448</v>
      </c>
      <c r="D308" s="7" t="s">
        <v>449</v>
      </c>
      <c r="E308" s="8">
        <v>6</v>
      </c>
      <c r="F308" s="9">
        <v>23592.81</v>
      </c>
    </row>
    <row r="309" spans="1:6" ht="40.799999999999997" x14ac:dyDescent="0.3">
      <c r="A309" s="13" t="s">
        <v>809</v>
      </c>
      <c r="B309" s="7" t="s">
        <v>60</v>
      </c>
      <c r="C309" s="7" t="s">
        <v>528</v>
      </c>
      <c r="D309" s="7" t="s">
        <v>529</v>
      </c>
      <c r="E309" s="8">
        <v>44</v>
      </c>
      <c r="F309" s="9">
        <v>708708.32559999998</v>
      </c>
    </row>
    <row r="310" spans="1:6" ht="30.6" x14ac:dyDescent="0.3">
      <c r="A310" s="13" t="s">
        <v>810</v>
      </c>
      <c r="B310" s="7" t="s">
        <v>123</v>
      </c>
      <c r="C310" s="7" t="s">
        <v>124</v>
      </c>
      <c r="D310" s="7" t="s">
        <v>125</v>
      </c>
      <c r="E310" s="8">
        <v>20</v>
      </c>
      <c r="F310" s="9">
        <v>355835.72915000009</v>
      </c>
    </row>
    <row r="311" spans="1:6" x14ac:dyDescent="0.3">
      <c r="A311" s="13">
        <v>65447077</v>
      </c>
      <c r="B311" s="7" t="s">
        <v>302</v>
      </c>
      <c r="C311" s="7" t="s">
        <v>303</v>
      </c>
      <c r="D311" s="7" t="s">
        <v>425</v>
      </c>
      <c r="E311" s="8">
        <v>83</v>
      </c>
      <c r="F311" s="9">
        <v>335883.13407000003</v>
      </c>
    </row>
    <row r="312" spans="1:6" ht="20.399999999999999" x14ac:dyDescent="0.3">
      <c r="A312" s="13" t="s">
        <v>811</v>
      </c>
      <c r="B312" s="7" t="s">
        <v>19</v>
      </c>
      <c r="C312" s="7" t="s">
        <v>31</v>
      </c>
      <c r="D312" s="7" t="s">
        <v>812</v>
      </c>
      <c r="E312" s="8">
        <v>62</v>
      </c>
      <c r="F312" s="9">
        <v>809483.95</v>
      </c>
    </row>
    <row r="313" spans="1:6" ht="20.399999999999999" x14ac:dyDescent="0.3">
      <c r="A313" s="13" t="s">
        <v>813</v>
      </c>
      <c r="B313" s="7" t="s">
        <v>328</v>
      </c>
      <c r="C313" s="7" t="s">
        <v>329</v>
      </c>
      <c r="D313" s="7" t="s">
        <v>330</v>
      </c>
      <c r="E313" s="8">
        <v>161</v>
      </c>
      <c r="F313" s="9">
        <v>181921.0558</v>
      </c>
    </row>
    <row r="314" spans="1:6" ht="20.399999999999999" x14ac:dyDescent="0.3">
      <c r="A314" s="13" t="s">
        <v>814</v>
      </c>
      <c r="B314" s="7" t="s">
        <v>328</v>
      </c>
      <c r="C314" s="7" t="s">
        <v>329</v>
      </c>
      <c r="D314" s="7" t="s">
        <v>330</v>
      </c>
      <c r="E314" s="8">
        <v>161</v>
      </c>
      <c r="F314" s="9">
        <v>3691071.4345999998</v>
      </c>
    </row>
    <row r="315" spans="1:6" ht="20.399999999999999" x14ac:dyDescent="0.3">
      <c r="A315" s="13">
        <v>19660661</v>
      </c>
      <c r="B315" s="7" t="s">
        <v>370</v>
      </c>
      <c r="C315" s="7" t="s">
        <v>815</v>
      </c>
      <c r="D315" s="7" t="s">
        <v>816</v>
      </c>
      <c r="E315" s="8">
        <v>65</v>
      </c>
      <c r="F315" s="9">
        <v>229959.53</v>
      </c>
    </row>
    <row r="316" spans="1:6" x14ac:dyDescent="0.3">
      <c r="A316" s="13" t="s">
        <v>345</v>
      </c>
      <c r="B316" s="7" t="s">
        <v>346</v>
      </c>
      <c r="C316" s="7" t="s">
        <v>347</v>
      </c>
      <c r="D316" s="7" t="s">
        <v>348</v>
      </c>
      <c r="E316" s="8">
        <v>15</v>
      </c>
      <c r="F316" s="9">
        <v>205859.48</v>
      </c>
    </row>
    <row r="317" spans="1:6" ht="30.6" x14ac:dyDescent="0.3">
      <c r="A317" s="13" t="s">
        <v>349</v>
      </c>
      <c r="B317" s="7" t="s">
        <v>350</v>
      </c>
      <c r="C317" s="7" t="s">
        <v>351</v>
      </c>
      <c r="D317" s="7" t="s">
        <v>352</v>
      </c>
      <c r="E317" s="8">
        <v>5</v>
      </c>
      <c r="F317" s="9">
        <v>42591.07</v>
      </c>
    </row>
    <row r="318" spans="1:6" ht="30.6" x14ac:dyDescent="0.3">
      <c r="A318" s="13" t="s">
        <v>353</v>
      </c>
      <c r="B318" s="7" t="s">
        <v>354</v>
      </c>
      <c r="C318" s="7" t="s">
        <v>355</v>
      </c>
      <c r="D318" s="7" t="s">
        <v>356</v>
      </c>
      <c r="E318" s="8">
        <v>28</v>
      </c>
      <c r="F318" s="9">
        <v>748893.44</v>
      </c>
    </row>
    <row r="319" spans="1:6" x14ac:dyDescent="0.3">
      <c r="A319" s="13" t="s">
        <v>357</v>
      </c>
      <c r="B319" s="7" t="s">
        <v>19</v>
      </c>
      <c r="C319" s="7" t="s">
        <v>20</v>
      </c>
      <c r="D319" s="7" t="s">
        <v>358</v>
      </c>
      <c r="E319" s="8">
        <v>14</v>
      </c>
      <c r="F319" s="9">
        <v>236684.34899999999</v>
      </c>
    </row>
    <row r="320" spans="1:6" ht="20.399999999999999" x14ac:dyDescent="0.3">
      <c r="A320" s="13" t="s">
        <v>359</v>
      </c>
      <c r="B320" s="7" t="s">
        <v>2</v>
      </c>
      <c r="C320" s="7" t="s">
        <v>360</v>
      </c>
      <c r="D320" s="7" t="s">
        <v>361</v>
      </c>
      <c r="E320" s="8">
        <v>24</v>
      </c>
      <c r="F320" s="9">
        <v>420277.78451999999</v>
      </c>
    </row>
    <row r="321" spans="1:6" ht="30.6" x14ac:dyDescent="0.3">
      <c r="A321" s="13" t="s">
        <v>362</v>
      </c>
      <c r="B321" s="7" t="s">
        <v>2</v>
      </c>
      <c r="C321" s="7" t="s">
        <v>360</v>
      </c>
      <c r="D321" s="7" t="s">
        <v>363</v>
      </c>
      <c r="E321" s="8">
        <v>17</v>
      </c>
      <c r="F321" s="9">
        <v>345412.45519000001</v>
      </c>
    </row>
    <row r="322" spans="1:6" ht="30.6" x14ac:dyDescent="0.3">
      <c r="A322" s="13" t="s">
        <v>364</v>
      </c>
      <c r="B322" s="7" t="s">
        <v>2</v>
      </c>
      <c r="C322" s="7" t="s">
        <v>260</v>
      </c>
      <c r="D322" s="7" t="s">
        <v>365</v>
      </c>
      <c r="E322" s="8">
        <v>14</v>
      </c>
      <c r="F322" s="9">
        <v>188757.19</v>
      </c>
    </row>
    <row r="323" spans="1:6" ht="30.6" x14ac:dyDescent="0.3">
      <c r="A323" s="13" t="s">
        <v>366</v>
      </c>
      <c r="B323" s="7" t="s">
        <v>123</v>
      </c>
      <c r="C323" s="7" t="s">
        <v>367</v>
      </c>
      <c r="D323" s="7" t="s">
        <v>368</v>
      </c>
      <c r="E323" s="8">
        <v>31</v>
      </c>
      <c r="F323" s="9">
        <v>492114.34349</v>
      </c>
    </row>
    <row r="324" spans="1:6" ht="20.399999999999999" x14ac:dyDescent="0.3">
      <c r="A324" s="13" t="s">
        <v>369</v>
      </c>
      <c r="B324" s="7" t="s">
        <v>370</v>
      </c>
      <c r="C324" s="7" t="s">
        <v>371</v>
      </c>
      <c r="D324" s="7" t="s">
        <v>372</v>
      </c>
      <c r="E324" s="8">
        <v>4</v>
      </c>
      <c r="F324" s="9">
        <v>19324.813200000001</v>
      </c>
    </row>
    <row r="325" spans="1:6" ht="61.2" x14ac:dyDescent="0.3">
      <c r="A325" s="13" t="s">
        <v>373</v>
      </c>
      <c r="B325" s="7" t="s">
        <v>179</v>
      </c>
      <c r="C325" s="7" t="s">
        <v>374</v>
      </c>
      <c r="D325" s="7" t="s">
        <v>375</v>
      </c>
      <c r="E325" s="8">
        <v>22</v>
      </c>
      <c r="F325" s="9">
        <v>249692.97793000002</v>
      </c>
    </row>
    <row r="326" spans="1:6" ht="30.6" x14ac:dyDescent="0.3">
      <c r="A326" s="13" t="s">
        <v>376</v>
      </c>
      <c r="B326" s="7" t="s">
        <v>123</v>
      </c>
      <c r="C326" s="7" t="s">
        <v>124</v>
      </c>
      <c r="D326" s="7" t="s">
        <v>377</v>
      </c>
      <c r="E326" s="8">
        <v>40</v>
      </c>
      <c r="F326" s="9">
        <v>1188091.30198</v>
      </c>
    </row>
    <row r="327" spans="1:6" ht="20.399999999999999" x14ac:dyDescent="0.3">
      <c r="A327" s="13" t="s">
        <v>378</v>
      </c>
      <c r="B327" s="7" t="s">
        <v>379</v>
      </c>
      <c r="C327" s="7" t="s">
        <v>380</v>
      </c>
      <c r="D327" s="7" t="s">
        <v>381</v>
      </c>
      <c r="E327" s="8">
        <v>42</v>
      </c>
      <c r="F327" s="9">
        <v>1110647.58607</v>
      </c>
    </row>
    <row r="328" spans="1:6" ht="30.6" x14ac:dyDescent="0.3">
      <c r="A328" s="13" t="s">
        <v>382</v>
      </c>
      <c r="B328" s="7" t="s">
        <v>119</v>
      </c>
      <c r="C328" s="7" t="s">
        <v>120</v>
      </c>
      <c r="D328" s="7" t="s">
        <v>383</v>
      </c>
      <c r="E328" s="8">
        <v>48</v>
      </c>
      <c r="F328" s="9">
        <v>1066527.03905</v>
      </c>
    </row>
    <row r="329" spans="1:6" x14ac:dyDescent="0.3">
      <c r="A329" s="13" t="s">
        <v>384</v>
      </c>
      <c r="B329" s="7" t="s">
        <v>370</v>
      </c>
      <c r="C329" s="7" t="s">
        <v>385</v>
      </c>
      <c r="D329" s="7" t="s">
        <v>386</v>
      </c>
      <c r="E329" s="8">
        <v>26</v>
      </c>
      <c r="F329" s="9">
        <v>448736.69</v>
      </c>
    </row>
    <row r="330" spans="1:6" ht="61.2" x14ac:dyDescent="0.3">
      <c r="A330" s="13" t="s">
        <v>387</v>
      </c>
      <c r="B330" s="7" t="s">
        <v>201</v>
      </c>
      <c r="C330" s="7" t="s">
        <v>202</v>
      </c>
      <c r="D330" s="7" t="s">
        <v>388</v>
      </c>
      <c r="E330" s="8">
        <v>66</v>
      </c>
      <c r="F330" s="9">
        <v>1401314.55</v>
      </c>
    </row>
    <row r="331" spans="1:6" ht="51" x14ac:dyDescent="0.3">
      <c r="A331" s="13" t="s">
        <v>389</v>
      </c>
      <c r="B331" s="7" t="s">
        <v>41</v>
      </c>
      <c r="C331" s="7" t="s">
        <v>42</v>
      </c>
      <c r="D331" s="7" t="s">
        <v>390</v>
      </c>
      <c r="E331" s="8">
        <v>25</v>
      </c>
      <c r="F331" s="9">
        <v>372537.18369999994</v>
      </c>
    </row>
    <row r="332" spans="1:6" ht="40.799999999999997" x14ac:dyDescent="0.3">
      <c r="A332" s="13" t="s">
        <v>391</v>
      </c>
      <c r="B332" s="7" t="s">
        <v>278</v>
      </c>
      <c r="C332" s="7" t="s">
        <v>392</v>
      </c>
      <c r="D332" s="7" t="s">
        <v>393</v>
      </c>
      <c r="E332" s="8">
        <v>129</v>
      </c>
      <c r="F332" s="9">
        <v>522248.36982999998</v>
      </c>
    </row>
    <row r="333" spans="1:6" ht="20.399999999999999" x14ac:dyDescent="0.3">
      <c r="A333" s="13" t="s">
        <v>394</v>
      </c>
      <c r="B333" s="7" t="s">
        <v>237</v>
      </c>
      <c r="C333" s="7" t="s">
        <v>35</v>
      </c>
      <c r="D333" s="7" t="s">
        <v>395</v>
      </c>
      <c r="E333" s="8">
        <v>103</v>
      </c>
      <c r="F333" s="9">
        <v>181428.64</v>
      </c>
    </row>
    <row r="334" spans="1:6" ht="40.799999999999997" x14ac:dyDescent="0.3">
      <c r="A334" s="13" t="s">
        <v>396</v>
      </c>
      <c r="B334" s="7" t="s">
        <v>397</v>
      </c>
      <c r="C334" s="7" t="s">
        <v>398</v>
      </c>
      <c r="D334" s="7" t="s">
        <v>399</v>
      </c>
      <c r="E334" s="8">
        <v>30</v>
      </c>
      <c r="F334" s="9">
        <v>716799.21</v>
      </c>
    </row>
    <row r="335" spans="1:6" ht="20.399999999999999" x14ac:dyDescent="0.3">
      <c r="A335" s="13" t="s">
        <v>391</v>
      </c>
      <c r="B335" s="7" t="s">
        <v>2</v>
      </c>
      <c r="C335" s="7" t="s">
        <v>260</v>
      </c>
      <c r="D335" s="7" t="s">
        <v>400</v>
      </c>
      <c r="E335" s="8">
        <v>31</v>
      </c>
      <c r="F335" s="9">
        <v>914366.65</v>
      </c>
    </row>
    <row r="336" spans="1:6" ht="20.399999999999999" x14ac:dyDescent="0.3">
      <c r="A336" s="13" t="s">
        <v>401</v>
      </c>
      <c r="B336" s="7" t="s">
        <v>402</v>
      </c>
      <c r="C336" s="7" t="s">
        <v>403</v>
      </c>
      <c r="D336" s="7" t="s">
        <v>404</v>
      </c>
      <c r="E336" s="8">
        <v>23</v>
      </c>
      <c r="F336" s="9">
        <v>206889.16259000005</v>
      </c>
    </row>
    <row r="337" spans="1:6" ht="61.2" x14ac:dyDescent="0.3">
      <c r="A337" s="13" t="s">
        <v>405</v>
      </c>
      <c r="B337" s="7" t="s">
        <v>201</v>
      </c>
      <c r="C337" s="7" t="s">
        <v>406</v>
      </c>
      <c r="D337" s="7" t="s">
        <v>407</v>
      </c>
      <c r="E337" s="8">
        <v>30</v>
      </c>
      <c r="F337" s="9">
        <v>391618.54611</v>
      </c>
    </row>
    <row r="338" spans="1:6" ht="40.799999999999997" x14ac:dyDescent="0.3">
      <c r="A338" s="13" t="s">
        <v>408</v>
      </c>
      <c r="B338" s="7" t="s">
        <v>409</v>
      </c>
      <c r="C338" s="7" t="s">
        <v>410</v>
      </c>
      <c r="D338" s="7" t="s">
        <v>411</v>
      </c>
      <c r="E338" s="8">
        <v>38</v>
      </c>
      <c r="F338" s="9">
        <v>567992.68239999993</v>
      </c>
    </row>
    <row r="339" spans="1:6" ht="30.6" x14ac:dyDescent="0.3">
      <c r="A339" s="13" t="s">
        <v>412</v>
      </c>
      <c r="B339" s="7" t="s">
        <v>413</v>
      </c>
      <c r="C339" s="7" t="s">
        <v>414</v>
      </c>
      <c r="D339" s="7" t="s">
        <v>415</v>
      </c>
      <c r="E339" s="8">
        <v>20</v>
      </c>
      <c r="F339" s="9">
        <v>613630.53070000012</v>
      </c>
    </row>
    <row r="340" spans="1:6" ht="20.399999999999999" x14ac:dyDescent="0.3">
      <c r="A340" s="13" t="s">
        <v>416</v>
      </c>
      <c r="B340" s="7" t="s">
        <v>85</v>
      </c>
      <c r="C340" s="7" t="s">
        <v>86</v>
      </c>
      <c r="D340" s="7" t="s">
        <v>87</v>
      </c>
      <c r="E340" s="8">
        <v>15</v>
      </c>
      <c r="F340" s="9">
        <v>359767.848</v>
      </c>
    </row>
    <row r="341" spans="1:6" ht="30.6" x14ac:dyDescent="0.3">
      <c r="A341" s="13" t="s">
        <v>447</v>
      </c>
      <c r="B341" s="7" t="s">
        <v>45</v>
      </c>
      <c r="C341" s="7" t="s">
        <v>448</v>
      </c>
      <c r="D341" s="7" t="s">
        <v>449</v>
      </c>
      <c r="E341" s="8">
        <v>6</v>
      </c>
      <c r="F341" s="9">
        <v>23592.81</v>
      </c>
    </row>
    <row r="342" spans="1:6" ht="20.399999999999999" x14ac:dyDescent="0.3">
      <c r="A342" s="13" t="s">
        <v>545</v>
      </c>
      <c r="B342" s="7" t="s">
        <v>2</v>
      </c>
      <c r="C342" s="7" t="s">
        <v>260</v>
      </c>
      <c r="D342" s="7" t="s">
        <v>546</v>
      </c>
      <c r="E342" s="8">
        <v>16</v>
      </c>
      <c r="F342" s="9">
        <v>257130.27</v>
      </c>
    </row>
    <row r="343" spans="1:6" ht="20.399999999999999" x14ac:dyDescent="0.3">
      <c r="A343" s="13" t="s">
        <v>450</v>
      </c>
      <c r="B343" s="7" t="s">
        <v>451</v>
      </c>
      <c r="C343" s="7" t="s">
        <v>452</v>
      </c>
      <c r="D343" s="7" t="s">
        <v>453</v>
      </c>
      <c r="E343" s="8">
        <v>32</v>
      </c>
      <c r="F343" s="9">
        <v>67219.08</v>
      </c>
    </row>
    <row r="344" spans="1:6" ht="61.2" x14ac:dyDescent="0.3">
      <c r="A344" s="13" t="s">
        <v>547</v>
      </c>
      <c r="B344" s="7" t="s">
        <v>246</v>
      </c>
      <c r="C344" s="7" t="s">
        <v>247</v>
      </c>
      <c r="D344" s="7" t="s">
        <v>548</v>
      </c>
      <c r="E344" s="8">
        <v>134</v>
      </c>
      <c r="F344" s="9">
        <v>843612.6655</v>
      </c>
    </row>
    <row r="345" spans="1:6" ht="40.799999999999997" x14ac:dyDescent="0.3">
      <c r="A345" s="13" t="s">
        <v>549</v>
      </c>
      <c r="B345" s="7" t="s">
        <v>409</v>
      </c>
      <c r="C345" s="7" t="s">
        <v>410</v>
      </c>
      <c r="D345" s="7" t="s">
        <v>550</v>
      </c>
      <c r="E345" s="8">
        <v>46</v>
      </c>
      <c r="F345" s="9">
        <v>597761.15079999994</v>
      </c>
    </row>
    <row r="346" spans="1:6" ht="20.399999999999999" x14ac:dyDescent="0.3">
      <c r="A346" s="13" t="s">
        <v>551</v>
      </c>
      <c r="B346" s="7" t="s">
        <v>135</v>
      </c>
      <c r="C346" s="7" t="s">
        <v>543</v>
      </c>
      <c r="D346" s="7" t="s">
        <v>552</v>
      </c>
      <c r="E346" s="8">
        <v>32</v>
      </c>
      <c r="F346" s="9">
        <v>393916.18486000004</v>
      </c>
    </row>
    <row r="347" spans="1:6" ht="30.6" x14ac:dyDescent="0.3">
      <c r="A347" s="13" t="s">
        <v>817</v>
      </c>
      <c r="B347" s="7" t="s">
        <v>818</v>
      </c>
      <c r="C347" s="7" t="s">
        <v>819</v>
      </c>
      <c r="D347" s="7" t="s">
        <v>285</v>
      </c>
      <c r="E347" s="8">
        <v>49</v>
      </c>
      <c r="F347" s="9">
        <v>1204713.1100000001</v>
      </c>
    </row>
    <row r="348" spans="1:6" ht="30.6" x14ac:dyDescent="0.3">
      <c r="A348" s="13" t="s">
        <v>820</v>
      </c>
      <c r="B348" s="7" t="s">
        <v>284</v>
      </c>
      <c r="C348" s="7" t="s">
        <v>819</v>
      </c>
      <c r="D348" s="7" t="s">
        <v>285</v>
      </c>
      <c r="E348" s="8">
        <v>11</v>
      </c>
      <c r="F348" s="9">
        <v>22777.536099999998</v>
      </c>
    </row>
    <row r="349" spans="1:6" ht="20.399999999999999" x14ac:dyDescent="0.3">
      <c r="A349" s="13" t="s">
        <v>821</v>
      </c>
      <c r="B349" s="7" t="s">
        <v>2</v>
      </c>
      <c r="C349" s="7" t="s">
        <v>3</v>
      </c>
      <c r="D349" s="7" t="s">
        <v>822</v>
      </c>
      <c r="E349" s="8">
        <v>17</v>
      </c>
      <c r="F349" s="9">
        <v>181485.77645000003</v>
      </c>
    </row>
    <row r="350" spans="1:6" ht="20.399999999999999" x14ac:dyDescent="0.3">
      <c r="A350" s="13" t="s">
        <v>823</v>
      </c>
      <c r="B350" s="7" t="s">
        <v>2</v>
      </c>
      <c r="C350" s="7" t="s">
        <v>824</v>
      </c>
      <c r="D350" s="7" t="s">
        <v>825</v>
      </c>
      <c r="E350" s="8">
        <v>12</v>
      </c>
      <c r="F350" s="9">
        <v>248631.2</v>
      </c>
    </row>
    <row r="351" spans="1:6" ht="40.799999999999997" x14ac:dyDescent="0.3">
      <c r="A351" s="13" t="s">
        <v>794</v>
      </c>
      <c r="B351" s="7" t="s">
        <v>49</v>
      </c>
      <c r="C351" s="7" t="s">
        <v>31</v>
      </c>
      <c r="D351" s="7" t="s">
        <v>795</v>
      </c>
      <c r="E351" s="8">
        <v>60</v>
      </c>
      <c r="F351" s="9">
        <v>593684.67000000004</v>
      </c>
    </row>
    <row r="352" spans="1:6" ht="30.6" x14ac:dyDescent="0.3">
      <c r="A352" s="13" t="s">
        <v>800</v>
      </c>
      <c r="B352" s="7" t="s">
        <v>312</v>
      </c>
      <c r="C352" s="7" t="s">
        <v>801</v>
      </c>
      <c r="D352" s="7" t="s">
        <v>802</v>
      </c>
      <c r="E352" s="8">
        <v>14</v>
      </c>
      <c r="F352" s="9">
        <v>81135.100000000006</v>
      </c>
    </row>
    <row r="353" spans="1:7" ht="20.399999999999999" x14ac:dyDescent="0.3">
      <c r="A353" s="13" t="s">
        <v>826</v>
      </c>
      <c r="B353" s="7" t="s">
        <v>786</v>
      </c>
      <c r="C353" s="7" t="s">
        <v>827</v>
      </c>
      <c r="D353" s="7" t="s">
        <v>828</v>
      </c>
      <c r="E353" s="8">
        <v>5</v>
      </c>
      <c r="F353" s="9">
        <v>97664.5</v>
      </c>
    </row>
    <row r="354" spans="1:7" ht="30.6" x14ac:dyDescent="0.3">
      <c r="A354" s="13" t="s">
        <v>829</v>
      </c>
      <c r="B354" s="7" t="s">
        <v>93</v>
      </c>
      <c r="C354" s="7" t="s">
        <v>830</v>
      </c>
      <c r="D354" s="7" t="s">
        <v>831</v>
      </c>
      <c r="E354" s="8">
        <v>19</v>
      </c>
      <c r="F354" s="9">
        <v>193760.01</v>
      </c>
    </row>
    <row r="355" spans="1:7" ht="20.399999999999999" x14ac:dyDescent="0.3">
      <c r="A355" s="13" t="s">
        <v>832</v>
      </c>
      <c r="B355" s="7" t="s">
        <v>147</v>
      </c>
      <c r="C355" s="7" t="s">
        <v>833</v>
      </c>
      <c r="D355" s="7" t="s">
        <v>834</v>
      </c>
      <c r="E355" s="8">
        <v>11</v>
      </c>
      <c r="F355" s="9">
        <v>168760.04309999998</v>
      </c>
    </row>
    <row r="356" spans="1:7" ht="20.399999999999999" x14ac:dyDescent="0.3">
      <c r="A356" s="13" t="s">
        <v>835</v>
      </c>
      <c r="B356" s="7" t="s">
        <v>674</v>
      </c>
      <c r="C356" s="7" t="s">
        <v>675</v>
      </c>
      <c r="D356" s="7" t="s">
        <v>676</v>
      </c>
      <c r="E356" s="8">
        <v>37</v>
      </c>
      <c r="F356" s="9">
        <v>87499.443899999998</v>
      </c>
    </row>
    <row r="357" spans="1:7" x14ac:dyDescent="0.3">
      <c r="A357" s="13" t="s">
        <v>431</v>
      </c>
      <c r="B357" s="7" t="s">
        <v>89</v>
      </c>
      <c r="C357" s="7" t="s">
        <v>90</v>
      </c>
      <c r="D357" s="7" t="s">
        <v>432</v>
      </c>
      <c r="E357" s="8">
        <v>21</v>
      </c>
      <c r="F357" s="9">
        <v>12190.23</v>
      </c>
    </row>
    <row r="358" spans="1:7" x14ac:dyDescent="0.3">
      <c r="A358" s="13" t="s">
        <v>836</v>
      </c>
      <c r="B358" s="7" t="s">
        <v>370</v>
      </c>
      <c r="C358" s="7" t="s">
        <v>385</v>
      </c>
      <c r="D358" s="7" t="s">
        <v>837</v>
      </c>
      <c r="E358" s="8">
        <v>396</v>
      </c>
      <c r="F358" s="9">
        <v>255014.61</v>
      </c>
    </row>
    <row r="359" spans="1:7" ht="30.6" x14ac:dyDescent="0.3">
      <c r="A359" s="13" t="s">
        <v>456</v>
      </c>
      <c r="B359" s="13" t="s">
        <v>237</v>
      </c>
      <c r="C359" s="13" t="s">
        <v>35</v>
      </c>
      <c r="D359" s="13" t="s">
        <v>457</v>
      </c>
      <c r="E359" s="16">
        <v>47</v>
      </c>
      <c r="F359" s="9">
        <v>585443.49</v>
      </c>
    </row>
    <row r="360" spans="1:7" ht="30.6" x14ac:dyDescent="0.3">
      <c r="A360" s="13" t="s">
        <v>458</v>
      </c>
      <c r="B360" s="13" t="s">
        <v>119</v>
      </c>
      <c r="C360" s="13" t="s">
        <v>120</v>
      </c>
      <c r="D360" s="13" t="s">
        <v>459</v>
      </c>
      <c r="E360" s="16">
        <v>48</v>
      </c>
      <c r="F360" s="9">
        <f>96383.9+11002.31+2684.66</f>
        <v>110070.87</v>
      </c>
    </row>
    <row r="361" spans="1:7" ht="20.399999999999999" x14ac:dyDescent="0.3">
      <c r="A361" s="13" t="s">
        <v>557</v>
      </c>
      <c r="B361" s="13" t="s">
        <v>81</v>
      </c>
      <c r="C361" s="13" t="s">
        <v>210</v>
      </c>
      <c r="D361" s="13" t="s">
        <v>558</v>
      </c>
      <c r="E361" s="16">
        <v>36</v>
      </c>
      <c r="F361" s="9">
        <f>22443.34+625.13+2561.93</f>
        <v>25630.400000000001</v>
      </c>
    </row>
    <row r="362" spans="1:7" x14ac:dyDescent="0.3">
      <c r="E362">
        <f>SUM(E2:E361)</f>
        <v>15961</v>
      </c>
      <c r="F362">
        <f>SUM(F2:F361)</f>
        <v>778730871.2737534</v>
      </c>
      <c r="G362">
        <f>F362/E362</f>
        <v>48789.60411463902</v>
      </c>
    </row>
  </sheetData>
  <autoFilter ref="A1:F361" xr:uid="{64AAEB52-76FD-4742-9948-2BED81AC94DC}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86ff1c8a4b8c6221733a8ed5e8262a6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da631aa9217e2554ba8f5f1811d47f8d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Documenttype xmlns="03d5240a-782c-4048-8313-d01b5d6ab2a6" xsi:nil="true"/>
    <Thema xmlns="03d5240a-782c-4048-8313-d01b5d6ab2a6" xsi:nil="true"/>
    <Platform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B12DD45A-75A8-4777-B4C4-D31F326E9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2F5016-67DC-4CF7-8C6F-502FCB23A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15D6EB-C003-4024-B485-5BC17C203BF0}">
  <ds:schemaRefs>
    <ds:schemaRef ds:uri="http://purl.org/dc/terms/"/>
    <ds:schemaRef ds:uri="32339ef3-465d-4a06-9e14-57d3955796f5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7d70fc1-feb1-45e9-9aeb-88a3359c5041"/>
    <ds:schemaRef ds:uri="03d5240a-782c-4048-8313-d01b5d6ab2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Lemiegre Jonas</dc:creator>
  <cp:lastModifiedBy>Achten Jeroen</cp:lastModifiedBy>
  <cp:lastPrinted>2022-05-09T14:54:29Z</cp:lastPrinted>
  <dcterms:created xsi:type="dcterms:W3CDTF">2022-04-07T11:05:40Z</dcterms:created>
  <dcterms:modified xsi:type="dcterms:W3CDTF">2022-05-09T14:54:39Z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f5a573ba-bb1e-4671-9942-4aafc9cbdda7</vt:lpwstr>
  </property>
</Properties>
</file>