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5C4A9EE3-10FF-4FCB-A872-D61AB3A522AA}" xr6:coauthVersionLast="47" xr6:coauthVersionMax="47" xr10:uidLastSave="{00000000-0000-0000-0000-000000000000}"/>
  <bookViews>
    <workbookView xWindow="-120" yWindow="-120" windowWidth="29040" windowHeight="17640" tabRatio="888" xr2:uid="{906A8E7F-60DC-466E-A22D-BED926E91D5A}"/>
  </bookViews>
  <sheets>
    <sheet name="Inhoud" sheetId="1" r:id="rId1"/>
    <sheet name="Digibanken" sheetId="10" r:id="rId2"/>
    <sheet name="Innovatie" sheetId="8" r:id="rId3"/>
    <sheet name="Investeringen" sheetId="7" r:id="rId4"/>
    <sheet name="Kwaliteit" sheetId="6" r:id="rId5"/>
    <sheet name="Oprichting" sheetId="9" r:id="rId6"/>
    <sheet name="Regie 2014-2019" sheetId="2" r:id="rId7"/>
    <sheet name="Regie 2020-2025" sheetId="5" r:id="rId8"/>
    <sheet name="verweven werklocaties" sheetId="11" r:id="rId9"/>
    <sheet name="Verweefcoaching" sheetId="13" r:id="rId10"/>
    <sheet name="AK&amp;transformatie leegstaande" sheetId="14" r:id="rId11"/>
    <sheet name="Profploeg" sheetId="15" r:id="rId12"/>
    <sheet name="EFRO Intergem samenw" sheetId="16" r:id="rId13"/>
    <sheet name="EFRO City of Things" sheetId="12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2" l="1"/>
  <c r="D22" i="16"/>
  <c r="D18" i="16"/>
  <c r="D17" i="16"/>
  <c r="D16" i="16"/>
  <c r="D14" i="16"/>
  <c r="D13" i="16"/>
  <c r="D12" i="16"/>
  <c r="D11" i="16"/>
  <c r="D10" i="16"/>
  <c r="D93" i="15"/>
  <c r="D25" i="14"/>
  <c r="D18" i="13"/>
  <c r="D16" i="12" l="1"/>
  <c r="D20" i="16"/>
  <c r="D38" i="11"/>
  <c r="D16" i="11"/>
  <c r="D13" i="10"/>
  <c r="D21" i="5" l="1"/>
  <c r="D15" i="8"/>
  <c r="D6" i="8"/>
  <c r="D13" i="9"/>
  <c r="D13" i="8"/>
  <c r="D12" i="7"/>
  <c r="D12" i="6"/>
  <c r="D19" i="5"/>
  <c r="D15" i="2"/>
</calcChain>
</file>

<file path=xl/sharedStrings.xml><?xml version="1.0" encoding="utf-8"?>
<sst xmlns="http://schemas.openxmlformats.org/spreadsheetml/2006/main" count="596" uniqueCount="220">
  <si>
    <t>Schriftelijke vraag "Projectoproepen voor lokale besturen"
dd. 23 maart 2022 van Koen Van Den Heuvel</t>
  </si>
  <si>
    <t>Administratie</t>
  </si>
  <si>
    <t>Beleidsveld</t>
  </si>
  <si>
    <t>Projectsubsidie</t>
  </si>
  <si>
    <t>terug naar inhoud</t>
  </si>
  <si>
    <t>Beleidsdomein</t>
  </si>
  <si>
    <t>Administratie/agentschap</t>
  </si>
  <si>
    <t xml:space="preserve">Projectoproep </t>
  </si>
  <si>
    <t>a) aantal ingediende projectaanvragen</t>
  </si>
  <si>
    <t>b) overzicht verleende subsidies</t>
  </si>
  <si>
    <t>Jaar</t>
  </si>
  <si>
    <t>Naam project</t>
  </si>
  <si>
    <t>Bedrag</t>
  </si>
  <si>
    <t>Totaal</t>
  </si>
  <si>
    <t>c) welk budget was vrijgemaakt voor de projectoproep?</t>
  </si>
  <si>
    <t xml:space="preserve">Gemeente / OCMW </t>
  </si>
  <si>
    <t>Stad Gent</t>
  </si>
  <si>
    <t>Sociale Economie</t>
  </si>
  <si>
    <t>Departement Werk en Sociale Economie</t>
  </si>
  <si>
    <t>Leuven</t>
  </si>
  <si>
    <t>Mechelen</t>
  </si>
  <si>
    <t>Gent</t>
  </si>
  <si>
    <t>Antwerpen</t>
  </si>
  <si>
    <t>Regierol 2019</t>
  </si>
  <si>
    <t>Regierol 2020</t>
  </si>
  <si>
    <t>Regierol 2021</t>
  </si>
  <si>
    <t>Regierol lokale sociale economie 2014 - 2019</t>
  </si>
  <si>
    <t>Regierol lokale sociale economie 2020 - 2025</t>
  </si>
  <si>
    <t>Investeringen in kwaliteitsmanagement 2019</t>
  </si>
  <si>
    <t>OCMW Gent</t>
  </si>
  <si>
    <t>Oproep kwaliteit 2019</t>
  </si>
  <si>
    <t>Investeringen in de sociale economie 2019 bis</t>
  </si>
  <si>
    <t>Oproep investeringen 2019 bis</t>
  </si>
  <si>
    <t>Innovatie in de sociale economie</t>
  </si>
  <si>
    <t>Oproep innovatie 2019, ronde 4</t>
  </si>
  <si>
    <t>Oproep innovatie 2020 ronde 3</t>
  </si>
  <si>
    <t>Oproep oprichting 2020, ronde 4</t>
  </si>
  <si>
    <t>Oproep oprichting 2021, ronde 2</t>
  </si>
  <si>
    <t>OCMW Maldegem</t>
  </si>
  <si>
    <t>Oprichting sociaal ondernemerschap</t>
  </si>
  <si>
    <t>Digibanken - Voortraject</t>
  </si>
  <si>
    <t>Stad Hasselt</t>
  </si>
  <si>
    <t>Stad Aalst</t>
  </si>
  <si>
    <t>Digibanken Voortraject, ronde 1</t>
  </si>
  <si>
    <t>Gemeente Bierbeek</t>
  </si>
  <si>
    <t>Opmerking: de oproep richtte zich niet uitsluitend tot lokale besturen.</t>
  </si>
  <si>
    <t>Digibanken</t>
  </si>
  <si>
    <t>Werk en Sociale Economie (WSE)</t>
  </si>
  <si>
    <t>Investeringen in de sociale economie</t>
  </si>
  <si>
    <t>Investeringen in kwaliteitsmanagement</t>
  </si>
  <si>
    <t>Economie</t>
  </si>
  <si>
    <t>Economie, Wetenschap en Innovatie</t>
  </si>
  <si>
    <t>Agentschap Innoveren en Ondernemen</t>
  </si>
  <si>
    <t>Van leegstaande naar verweven werklocaties - 2019</t>
  </si>
  <si>
    <t>Turnhout</t>
  </si>
  <si>
    <t>Postgebouw</t>
  </si>
  <si>
    <t>Bakkersite</t>
  </si>
  <si>
    <t>Kortrijk</t>
  </si>
  <si>
    <t>Cleppe &amp; Claerbout</t>
  </si>
  <si>
    <t>Aalst</t>
  </si>
  <si>
    <t>Bedrijvige Kaaien</t>
  </si>
  <si>
    <t>H. Consciencestraat</t>
  </si>
  <si>
    <t>Verweefcoaching</t>
  </si>
  <si>
    <t>verweefcoach</t>
  </si>
  <si>
    <t>Vilvoorde</t>
  </si>
  <si>
    <t>Sint-Truiden</t>
  </si>
  <si>
    <t>Waregem</t>
  </si>
  <si>
    <t>Van leegstaande naar verweven werklocaties - 2020</t>
  </si>
  <si>
    <t>Sint-Niklaas</t>
  </si>
  <si>
    <t>Nobels - Peelman</t>
  </si>
  <si>
    <t>Battelsesteenweg</t>
  </si>
  <si>
    <t>Eeklo</t>
  </si>
  <si>
    <t>Textiles d'Eecloo</t>
  </si>
  <si>
    <t>Roeselare</t>
  </si>
  <si>
    <t>Decruy / Olivier</t>
  </si>
  <si>
    <t>Harelbeke</t>
  </si>
  <si>
    <t>Bomarbre / Corex</t>
  </si>
  <si>
    <t>Lijnwaadsite</t>
  </si>
  <si>
    <t>Tragel-Zuid</t>
  </si>
  <si>
    <t>Vaartkom</t>
  </si>
  <si>
    <t>Marie Thumas</t>
  </si>
  <si>
    <t>Genk</t>
  </si>
  <si>
    <t>Shopping 2</t>
  </si>
  <si>
    <t>Aarschot</t>
  </si>
  <si>
    <t>Cristal Monopole</t>
  </si>
  <si>
    <t>Aankoop en transformatie van leegstaande handelspanden en bedrijfsruimten in de kern - 2021</t>
  </si>
  <si>
    <t>Lommel</t>
  </si>
  <si>
    <t>Vryheyt 4A, B en C</t>
  </si>
  <si>
    <t>Nog € 97.331 uit te betalen</t>
  </si>
  <si>
    <t>Puurs-Sint-Amands</t>
  </si>
  <si>
    <t>Dorpshart 7-9</t>
  </si>
  <si>
    <t>Volledig uitbetaald</t>
  </si>
  <si>
    <t>Marktplein (Centrum I)</t>
  </si>
  <si>
    <t>Nog geen uitbetaling</t>
  </si>
  <si>
    <t>Meise</t>
  </si>
  <si>
    <t>Voormalig gemeentehuis Wolvertem (Gemeenteplein)</t>
  </si>
  <si>
    <t>Emile Verhaerenstraat 14</t>
  </si>
  <si>
    <t>Boom</t>
  </si>
  <si>
    <t>Hoogstraat 7</t>
  </si>
  <si>
    <t>Nog € 384.615 uit te betalen</t>
  </si>
  <si>
    <t>Jozef Tielemansstraat 43</t>
  </si>
  <si>
    <t>Stationsstraat 34</t>
  </si>
  <si>
    <t>Deerlijk</t>
  </si>
  <si>
    <t>Harelbekestraat 31</t>
  </si>
  <si>
    <t>Stationsstraat 85</t>
  </si>
  <si>
    <t>Botermarkt 3</t>
  </si>
  <si>
    <t>Onontvankelijk</t>
  </si>
  <si>
    <t>Maldegem</t>
  </si>
  <si>
    <t>Westeindestraat 14</t>
  </si>
  <si>
    <t>Nog in beoordelingsfase</t>
  </si>
  <si>
    <t>Westeindestraat 16</t>
  </si>
  <si>
    <t>Wevelgem</t>
  </si>
  <si>
    <t>Deken Jonckheerestraat 16</t>
  </si>
  <si>
    <t>Profploeg</t>
  </si>
  <si>
    <t>profploeg</t>
  </si>
  <si>
    <t>Avelgem</t>
  </si>
  <si>
    <t>Balen</t>
  </si>
  <si>
    <t>Beringen</t>
  </si>
  <si>
    <t>Beveren</t>
  </si>
  <si>
    <t>Brasschaat</t>
  </si>
  <si>
    <t>Bredene</t>
  </si>
  <si>
    <t>Bree</t>
  </si>
  <si>
    <t>Denderleeuw</t>
  </si>
  <si>
    <t>Dendermonde</t>
  </si>
  <si>
    <t>Diest</t>
  </si>
  <si>
    <t>Diksmuide</t>
  </si>
  <si>
    <t>Geraardsbergen</t>
  </si>
  <si>
    <t>Gistel</t>
  </si>
  <si>
    <t>Halle</t>
  </si>
  <si>
    <t>Hasselt</t>
  </si>
  <si>
    <t>Heist-op-den-Berg</t>
  </si>
  <si>
    <t>Herentals</t>
  </si>
  <si>
    <t>Herzele</t>
  </si>
  <si>
    <t>Hoeselt</t>
  </si>
  <si>
    <t>Hulshout</t>
  </si>
  <si>
    <t>Izegem</t>
  </si>
  <si>
    <t>Jabbeke</t>
  </si>
  <si>
    <t>Kapellen</t>
  </si>
  <si>
    <t>Knokke-Heist</t>
  </si>
  <si>
    <t>Koksijde</t>
  </si>
  <si>
    <t>Kontich</t>
  </si>
  <si>
    <t>Kuurne</t>
  </si>
  <si>
    <t>Laakdal</t>
  </si>
  <si>
    <t>Leopoldsburg</t>
  </si>
  <si>
    <t>Lint</t>
  </si>
  <si>
    <t>Lokeren</t>
  </si>
  <si>
    <t>Malle</t>
  </si>
  <si>
    <t>Menen</t>
  </si>
  <si>
    <t>Meulebeke</t>
  </si>
  <si>
    <t>Mortsel</t>
  </si>
  <si>
    <t>Niel</t>
  </si>
  <si>
    <t>Nieuwpoort</t>
  </si>
  <si>
    <t>Nijlen</t>
  </si>
  <si>
    <t>Oostende</t>
  </si>
  <si>
    <t>Oostkamp</t>
  </si>
  <si>
    <t>Oudenburg</t>
  </si>
  <si>
    <t>Peer</t>
  </si>
  <si>
    <t>Poperinge</t>
  </si>
  <si>
    <t>Schelle</t>
  </si>
  <si>
    <t xml:space="preserve">Schilde </t>
  </si>
  <si>
    <t>Schoten</t>
  </si>
  <si>
    <t>Sint-Katelijne-Waver</t>
  </si>
  <si>
    <t>Sint-Pieters-Leeuw</t>
  </si>
  <si>
    <t>Tervuren</t>
  </si>
  <si>
    <t>Tessenderlo</t>
  </si>
  <si>
    <t>Tielt</t>
  </si>
  <si>
    <t>Tienen</t>
  </si>
  <si>
    <t>Tongeren</t>
  </si>
  <si>
    <t>Torhout</t>
  </si>
  <si>
    <t>Veurne</t>
  </si>
  <si>
    <t>Wellen</t>
  </si>
  <si>
    <t>Wemmel</t>
  </si>
  <si>
    <t>Wervik</t>
  </si>
  <si>
    <t>Wetteren</t>
  </si>
  <si>
    <t>Willebroek</t>
  </si>
  <si>
    <t>Zandhoven</t>
  </si>
  <si>
    <t>Zaventem</t>
  </si>
  <si>
    <t>Zele</t>
  </si>
  <si>
    <t>Zemst</t>
  </si>
  <si>
    <t>Zoersel</t>
  </si>
  <si>
    <t>Zonnebeke</t>
  </si>
  <si>
    <t>Zutendaal</t>
  </si>
  <si>
    <t>Zwevegem</t>
  </si>
  <si>
    <t>Zwijndrecht</t>
  </si>
  <si>
    <t>verweefcoach (Voorstel ingediend door Waregem namens Anzegem, Avelgem, Deerlijk, Harelbeke, Menen, Kortrijk, Kuurne, Waregem, Wervik, Wevelgem, Zwevegem en met intercommunale Leiedal als begunstigde.)</t>
  </si>
  <si>
    <t>Economie, Wetenschap en Innovatie (EWI)</t>
  </si>
  <si>
    <t>Agentschap Innoveren &amp; Ondernemen - Afdeling Europese Programma's</t>
  </si>
  <si>
    <t>EFRO - Intergemeentelijke Samenwerking en digitale dienstverlening naar ondernemers (2019)</t>
  </si>
  <si>
    <t>b) verleende subsidies</t>
  </si>
  <si>
    <t>Gemeente / OCMW</t>
  </si>
  <si>
    <t>1325 - Digitaal Ondernemersplatform</t>
  </si>
  <si>
    <t>Gemeente Maasmechelen</t>
  </si>
  <si>
    <t>1329 - maasmechelen Digitaal Meemaken</t>
  </si>
  <si>
    <t>Stad Turnhout</t>
  </si>
  <si>
    <t>1330 - Ondernemers(t)huis</t>
  </si>
  <si>
    <t>StadHasselt</t>
  </si>
  <si>
    <t>1331 - Hasselt Onderneemt: Dienstverlening 3.0</t>
  </si>
  <si>
    <t>Stad Sint-Niklaas</t>
  </si>
  <si>
    <t>1335 - Digitaal Ondernemersloket Sint-Niklaas</t>
  </si>
  <si>
    <t>Stad Antwerpen</t>
  </si>
  <si>
    <t>1339 - Eengemaakt Ondernemersloket Stad Antwerpen</t>
  </si>
  <si>
    <t>Stad Mechelen</t>
  </si>
  <si>
    <t>1341 - e-service Ondernemerschap Mechelen</t>
  </si>
  <si>
    <t>Stad Sint-Truiden</t>
  </si>
  <si>
    <t>1342 - Digitalisering tvv Ondernemers</t>
  </si>
  <si>
    <t>Gemeente Zaventem</t>
  </si>
  <si>
    <t>1350 - Digi-lokete Economie Gemeente Zaventem</t>
  </si>
  <si>
    <t>c) Welk budget was vrijgemaakt voor de projectoproep?</t>
  </si>
  <si>
    <t>EFRO - City of Things</t>
  </si>
  <si>
    <t>1410 - VLOED</t>
  </si>
  <si>
    <t>1411 - Data-gestuurde Winkelgebieden</t>
  </si>
  <si>
    <t>Stad Leuven</t>
  </si>
  <si>
    <t>1413 - Wij Leveren</t>
  </si>
  <si>
    <t>1423 - Smart Retail Area</t>
  </si>
  <si>
    <t>1428 - De Sint-Niklase Stadsmunt</t>
  </si>
  <si>
    <t>Van leegstaande naar verweven werklocaties</t>
  </si>
  <si>
    <t>Aankoop en transformatie van leegstaande handelspanden en bedrijfsruimten in de kern</t>
  </si>
  <si>
    <t>EFRO - Intergemeentelijke Samenwerking en digitale dienstverlening naar ondernemers</t>
  </si>
  <si>
    <t>EFRO City of Things</t>
  </si>
  <si>
    <t>Hilde CREVITS
Viceminister-president van de Vlaamse Regering en Vlaams minister van Economie, Innovatie, Werk, Sociale economie en Landbouw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</si>
</sst>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€&quot;\ #,##0.00;[Red]&quot;€&quot;\ \-#,##0.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1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rgb="FF00008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136">
    <xf numFmtId="0" fontId="0" fillId="0" borderId="0" xfId="0"/>
    <xf numFmtId="0" fontId="6" fillId="0" borderId="0" xfId="3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4" fillId="0" borderId="0" xfId="2" applyBorder="1"/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0" fontId="1" fillId="2" borderId="7" xfId="1" applyFont="1" applyBorder="1" applyAlignment="1">
      <alignment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 vertical="top"/>
    </xf>
    <xf numFmtId="0" fontId="4" fillId="0" borderId="0" xfId="2" applyAlignment="1">
      <alignment horizontal="left" vertical="top" wrapText="1"/>
    </xf>
    <xf numFmtId="0" fontId="4" fillId="0" borderId="0" xfId="2" quotePrefix="1" applyAlignment="1">
      <alignment horizontal="left" vertical="top" wrapText="1"/>
    </xf>
    <xf numFmtId="0" fontId="4" fillId="0" borderId="0" xfId="2" quotePrefix="1" applyFill="1"/>
    <xf numFmtId="164" fontId="2" fillId="0" borderId="1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164" fontId="0" fillId="0" borderId="0" xfId="0" applyNumberFormat="1" applyFont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164" fontId="0" fillId="0" borderId="11" xfId="0" applyNumberFormat="1" applyFont="1" applyBorder="1" applyAlignment="1">
      <alignment vertical="top"/>
    </xf>
    <xf numFmtId="164" fontId="0" fillId="0" borderId="17" xfId="0" applyNumberFormat="1" applyFont="1" applyBorder="1" applyAlignment="1">
      <alignment vertical="top"/>
    </xf>
    <xf numFmtId="164" fontId="0" fillId="0" borderId="17" xfId="0" applyNumberFormat="1" applyFont="1" applyBorder="1" applyAlignment="1">
      <alignment vertical="top" wrapText="1"/>
    </xf>
    <xf numFmtId="0" fontId="7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164" fontId="0" fillId="0" borderId="0" xfId="0" applyNumberFormat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/>
    </xf>
    <xf numFmtId="165" fontId="0" fillId="0" borderId="11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/>
    <xf numFmtId="0" fontId="0" fillId="0" borderId="17" xfId="0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vertical="top"/>
    </xf>
    <xf numFmtId="164" fontId="0" fillId="0" borderId="0" xfId="0" applyNumberFormat="1" applyBorder="1" applyAlignment="1">
      <alignment vertical="top" wrapText="1"/>
    </xf>
    <xf numFmtId="0" fontId="0" fillId="0" borderId="13" xfId="0" applyBorder="1" applyAlignment="1">
      <alignment vertical="top"/>
    </xf>
    <xf numFmtId="0" fontId="10" fillId="0" borderId="0" xfId="0" applyFont="1" applyBorder="1"/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37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left" vertical="top"/>
    </xf>
    <xf numFmtId="164" fontId="2" fillId="0" borderId="0" xfId="0" applyNumberFormat="1" applyFont="1" applyBorder="1" applyAlignment="1">
      <alignment vertical="top"/>
    </xf>
    <xf numFmtId="165" fontId="0" fillId="0" borderId="36" xfId="0" applyNumberFormat="1" applyBorder="1" applyAlignment="1">
      <alignment vertical="top"/>
    </xf>
    <xf numFmtId="164" fontId="0" fillId="0" borderId="17" xfId="0" applyNumberFormat="1" applyBorder="1" applyAlignment="1">
      <alignment vertical="top"/>
    </xf>
    <xf numFmtId="164" fontId="0" fillId="0" borderId="17" xfId="0" applyNumberFormat="1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5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Font="1" applyAlignment="1">
      <alignment vertical="top" wrapText="1"/>
    </xf>
    <xf numFmtId="164" fontId="9" fillId="0" borderId="11" xfId="0" applyNumberFormat="1" applyFont="1" applyBorder="1" applyAlignment="1">
      <alignment vertical="top"/>
    </xf>
    <xf numFmtId="0" fontId="12" fillId="0" borderId="10" xfId="0" applyFont="1" applyBorder="1" applyAlignment="1">
      <alignment horizontal="left" vertical="top"/>
    </xf>
    <xf numFmtId="164" fontId="12" fillId="0" borderId="0" xfId="0" applyNumberFormat="1" applyFont="1" applyAlignment="1">
      <alignment vertical="top" wrapText="1"/>
    </xf>
    <xf numFmtId="0" fontId="12" fillId="0" borderId="10" xfId="0" applyFont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Font="1" applyBorder="1"/>
    <xf numFmtId="0" fontId="0" fillId="0" borderId="0" xfId="0" applyFont="1" applyBorder="1" applyAlignment="1">
      <alignment vertical="top"/>
    </xf>
    <xf numFmtId="164" fontId="12" fillId="0" borderId="11" xfId="0" applyNumberFormat="1" applyFont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64" fontId="0" fillId="0" borderId="11" xfId="0" applyNumberFormat="1" applyFont="1" applyBorder="1" applyAlignment="1">
      <alignment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9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4" fillId="0" borderId="10" xfId="2" applyFont="1" applyFill="1" applyBorder="1" applyAlignment="1">
      <alignment horizontal="center" vertical="top" wrapText="1"/>
    </xf>
    <xf numFmtId="0" fontId="3" fillId="2" borderId="8" xfId="1" applyFont="1" applyBorder="1" applyAlignment="1">
      <alignment vertical="top" wrapText="1"/>
    </xf>
    <xf numFmtId="0" fontId="3" fillId="2" borderId="9" xfId="1" applyFont="1" applyBorder="1" applyAlignment="1">
      <alignment vertical="top" wrapText="1"/>
    </xf>
    <xf numFmtId="0" fontId="0" fillId="2" borderId="21" xfId="1" applyFont="1" applyBorder="1" applyAlignment="1">
      <alignment vertical="top" wrapText="1"/>
    </xf>
    <xf numFmtId="0" fontId="3" fillId="2" borderId="29" xfId="1" applyBorder="1" applyAlignment="1">
      <alignment vertical="top" wrapText="1"/>
    </xf>
    <xf numFmtId="0" fontId="3" fillId="2" borderId="22" xfId="1" applyBorder="1" applyAlignment="1">
      <alignment vertical="top" wrapText="1"/>
    </xf>
    <xf numFmtId="0" fontId="3" fillId="2" borderId="30" xfId="1" applyBorder="1" applyAlignment="1">
      <alignment vertical="top" wrapText="1"/>
    </xf>
    <xf numFmtId="0" fontId="3" fillId="2" borderId="34" xfId="1" applyBorder="1" applyAlignment="1">
      <alignment vertical="top" wrapText="1"/>
    </xf>
    <xf numFmtId="0" fontId="3" fillId="2" borderId="35" xfId="1" applyBorder="1" applyAlignment="1">
      <alignment vertical="top" wrapText="1"/>
    </xf>
    <xf numFmtId="0" fontId="4" fillId="0" borderId="10" xfId="2" applyFill="1" applyBorder="1" applyAlignment="1">
      <alignment horizontal="center" vertical="top" wrapText="1"/>
    </xf>
    <xf numFmtId="0" fontId="0" fillId="0" borderId="31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7" fillId="0" borderId="3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 wrapText="1"/>
    </xf>
    <xf numFmtId="0" fontId="3" fillId="2" borderId="21" xfId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4" fillId="0" borderId="0" xfId="2" applyFill="1" applyBorder="1" applyAlignment="1">
      <alignment horizontal="center" vertical="top" wrapText="1"/>
    </xf>
    <xf numFmtId="0" fontId="3" fillId="2" borderId="8" xfId="1" applyBorder="1" applyAlignment="1">
      <alignment vertical="top" wrapText="1"/>
    </xf>
    <xf numFmtId="0" fontId="3" fillId="2" borderId="9" xfId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1" fillId="0" borderId="19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20" xfId="0" applyFont="1" applyBorder="1" applyAlignment="1">
      <alignment vertical="top"/>
    </xf>
  </cellXfs>
  <cellStyles count="4">
    <cellStyle name="Accent1" xfId="1" builtinId="29"/>
    <cellStyle name="Hyperlink" xfId="2" builtinId="8"/>
    <cellStyle name="Standaard" xfId="0" builtinId="0"/>
    <cellStyle name="Standaard 2" xfId="3" xr:uid="{862C4A69-F394-4A10-8989-174651B452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6C40-488B-4C64-80C5-4120E751449C}">
  <sheetPr>
    <pageSetUpPr fitToPage="1"/>
  </sheetPr>
  <dimension ref="A1:Q26"/>
  <sheetViews>
    <sheetView tabSelected="1" zoomScaleNormal="100" workbookViewId="0">
      <selection activeCell="A3" sqref="A3"/>
    </sheetView>
  </sheetViews>
  <sheetFormatPr defaultColWidth="8.85546875" defaultRowHeight="15" x14ac:dyDescent="0.25"/>
  <cols>
    <col min="1" max="1" width="60.5703125" style="6" bestFit="1" customWidth="1"/>
    <col min="2" max="2" width="39" style="6" customWidth="1"/>
    <col min="3" max="3" width="76" style="8" customWidth="1"/>
  </cols>
  <sheetData>
    <row r="1" spans="1:17" ht="31.7" customHeight="1" thickBot="1" x14ac:dyDescent="0.3">
      <c r="A1" s="83" t="s">
        <v>0</v>
      </c>
      <c r="B1" s="84"/>
      <c r="C1" s="85"/>
    </row>
    <row r="2" spans="1:17" ht="46.35" customHeight="1" thickBot="1" x14ac:dyDescent="0.3">
      <c r="A2" s="86" t="s">
        <v>219</v>
      </c>
      <c r="B2" s="87"/>
      <c r="C2" s="8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3"/>
    </row>
    <row r="4" spans="1:17" x14ac:dyDescent="0.25">
      <c r="A4" s="4" t="s">
        <v>1</v>
      </c>
      <c r="B4" s="4" t="s">
        <v>2</v>
      </c>
      <c r="C4" s="5" t="s">
        <v>3</v>
      </c>
    </row>
    <row r="5" spans="1:17" x14ac:dyDescent="0.25">
      <c r="A5" s="16" t="s">
        <v>18</v>
      </c>
      <c r="B5" s="16" t="s">
        <v>17</v>
      </c>
      <c r="C5" s="20" t="s">
        <v>46</v>
      </c>
    </row>
    <row r="6" spans="1:17" x14ac:dyDescent="0.25">
      <c r="A6" s="16" t="s">
        <v>18</v>
      </c>
      <c r="B6" s="16" t="s">
        <v>17</v>
      </c>
      <c r="C6" s="19" t="s">
        <v>33</v>
      </c>
    </row>
    <row r="7" spans="1:17" x14ac:dyDescent="0.25">
      <c r="A7" s="16" t="s">
        <v>18</v>
      </c>
      <c r="B7" s="16" t="s">
        <v>17</v>
      </c>
      <c r="C7" s="19" t="s">
        <v>48</v>
      </c>
    </row>
    <row r="8" spans="1:17" x14ac:dyDescent="0.25">
      <c r="A8" s="16" t="s">
        <v>18</v>
      </c>
      <c r="B8" s="16" t="s">
        <v>17</v>
      </c>
      <c r="C8" s="19" t="s">
        <v>49</v>
      </c>
    </row>
    <row r="9" spans="1:17" x14ac:dyDescent="0.25">
      <c r="A9" s="16" t="s">
        <v>18</v>
      </c>
      <c r="B9" s="16" t="s">
        <v>17</v>
      </c>
      <c r="C9" s="19" t="s">
        <v>39</v>
      </c>
    </row>
    <row r="10" spans="1:17" x14ac:dyDescent="0.25">
      <c r="A10" s="6" t="s">
        <v>18</v>
      </c>
      <c r="B10" s="6" t="s">
        <v>17</v>
      </c>
      <c r="C10" s="18" t="s">
        <v>26</v>
      </c>
    </row>
    <row r="11" spans="1:17" x14ac:dyDescent="0.25">
      <c r="A11" s="16" t="s">
        <v>18</v>
      </c>
      <c r="B11" s="16" t="s">
        <v>17</v>
      </c>
      <c r="C11" s="18" t="s">
        <v>27</v>
      </c>
    </row>
    <row r="12" spans="1:17" s="42" customFormat="1" x14ac:dyDescent="0.25">
      <c r="A12" s="41" t="s">
        <v>52</v>
      </c>
      <c r="B12" s="41" t="s">
        <v>50</v>
      </c>
      <c r="C12" s="18" t="s">
        <v>215</v>
      </c>
    </row>
    <row r="13" spans="1:17" x14ac:dyDescent="0.25">
      <c r="A13" s="41" t="s">
        <v>52</v>
      </c>
      <c r="B13" s="41" t="s">
        <v>50</v>
      </c>
      <c r="C13" s="18" t="s">
        <v>62</v>
      </c>
    </row>
    <row r="14" spans="1:17" ht="14.45" customHeight="1" x14ac:dyDescent="0.25">
      <c r="A14" s="41" t="s">
        <v>52</v>
      </c>
      <c r="B14" s="41" t="s">
        <v>50</v>
      </c>
      <c r="C14" s="18" t="s">
        <v>216</v>
      </c>
    </row>
    <row r="15" spans="1:17" x14ac:dyDescent="0.25">
      <c r="A15" s="41" t="s">
        <v>52</v>
      </c>
      <c r="B15" s="41" t="s">
        <v>50</v>
      </c>
      <c r="C15" s="18" t="s">
        <v>113</v>
      </c>
    </row>
    <row r="16" spans="1:17" ht="30" x14ac:dyDescent="0.25">
      <c r="A16" s="41" t="s">
        <v>52</v>
      </c>
      <c r="B16" s="41" t="s">
        <v>50</v>
      </c>
      <c r="C16" s="19" t="s">
        <v>217</v>
      </c>
    </row>
    <row r="17" spans="1:5" x14ac:dyDescent="0.25">
      <c r="A17" s="41" t="s">
        <v>52</v>
      </c>
      <c r="B17" s="41" t="s">
        <v>50</v>
      </c>
      <c r="C17" s="19" t="s">
        <v>218</v>
      </c>
    </row>
    <row r="18" spans="1:5" x14ac:dyDescent="0.25">
      <c r="A18" s="41"/>
      <c r="B18" s="41"/>
      <c r="D18" s="7"/>
      <c r="E18" s="7"/>
    </row>
    <row r="22" spans="1:5" x14ac:dyDescent="0.25">
      <c r="A22" s="8"/>
    </row>
    <row r="23" spans="1:5" x14ac:dyDescent="0.25">
      <c r="A23" s="8"/>
    </row>
    <row r="24" spans="1:5" x14ac:dyDescent="0.25">
      <c r="A24" s="8"/>
    </row>
    <row r="25" spans="1:5" x14ac:dyDescent="0.25">
      <c r="A25" s="8"/>
    </row>
    <row r="26" spans="1:5" x14ac:dyDescent="0.25">
      <c r="A26" s="8"/>
    </row>
  </sheetData>
  <mergeCells count="2">
    <mergeCell ref="A1:C1"/>
    <mergeCell ref="A2:C2"/>
  </mergeCells>
  <hyperlinks>
    <hyperlink ref="C18:E18" location="'ABB Buurtstewards'!A1" display="Subsidie Buurtstewards (Roma)" xr:uid="{69B3319C-8C1E-429F-A267-2470095BAAD6}"/>
    <hyperlink ref="C10" location="'Regie 2014-2019'!A1" display="Regie 2014-2019" xr:uid="{F26C15AB-D90A-471E-97BF-CFEA5B3E219D}"/>
    <hyperlink ref="C11" location="'Regie 2020-2025'!A1" display="Regie 2020-2025" xr:uid="{089B8991-2BCB-405C-8053-D186FBB4076B}"/>
    <hyperlink ref="C8" location="Kwaliteit!A1" display="Kwaliteit" xr:uid="{45B02006-22E0-46BB-AB64-DD9F6989CE3E}"/>
    <hyperlink ref="C7" location="Investeringen!A1" display="Investeringen" xr:uid="{981914DB-E05B-4712-817C-426BAC708058}"/>
    <hyperlink ref="C5" location="Digibanken!A1" display="Digibanken" xr:uid="{C87B2952-B75F-48B7-A5FB-12C962D8137B}"/>
    <hyperlink ref="C6" location="Innovatie!A1" display="Innovatie" xr:uid="{485CC9C4-6952-45D0-86FD-1234183C5017}"/>
    <hyperlink ref="C9" location="Oprichting!A1" display="Oprichting sociaal ondernemerschap" xr:uid="{7ED5F591-D8AC-4B93-ABA3-07254CE2D8BE}"/>
    <hyperlink ref="C12" location="'verweven werklocaties'!A1" display="Van leegstaande naar verweven werklocaties" xr:uid="{1E754793-F004-41F0-8AC6-C075C2768C5B}"/>
    <hyperlink ref="C13" location="Verweefcoaching!A1" display="Verweefcoaching" xr:uid="{5723AD07-AC52-43D6-BDA8-1A5FC88A33EC}"/>
    <hyperlink ref="C14" location="'AK&amp;transformatie leegstaande'!A1" display="Aankoop en transformatie van leegstaande handelspanden en bedrijfsruimten in de kern" xr:uid="{244FBB05-C3AE-4791-949C-F1C007DAF032}"/>
    <hyperlink ref="C15" location="Profploeg!A1" display="Profploeg!A1" xr:uid="{68ADD434-F3D6-4554-9836-9BCF072DCE44}"/>
    <hyperlink ref="C16" location="'EFRO Intergem samenw'!A1" display="'EFRO Intergem samenw'!A1" xr:uid="{541E9A1A-49A0-4A97-97F0-7AD20CDD3C2C}"/>
    <hyperlink ref="C17" location="'EFRO City of Things'!A1" display="'EFRO City of Things'!A1" xr:uid="{6DE0D20D-F6ED-420F-B2DA-4D4AB878D7F1}"/>
  </hyperlink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74A2-7318-4076-AA15-4AADBD1C144D}">
  <sheetPr>
    <pageSetUpPr fitToPage="1"/>
  </sheetPr>
  <dimension ref="A1:D22"/>
  <sheetViews>
    <sheetView zoomScaleNormal="100" workbookViewId="0">
      <selection activeCell="D1" sqref="D1:D3"/>
    </sheetView>
  </sheetViews>
  <sheetFormatPr defaultColWidth="8.85546875" defaultRowHeight="15" x14ac:dyDescent="0.25"/>
  <cols>
    <col min="1" max="1" width="28.7109375" style="2" customWidth="1"/>
    <col min="2" max="2" width="40.7109375" style="2" customWidth="1"/>
    <col min="3" max="3" width="72.7109375" style="36" customWidth="1"/>
    <col min="4" max="4" width="14.7109375" style="2" customWidth="1"/>
    <col min="5" max="5" width="15.42578125" style="2" customWidth="1"/>
    <col min="6" max="16384" width="8.85546875" style="2"/>
  </cols>
  <sheetData>
    <row r="1" spans="1:4" ht="14.45" customHeight="1" x14ac:dyDescent="0.25">
      <c r="A1" s="22" t="s">
        <v>2</v>
      </c>
      <c r="B1" s="112" t="s">
        <v>50</v>
      </c>
      <c r="C1" s="112"/>
      <c r="D1" s="111" t="s">
        <v>4</v>
      </c>
    </row>
    <row r="2" spans="1:4" x14ac:dyDescent="0.25">
      <c r="A2" s="24" t="s">
        <v>5</v>
      </c>
      <c r="B2" s="114" t="s">
        <v>185</v>
      </c>
      <c r="C2" s="114"/>
      <c r="D2" s="111"/>
    </row>
    <row r="3" spans="1:4" ht="15.75" thickBot="1" x14ac:dyDescent="0.3">
      <c r="A3" s="25" t="s">
        <v>6</v>
      </c>
      <c r="B3" s="113" t="s">
        <v>52</v>
      </c>
      <c r="C3" s="113"/>
      <c r="D3" s="111"/>
    </row>
    <row r="4" spans="1:4" s="23" customFormat="1" ht="15.75" thickBot="1" x14ac:dyDescent="0.3">
      <c r="C4" s="26"/>
    </row>
    <row r="5" spans="1:4" s="4" customFormat="1" x14ac:dyDescent="0.25">
      <c r="A5" s="15" t="s">
        <v>7</v>
      </c>
      <c r="B5" s="108" t="s">
        <v>62</v>
      </c>
      <c r="C5" s="109"/>
      <c r="D5" s="110"/>
    </row>
    <row r="6" spans="1:4" s="4" customFormat="1" x14ac:dyDescent="0.25">
      <c r="A6" s="89" t="s">
        <v>8</v>
      </c>
      <c r="B6" s="90"/>
      <c r="C6" s="90"/>
      <c r="D6" s="43">
        <v>6</v>
      </c>
    </row>
    <row r="7" spans="1:4" x14ac:dyDescent="0.25">
      <c r="A7" s="54"/>
      <c r="B7" s="55"/>
      <c r="C7" s="56"/>
      <c r="D7" s="53"/>
    </row>
    <row r="8" spans="1:4" x14ac:dyDescent="0.25">
      <c r="A8" s="91" t="s">
        <v>9</v>
      </c>
      <c r="B8" s="92"/>
      <c r="C8" s="92"/>
      <c r="D8" s="51"/>
    </row>
    <row r="9" spans="1:4" x14ac:dyDescent="0.25">
      <c r="A9" s="13" t="s">
        <v>10</v>
      </c>
      <c r="B9" s="45" t="s">
        <v>15</v>
      </c>
      <c r="C9" s="58" t="s">
        <v>11</v>
      </c>
      <c r="D9" s="14" t="s">
        <v>12</v>
      </c>
    </row>
    <row r="10" spans="1:4" x14ac:dyDescent="0.25">
      <c r="A10" s="61">
        <v>2019</v>
      </c>
      <c r="B10" s="57" t="s">
        <v>54</v>
      </c>
      <c r="C10" s="57" t="s">
        <v>63</v>
      </c>
      <c r="D10" s="66">
        <v>90000</v>
      </c>
    </row>
    <row r="11" spans="1:4" x14ac:dyDescent="0.25">
      <c r="A11" s="61">
        <v>2019</v>
      </c>
      <c r="B11" s="57" t="s">
        <v>21</v>
      </c>
      <c r="C11" s="57" t="s">
        <v>63</v>
      </c>
      <c r="D11" s="66">
        <v>180000</v>
      </c>
    </row>
    <row r="12" spans="1:4" x14ac:dyDescent="0.25">
      <c r="A12" s="61">
        <v>2019</v>
      </c>
      <c r="B12" s="57" t="s">
        <v>64</v>
      </c>
      <c r="C12" s="57" t="s">
        <v>63</v>
      </c>
      <c r="D12" s="66">
        <v>180000</v>
      </c>
    </row>
    <row r="13" spans="1:4" x14ac:dyDescent="0.25">
      <c r="A13" s="61">
        <v>2019</v>
      </c>
      <c r="B13" s="44" t="s">
        <v>65</v>
      </c>
      <c r="C13" s="57" t="s">
        <v>63</v>
      </c>
      <c r="D13" s="66">
        <v>108000</v>
      </c>
    </row>
    <row r="14" spans="1:4" x14ac:dyDescent="0.25">
      <c r="A14" s="120">
        <v>2019</v>
      </c>
      <c r="B14" s="121" t="s">
        <v>66</v>
      </c>
      <c r="C14" s="122" t="s">
        <v>184</v>
      </c>
      <c r="D14" s="119">
        <v>180000</v>
      </c>
    </row>
    <row r="15" spans="1:4" x14ac:dyDescent="0.25">
      <c r="A15" s="120"/>
      <c r="B15" s="121"/>
      <c r="C15" s="122"/>
      <c r="D15" s="119"/>
    </row>
    <row r="16" spans="1:4" x14ac:dyDescent="0.25">
      <c r="A16" s="120"/>
      <c r="B16" s="121"/>
      <c r="C16" s="122"/>
      <c r="D16" s="119"/>
    </row>
    <row r="17" spans="1:4" x14ac:dyDescent="0.25">
      <c r="A17" s="37"/>
      <c r="B17" s="44"/>
      <c r="C17" s="57"/>
      <c r="D17" s="66"/>
    </row>
    <row r="18" spans="1:4" x14ac:dyDescent="0.25">
      <c r="A18" s="94" t="s">
        <v>13</v>
      </c>
      <c r="B18" s="95"/>
      <c r="C18" s="95"/>
      <c r="D18" s="64">
        <f>SUM(D10:D17)</f>
        <v>738000</v>
      </c>
    </row>
    <row r="19" spans="1:4" x14ac:dyDescent="0.25">
      <c r="A19" s="54"/>
      <c r="B19" s="55"/>
      <c r="C19" s="56"/>
      <c r="D19" s="64"/>
    </row>
    <row r="20" spans="1:4" x14ac:dyDescent="0.25">
      <c r="A20" s="89" t="s">
        <v>14</v>
      </c>
      <c r="B20" s="90"/>
      <c r="C20" s="90"/>
      <c r="D20" s="65">
        <v>1080000</v>
      </c>
    </row>
    <row r="21" spans="1:4" ht="15.75" thickBot="1" x14ac:dyDescent="0.3">
      <c r="A21" s="10"/>
      <c r="B21" s="11"/>
      <c r="C21" s="11"/>
      <c r="D21" s="21"/>
    </row>
    <row r="22" spans="1:4" x14ac:dyDescent="0.25">
      <c r="A22" s="9"/>
      <c r="B22" s="5"/>
      <c r="C22" s="5"/>
      <c r="D22" s="5"/>
    </row>
  </sheetData>
  <mergeCells count="13">
    <mergeCell ref="D1:D3"/>
    <mergeCell ref="D14:D16"/>
    <mergeCell ref="A18:C18"/>
    <mergeCell ref="A20:C20"/>
    <mergeCell ref="A14:A16"/>
    <mergeCell ref="B14:B16"/>
    <mergeCell ref="C14:C16"/>
    <mergeCell ref="B5:D5"/>
    <mergeCell ref="A6:C6"/>
    <mergeCell ref="A8:C8"/>
    <mergeCell ref="B1:C1"/>
    <mergeCell ref="B2:C2"/>
    <mergeCell ref="B3:C3"/>
  </mergeCells>
  <hyperlinks>
    <hyperlink ref="D1" location="Inhoud!A1" display="terug naar inhoud" xr:uid="{50FCD709-FA51-4D58-8359-9E63D5E7F9AA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C470-E26B-440B-94E7-181689041B18}">
  <sheetPr>
    <pageSetUpPr fitToPage="1"/>
  </sheetPr>
  <dimension ref="A1:E28"/>
  <sheetViews>
    <sheetView zoomScaleNormal="100" workbookViewId="0">
      <selection activeCell="B1" sqref="B1:D3"/>
    </sheetView>
  </sheetViews>
  <sheetFormatPr defaultColWidth="8.85546875" defaultRowHeight="15" x14ac:dyDescent="0.25"/>
  <cols>
    <col min="1" max="1" width="28.7109375" style="2" customWidth="1"/>
    <col min="2" max="2" width="40.7109375" style="2" customWidth="1"/>
    <col min="3" max="3" width="48.28515625" style="36" customWidth="1"/>
    <col min="4" max="4" width="14.7109375" style="2" customWidth="1"/>
    <col min="5" max="5" width="24.28515625" style="2" customWidth="1"/>
    <col min="6" max="16384" width="8.85546875" style="2"/>
  </cols>
  <sheetData>
    <row r="1" spans="1:5" ht="14.45" customHeight="1" x14ac:dyDescent="0.25">
      <c r="A1" s="22" t="s">
        <v>2</v>
      </c>
      <c r="B1" s="112" t="s">
        <v>50</v>
      </c>
      <c r="C1" s="112"/>
      <c r="D1" s="124"/>
      <c r="E1" s="111" t="s">
        <v>4</v>
      </c>
    </row>
    <row r="2" spans="1:5" x14ac:dyDescent="0.25">
      <c r="A2" s="24" t="s">
        <v>5</v>
      </c>
      <c r="B2" s="114" t="s">
        <v>185</v>
      </c>
      <c r="C2" s="114"/>
      <c r="D2" s="125"/>
      <c r="E2" s="111"/>
    </row>
    <row r="3" spans="1:5" ht="15.75" thickBot="1" x14ac:dyDescent="0.3">
      <c r="A3" s="25" t="s">
        <v>6</v>
      </c>
      <c r="B3" s="113" t="s">
        <v>52</v>
      </c>
      <c r="C3" s="113"/>
      <c r="D3" s="126"/>
      <c r="E3" s="111"/>
    </row>
    <row r="4" spans="1:5" s="23" customFormat="1" ht="15.75" thickBot="1" x14ac:dyDescent="0.3">
      <c r="C4" s="26"/>
    </row>
    <row r="5" spans="1:5" s="4" customFormat="1" ht="14.45" customHeight="1" x14ac:dyDescent="0.25">
      <c r="A5" s="15" t="s">
        <v>7</v>
      </c>
      <c r="B5" s="123" t="s">
        <v>85</v>
      </c>
      <c r="C5" s="106"/>
      <c r="D5" s="106"/>
      <c r="E5" s="107"/>
    </row>
    <row r="6" spans="1:5" s="4" customFormat="1" x14ac:dyDescent="0.25">
      <c r="A6" s="89" t="s">
        <v>8</v>
      </c>
      <c r="B6" s="90"/>
      <c r="C6" s="90"/>
      <c r="D6" s="90"/>
      <c r="E6" s="43">
        <v>14</v>
      </c>
    </row>
    <row r="7" spans="1:5" x14ac:dyDescent="0.25">
      <c r="A7" s="54"/>
      <c r="B7" s="55"/>
      <c r="C7" s="56"/>
      <c r="D7" s="55"/>
      <c r="E7" s="53"/>
    </row>
    <row r="8" spans="1:5" x14ac:dyDescent="0.25">
      <c r="A8" s="49" t="s">
        <v>9</v>
      </c>
      <c r="B8" s="50"/>
      <c r="C8" s="50"/>
      <c r="D8" s="44"/>
      <c r="E8" s="51"/>
    </row>
    <row r="9" spans="1:5" x14ac:dyDescent="0.25">
      <c r="A9" s="13" t="s">
        <v>10</v>
      </c>
      <c r="B9" s="45" t="s">
        <v>15</v>
      </c>
      <c r="C9" s="58" t="s">
        <v>11</v>
      </c>
      <c r="D9" s="62" t="s">
        <v>12</v>
      </c>
      <c r="E9" s="14"/>
    </row>
    <row r="10" spans="1:5" x14ac:dyDescent="0.25">
      <c r="A10" s="61">
        <v>2021</v>
      </c>
      <c r="B10" s="57" t="s">
        <v>86</v>
      </c>
      <c r="C10" s="57" t="s">
        <v>87</v>
      </c>
      <c r="D10" s="67">
        <v>232331</v>
      </c>
      <c r="E10" s="39" t="s">
        <v>88</v>
      </c>
    </row>
    <row r="11" spans="1:5" x14ac:dyDescent="0.25">
      <c r="A11" s="61">
        <v>2021</v>
      </c>
      <c r="B11" s="57" t="s">
        <v>89</v>
      </c>
      <c r="C11" s="57" t="s">
        <v>90</v>
      </c>
      <c r="D11" s="67">
        <v>102000</v>
      </c>
      <c r="E11" s="39" t="s">
        <v>91</v>
      </c>
    </row>
    <row r="12" spans="1:5" x14ac:dyDescent="0.25">
      <c r="A12" s="61">
        <v>2021</v>
      </c>
      <c r="B12" s="57" t="s">
        <v>75</v>
      </c>
      <c r="C12" s="57" t="s">
        <v>92</v>
      </c>
      <c r="D12" s="67">
        <v>199500</v>
      </c>
      <c r="E12" s="39" t="s">
        <v>93</v>
      </c>
    </row>
    <row r="13" spans="1:5" ht="30" x14ac:dyDescent="0.25">
      <c r="A13" s="61">
        <v>2021</v>
      </c>
      <c r="B13" s="44" t="s">
        <v>94</v>
      </c>
      <c r="C13" s="57" t="s">
        <v>95</v>
      </c>
      <c r="D13" s="67">
        <v>397520</v>
      </c>
      <c r="E13" s="39" t="s">
        <v>93</v>
      </c>
    </row>
    <row r="14" spans="1:5" x14ac:dyDescent="0.25">
      <c r="A14" s="61">
        <v>2021</v>
      </c>
      <c r="B14" s="44" t="s">
        <v>89</v>
      </c>
      <c r="C14" s="57" t="s">
        <v>96</v>
      </c>
      <c r="D14" s="67">
        <v>296355</v>
      </c>
      <c r="E14" s="39" t="s">
        <v>93</v>
      </c>
    </row>
    <row r="15" spans="1:5" x14ac:dyDescent="0.25">
      <c r="A15" s="61">
        <v>2021</v>
      </c>
      <c r="B15" s="44" t="s">
        <v>97</v>
      </c>
      <c r="C15" s="57" t="s">
        <v>98</v>
      </c>
      <c r="D15" s="67">
        <v>500000</v>
      </c>
      <c r="E15" s="39" t="s">
        <v>99</v>
      </c>
    </row>
    <row r="16" spans="1:5" x14ac:dyDescent="0.25">
      <c r="A16" s="61">
        <v>2021</v>
      </c>
      <c r="B16" s="44" t="s">
        <v>83</v>
      </c>
      <c r="C16" s="57" t="s">
        <v>100</v>
      </c>
      <c r="D16" s="67">
        <v>435000</v>
      </c>
      <c r="E16" s="39" t="s">
        <v>93</v>
      </c>
    </row>
    <row r="17" spans="1:5" x14ac:dyDescent="0.25">
      <c r="A17" s="61">
        <v>2021</v>
      </c>
      <c r="B17" s="44" t="s">
        <v>68</v>
      </c>
      <c r="C17" s="57" t="s">
        <v>101</v>
      </c>
      <c r="D17" s="67">
        <v>230000</v>
      </c>
      <c r="E17" s="39" t="s">
        <v>93</v>
      </c>
    </row>
    <row r="18" spans="1:5" x14ac:dyDescent="0.25">
      <c r="A18" s="61">
        <v>2021</v>
      </c>
      <c r="B18" s="44" t="s">
        <v>102</v>
      </c>
      <c r="C18" s="57" t="s">
        <v>103</v>
      </c>
      <c r="D18" s="67">
        <v>180000</v>
      </c>
      <c r="E18" s="39" t="s">
        <v>93</v>
      </c>
    </row>
    <row r="19" spans="1:5" x14ac:dyDescent="0.25">
      <c r="A19" s="61">
        <v>2021</v>
      </c>
      <c r="B19" s="44" t="s">
        <v>68</v>
      </c>
      <c r="C19" s="57" t="s">
        <v>104</v>
      </c>
      <c r="D19" s="67">
        <v>270000</v>
      </c>
      <c r="E19" s="39" t="s">
        <v>93</v>
      </c>
    </row>
    <row r="20" spans="1:5" x14ac:dyDescent="0.25">
      <c r="A20" s="61">
        <v>2021</v>
      </c>
      <c r="B20" s="44" t="s">
        <v>89</v>
      </c>
      <c r="C20" s="57" t="s">
        <v>105</v>
      </c>
      <c r="D20" s="67">
        <v>0</v>
      </c>
      <c r="E20" s="39" t="s">
        <v>106</v>
      </c>
    </row>
    <row r="21" spans="1:5" x14ac:dyDescent="0.25">
      <c r="A21" s="61">
        <v>2022</v>
      </c>
      <c r="B21" s="78" t="s">
        <v>107</v>
      </c>
      <c r="C21" s="57" t="s">
        <v>108</v>
      </c>
      <c r="D21" s="67">
        <v>157500</v>
      </c>
      <c r="E21" s="39" t="s">
        <v>109</v>
      </c>
    </row>
    <row r="22" spans="1:5" x14ac:dyDescent="0.25">
      <c r="A22" s="61">
        <v>2022</v>
      </c>
      <c r="B22" s="44" t="s">
        <v>107</v>
      </c>
      <c r="C22" s="57" t="s">
        <v>110</v>
      </c>
      <c r="D22" s="67">
        <v>85350</v>
      </c>
      <c r="E22" s="39" t="s">
        <v>109</v>
      </c>
    </row>
    <row r="23" spans="1:5" x14ac:dyDescent="0.25">
      <c r="A23" s="61">
        <v>2022</v>
      </c>
      <c r="B23" s="44" t="s">
        <v>111</v>
      </c>
      <c r="C23" s="57" t="s">
        <v>112</v>
      </c>
      <c r="D23" s="67">
        <v>145807.20000000001</v>
      </c>
      <c r="E23" s="39" t="s">
        <v>109</v>
      </c>
    </row>
    <row r="24" spans="1:5" x14ac:dyDescent="0.25">
      <c r="A24" s="61"/>
      <c r="B24" s="44"/>
      <c r="C24" s="57"/>
      <c r="D24" s="59"/>
      <c r="E24" s="63"/>
    </row>
    <row r="25" spans="1:5" x14ac:dyDescent="0.25">
      <c r="A25" s="94" t="s">
        <v>13</v>
      </c>
      <c r="B25" s="95"/>
      <c r="C25" s="95"/>
      <c r="D25" s="68">
        <f>SUM(D10:D23)</f>
        <v>3231363.2</v>
      </c>
      <c r="E25" s="64"/>
    </row>
    <row r="26" spans="1:5" x14ac:dyDescent="0.25">
      <c r="A26" s="54"/>
      <c r="B26" s="55"/>
      <c r="C26" s="56"/>
      <c r="D26" s="55"/>
      <c r="E26" s="64"/>
    </row>
    <row r="27" spans="1:5" x14ac:dyDescent="0.25">
      <c r="A27" s="89" t="s">
        <v>14</v>
      </c>
      <c r="B27" s="90"/>
      <c r="C27" s="90"/>
      <c r="D27" s="90"/>
      <c r="E27" s="65">
        <v>10000000</v>
      </c>
    </row>
    <row r="28" spans="1:5" ht="15.75" thickBot="1" x14ac:dyDescent="0.3">
      <c r="A28" s="10"/>
      <c r="B28" s="11"/>
      <c r="C28" s="11"/>
      <c r="D28" s="47"/>
      <c r="E28" s="12"/>
    </row>
  </sheetData>
  <mergeCells count="8">
    <mergeCell ref="E1:E3"/>
    <mergeCell ref="B5:E5"/>
    <mergeCell ref="A6:D6"/>
    <mergeCell ref="A25:C25"/>
    <mergeCell ref="A27:D27"/>
    <mergeCell ref="B1:D1"/>
    <mergeCell ref="B2:D2"/>
    <mergeCell ref="B3:D3"/>
  </mergeCells>
  <hyperlinks>
    <hyperlink ref="E1" location="Inhoud!A1" display="terug naar inhoud" xr:uid="{42715452-D576-450D-8AB2-BE39F9499628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C9EE-65FD-42FF-B79D-FEA051FE8543}">
  <sheetPr>
    <pageSetUpPr fitToPage="1"/>
  </sheetPr>
  <dimension ref="A1:D96"/>
  <sheetViews>
    <sheetView zoomScaleNormal="100" workbookViewId="0">
      <selection activeCell="D1" sqref="D1:D3"/>
    </sheetView>
  </sheetViews>
  <sheetFormatPr defaultColWidth="8.85546875" defaultRowHeight="15" x14ac:dyDescent="0.25"/>
  <cols>
    <col min="1" max="1" width="28.7109375" style="2" customWidth="1"/>
    <col min="2" max="2" width="40.7109375" style="2" customWidth="1"/>
    <col min="3" max="3" width="72.7109375" style="36" customWidth="1"/>
    <col min="4" max="4" width="14.7109375" style="2" customWidth="1"/>
    <col min="5" max="5" width="15.42578125" style="2" customWidth="1"/>
    <col min="6" max="16384" width="8.85546875" style="2"/>
  </cols>
  <sheetData>
    <row r="1" spans="1:4" ht="14.45" customHeight="1" x14ac:dyDescent="0.25">
      <c r="A1" s="22" t="s">
        <v>2</v>
      </c>
      <c r="B1" s="112" t="s">
        <v>50</v>
      </c>
      <c r="C1" s="112"/>
      <c r="D1" s="111" t="s">
        <v>4</v>
      </c>
    </row>
    <row r="2" spans="1:4" x14ac:dyDescent="0.25">
      <c r="A2" s="24" t="s">
        <v>5</v>
      </c>
      <c r="B2" s="114" t="s">
        <v>185</v>
      </c>
      <c r="C2" s="114"/>
      <c r="D2" s="111"/>
    </row>
    <row r="3" spans="1:4" ht="15.75" thickBot="1" x14ac:dyDescent="0.3">
      <c r="A3" s="25" t="s">
        <v>6</v>
      </c>
      <c r="B3" s="113" t="s">
        <v>52</v>
      </c>
      <c r="C3" s="113"/>
      <c r="D3" s="111"/>
    </row>
    <row r="4" spans="1:4" s="23" customFormat="1" ht="15.75" thickBot="1" x14ac:dyDescent="0.3">
      <c r="C4" s="26"/>
    </row>
    <row r="5" spans="1:4" s="4" customFormat="1" x14ac:dyDescent="0.25">
      <c r="A5" s="15" t="s">
        <v>7</v>
      </c>
      <c r="B5" s="123" t="s">
        <v>113</v>
      </c>
      <c r="C5" s="106"/>
      <c r="D5" s="107"/>
    </row>
    <row r="6" spans="1:4" s="4" customFormat="1" x14ac:dyDescent="0.25">
      <c r="A6" s="89" t="s">
        <v>8</v>
      </c>
      <c r="B6" s="90"/>
      <c r="C6" s="90"/>
      <c r="D6" s="43">
        <v>82</v>
      </c>
    </row>
    <row r="7" spans="1:4" x14ac:dyDescent="0.25">
      <c r="A7" s="54"/>
      <c r="B7" s="55"/>
      <c r="C7" s="56"/>
      <c r="D7" s="53"/>
    </row>
    <row r="8" spans="1:4" x14ac:dyDescent="0.25">
      <c r="A8" s="91" t="s">
        <v>9</v>
      </c>
      <c r="B8" s="92"/>
      <c r="C8" s="92"/>
      <c r="D8" s="93"/>
    </row>
    <row r="9" spans="1:4" x14ac:dyDescent="0.25">
      <c r="A9" s="13" t="s">
        <v>10</v>
      </c>
      <c r="B9" s="45" t="s">
        <v>15</v>
      </c>
      <c r="C9" s="58" t="s">
        <v>11</v>
      </c>
      <c r="D9" s="14" t="s">
        <v>12</v>
      </c>
    </row>
    <row r="10" spans="1:4" x14ac:dyDescent="0.25">
      <c r="A10" s="61">
        <v>2021</v>
      </c>
      <c r="B10" s="48" t="s">
        <v>59</v>
      </c>
      <c r="C10" s="60" t="s">
        <v>114</v>
      </c>
      <c r="D10" s="66">
        <v>17707</v>
      </c>
    </row>
    <row r="11" spans="1:4" x14ac:dyDescent="0.25">
      <c r="A11" s="61">
        <v>2021</v>
      </c>
      <c r="B11" s="48" t="s">
        <v>115</v>
      </c>
      <c r="C11" s="60" t="s">
        <v>114</v>
      </c>
      <c r="D11" s="66">
        <v>17707</v>
      </c>
    </row>
    <row r="12" spans="1:4" x14ac:dyDescent="0.25">
      <c r="A12" s="61">
        <v>2021</v>
      </c>
      <c r="B12" s="48" t="s">
        <v>116</v>
      </c>
      <c r="C12" s="60" t="s">
        <v>114</v>
      </c>
      <c r="D12" s="66">
        <v>17707</v>
      </c>
    </row>
    <row r="13" spans="1:4" x14ac:dyDescent="0.25">
      <c r="A13" s="61">
        <v>2021</v>
      </c>
      <c r="B13" s="48" t="s">
        <v>117</v>
      </c>
      <c r="C13" s="60" t="s">
        <v>114</v>
      </c>
      <c r="D13" s="66">
        <v>17707</v>
      </c>
    </row>
    <row r="14" spans="1:4" x14ac:dyDescent="0.25">
      <c r="A14" s="61">
        <v>2021</v>
      </c>
      <c r="B14" s="48" t="s">
        <v>118</v>
      </c>
      <c r="C14" s="60" t="s">
        <v>114</v>
      </c>
      <c r="D14" s="66">
        <v>17707</v>
      </c>
    </row>
    <row r="15" spans="1:4" x14ac:dyDescent="0.25">
      <c r="A15" s="61">
        <v>2021</v>
      </c>
      <c r="B15" s="48" t="s">
        <v>97</v>
      </c>
      <c r="C15" s="60" t="s">
        <v>114</v>
      </c>
      <c r="D15" s="66">
        <v>17707</v>
      </c>
    </row>
    <row r="16" spans="1:4" x14ac:dyDescent="0.25">
      <c r="A16" s="61">
        <v>2021</v>
      </c>
      <c r="B16" s="48" t="s">
        <v>119</v>
      </c>
      <c r="C16" s="60" t="s">
        <v>114</v>
      </c>
      <c r="D16" s="66">
        <v>17707</v>
      </c>
    </row>
    <row r="17" spans="1:4" x14ac:dyDescent="0.25">
      <c r="A17" s="61">
        <v>2021</v>
      </c>
      <c r="B17" s="48" t="s">
        <v>120</v>
      </c>
      <c r="C17" s="60" t="s">
        <v>114</v>
      </c>
      <c r="D17" s="66">
        <v>17707</v>
      </c>
    </row>
    <row r="18" spans="1:4" x14ac:dyDescent="0.25">
      <c r="A18" s="61">
        <v>2021</v>
      </c>
      <c r="B18" s="48" t="s">
        <v>121</v>
      </c>
      <c r="C18" s="60" t="s">
        <v>114</v>
      </c>
      <c r="D18" s="66">
        <v>17707</v>
      </c>
    </row>
    <row r="19" spans="1:4" x14ac:dyDescent="0.25">
      <c r="A19" s="61">
        <v>2021</v>
      </c>
      <c r="B19" s="48" t="s">
        <v>122</v>
      </c>
      <c r="C19" s="60" t="s">
        <v>114</v>
      </c>
      <c r="D19" s="66">
        <v>17707</v>
      </c>
    </row>
    <row r="20" spans="1:4" x14ac:dyDescent="0.25">
      <c r="A20" s="61">
        <v>2021</v>
      </c>
      <c r="B20" s="48" t="s">
        <v>123</v>
      </c>
      <c r="C20" s="60" t="s">
        <v>114</v>
      </c>
      <c r="D20" s="66">
        <v>17707</v>
      </c>
    </row>
    <row r="21" spans="1:4" x14ac:dyDescent="0.25">
      <c r="A21" s="61">
        <v>2021</v>
      </c>
      <c r="B21" s="77" t="s">
        <v>124</v>
      </c>
      <c r="C21" s="60" t="s">
        <v>114</v>
      </c>
      <c r="D21" s="66">
        <v>17707</v>
      </c>
    </row>
    <row r="22" spans="1:4" x14ac:dyDescent="0.25">
      <c r="A22" s="61">
        <v>2021</v>
      </c>
      <c r="B22" s="48" t="s">
        <v>125</v>
      </c>
      <c r="C22" s="60" t="s">
        <v>114</v>
      </c>
      <c r="D22" s="66">
        <v>17707</v>
      </c>
    </row>
    <row r="23" spans="1:4" x14ac:dyDescent="0.25">
      <c r="A23" s="61">
        <v>2021</v>
      </c>
      <c r="B23" s="48" t="s">
        <v>71</v>
      </c>
      <c r="C23" s="60" t="s">
        <v>114</v>
      </c>
      <c r="D23" s="66">
        <v>17707</v>
      </c>
    </row>
    <row r="24" spans="1:4" x14ac:dyDescent="0.25">
      <c r="A24" s="61">
        <v>2021</v>
      </c>
      <c r="B24" s="48" t="s">
        <v>21</v>
      </c>
      <c r="C24" s="60" t="s">
        <v>114</v>
      </c>
      <c r="D24" s="66">
        <v>17707</v>
      </c>
    </row>
    <row r="25" spans="1:4" x14ac:dyDescent="0.25">
      <c r="A25" s="61">
        <v>2021</v>
      </c>
      <c r="B25" s="48" t="s">
        <v>126</v>
      </c>
      <c r="C25" s="60" t="s">
        <v>114</v>
      </c>
      <c r="D25" s="66">
        <v>17707</v>
      </c>
    </row>
    <row r="26" spans="1:4" x14ac:dyDescent="0.25">
      <c r="A26" s="61">
        <v>2021</v>
      </c>
      <c r="B26" s="48" t="s">
        <v>127</v>
      </c>
      <c r="C26" s="60" t="s">
        <v>114</v>
      </c>
      <c r="D26" s="66">
        <v>17707</v>
      </c>
    </row>
    <row r="27" spans="1:4" x14ac:dyDescent="0.25">
      <c r="A27" s="61">
        <v>2021</v>
      </c>
      <c r="B27" s="48" t="s">
        <v>128</v>
      </c>
      <c r="C27" s="60" t="s">
        <v>114</v>
      </c>
      <c r="D27" s="66">
        <v>17707</v>
      </c>
    </row>
    <row r="28" spans="1:4" x14ac:dyDescent="0.25">
      <c r="A28" s="61">
        <v>2021</v>
      </c>
      <c r="B28" s="48" t="s">
        <v>75</v>
      </c>
      <c r="C28" s="60" t="s">
        <v>114</v>
      </c>
      <c r="D28" s="66">
        <v>17707</v>
      </c>
    </row>
    <row r="29" spans="1:4" x14ac:dyDescent="0.25">
      <c r="A29" s="61">
        <v>2021</v>
      </c>
      <c r="B29" s="48" t="s">
        <v>129</v>
      </c>
      <c r="C29" s="60" t="s">
        <v>114</v>
      </c>
      <c r="D29" s="66">
        <v>17707</v>
      </c>
    </row>
    <row r="30" spans="1:4" x14ac:dyDescent="0.25">
      <c r="A30" s="61">
        <v>2021</v>
      </c>
      <c r="B30" s="48" t="s">
        <v>130</v>
      </c>
      <c r="C30" s="60" t="s">
        <v>114</v>
      </c>
      <c r="D30" s="66">
        <v>17707</v>
      </c>
    </row>
    <row r="31" spans="1:4" x14ac:dyDescent="0.25">
      <c r="A31" s="61">
        <v>2021</v>
      </c>
      <c r="B31" s="48" t="s">
        <v>131</v>
      </c>
      <c r="C31" s="60" t="s">
        <v>114</v>
      </c>
      <c r="D31" s="66">
        <v>17707</v>
      </c>
    </row>
    <row r="32" spans="1:4" x14ac:dyDescent="0.25">
      <c r="A32" s="61">
        <v>2021</v>
      </c>
      <c r="B32" s="48" t="s">
        <v>132</v>
      </c>
      <c r="C32" s="60" t="s">
        <v>114</v>
      </c>
      <c r="D32" s="66">
        <v>17707</v>
      </c>
    </row>
    <row r="33" spans="1:4" x14ac:dyDescent="0.25">
      <c r="A33" s="61">
        <v>2021</v>
      </c>
      <c r="B33" s="48" t="s">
        <v>133</v>
      </c>
      <c r="C33" s="60" t="s">
        <v>114</v>
      </c>
      <c r="D33" s="66">
        <v>17707</v>
      </c>
    </row>
    <row r="34" spans="1:4" x14ac:dyDescent="0.25">
      <c r="A34" s="61">
        <v>2021</v>
      </c>
      <c r="B34" s="48" t="s">
        <v>134</v>
      </c>
      <c r="C34" s="60" t="s">
        <v>114</v>
      </c>
      <c r="D34" s="66">
        <v>17707</v>
      </c>
    </row>
    <row r="35" spans="1:4" x14ac:dyDescent="0.25">
      <c r="A35" s="61">
        <v>2021</v>
      </c>
      <c r="B35" s="48" t="s">
        <v>135</v>
      </c>
      <c r="C35" s="60" t="s">
        <v>114</v>
      </c>
      <c r="D35" s="66">
        <v>17707</v>
      </c>
    </row>
    <row r="36" spans="1:4" x14ac:dyDescent="0.25">
      <c r="A36" s="61">
        <v>2021</v>
      </c>
      <c r="B36" s="48" t="s">
        <v>136</v>
      </c>
      <c r="C36" s="60" t="s">
        <v>114</v>
      </c>
      <c r="D36" s="66">
        <v>17707</v>
      </c>
    </row>
    <row r="37" spans="1:4" x14ac:dyDescent="0.25">
      <c r="A37" s="61">
        <v>2021</v>
      </c>
      <c r="B37" s="48" t="s">
        <v>137</v>
      </c>
      <c r="C37" s="60" t="s">
        <v>114</v>
      </c>
      <c r="D37" s="66">
        <v>17707</v>
      </c>
    </row>
    <row r="38" spans="1:4" x14ac:dyDescent="0.25">
      <c r="A38" s="61">
        <v>2021</v>
      </c>
      <c r="B38" s="48" t="s">
        <v>138</v>
      </c>
      <c r="C38" s="60" t="s">
        <v>114</v>
      </c>
      <c r="D38" s="66">
        <v>17707</v>
      </c>
    </row>
    <row r="39" spans="1:4" x14ac:dyDescent="0.25">
      <c r="A39" s="61">
        <v>2021</v>
      </c>
      <c r="B39" s="48" t="s">
        <v>139</v>
      </c>
      <c r="C39" s="60" t="s">
        <v>114</v>
      </c>
      <c r="D39" s="66">
        <v>17707</v>
      </c>
    </row>
    <row r="40" spans="1:4" x14ac:dyDescent="0.25">
      <c r="A40" s="61">
        <v>2021</v>
      </c>
      <c r="B40" s="48" t="s">
        <v>140</v>
      </c>
      <c r="C40" s="60" t="s">
        <v>114</v>
      </c>
      <c r="D40" s="66">
        <v>17707</v>
      </c>
    </row>
    <row r="41" spans="1:4" x14ac:dyDescent="0.25">
      <c r="A41" s="61">
        <v>2021</v>
      </c>
      <c r="B41" s="48" t="s">
        <v>141</v>
      </c>
      <c r="C41" s="60" t="s">
        <v>114</v>
      </c>
      <c r="D41" s="66">
        <v>17707</v>
      </c>
    </row>
    <row r="42" spans="1:4" x14ac:dyDescent="0.25">
      <c r="A42" s="61">
        <v>2021</v>
      </c>
      <c r="B42" s="48" t="s">
        <v>142</v>
      </c>
      <c r="C42" s="60" t="s">
        <v>114</v>
      </c>
      <c r="D42" s="66">
        <v>17707</v>
      </c>
    </row>
    <row r="43" spans="1:4" x14ac:dyDescent="0.25">
      <c r="A43" s="61">
        <v>2021</v>
      </c>
      <c r="B43" s="48" t="s">
        <v>143</v>
      </c>
      <c r="C43" s="60" t="s">
        <v>114</v>
      </c>
      <c r="D43" s="66">
        <v>17707</v>
      </c>
    </row>
    <row r="44" spans="1:4" x14ac:dyDescent="0.25">
      <c r="A44" s="61">
        <v>2021</v>
      </c>
      <c r="B44" s="48" t="s">
        <v>19</v>
      </c>
      <c r="C44" s="60" t="s">
        <v>114</v>
      </c>
      <c r="D44" s="66">
        <v>17707</v>
      </c>
    </row>
    <row r="45" spans="1:4" x14ac:dyDescent="0.25">
      <c r="A45" s="61">
        <v>2021</v>
      </c>
      <c r="B45" s="48" t="s">
        <v>144</v>
      </c>
      <c r="C45" s="60" t="s">
        <v>114</v>
      </c>
      <c r="D45" s="66">
        <v>17707</v>
      </c>
    </row>
    <row r="46" spans="1:4" x14ac:dyDescent="0.25">
      <c r="A46" s="61">
        <v>2021</v>
      </c>
      <c r="B46" s="48" t="s">
        <v>145</v>
      </c>
      <c r="C46" s="60" t="s">
        <v>114</v>
      </c>
      <c r="D46" s="66">
        <v>17707</v>
      </c>
    </row>
    <row r="47" spans="1:4" x14ac:dyDescent="0.25">
      <c r="A47" s="61">
        <v>2021</v>
      </c>
      <c r="B47" s="48" t="s">
        <v>146</v>
      </c>
      <c r="C47" s="60" t="s">
        <v>114</v>
      </c>
      <c r="D47" s="66">
        <v>17707</v>
      </c>
    </row>
    <row r="48" spans="1:4" x14ac:dyDescent="0.25">
      <c r="A48" s="61">
        <v>2021</v>
      </c>
      <c r="B48" s="48" t="s">
        <v>147</v>
      </c>
      <c r="C48" s="60" t="s">
        <v>114</v>
      </c>
      <c r="D48" s="66">
        <v>17707</v>
      </c>
    </row>
    <row r="49" spans="1:4" x14ac:dyDescent="0.25">
      <c r="A49" s="61">
        <v>2021</v>
      </c>
      <c r="B49" s="48" t="s">
        <v>148</v>
      </c>
      <c r="C49" s="60" t="s">
        <v>114</v>
      </c>
      <c r="D49" s="66">
        <v>17707</v>
      </c>
    </row>
    <row r="50" spans="1:4" x14ac:dyDescent="0.25">
      <c r="A50" s="61">
        <v>2021</v>
      </c>
      <c r="B50" s="48" t="s">
        <v>149</v>
      </c>
      <c r="C50" s="60" t="s">
        <v>114</v>
      </c>
      <c r="D50" s="66">
        <v>17707</v>
      </c>
    </row>
    <row r="51" spans="1:4" x14ac:dyDescent="0.25">
      <c r="A51" s="61">
        <v>2021</v>
      </c>
      <c r="B51" s="48" t="s">
        <v>150</v>
      </c>
      <c r="C51" s="60" t="s">
        <v>114</v>
      </c>
      <c r="D51" s="66">
        <v>17707</v>
      </c>
    </row>
    <row r="52" spans="1:4" x14ac:dyDescent="0.25">
      <c r="A52" s="61">
        <v>2021</v>
      </c>
      <c r="B52" s="48" t="s">
        <v>151</v>
      </c>
      <c r="C52" s="60" t="s">
        <v>114</v>
      </c>
      <c r="D52" s="66">
        <v>17707</v>
      </c>
    </row>
    <row r="53" spans="1:4" x14ac:dyDescent="0.25">
      <c r="A53" s="61">
        <v>2021</v>
      </c>
      <c r="B53" s="48" t="s">
        <v>152</v>
      </c>
      <c r="C53" s="60" t="s">
        <v>114</v>
      </c>
      <c r="D53" s="66">
        <v>17707</v>
      </c>
    </row>
    <row r="54" spans="1:4" x14ac:dyDescent="0.25">
      <c r="A54" s="61">
        <v>2021</v>
      </c>
      <c r="B54" s="48" t="s">
        <v>153</v>
      </c>
      <c r="C54" s="60" t="s">
        <v>114</v>
      </c>
      <c r="D54" s="66">
        <v>17707</v>
      </c>
    </row>
    <row r="55" spans="1:4" x14ac:dyDescent="0.25">
      <c r="A55" s="61">
        <v>2021</v>
      </c>
      <c r="B55" s="48" t="s">
        <v>154</v>
      </c>
      <c r="C55" s="60" t="s">
        <v>114</v>
      </c>
      <c r="D55" s="66">
        <v>17707</v>
      </c>
    </row>
    <row r="56" spans="1:4" x14ac:dyDescent="0.25">
      <c r="A56" s="61">
        <v>2021</v>
      </c>
      <c r="B56" s="48" t="s">
        <v>155</v>
      </c>
      <c r="C56" s="60" t="s">
        <v>114</v>
      </c>
      <c r="D56" s="66">
        <v>17707</v>
      </c>
    </row>
    <row r="57" spans="1:4" x14ac:dyDescent="0.25">
      <c r="A57" s="61">
        <v>2021</v>
      </c>
      <c r="B57" s="48" t="s">
        <v>156</v>
      </c>
      <c r="C57" s="60" t="s">
        <v>114</v>
      </c>
      <c r="D57" s="66">
        <v>17707</v>
      </c>
    </row>
    <row r="58" spans="1:4" x14ac:dyDescent="0.25">
      <c r="A58" s="61">
        <v>2021</v>
      </c>
      <c r="B58" s="48" t="s">
        <v>157</v>
      </c>
      <c r="C58" s="60" t="s">
        <v>114</v>
      </c>
      <c r="D58" s="66">
        <v>17707</v>
      </c>
    </row>
    <row r="59" spans="1:4" x14ac:dyDescent="0.25">
      <c r="A59" s="61">
        <v>2021</v>
      </c>
      <c r="B59" s="48" t="s">
        <v>89</v>
      </c>
      <c r="C59" s="60" t="s">
        <v>114</v>
      </c>
      <c r="D59" s="66">
        <v>17707</v>
      </c>
    </row>
    <row r="60" spans="1:4" x14ac:dyDescent="0.25">
      <c r="A60" s="61">
        <v>2021</v>
      </c>
      <c r="B60" s="48" t="s">
        <v>158</v>
      </c>
      <c r="C60" s="60" t="s">
        <v>114</v>
      </c>
      <c r="D60" s="66">
        <v>17707</v>
      </c>
    </row>
    <row r="61" spans="1:4" x14ac:dyDescent="0.25">
      <c r="A61" s="61">
        <v>2021</v>
      </c>
      <c r="B61" s="48" t="s">
        <v>159</v>
      </c>
      <c r="C61" s="60" t="s">
        <v>114</v>
      </c>
      <c r="D61" s="66">
        <v>17707</v>
      </c>
    </row>
    <row r="62" spans="1:4" x14ac:dyDescent="0.25">
      <c r="A62" s="61">
        <v>2021</v>
      </c>
      <c r="B62" s="48" t="s">
        <v>160</v>
      </c>
      <c r="C62" s="60" t="s">
        <v>114</v>
      </c>
      <c r="D62" s="66">
        <v>17707</v>
      </c>
    </row>
    <row r="63" spans="1:4" x14ac:dyDescent="0.25">
      <c r="A63" s="61">
        <v>2021</v>
      </c>
      <c r="B63" s="48" t="s">
        <v>161</v>
      </c>
      <c r="C63" s="60" t="s">
        <v>114</v>
      </c>
      <c r="D63" s="66">
        <v>17707</v>
      </c>
    </row>
    <row r="64" spans="1:4" x14ac:dyDescent="0.25">
      <c r="A64" s="61">
        <v>2021</v>
      </c>
      <c r="B64" s="48" t="s">
        <v>68</v>
      </c>
      <c r="C64" s="60" t="s">
        <v>114</v>
      </c>
      <c r="D64" s="66">
        <v>17707</v>
      </c>
    </row>
    <row r="65" spans="1:4" x14ac:dyDescent="0.25">
      <c r="A65" s="61">
        <v>2021</v>
      </c>
      <c r="B65" s="48" t="s">
        <v>162</v>
      </c>
      <c r="C65" s="60" t="s">
        <v>114</v>
      </c>
      <c r="D65" s="66">
        <v>17707</v>
      </c>
    </row>
    <row r="66" spans="1:4" x14ac:dyDescent="0.25">
      <c r="A66" s="61">
        <v>2021</v>
      </c>
      <c r="B66" s="48" t="s">
        <v>65</v>
      </c>
      <c r="C66" s="60" t="s">
        <v>114</v>
      </c>
      <c r="D66" s="66">
        <v>17707</v>
      </c>
    </row>
    <row r="67" spans="1:4" x14ac:dyDescent="0.25">
      <c r="A67" s="61">
        <v>2021</v>
      </c>
      <c r="B67" s="48" t="s">
        <v>163</v>
      </c>
      <c r="C67" s="60" t="s">
        <v>114</v>
      </c>
      <c r="D67" s="66">
        <v>17707</v>
      </c>
    </row>
    <row r="68" spans="1:4" x14ac:dyDescent="0.25">
      <c r="A68" s="61">
        <v>2021</v>
      </c>
      <c r="B68" s="48" t="s">
        <v>164</v>
      </c>
      <c r="C68" s="60" t="s">
        <v>114</v>
      </c>
      <c r="D68" s="66">
        <v>17707</v>
      </c>
    </row>
    <row r="69" spans="1:4" x14ac:dyDescent="0.25">
      <c r="A69" s="61">
        <v>2021</v>
      </c>
      <c r="B69" s="48" t="s">
        <v>165</v>
      </c>
      <c r="C69" s="60" t="s">
        <v>114</v>
      </c>
      <c r="D69" s="66">
        <v>17707</v>
      </c>
    </row>
    <row r="70" spans="1:4" x14ac:dyDescent="0.25">
      <c r="A70" s="61">
        <v>2021</v>
      </c>
      <c r="B70" s="48" t="s">
        <v>166</v>
      </c>
      <c r="C70" s="60" t="s">
        <v>114</v>
      </c>
      <c r="D70" s="66">
        <v>17707</v>
      </c>
    </row>
    <row r="71" spans="1:4" x14ac:dyDescent="0.25">
      <c r="A71" s="61">
        <v>2021</v>
      </c>
      <c r="B71" s="48" t="s">
        <v>167</v>
      </c>
      <c r="C71" s="60" t="s">
        <v>114</v>
      </c>
      <c r="D71" s="66">
        <v>17707</v>
      </c>
    </row>
    <row r="72" spans="1:4" x14ac:dyDescent="0.25">
      <c r="A72" s="61">
        <v>2021</v>
      </c>
      <c r="B72" s="48" t="s">
        <v>168</v>
      </c>
      <c r="C72" s="60" t="s">
        <v>114</v>
      </c>
      <c r="D72" s="66">
        <v>17707</v>
      </c>
    </row>
    <row r="73" spans="1:4" x14ac:dyDescent="0.25">
      <c r="A73" s="61">
        <v>2021</v>
      </c>
      <c r="B73" s="48" t="s">
        <v>54</v>
      </c>
      <c r="C73" s="60" t="s">
        <v>114</v>
      </c>
      <c r="D73" s="66">
        <v>17707</v>
      </c>
    </row>
    <row r="74" spans="1:4" x14ac:dyDescent="0.25">
      <c r="A74" s="61">
        <v>2021</v>
      </c>
      <c r="B74" s="48" t="s">
        <v>169</v>
      </c>
      <c r="C74" s="60" t="s">
        <v>114</v>
      </c>
      <c r="D74" s="66">
        <v>17707</v>
      </c>
    </row>
    <row r="75" spans="1:4" x14ac:dyDescent="0.25">
      <c r="A75" s="61">
        <v>2021</v>
      </c>
      <c r="B75" s="48" t="s">
        <v>64</v>
      </c>
      <c r="C75" s="60" t="s">
        <v>114</v>
      </c>
      <c r="D75" s="66">
        <v>17707</v>
      </c>
    </row>
    <row r="76" spans="1:4" x14ac:dyDescent="0.25">
      <c r="A76" s="61">
        <v>2021</v>
      </c>
      <c r="B76" s="48" t="s">
        <v>66</v>
      </c>
      <c r="C76" s="60" t="s">
        <v>114</v>
      </c>
      <c r="D76" s="66">
        <v>17707</v>
      </c>
    </row>
    <row r="77" spans="1:4" x14ac:dyDescent="0.25">
      <c r="A77" s="61">
        <v>2021</v>
      </c>
      <c r="B77" s="48" t="s">
        <v>170</v>
      </c>
      <c r="C77" s="60" t="s">
        <v>114</v>
      </c>
      <c r="D77" s="66">
        <v>17707</v>
      </c>
    </row>
    <row r="78" spans="1:4" x14ac:dyDescent="0.25">
      <c r="A78" s="61">
        <v>2021</v>
      </c>
      <c r="B78" s="48" t="s">
        <v>171</v>
      </c>
      <c r="C78" s="60" t="s">
        <v>114</v>
      </c>
      <c r="D78" s="66">
        <v>17707</v>
      </c>
    </row>
    <row r="79" spans="1:4" x14ac:dyDescent="0.25">
      <c r="A79" s="61">
        <v>2021</v>
      </c>
      <c r="B79" s="48" t="s">
        <v>172</v>
      </c>
      <c r="C79" s="60" t="s">
        <v>114</v>
      </c>
      <c r="D79" s="66">
        <v>17707</v>
      </c>
    </row>
    <row r="80" spans="1:4" x14ac:dyDescent="0.25">
      <c r="A80" s="61">
        <v>2021</v>
      </c>
      <c r="B80" s="48" t="s">
        <v>173</v>
      </c>
      <c r="C80" s="60" t="s">
        <v>114</v>
      </c>
      <c r="D80" s="66">
        <v>17707</v>
      </c>
    </row>
    <row r="81" spans="1:4" x14ac:dyDescent="0.25">
      <c r="A81" s="61">
        <v>2021</v>
      </c>
      <c r="B81" s="48" t="s">
        <v>111</v>
      </c>
      <c r="C81" s="60" t="s">
        <v>114</v>
      </c>
      <c r="D81" s="66">
        <v>17707</v>
      </c>
    </row>
    <row r="82" spans="1:4" x14ac:dyDescent="0.25">
      <c r="A82" s="61">
        <v>2021</v>
      </c>
      <c r="B82" s="48" t="s">
        <v>174</v>
      </c>
      <c r="C82" s="60" t="s">
        <v>114</v>
      </c>
      <c r="D82" s="66">
        <v>17707</v>
      </c>
    </row>
    <row r="83" spans="1:4" x14ac:dyDescent="0.25">
      <c r="A83" s="61">
        <v>2021</v>
      </c>
      <c r="B83" s="48" t="s">
        <v>175</v>
      </c>
      <c r="C83" s="60" t="s">
        <v>114</v>
      </c>
      <c r="D83" s="66">
        <v>17707</v>
      </c>
    </row>
    <row r="84" spans="1:4" x14ac:dyDescent="0.25">
      <c r="A84" s="61">
        <v>2021</v>
      </c>
      <c r="B84" s="48" t="s">
        <v>176</v>
      </c>
      <c r="C84" s="60" t="s">
        <v>114</v>
      </c>
      <c r="D84" s="66">
        <v>17707</v>
      </c>
    </row>
    <row r="85" spans="1:4" x14ac:dyDescent="0.25">
      <c r="A85" s="61">
        <v>2021</v>
      </c>
      <c r="B85" s="48" t="s">
        <v>177</v>
      </c>
      <c r="C85" s="60" t="s">
        <v>114</v>
      </c>
      <c r="D85" s="66">
        <v>17707</v>
      </c>
    </row>
    <row r="86" spans="1:4" x14ac:dyDescent="0.25">
      <c r="A86" s="61">
        <v>2021</v>
      </c>
      <c r="B86" s="48" t="s">
        <v>178</v>
      </c>
      <c r="C86" s="60" t="s">
        <v>114</v>
      </c>
      <c r="D86" s="66">
        <v>17707</v>
      </c>
    </row>
    <row r="87" spans="1:4" x14ac:dyDescent="0.25">
      <c r="A87" s="61">
        <v>2021</v>
      </c>
      <c r="B87" s="48" t="s">
        <v>179</v>
      </c>
      <c r="C87" s="60" t="s">
        <v>114</v>
      </c>
      <c r="D87" s="66">
        <v>17707</v>
      </c>
    </row>
    <row r="88" spans="1:4" x14ac:dyDescent="0.25">
      <c r="A88" s="61">
        <v>2021</v>
      </c>
      <c r="B88" s="48" t="s">
        <v>180</v>
      </c>
      <c r="C88" s="60" t="s">
        <v>114</v>
      </c>
      <c r="D88" s="66">
        <v>17707</v>
      </c>
    </row>
    <row r="89" spans="1:4" x14ac:dyDescent="0.25">
      <c r="A89" s="61">
        <v>2021</v>
      </c>
      <c r="B89" s="48" t="s">
        <v>181</v>
      </c>
      <c r="C89" s="60" t="s">
        <v>114</v>
      </c>
      <c r="D89" s="66">
        <v>17707</v>
      </c>
    </row>
    <row r="90" spans="1:4" x14ac:dyDescent="0.25">
      <c r="A90" s="61">
        <v>2021</v>
      </c>
      <c r="B90" s="48" t="s">
        <v>182</v>
      </c>
      <c r="C90" s="60" t="s">
        <v>114</v>
      </c>
      <c r="D90" s="66">
        <v>17707</v>
      </c>
    </row>
    <row r="91" spans="1:4" x14ac:dyDescent="0.25">
      <c r="A91" s="61">
        <v>2021</v>
      </c>
      <c r="B91" s="48" t="s">
        <v>183</v>
      </c>
      <c r="C91" s="60" t="s">
        <v>114</v>
      </c>
      <c r="D91" s="66">
        <v>17707</v>
      </c>
    </row>
    <row r="92" spans="1:4" x14ac:dyDescent="0.25">
      <c r="A92" s="61"/>
      <c r="B92" s="44"/>
      <c r="C92" s="57"/>
      <c r="D92" s="63"/>
    </row>
    <row r="93" spans="1:4" x14ac:dyDescent="0.25">
      <c r="A93" s="94" t="s">
        <v>13</v>
      </c>
      <c r="B93" s="95"/>
      <c r="C93" s="95"/>
      <c r="D93" s="64">
        <f>SUM(D10:D92)</f>
        <v>1451974</v>
      </c>
    </row>
    <row r="94" spans="1:4" x14ac:dyDescent="0.25">
      <c r="A94" s="54"/>
      <c r="B94" s="55"/>
      <c r="C94" s="56"/>
      <c r="D94" s="64"/>
    </row>
    <row r="95" spans="1:4" x14ac:dyDescent="0.25">
      <c r="A95" s="34" t="s">
        <v>14</v>
      </c>
      <c r="B95" s="35"/>
      <c r="C95" s="35"/>
      <c r="D95" s="65">
        <v>1452000</v>
      </c>
    </row>
    <row r="96" spans="1:4" ht="15.75" thickBot="1" x14ac:dyDescent="0.3">
      <c r="A96" s="10"/>
      <c r="B96" s="11"/>
      <c r="C96" s="11"/>
      <c r="D96" s="21"/>
    </row>
  </sheetData>
  <mergeCells count="8">
    <mergeCell ref="A93:C93"/>
    <mergeCell ref="D1:D3"/>
    <mergeCell ref="A6:C6"/>
    <mergeCell ref="A8:D8"/>
    <mergeCell ref="B5:D5"/>
    <mergeCell ref="B1:C1"/>
    <mergeCell ref="B2:C2"/>
    <mergeCell ref="B3:C3"/>
  </mergeCells>
  <hyperlinks>
    <hyperlink ref="D1" location="Inhoud!A1" display="terug naar inhoud" xr:uid="{CBDB7A57-8961-40FF-85BF-EFA95FD96C71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45C3-DF74-407E-A656-26F757B73058}">
  <sheetPr>
    <pageSetUpPr fitToPage="1"/>
  </sheetPr>
  <dimension ref="A1:E23"/>
  <sheetViews>
    <sheetView workbookViewId="0">
      <selection activeCell="A2" sqref="A2"/>
    </sheetView>
  </sheetViews>
  <sheetFormatPr defaultColWidth="8.85546875" defaultRowHeight="15" x14ac:dyDescent="0.25"/>
  <cols>
    <col min="1" max="1" width="28.7109375" style="2" customWidth="1"/>
    <col min="2" max="2" width="40.7109375" style="2" customWidth="1"/>
    <col min="3" max="3" width="72.7109375" style="36" customWidth="1"/>
    <col min="4" max="4" width="14.7109375" style="2" customWidth="1"/>
    <col min="5" max="5" width="15.42578125" style="2" customWidth="1"/>
    <col min="6" max="16384" width="8.85546875" style="2"/>
  </cols>
  <sheetData>
    <row r="1" spans="1:5" x14ac:dyDescent="0.25">
      <c r="A1" s="22" t="s">
        <v>2</v>
      </c>
      <c r="B1" s="112" t="s">
        <v>51</v>
      </c>
      <c r="C1" s="124"/>
      <c r="D1" s="127" t="s">
        <v>4</v>
      </c>
    </row>
    <row r="2" spans="1:5" x14ac:dyDescent="0.25">
      <c r="A2" s="24" t="s">
        <v>5</v>
      </c>
      <c r="B2" s="114" t="s">
        <v>185</v>
      </c>
      <c r="C2" s="125"/>
      <c r="D2" s="127"/>
    </row>
    <row r="3" spans="1:5" ht="15" customHeight="1" thickBot="1" x14ac:dyDescent="0.3">
      <c r="A3" s="25" t="s">
        <v>6</v>
      </c>
      <c r="B3" s="113" t="s">
        <v>186</v>
      </c>
      <c r="C3" s="126"/>
      <c r="D3" s="127"/>
    </row>
    <row r="4" spans="1:5" s="23" customFormat="1" ht="15.75" thickBot="1" x14ac:dyDescent="0.3">
      <c r="C4" s="26"/>
    </row>
    <row r="5" spans="1:5" s="4" customFormat="1" x14ac:dyDescent="0.25">
      <c r="A5" s="15" t="s">
        <v>7</v>
      </c>
      <c r="B5" s="128" t="s">
        <v>187</v>
      </c>
      <c r="C5" s="128"/>
      <c r="D5" s="129"/>
      <c r="E5"/>
    </row>
    <row r="6" spans="1:5" s="4" customFormat="1" x14ac:dyDescent="0.25">
      <c r="A6" s="89" t="s">
        <v>8</v>
      </c>
      <c r="B6" s="90"/>
      <c r="C6" s="90"/>
      <c r="D6" s="43">
        <v>18</v>
      </c>
    </row>
    <row r="7" spans="1:5" x14ac:dyDescent="0.25">
      <c r="A7" s="37"/>
      <c r="D7" s="69"/>
    </row>
    <row r="8" spans="1:5" x14ac:dyDescent="0.25">
      <c r="A8" s="91" t="s">
        <v>188</v>
      </c>
      <c r="B8" s="92"/>
      <c r="C8" s="92"/>
      <c r="D8" s="93"/>
    </row>
    <row r="9" spans="1:5" x14ac:dyDescent="0.25">
      <c r="A9" s="13" t="s">
        <v>10</v>
      </c>
      <c r="B9" s="17" t="s">
        <v>189</v>
      </c>
      <c r="C9" s="5" t="s">
        <v>11</v>
      </c>
      <c r="D9" s="14" t="s">
        <v>12</v>
      </c>
    </row>
    <row r="10" spans="1:5" x14ac:dyDescent="0.25">
      <c r="A10" s="61">
        <v>2019</v>
      </c>
      <c r="B10" s="74" t="s">
        <v>42</v>
      </c>
      <c r="C10" s="36" t="s">
        <v>190</v>
      </c>
      <c r="D10" s="66">
        <f>92780+46390</f>
        <v>139170</v>
      </c>
    </row>
    <row r="11" spans="1:5" x14ac:dyDescent="0.25">
      <c r="A11" s="61">
        <v>2019</v>
      </c>
      <c r="B11" s="74" t="s">
        <v>191</v>
      </c>
      <c r="C11" s="36" t="s">
        <v>192</v>
      </c>
      <c r="D11" s="66">
        <f>116240.7+58120.35</f>
        <v>174361.05</v>
      </c>
    </row>
    <row r="12" spans="1:5" x14ac:dyDescent="0.25">
      <c r="A12" s="61">
        <v>2019</v>
      </c>
      <c r="B12" s="74" t="s">
        <v>193</v>
      </c>
      <c r="C12" s="36" t="s">
        <v>194</v>
      </c>
      <c r="D12" s="66">
        <f>104000+52000</f>
        <v>156000</v>
      </c>
    </row>
    <row r="13" spans="1:5" x14ac:dyDescent="0.25">
      <c r="A13" s="61">
        <v>2019</v>
      </c>
      <c r="B13" s="74" t="s">
        <v>195</v>
      </c>
      <c r="C13" s="36" t="s">
        <v>196</v>
      </c>
      <c r="D13" s="66">
        <f>174390+87195</f>
        <v>261585</v>
      </c>
    </row>
    <row r="14" spans="1:5" x14ac:dyDescent="0.25">
      <c r="A14" s="61">
        <v>2019</v>
      </c>
      <c r="B14" s="74" t="s">
        <v>197</v>
      </c>
      <c r="C14" s="36" t="s">
        <v>198</v>
      </c>
      <c r="D14" s="66">
        <f>159798.4+79899.2</f>
        <v>239697.59999999998</v>
      </c>
    </row>
    <row r="15" spans="1:5" x14ac:dyDescent="0.25">
      <c r="A15" s="61">
        <v>2019</v>
      </c>
      <c r="B15" s="74" t="s">
        <v>199</v>
      </c>
      <c r="C15" s="36" t="s">
        <v>200</v>
      </c>
      <c r="D15" s="66">
        <v>240000</v>
      </c>
    </row>
    <row r="16" spans="1:5" x14ac:dyDescent="0.25">
      <c r="A16" s="61">
        <v>2019</v>
      </c>
      <c r="B16" s="74" t="s">
        <v>201</v>
      </c>
      <c r="C16" s="36" t="s">
        <v>202</v>
      </c>
      <c r="D16" s="66">
        <f>170501.9+85250.95</f>
        <v>255752.84999999998</v>
      </c>
    </row>
    <row r="17" spans="1:4" x14ac:dyDescent="0.25">
      <c r="A17" s="61">
        <v>2019</v>
      </c>
      <c r="B17" s="74" t="s">
        <v>203</v>
      </c>
      <c r="C17" s="36" t="s">
        <v>204</v>
      </c>
      <c r="D17" s="66">
        <f>153395.62+76697.81</f>
        <v>230093.43</v>
      </c>
    </row>
    <row r="18" spans="1:4" x14ac:dyDescent="0.25">
      <c r="A18" s="61">
        <v>2019</v>
      </c>
      <c r="B18" s="74" t="s">
        <v>205</v>
      </c>
      <c r="C18" s="36" t="s">
        <v>206</v>
      </c>
      <c r="D18" s="66">
        <f>310670.76+155355.38</f>
        <v>466026.14</v>
      </c>
    </row>
    <row r="19" spans="1:4" x14ac:dyDescent="0.25">
      <c r="A19" s="37"/>
      <c r="B19" s="76"/>
      <c r="D19" s="66"/>
    </row>
    <row r="20" spans="1:4" x14ac:dyDescent="0.25">
      <c r="A20" s="94" t="s">
        <v>13</v>
      </c>
      <c r="B20" s="95"/>
      <c r="C20" s="95"/>
      <c r="D20" s="64">
        <f>SUM(D10:D19)</f>
        <v>2162686.0699999998</v>
      </c>
    </row>
    <row r="21" spans="1:4" x14ac:dyDescent="0.25">
      <c r="A21" s="37"/>
      <c r="B21" s="23"/>
      <c r="D21" s="66"/>
    </row>
    <row r="22" spans="1:4" x14ac:dyDescent="0.25">
      <c r="A22" s="89" t="s">
        <v>207</v>
      </c>
      <c r="B22" s="90"/>
      <c r="C22" s="90"/>
      <c r="D22" s="65">
        <f>2500000+1250000</f>
        <v>3750000</v>
      </c>
    </row>
    <row r="23" spans="1:4" ht="15.75" thickBot="1" x14ac:dyDescent="0.3">
      <c r="A23" s="10"/>
      <c r="B23" s="11"/>
      <c r="C23" s="11"/>
      <c r="D23" s="21"/>
    </row>
  </sheetData>
  <mergeCells count="9">
    <mergeCell ref="A6:C6"/>
    <mergeCell ref="A8:D8"/>
    <mergeCell ref="A20:C20"/>
    <mergeCell ref="A22:C22"/>
    <mergeCell ref="D1:D3"/>
    <mergeCell ref="B1:C1"/>
    <mergeCell ref="B2:C2"/>
    <mergeCell ref="B3:C3"/>
    <mergeCell ref="B5:D5"/>
  </mergeCells>
  <hyperlinks>
    <hyperlink ref="D1" location="Inhoud!A1" display="terug naar inhoud" xr:uid="{D0142BD7-8D37-4258-A416-89FC39D6A1A7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8C83-7675-4B2D-8C33-EC873D3B2977}">
  <sheetPr>
    <pageSetUpPr fitToPage="1"/>
  </sheetPr>
  <dimension ref="A1:D21"/>
  <sheetViews>
    <sheetView workbookViewId="0">
      <selection activeCell="D1" sqref="D1:D3"/>
    </sheetView>
  </sheetViews>
  <sheetFormatPr defaultColWidth="8.85546875" defaultRowHeight="15" x14ac:dyDescent="0.25"/>
  <cols>
    <col min="1" max="1" width="28.7109375" style="2" customWidth="1"/>
    <col min="2" max="2" width="40.7109375" style="2" customWidth="1"/>
    <col min="3" max="3" width="72.7109375" style="36" customWidth="1"/>
    <col min="4" max="4" width="14.7109375" style="2" customWidth="1"/>
    <col min="5" max="5" width="15.42578125" style="2" customWidth="1"/>
    <col min="6" max="16384" width="8.85546875" style="2"/>
  </cols>
  <sheetData>
    <row r="1" spans="1:4" x14ac:dyDescent="0.25">
      <c r="A1" s="22" t="s">
        <v>2</v>
      </c>
      <c r="B1" s="112" t="s">
        <v>51</v>
      </c>
      <c r="C1" s="130"/>
      <c r="D1" s="111" t="s">
        <v>4</v>
      </c>
    </row>
    <row r="2" spans="1:4" x14ac:dyDescent="0.25">
      <c r="A2" s="24" t="s">
        <v>5</v>
      </c>
      <c r="B2" s="114" t="s">
        <v>185</v>
      </c>
      <c r="C2" s="131"/>
      <c r="D2" s="111"/>
    </row>
    <row r="3" spans="1:4" ht="15" customHeight="1" thickBot="1" x14ac:dyDescent="0.3">
      <c r="A3" s="25" t="s">
        <v>6</v>
      </c>
      <c r="B3" s="113" t="s">
        <v>186</v>
      </c>
      <c r="C3" s="132"/>
      <c r="D3" s="111"/>
    </row>
    <row r="4" spans="1:4" s="23" customFormat="1" ht="15.75" thickBot="1" x14ac:dyDescent="0.3">
      <c r="C4" s="26"/>
    </row>
    <row r="5" spans="1:4" x14ac:dyDescent="0.25">
      <c r="A5" s="15" t="s">
        <v>7</v>
      </c>
      <c r="B5" s="123" t="s">
        <v>208</v>
      </c>
      <c r="C5" s="106"/>
      <c r="D5" s="107"/>
    </row>
    <row r="6" spans="1:4" x14ac:dyDescent="0.25">
      <c r="A6" s="89" t="s">
        <v>8</v>
      </c>
      <c r="B6" s="90"/>
      <c r="C6" s="90"/>
      <c r="D6" s="43">
        <v>18</v>
      </c>
    </row>
    <row r="7" spans="1:4" x14ac:dyDescent="0.25">
      <c r="A7" s="37"/>
      <c r="D7" s="69"/>
    </row>
    <row r="8" spans="1:4" x14ac:dyDescent="0.25">
      <c r="A8" s="133" t="s">
        <v>188</v>
      </c>
      <c r="B8" s="134"/>
      <c r="C8" s="134"/>
      <c r="D8" s="135"/>
    </row>
    <row r="9" spans="1:4" x14ac:dyDescent="0.25">
      <c r="A9" s="70" t="s">
        <v>10</v>
      </c>
      <c r="B9" s="17" t="s">
        <v>189</v>
      </c>
      <c r="C9" s="71" t="s">
        <v>11</v>
      </c>
      <c r="D9" s="72" t="s">
        <v>12</v>
      </c>
    </row>
    <row r="10" spans="1:4" x14ac:dyDescent="0.25">
      <c r="A10" s="73">
        <v>2020</v>
      </c>
      <c r="B10" s="74" t="s">
        <v>16</v>
      </c>
      <c r="C10" s="74" t="s">
        <v>209</v>
      </c>
      <c r="D10" s="79">
        <v>445232</v>
      </c>
    </row>
    <row r="11" spans="1:4" x14ac:dyDescent="0.25">
      <c r="A11" s="73">
        <v>2020</v>
      </c>
      <c r="B11" s="74" t="s">
        <v>201</v>
      </c>
      <c r="C11" s="74" t="s">
        <v>210</v>
      </c>
      <c r="D11" s="79">
        <v>774539.32</v>
      </c>
    </row>
    <row r="12" spans="1:4" x14ac:dyDescent="0.25">
      <c r="A12" s="73">
        <v>2020</v>
      </c>
      <c r="B12" s="74" t="s">
        <v>211</v>
      </c>
      <c r="C12" s="74" t="s">
        <v>212</v>
      </c>
      <c r="D12" s="79">
        <v>400000</v>
      </c>
    </row>
    <row r="13" spans="1:4" x14ac:dyDescent="0.25">
      <c r="A13" s="73">
        <v>2020</v>
      </c>
      <c r="B13" s="74" t="s">
        <v>199</v>
      </c>
      <c r="C13" s="74" t="s">
        <v>213</v>
      </c>
      <c r="D13" s="79">
        <v>454417.56</v>
      </c>
    </row>
    <row r="14" spans="1:4" x14ac:dyDescent="0.25">
      <c r="A14" s="73">
        <v>2020</v>
      </c>
      <c r="B14" s="74" t="s">
        <v>197</v>
      </c>
      <c r="C14" s="74" t="s">
        <v>214</v>
      </c>
      <c r="D14" s="79">
        <v>175827</v>
      </c>
    </row>
    <row r="15" spans="1:4" x14ac:dyDescent="0.25">
      <c r="A15" s="75"/>
      <c r="B15" s="76"/>
      <c r="C15" s="74"/>
      <c r="D15" s="79"/>
    </row>
    <row r="16" spans="1:4" x14ac:dyDescent="0.25">
      <c r="A16" s="94" t="s">
        <v>13</v>
      </c>
      <c r="B16" s="95"/>
      <c r="C16" s="95"/>
      <c r="D16" s="64">
        <f>SUM(D10:D15)</f>
        <v>2250015.88</v>
      </c>
    </row>
    <row r="17" spans="1:4" x14ac:dyDescent="0.25">
      <c r="A17" s="37"/>
      <c r="D17" s="66"/>
    </row>
    <row r="18" spans="1:4" x14ac:dyDescent="0.25">
      <c r="A18" s="89" t="s">
        <v>14</v>
      </c>
      <c r="B18" s="90"/>
      <c r="C18" s="90"/>
      <c r="D18" s="65">
        <f>1500000+1500000</f>
        <v>3000000</v>
      </c>
    </row>
    <row r="19" spans="1:4" ht="15.75" thickBot="1" x14ac:dyDescent="0.3">
      <c r="A19" s="10"/>
      <c r="B19" s="11"/>
      <c r="C19" s="11"/>
      <c r="D19" s="21"/>
    </row>
    <row r="21" spans="1:4" x14ac:dyDescent="0.25">
      <c r="B21" s="23"/>
    </row>
  </sheetData>
  <mergeCells count="9">
    <mergeCell ref="A18:C18"/>
    <mergeCell ref="B5:D5"/>
    <mergeCell ref="B1:C1"/>
    <mergeCell ref="B2:C2"/>
    <mergeCell ref="B3:C3"/>
    <mergeCell ref="D1:D3"/>
    <mergeCell ref="A6:C6"/>
    <mergeCell ref="A8:D8"/>
    <mergeCell ref="A16:C16"/>
  </mergeCells>
  <hyperlinks>
    <hyperlink ref="D1" location="Inhoud!A1" display="terug naar inhoud" xr:uid="{02572F0A-B035-4FA9-8074-AA1D0C065C09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A3903-0BF4-40B4-8686-C2B946AE65D3}">
  <sheetPr>
    <pageSetUpPr fitToPage="1"/>
  </sheetPr>
  <dimension ref="A1:D20"/>
  <sheetViews>
    <sheetView workbookViewId="0">
      <selection activeCell="A22" sqref="A22"/>
    </sheetView>
  </sheetViews>
  <sheetFormatPr defaultColWidth="8.85546875" defaultRowHeight="15" x14ac:dyDescent="0.25"/>
  <cols>
    <col min="1" max="1" width="28.7109375" style="23" customWidth="1"/>
    <col min="2" max="2" width="40.7109375" style="23" customWidth="1"/>
    <col min="3" max="3" width="72.7109375" style="26" customWidth="1"/>
    <col min="4" max="4" width="14.7109375" style="23" customWidth="1"/>
    <col min="5" max="5" width="15.42578125" style="23" customWidth="1"/>
    <col min="6" max="16384" width="8.85546875" style="23"/>
  </cols>
  <sheetData>
    <row r="1" spans="1:4" x14ac:dyDescent="0.25">
      <c r="A1" s="22" t="s">
        <v>2</v>
      </c>
      <c r="B1" s="96" t="s">
        <v>17</v>
      </c>
      <c r="C1" s="97"/>
      <c r="D1" s="102" t="s">
        <v>4</v>
      </c>
    </row>
    <row r="2" spans="1:4" x14ac:dyDescent="0.25">
      <c r="A2" s="24" t="s">
        <v>5</v>
      </c>
      <c r="B2" s="98" t="s">
        <v>47</v>
      </c>
      <c r="C2" s="99"/>
      <c r="D2" s="102"/>
    </row>
    <row r="3" spans="1:4" ht="15.75" thickBot="1" x14ac:dyDescent="0.3">
      <c r="A3" s="25" t="s">
        <v>6</v>
      </c>
      <c r="B3" s="100" t="s">
        <v>18</v>
      </c>
      <c r="C3" s="101"/>
      <c r="D3" s="102"/>
    </row>
    <row r="4" spans="1:4" ht="15.75" thickBot="1" x14ac:dyDescent="0.3"/>
    <row r="5" spans="1:4" s="4" customFormat="1" x14ac:dyDescent="0.25">
      <c r="A5" s="15" t="s">
        <v>7</v>
      </c>
      <c r="B5" s="103" t="s">
        <v>40</v>
      </c>
      <c r="C5" s="103"/>
      <c r="D5" s="104"/>
    </row>
    <row r="6" spans="1:4" s="4" customFormat="1" x14ac:dyDescent="0.25">
      <c r="A6" s="89" t="s">
        <v>8</v>
      </c>
      <c r="B6" s="90"/>
      <c r="C6" s="90"/>
      <c r="D6" s="27">
        <v>28</v>
      </c>
    </row>
    <row r="7" spans="1:4" x14ac:dyDescent="0.25">
      <c r="A7" s="28"/>
      <c r="D7" s="29"/>
    </row>
    <row r="8" spans="1:4" x14ac:dyDescent="0.25">
      <c r="A8" s="91" t="s">
        <v>9</v>
      </c>
      <c r="B8" s="92"/>
      <c r="C8" s="92"/>
      <c r="D8" s="93"/>
    </row>
    <row r="9" spans="1:4" x14ac:dyDescent="0.25">
      <c r="A9" s="13" t="s">
        <v>10</v>
      </c>
      <c r="B9" s="17" t="s">
        <v>15</v>
      </c>
      <c r="C9" s="5" t="s">
        <v>11</v>
      </c>
      <c r="D9" s="14" t="s">
        <v>12</v>
      </c>
    </row>
    <row r="10" spans="1:4" x14ac:dyDescent="0.25">
      <c r="A10" s="30">
        <v>2021</v>
      </c>
      <c r="B10" s="26" t="s">
        <v>42</v>
      </c>
      <c r="C10" s="26" t="s">
        <v>43</v>
      </c>
      <c r="D10" s="31">
        <v>15000</v>
      </c>
    </row>
    <row r="11" spans="1:4" x14ac:dyDescent="0.25">
      <c r="A11" s="30">
        <v>2021</v>
      </c>
      <c r="B11" s="26" t="s">
        <v>41</v>
      </c>
      <c r="C11" s="26" t="s">
        <v>43</v>
      </c>
      <c r="D11" s="31">
        <v>13738</v>
      </c>
    </row>
    <row r="12" spans="1:4" x14ac:dyDescent="0.25">
      <c r="A12" s="28"/>
      <c r="D12" s="31"/>
    </row>
    <row r="13" spans="1:4" x14ac:dyDescent="0.25">
      <c r="A13" s="94" t="s">
        <v>13</v>
      </c>
      <c r="B13" s="95"/>
      <c r="C13" s="95"/>
      <c r="D13" s="32">
        <f>SUM(D10:D12)</f>
        <v>28738</v>
      </c>
    </row>
    <row r="14" spans="1:4" x14ac:dyDescent="0.25">
      <c r="A14" s="28"/>
      <c r="D14" s="31"/>
    </row>
    <row r="15" spans="1:4" x14ac:dyDescent="0.25">
      <c r="A15" s="89" t="s">
        <v>14</v>
      </c>
      <c r="B15" s="90"/>
      <c r="C15" s="90"/>
      <c r="D15" s="33">
        <v>400225.16</v>
      </c>
    </row>
    <row r="16" spans="1:4" x14ac:dyDescent="0.25">
      <c r="A16" s="80"/>
      <c r="B16" s="81"/>
      <c r="C16" s="81"/>
      <c r="D16" s="82"/>
    </row>
    <row r="17" spans="1:4" x14ac:dyDescent="0.25">
      <c r="A17" s="80" t="s">
        <v>45</v>
      </c>
      <c r="B17" s="81"/>
      <c r="C17" s="81"/>
      <c r="D17" s="82"/>
    </row>
    <row r="18" spans="1:4" ht="15.75" thickBot="1" x14ac:dyDescent="0.3">
      <c r="A18" s="10"/>
      <c r="B18" s="11"/>
      <c r="C18" s="11"/>
      <c r="D18" s="12"/>
    </row>
    <row r="19" spans="1:4" x14ac:dyDescent="0.25">
      <c r="A19" s="9"/>
      <c r="B19" s="5"/>
      <c r="C19" s="5"/>
      <c r="D19" s="5"/>
    </row>
    <row r="20" spans="1:4" x14ac:dyDescent="0.25">
      <c r="A20" s="9"/>
      <c r="B20" s="5"/>
      <c r="C20" s="5"/>
      <c r="D20" s="5"/>
    </row>
  </sheetData>
  <mergeCells count="9">
    <mergeCell ref="A6:C6"/>
    <mergeCell ref="A8:D8"/>
    <mergeCell ref="A13:C13"/>
    <mergeCell ref="A15:C15"/>
    <mergeCell ref="B1:C1"/>
    <mergeCell ref="B2:C2"/>
    <mergeCell ref="B3:C3"/>
    <mergeCell ref="D1:D3"/>
    <mergeCell ref="B5:D5"/>
  </mergeCells>
  <hyperlinks>
    <hyperlink ref="D1" location="Inhoud!A1" display="terug naar inhoud" xr:uid="{65A8EBEF-2E6B-40E3-9A2B-F0A9E3EC9419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CD3D8-CE1A-43F5-AA7F-0A41878644B3}">
  <sheetPr>
    <pageSetUpPr fitToPage="1"/>
  </sheetPr>
  <dimension ref="A1:D20"/>
  <sheetViews>
    <sheetView workbookViewId="0">
      <selection activeCell="A21" sqref="A21"/>
    </sheetView>
  </sheetViews>
  <sheetFormatPr defaultColWidth="8.85546875" defaultRowHeight="15" x14ac:dyDescent="0.25"/>
  <cols>
    <col min="1" max="1" width="28.7109375" style="23" customWidth="1"/>
    <col min="2" max="2" width="40.7109375" style="23" customWidth="1"/>
    <col min="3" max="3" width="72.7109375" style="26" customWidth="1"/>
    <col min="4" max="4" width="14.7109375" style="23" customWidth="1"/>
    <col min="5" max="5" width="15.42578125" style="23" customWidth="1"/>
    <col min="6" max="16384" width="8.85546875" style="23"/>
  </cols>
  <sheetData>
    <row r="1" spans="1:4" x14ac:dyDescent="0.25">
      <c r="A1" s="22" t="s">
        <v>2</v>
      </c>
      <c r="B1" s="96" t="s">
        <v>17</v>
      </c>
      <c r="C1" s="97"/>
      <c r="D1" s="102" t="s">
        <v>4</v>
      </c>
    </row>
    <row r="2" spans="1:4" x14ac:dyDescent="0.25">
      <c r="A2" s="24" t="s">
        <v>5</v>
      </c>
      <c r="B2" s="98" t="s">
        <v>47</v>
      </c>
      <c r="C2" s="99"/>
      <c r="D2" s="102"/>
    </row>
    <row r="3" spans="1:4" ht="15.75" thickBot="1" x14ac:dyDescent="0.3">
      <c r="A3" s="25" t="s">
        <v>6</v>
      </c>
      <c r="B3" s="100" t="s">
        <v>18</v>
      </c>
      <c r="C3" s="101"/>
      <c r="D3" s="102"/>
    </row>
    <row r="4" spans="1:4" ht="15.75" thickBot="1" x14ac:dyDescent="0.3"/>
    <row r="5" spans="1:4" s="4" customFormat="1" x14ac:dyDescent="0.25">
      <c r="A5" s="15" t="s">
        <v>7</v>
      </c>
      <c r="B5" s="103" t="s">
        <v>33</v>
      </c>
      <c r="C5" s="103"/>
      <c r="D5" s="104"/>
    </row>
    <row r="6" spans="1:4" s="4" customFormat="1" x14ac:dyDescent="0.25">
      <c r="A6" s="89" t="s">
        <v>8</v>
      </c>
      <c r="B6" s="90"/>
      <c r="C6" s="90"/>
      <c r="D6" s="27">
        <f>16+7</f>
        <v>23</v>
      </c>
    </row>
    <row r="7" spans="1:4" x14ac:dyDescent="0.25">
      <c r="A7" s="28"/>
      <c r="D7" s="29"/>
    </row>
    <row r="8" spans="1:4" x14ac:dyDescent="0.25">
      <c r="A8" s="91" t="s">
        <v>9</v>
      </c>
      <c r="B8" s="92"/>
      <c r="C8" s="92"/>
      <c r="D8" s="93"/>
    </row>
    <row r="9" spans="1:4" x14ac:dyDescent="0.25">
      <c r="A9" s="13" t="s">
        <v>10</v>
      </c>
      <c r="B9" s="17" t="s">
        <v>15</v>
      </c>
      <c r="C9" s="5" t="s">
        <v>11</v>
      </c>
      <c r="D9" s="14" t="s">
        <v>12</v>
      </c>
    </row>
    <row r="10" spans="1:4" x14ac:dyDescent="0.25">
      <c r="A10" s="30">
        <v>2019</v>
      </c>
      <c r="B10" s="26" t="s">
        <v>16</v>
      </c>
      <c r="C10" s="26" t="s">
        <v>34</v>
      </c>
      <c r="D10" s="31">
        <v>43295.92</v>
      </c>
    </row>
    <row r="11" spans="1:4" x14ac:dyDescent="0.25">
      <c r="A11" s="30">
        <v>2020</v>
      </c>
      <c r="B11" s="26" t="s">
        <v>29</v>
      </c>
      <c r="C11" s="26" t="s">
        <v>35</v>
      </c>
      <c r="D11" s="31">
        <v>50000</v>
      </c>
    </row>
    <row r="12" spans="1:4" x14ac:dyDescent="0.25">
      <c r="A12" s="28"/>
      <c r="D12" s="31"/>
    </row>
    <row r="13" spans="1:4" x14ac:dyDescent="0.25">
      <c r="A13" s="94" t="s">
        <v>13</v>
      </c>
      <c r="B13" s="95"/>
      <c r="C13" s="95"/>
      <c r="D13" s="32">
        <f>SUM(D10:D12)</f>
        <v>93295.92</v>
      </c>
    </row>
    <row r="14" spans="1:4" x14ac:dyDescent="0.25">
      <c r="A14" s="28"/>
      <c r="D14" s="31"/>
    </row>
    <row r="15" spans="1:4" x14ac:dyDescent="0.25">
      <c r="A15" s="89" t="s">
        <v>14</v>
      </c>
      <c r="B15" s="90"/>
      <c r="C15" s="90"/>
      <c r="D15" s="33">
        <f>542515.18+190424.15</f>
        <v>732939.33000000007</v>
      </c>
    </row>
    <row r="16" spans="1:4" x14ac:dyDescent="0.25">
      <c r="A16" s="80"/>
      <c r="B16" s="81"/>
      <c r="C16" s="81"/>
      <c r="D16" s="82"/>
    </row>
    <row r="17" spans="1:4" x14ac:dyDescent="0.25">
      <c r="A17" s="80" t="s">
        <v>45</v>
      </c>
      <c r="B17" s="81"/>
      <c r="C17" s="81"/>
      <c r="D17" s="82"/>
    </row>
    <row r="18" spans="1:4" ht="15.75" thickBot="1" x14ac:dyDescent="0.3">
      <c r="A18" s="10"/>
      <c r="B18" s="11"/>
      <c r="C18" s="11"/>
      <c r="D18" s="21"/>
    </row>
    <row r="19" spans="1:4" x14ac:dyDescent="0.25">
      <c r="A19" s="9"/>
      <c r="B19" s="5"/>
      <c r="C19" s="5"/>
      <c r="D19" s="5"/>
    </row>
    <row r="20" spans="1:4" x14ac:dyDescent="0.25">
      <c r="A20" s="9"/>
      <c r="B20" s="5"/>
      <c r="C20" s="5"/>
      <c r="D20" s="5"/>
    </row>
  </sheetData>
  <mergeCells count="9">
    <mergeCell ref="A6:C6"/>
    <mergeCell ref="A8:D8"/>
    <mergeCell ref="A13:C13"/>
    <mergeCell ref="A15:C15"/>
    <mergeCell ref="B1:C1"/>
    <mergeCell ref="B2:C2"/>
    <mergeCell ref="B3:C3"/>
    <mergeCell ref="D1:D3"/>
    <mergeCell ref="B5:D5"/>
  </mergeCells>
  <hyperlinks>
    <hyperlink ref="D1" location="Inhoud!A1" display="terug naar inhoud" xr:uid="{668413B4-93DF-4BBF-93A6-16AA0FB18634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3FB02-C97A-415F-85F9-9F6AF4BAC0C7}">
  <sheetPr>
    <pageSetUpPr fitToPage="1"/>
  </sheetPr>
  <dimension ref="A1:D19"/>
  <sheetViews>
    <sheetView workbookViewId="0">
      <selection activeCell="A21" sqref="A21"/>
    </sheetView>
  </sheetViews>
  <sheetFormatPr defaultColWidth="8.85546875" defaultRowHeight="15" x14ac:dyDescent="0.25"/>
  <cols>
    <col min="1" max="1" width="28.7109375" style="23" customWidth="1"/>
    <col min="2" max="2" width="40.7109375" style="23" customWidth="1"/>
    <col min="3" max="3" width="72.7109375" style="26" customWidth="1"/>
    <col min="4" max="4" width="14.7109375" style="23" customWidth="1"/>
    <col min="5" max="5" width="15.42578125" style="23" customWidth="1"/>
    <col min="6" max="16384" width="8.85546875" style="23"/>
  </cols>
  <sheetData>
    <row r="1" spans="1:4" x14ac:dyDescent="0.25">
      <c r="A1" s="22" t="s">
        <v>2</v>
      </c>
      <c r="B1" s="96" t="s">
        <v>17</v>
      </c>
      <c r="C1" s="97"/>
      <c r="D1" s="102" t="s">
        <v>4</v>
      </c>
    </row>
    <row r="2" spans="1:4" x14ac:dyDescent="0.25">
      <c r="A2" s="24" t="s">
        <v>5</v>
      </c>
      <c r="B2" s="98" t="s">
        <v>47</v>
      </c>
      <c r="C2" s="99"/>
      <c r="D2" s="102"/>
    </row>
    <row r="3" spans="1:4" ht="15.75" thickBot="1" x14ac:dyDescent="0.3">
      <c r="A3" s="25" t="s">
        <v>6</v>
      </c>
      <c r="B3" s="100" t="s">
        <v>18</v>
      </c>
      <c r="C3" s="101"/>
      <c r="D3" s="102"/>
    </row>
    <row r="4" spans="1:4" ht="15.75" thickBot="1" x14ac:dyDescent="0.3"/>
    <row r="5" spans="1:4" s="4" customFormat="1" x14ac:dyDescent="0.25">
      <c r="A5" s="15" t="s">
        <v>7</v>
      </c>
      <c r="B5" s="103" t="s">
        <v>31</v>
      </c>
      <c r="C5" s="103"/>
      <c r="D5" s="104"/>
    </row>
    <row r="6" spans="1:4" s="4" customFormat="1" x14ac:dyDescent="0.25">
      <c r="A6" s="89" t="s">
        <v>8</v>
      </c>
      <c r="B6" s="90"/>
      <c r="C6" s="90"/>
      <c r="D6" s="27">
        <v>72</v>
      </c>
    </row>
    <row r="7" spans="1:4" x14ac:dyDescent="0.25">
      <c r="A7" s="28"/>
      <c r="D7" s="29"/>
    </row>
    <row r="8" spans="1:4" x14ac:dyDescent="0.25">
      <c r="A8" s="91" t="s">
        <v>9</v>
      </c>
      <c r="B8" s="92"/>
      <c r="C8" s="92"/>
      <c r="D8" s="93"/>
    </row>
    <row r="9" spans="1:4" x14ac:dyDescent="0.25">
      <c r="A9" s="13" t="s">
        <v>10</v>
      </c>
      <c r="B9" s="17" t="s">
        <v>15</v>
      </c>
      <c r="C9" s="5" t="s">
        <v>11</v>
      </c>
      <c r="D9" s="14" t="s">
        <v>12</v>
      </c>
    </row>
    <row r="10" spans="1:4" x14ac:dyDescent="0.25">
      <c r="A10" s="30">
        <v>2019</v>
      </c>
      <c r="B10" s="26" t="s">
        <v>29</v>
      </c>
      <c r="C10" s="26" t="s">
        <v>32</v>
      </c>
      <c r="D10" s="31">
        <v>64974.19</v>
      </c>
    </row>
    <row r="11" spans="1:4" x14ac:dyDescent="0.25">
      <c r="A11" s="28"/>
      <c r="D11" s="31"/>
    </row>
    <row r="12" spans="1:4" x14ac:dyDescent="0.25">
      <c r="A12" s="94" t="s">
        <v>13</v>
      </c>
      <c r="B12" s="95"/>
      <c r="C12" s="95"/>
      <c r="D12" s="32">
        <f>SUM(D10:D11)</f>
        <v>64974.19</v>
      </c>
    </row>
    <row r="13" spans="1:4" x14ac:dyDescent="0.25">
      <c r="A13" s="28"/>
      <c r="D13" s="31"/>
    </row>
    <row r="14" spans="1:4" x14ac:dyDescent="0.25">
      <c r="A14" s="89" t="s">
        <v>14</v>
      </c>
      <c r="B14" s="90"/>
      <c r="C14" s="90"/>
      <c r="D14" s="33">
        <v>2289937.2599999998</v>
      </c>
    </row>
    <row r="15" spans="1:4" x14ac:dyDescent="0.25">
      <c r="A15" s="80"/>
      <c r="B15" s="81"/>
      <c r="C15" s="81"/>
      <c r="D15" s="82"/>
    </row>
    <row r="16" spans="1:4" x14ac:dyDescent="0.25">
      <c r="A16" s="80" t="s">
        <v>45</v>
      </c>
      <c r="B16" s="81"/>
      <c r="C16" s="81"/>
      <c r="D16" s="82"/>
    </row>
    <row r="17" spans="1:4" ht="15.75" thickBot="1" x14ac:dyDescent="0.3">
      <c r="A17" s="10"/>
      <c r="B17" s="11"/>
      <c r="C17" s="11"/>
      <c r="D17" s="21"/>
    </row>
    <row r="18" spans="1:4" x14ac:dyDescent="0.25">
      <c r="A18" s="9"/>
      <c r="B18" s="5"/>
      <c r="C18" s="5"/>
      <c r="D18" s="5"/>
    </row>
    <row r="19" spans="1:4" x14ac:dyDescent="0.25">
      <c r="A19" s="9"/>
      <c r="B19" s="5"/>
      <c r="C19" s="5"/>
      <c r="D19" s="5"/>
    </row>
  </sheetData>
  <mergeCells count="9">
    <mergeCell ref="A6:C6"/>
    <mergeCell ref="A8:D8"/>
    <mergeCell ref="A12:C12"/>
    <mergeCell ref="A14:C14"/>
    <mergeCell ref="B1:C1"/>
    <mergeCell ref="B2:C2"/>
    <mergeCell ref="B3:C3"/>
    <mergeCell ref="D1:D3"/>
    <mergeCell ref="B5:D5"/>
  </mergeCells>
  <hyperlinks>
    <hyperlink ref="D1" location="Inhoud!A1" display="terug naar inhoud" xr:uid="{F13A6045-F66E-48DA-8028-C5503A1D89B7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93083-2F09-4584-A706-8E3B897E8439}">
  <sheetPr>
    <pageSetUpPr fitToPage="1"/>
  </sheetPr>
  <dimension ref="A1:D19"/>
  <sheetViews>
    <sheetView workbookViewId="0">
      <selection activeCell="A22" sqref="A22"/>
    </sheetView>
  </sheetViews>
  <sheetFormatPr defaultColWidth="8.85546875" defaultRowHeight="15" x14ac:dyDescent="0.25"/>
  <cols>
    <col min="1" max="1" width="28.7109375" style="23" customWidth="1"/>
    <col min="2" max="2" width="40.7109375" style="23" customWidth="1"/>
    <col min="3" max="3" width="72.7109375" style="26" customWidth="1"/>
    <col min="4" max="4" width="14.7109375" style="23" customWidth="1"/>
    <col min="5" max="5" width="15.42578125" style="23" customWidth="1"/>
    <col min="6" max="16384" width="8.85546875" style="23"/>
  </cols>
  <sheetData>
    <row r="1" spans="1:4" x14ac:dyDescent="0.25">
      <c r="A1" s="22" t="s">
        <v>2</v>
      </c>
      <c r="B1" s="96" t="s">
        <v>17</v>
      </c>
      <c r="C1" s="97"/>
      <c r="D1" s="102" t="s">
        <v>4</v>
      </c>
    </row>
    <row r="2" spans="1:4" x14ac:dyDescent="0.25">
      <c r="A2" s="24" t="s">
        <v>5</v>
      </c>
      <c r="B2" s="98" t="s">
        <v>47</v>
      </c>
      <c r="C2" s="99"/>
      <c r="D2" s="102"/>
    </row>
    <row r="3" spans="1:4" ht="15.75" thickBot="1" x14ac:dyDescent="0.3">
      <c r="A3" s="25" t="s">
        <v>6</v>
      </c>
      <c r="B3" s="100" t="s">
        <v>18</v>
      </c>
      <c r="C3" s="101"/>
      <c r="D3" s="102"/>
    </row>
    <row r="4" spans="1:4" ht="15.75" thickBot="1" x14ac:dyDescent="0.3"/>
    <row r="5" spans="1:4" s="4" customFormat="1" x14ac:dyDescent="0.25">
      <c r="A5" s="15" t="s">
        <v>7</v>
      </c>
      <c r="B5" s="103" t="s">
        <v>28</v>
      </c>
      <c r="C5" s="103"/>
      <c r="D5" s="104"/>
    </row>
    <row r="6" spans="1:4" s="4" customFormat="1" x14ac:dyDescent="0.25">
      <c r="A6" s="89" t="s">
        <v>8</v>
      </c>
      <c r="B6" s="90"/>
      <c r="C6" s="90"/>
      <c r="D6" s="27">
        <v>52</v>
      </c>
    </row>
    <row r="7" spans="1:4" x14ac:dyDescent="0.25">
      <c r="A7" s="28"/>
      <c r="D7" s="29"/>
    </row>
    <row r="8" spans="1:4" x14ac:dyDescent="0.25">
      <c r="A8" s="91" t="s">
        <v>9</v>
      </c>
      <c r="B8" s="92"/>
      <c r="C8" s="92"/>
      <c r="D8" s="93"/>
    </row>
    <row r="9" spans="1:4" x14ac:dyDescent="0.25">
      <c r="A9" s="13" t="s">
        <v>10</v>
      </c>
      <c r="B9" s="17" t="s">
        <v>15</v>
      </c>
      <c r="C9" s="5" t="s">
        <v>11</v>
      </c>
      <c r="D9" s="14" t="s">
        <v>12</v>
      </c>
    </row>
    <row r="10" spans="1:4" x14ac:dyDescent="0.25">
      <c r="A10" s="30">
        <v>2019</v>
      </c>
      <c r="B10" s="26" t="s">
        <v>29</v>
      </c>
      <c r="C10" s="26" t="s">
        <v>30</v>
      </c>
      <c r="D10" s="31">
        <v>65000</v>
      </c>
    </row>
    <row r="11" spans="1:4" x14ac:dyDescent="0.25">
      <c r="A11" s="28"/>
      <c r="D11" s="31"/>
    </row>
    <row r="12" spans="1:4" x14ac:dyDescent="0.25">
      <c r="A12" s="94" t="s">
        <v>13</v>
      </c>
      <c r="B12" s="95"/>
      <c r="C12" s="95"/>
      <c r="D12" s="32">
        <f>SUM(D10:D11)</f>
        <v>65000</v>
      </c>
    </row>
    <row r="13" spans="1:4" x14ac:dyDescent="0.25">
      <c r="A13" s="28"/>
      <c r="D13" s="31"/>
    </row>
    <row r="14" spans="1:4" x14ac:dyDescent="0.25">
      <c r="A14" s="89" t="s">
        <v>14</v>
      </c>
      <c r="B14" s="90"/>
      <c r="C14" s="90"/>
      <c r="D14" s="33">
        <v>1636245.46</v>
      </c>
    </row>
    <row r="15" spans="1:4" x14ac:dyDescent="0.25">
      <c r="A15" s="80"/>
      <c r="B15" s="81"/>
      <c r="C15" s="81"/>
      <c r="D15" s="82"/>
    </row>
    <row r="16" spans="1:4" x14ac:dyDescent="0.25">
      <c r="A16" s="80" t="s">
        <v>45</v>
      </c>
      <c r="B16" s="81"/>
      <c r="C16" s="81"/>
      <c r="D16" s="82"/>
    </row>
    <row r="17" spans="1:4" ht="15.75" thickBot="1" x14ac:dyDescent="0.3">
      <c r="A17" s="10"/>
      <c r="B17" s="11"/>
      <c r="C17" s="11"/>
      <c r="D17" s="21"/>
    </row>
    <row r="18" spans="1:4" x14ac:dyDescent="0.25">
      <c r="A18" s="9"/>
      <c r="B18" s="5"/>
      <c r="C18" s="5"/>
      <c r="D18" s="5"/>
    </row>
    <row r="19" spans="1:4" x14ac:dyDescent="0.25">
      <c r="A19" s="9"/>
      <c r="B19" s="5"/>
      <c r="C19" s="5"/>
      <c r="D19" s="5"/>
    </row>
  </sheetData>
  <mergeCells count="9">
    <mergeCell ref="A6:C6"/>
    <mergeCell ref="A8:D8"/>
    <mergeCell ref="A12:C12"/>
    <mergeCell ref="A14:C14"/>
    <mergeCell ref="B1:C1"/>
    <mergeCell ref="B2:C2"/>
    <mergeCell ref="B3:C3"/>
    <mergeCell ref="D1:D3"/>
    <mergeCell ref="B5:D5"/>
  </mergeCells>
  <hyperlinks>
    <hyperlink ref="D1" location="Inhoud!A1" display="terug naar inhoud" xr:uid="{F09B4012-BE40-43BB-B6FD-225A95B60854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20139-1945-462A-9C4D-1646B801EE2E}">
  <sheetPr>
    <pageSetUpPr fitToPage="1"/>
  </sheetPr>
  <dimension ref="A1:D20"/>
  <sheetViews>
    <sheetView workbookViewId="0">
      <selection activeCell="A20" sqref="A20"/>
    </sheetView>
  </sheetViews>
  <sheetFormatPr defaultColWidth="8.85546875" defaultRowHeight="15" x14ac:dyDescent="0.25"/>
  <cols>
    <col min="1" max="1" width="28.7109375" style="23" customWidth="1"/>
    <col min="2" max="2" width="40.7109375" style="23" customWidth="1"/>
    <col min="3" max="3" width="72.7109375" style="26" customWidth="1"/>
    <col min="4" max="4" width="14.7109375" style="23" customWidth="1"/>
    <col min="5" max="5" width="15.42578125" style="23" customWidth="1"/>
    <col min="6" max="16384" width="8.85546875" style="23"/>
  </cols>
  <sheetData>
    <row r="1" spans="1:4" x14ac:dyDescent="0.25">
      <c r="A1" s="22" t="s">
        <v>2</v>
      </c>
      <c r="B1" s="96" t="s">
        <v>17</v>
      </c>
      <c r="C1" s="97"/>
      <c r="D1" s="102" t="s">
        <v>4</v>
      </c>
    </row>
    <row r="2" spans="1:4" x14ac:dyDescent="0.25">
      <c r="A2" s="24" t="s">
        <v>5</v>
      </c>
      <c r="B2" s="98" t="s">
        <v>47</v>
      </c>
      <c r="C2" s="99"/>
      <c r="D2" s="102"/>
    </row>
    <row r="3" spans="1:4" ht="15.75" thickBot="1" x14ac:dyDescent="0.3">
      <c r="A3" s="25" t="s">
        <v>6</v>
      </c>
      <c r="B3" s="100" t="s">
        <v>18</v>
      </c>
      <c r="C3" s="101"/>
      <c r="D3" s="102"/>
    </row>
    <row r="4" spans="1:4" ht="15.75" thickBot="1" x14ac:dyDescent="0.3"/>
    <row r="5" spans="1:4" s="4" customFormat="1" x14ac:dyDescent="0.25">
      <c r="A5" s="15" t="s">
        <v>7</v>
      </c>
      <c r="B5" s="103" t="s">
        <v>39</v>
      </c>
      <c r="C5" s="103"/>
      <c r="D5" s="104"/>
    </row>
    <row r="6" spans="1:4" s="4" customFormat="1" x14ac:dyDescent="0.25">
      <c r="A6" s="89" t="s">
        <v>8</v>
      </c>
      <c r="B6" s="90"/>
      <c r="C6" s="90"/>
      <c r="D6" s="27">
        <v>37</v>
      </c>
    </row>
    <row r="7" spans="1:4" x14ac:dyDescent="0.25">
      <c r="A7" s="28"/>
      <c r="D7" s="29"/>
    </row>
    <row r="8" spans="1:4" x14ac:dyDescent="0.25">
      <c r="A8" s="91" t="s">
        <v>9</v>
      </c>
      <c r="B8" s="92"/>
      <c r="C8" s="92"/>
      <c r="D8" s="93"/>
    </row>
    <row r="9" spans="1:4" x14ac:dyDescent="0.25">
      <c r="A9" s="13" t="s">
        <v>10</v>
      </c>
      <c r="B9" s="17" t="s">
        <v>15</v>
      </c>
      <c r="C9" s="5" t="s">
        <v>11</v>
      </c>
      <c r="D9" s="14" t="s">
        <v>12</v>
      </c>
    </row>
    <row r="10" spans="1:4" x14ac:dyDescent="0.25">
      <c r="A10" s="30">
        <v>2020</v>
      </c>
      <c r="B10" s="26" t="s">
        <v>38</v>
      </c>
      <c r="C10" s="26" t="s">
        <v>36</v>
      </c>
      <c r="D10" s="31">
        <v>9153.9</v>
      </c>
    </row>
    <row r="11" spans="1:4" x14ac:dyDescent="0.25">
      <c r="A11" s="30">
        <v>2021</v>
      </c>
      <c r="B11" s="26" t="s">
        <v>44</v>
      </c>
      <c r="C11" s="26" t="s">
        <v>37</v>
      </c>
      <c r="D11" s="31">
        <v>18740</v>
      </c>
    </row>
    <row r="12" spans="1:4" x14ac:dyDescent="0.25">
      <c r="A12" s="28"/>
      <c r="D12" s="31"/>
    </row>
    <row r="13" spans="1:4" x14ac:dyDescent="0.25">
      <c r="A13" s="94" t="s">
        <v>13</v>
      </c>
      <c r="B13" s="95"/>
      <c r="C13" s="95"/>
      <c r="D13" s="32">
        <f>SUM(D10:D12)</f>
        <v>27893.9</v>
      </c>
    </row>
    <row r="14" spans="1:4" x14ac:dyDescent="0.25">
      <c r="A14" s="28"/>
      <c r="D14" s="31"/>
    </row>
    <row r="15" spans="1:4" x14ac:dyDescent="0.25">
      <c r="A15" s="89" t="s">
        <v>14</v>
      </c>
      <c r="B15" s="90"/>
      <c r="C15" s="90"/>
      <c r="D15" s="33">
        <v>95380.72</v>
      </c>
    </row>
    <row r="16" spans="1:4" x14ac:dyDescent="0.25">
      <c r="A16" s="80"/>
      <c r="B16" s="81"/>
      <c r="C16" s="81"/>
      <c r="D16" s="82"/>
    </row>
    <row r="17" spans="1:4" x14ac:dyDescent="0.25">
      <c r="A17" s="80" t="s">
        <v>45</v>
      </c>
      <c r="B17" s="81"/>
      <c r="C17" s="81"/>
      <c r="D17" s="82"/>
    </row>
    <row r="18" spans="1:4" ht="15.75" thickBot="1" x14ac:dyDescent="0.3">
      <c r="A18" s="10"/>
      <c r="B18" s="11"/>
      <c r="C18" s="11"/>
      <c r="D18" s="21"/>
    </row>
    <row r="19" spans="1:4" x14ac:dyDescent="0.25">
      <c r="A19" s="9"/>
      <c r="B19" s="5"/>
      <c r="C19" s="5"/>
      <c r="D19" s="5"/>
    </row>
    <row r="20" spans="1:4" x14ac:dyDescent="0.25">
      <c r="A20" s="9"/>
      <c r="B20" s="5"/>
      <c r="C20" s="5"/>
      <c r="D20" s="5"/>
    </row>
  </sheetData>
  <mergeCells count="9">
    <mergeCell ref="A6:C6"/>
    <mergeCell ref="A8:D8"/>
    <mergeCell ref="A13:C13"/>
    <mergeCell ref="A15:C15"/>
    <mergeCell ref="B1:C1"/>
    <mergeCell ref="B2:C2"/>
    <mergeCell ref="B3:C3"/>
    <mergeCell ref="D1:D3"/>
    <mergeCell ref="B5:D5"/>
  </mergeCells>
  <hyperlinks>
    <hyperlink ref="D1" location="Inhoud!A1" display="terug naar inhoud" xr:uid="{07D857BD-1C76-417D-9F7B-013A11B4AB5D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9E4EC-474F-4E78-9906-6CEC9B6CE74A}">
  <sheetPr>
    <pageSetUpPr fitToPage="1"/>
  </sheetPr>
  <dimension ref="A1:D20"/>
  <sheetViews>
    <sheetView zoomScaleNormal="100" workbookViewId="0">
      <selection activeCell="D1" sqref="D1:D3"/>
    </sheetView>
  </sheetViews>
  <sheetFormatPr defaultColWidth="8.85546875" defaultRowHeight="15" x14ac:dyDescent="0.25"/>
  <cols>
    <col min="1" max="1" width="28.7109375" style="23" customWidth="1"/>
    <col min="2" max="2" width="40.7109375" style="23" customWidth="1"/>
    <col min="3" max="3" width="72.7109375" style="26" customWidth="1"/>
    <col min="4" max="4" width="14.7109375" style="23" customWidth="1"/>
    <col min="5" max="5" width="15.42578125" style="23" customWidth="1"/>
    <col min="6" max="16384" width="8.85546875" style="23"/>
  </cols>
  <sheetData>
    <row r="1" spans="1:4" x14ac:dyDescent="0.25">
      <c r="A1" s="22" t="s">
        <v>2</v>
      </c>
      <c r="B1" s="96" t="s">
        <v>17</v>
      </c>
      <c r="C1" s="97"/>
      <c r="D1" s="102" t="s">
        <v>4</v>
      </c>
    </row>
    <row r="2" spans="1:4" x14ac:dyDescent="0.25">
      <c r="A2" s="24" t="s">
        <v>5</v>
      </c>
      <c r="B2" s="98" t="s">
        <v>47</v>
      </c>
      <c r="C2" s="99"/>
      <c r="D2" s="102"/>
    </row>
    <row r="3" spans="1:4" ht="15.75" thickBot="1" x14ac:dyDescent="0.3">
      <c r="A3" s="25" t="s">
        <v>6</v>
      </c>
      <c r="B3" s="100" t="s">
        <v>18</v>
      </c>
      <c r="C3" s="101"/>
      <c r="D3" s="102"/>
    </row>
    <row r="4" spans="1:4" ht="15.75" thickBot="1" x14ac:dyDescent="0.3"/>
    <row r="5" spans="1:4" s="4" customFormat="1" x14ac:dyDescent="0.25">
      <c r="A5" s="15" t="s">
        <v>7</v>
      </c>
      <c r="B5" s="103" t="s">
        <v>26</v>
      </c>
      <c r="C5" s="103"/>
      <c r="D5" s="104"/>
    </row>
    <row r="6" spans="1:4" s="4" customFormat="1" x14ac:dyDescent="0.25">
      <c r="A6" s="89" t="s">
        <v>8</v>
      </c>
      <c r="B6" s="90"/>
      <c r="C6" s="90"/>
      <c r="D6" s="27">
        <v>28</v>
      </c>
    </row>
    <row r="7" spans="1:4" x14ac:dyDescent="0.25">
      <c r="A7" s="28"/>
      <c r="D7" s="29"/>
    </row>
    <row r="8" spans="1:4" x14ac:dyDescent="0.25">
      <c r="A8" s="91" t="s">
        <v>9</v>
      </c>
      <c r="B8" s="92"/>
      <c r="C8" s="92"/>
      <c r="D8" s="93"/>
    </row>
    <row r="9" spans="1:4" x14ac:dyDescent="0.25">
      <c r="A9" s="13" t="s">
        <v>10</v>
      </c>
      <c r="B9" s="17" t="s">
        <v>15</v>
      </c>
      <c r="C9" s="5" t="s">
        <v>11</v>
      </c>
      <c r="D9" s="14" t="s">
        <v>12</v>
      </c>
    </row>
    <row r="10" spans="1:4" x14ac:dyDescent="0.25">
      <c r="A10" s="30">
        <v>2019</v>
      </c>
      <c r="B10" s="26" t="s">
        <v>19</v>
      </c>
      <c r="C10" s="26" t="s">
        <v>23</v>
      </c>
      <c r="D10" s="31">
        <v>50000</v>
      </c>
    </row>
    <row r="11" spans="1:4" x14ac:dyDescent="0.25">
      <c r="A11" s="30">
        <v>2019</v>
      </c>
      <c r="B11" s="26" t="s">
        <v>20</v>
      </c>
      <c r="C11" s="26" t="s">
        <v>23</v>
      </c>
      <c r="D11" s="31">
        <v>50000</v>
      </c>
    </row>
    <row r="12" spans="1:4" x14ac:dyDescent="0.25">
      <c r="A12" s="30">
        <v>2019</v>
      </c>
      <c r="B12" s="26" t="s">
        <v>21</v>
      </c>
      <c r="C12" s="26" t="s">
        <v>23</v>
      </c>
      <c r="D12" s="31">
        <v>100000</v>
      </c>
    </row>
    <row r="13" spans="1:4" x14ac:dyDescent="0.25">
      <c r="A13" s="30">
        <v>2019</v>
      </c>
      <c r="B13" s="23" t="s">
        <v>22</v>
      </c>
      <c r="C13" s="26" t="s">
        <v>23</v>
      </c>
      <c r="D13" s="31">
        <v>200000</v>
      </c>
    </row>
    <row r="14" spans="1:4" x14ac:dyDescent="0.25">
      <c r="A14" s="28"/>
      <c r="D14" s="31"/>
    </row>
    <row r="15" spans="1:4" x14ac:dyDescent="0.25">
      <c r="A15" s="94" t="s">
        <v>13</v>
      </c>
      <c r="B15" s="95"/>
      <c r="C15" s="95"/>
      <c r="D15" s="32">
        <f>SUM(D10:D14)</f>
        <v>400000</v>
      </c>
    </row>
    <row r="16" spans="1:4" x14ac:dyDescent="0.25">
      <c r="A16" s="28"/>
      <c r="D16" s="31"/>
    </row>
    <row r="17" spans="1:4" x14ac:dyDescent="0.25">
      <c r="A17" s="89" t="s">
        <v>14</v>
      </c>
      <c r="B17" s="90"/>
      <c r="C17" s="90"/>
      <c r="D17" s="33">
        <v>1800000</v>
      </c>
    </row>
    <row r="18" spans="1:4" ht="15.75" thickBot="1" x14ac:dyDescent="0.3">
      <c r="A18" s="10"/>
      <c r="B18" s="11"/>
      <c r="C18" s="11"/>
      <c r="D18" s="12"/>
    </row>
    <row r="19" spans="1:4" x14ac:dyDescent="0.25">
      <c r="A19" s="9"/>
      <c r="B19" s="5"/>
      <c r="C19" s="5"/>
      <c r="D19" s="5"/>
    </row>
    <row r="20" spans="1:4" x14ac:dyDescent="0.25">
      <c r="A20" s="9"/>
      <c r="B20" s="5"/>
      <c r="C20" s="5"/>
      <c r="D20" s="5"/>
    </row>
  </sheetData>
  <mergeCells count="9">
    <mergeCell ref="A17:C17"/>
    <mergeCell ref="B5:D5"/>
    <mergeCell ref="A8:D8"/>
    <mergeCell ref="A6:C6"/>
    <mergeCell ref="B1:C1"/>
    <mergeCell ref="B2:C2"/>
    <mergeCell ref="B3:C3"/>
    <mergeCell ref="D1:D3"/>
    <mergeCell ref="A15:C15"/>
  </mergeCells>
  <hyperlinks>
    <hyperlink ref="D1" location="Inhoud!A1" display="terug naar inhoud" xr:uid="{4F166C6E-C663-446E-84B9-302838F21684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83023-F4DE-4741-9E46-704F3771679D}">
  <sheetPr>
    <pageSetUpPr fitToPage="1"/>
  </sheetPr>
  <dimension ref="A1:D24"/>
  <sheetViews>
    <sheetView workbookViewId="0">
      <selection activeCell="D1" sqref="D1:D3"/>
    </sheetView>
  </sheetViews>
  <sheetFormatPr defaultColWidth="8.85546875" defaultRowHeight="15" x14ac:dyDescent="0.25"/>
  <cols>
    <col min="1" max="1" width="28.7109375" style="23" customWidth="1"/>
    <col min="2" max="2" width="40.7109375" style="23" customWidth="1"/>
    <col min="3" max="3" width="72.7109375" style="26" customWidth="1"/>
    <col min="4" max="4" width="14.7109375" style="23" customWidth="1"/>
    <col min="5" max="5" width="15.42578125" style="23" customWidth="1"/>
    <col min="6" max="16384" width="8.85546875" style="23"/>
  </cols>
  <sheetData>
    <row r="1" spans="1:4" x14ac:dyDescent="0.25">
      <c r="A1" s="22" t="s">
        <v>2</v>
      </c>
      <c r="B1" s="96" t="s">
        <v>17</v>
      </c>
      <c r="C1" s="97"/>
      <c r="D1" s="102" t="s">
        <v>4</v>
      </c>
    </row>
    <row r="2" spans="1:4" x14ac:dyDescent="0.25">
      <c r="A2" s="24" t="s">
        <v>5</v>
      </c>
      <c r="B2" s="98" t="s">
        <v>47</v>
      </c>
      <c r="C2" s="99"/>
      <c r="D2" s="102"/>
    </row>
    <row r="3" spans="1:4" ht="15.75" thickBot="1" x14ac:dyDescent="0.3">
      <c r="A3" s="25" t="s">
        <v>6</v>
      </c>
      <c r="B3" s="100" t="s">
        <v>18</v>
      </c>
      <c r="C3" s="101"/>
      <c r="D3" s="102"/>
    </row>
    <row r="4" spans="1:4" ht="15.75" thickBot="1" x14ac:dyDescent="0.3"/>
    <row r="5" spans="1:4" s="4" customFormat="1" x14ac:dyDescent="0.25">
      <c r="A5" s="15" t="s">
        <v>7</v>
      </c>
      <c r="B5" s="103" t="s">
        <v>27</v>
      </c>
      <c r="C5" s="103"/>
      <c r="D5" s="104"/>
    </row>
    <row r="6" spans="1:4" s="4" customFormat="1" x14ac:dyDescent="0.25">
      <c r="A6" s="89" t="s">
        <v>8</v>
      </c>
      <c r="B6" s="90"/>
      <c r="C6" s="90"/>
      <c r="D6" s="27">
        <v>37</v>
      </c>
    </row>
    <row r="7" spans="1:4" x14ac:dyDescent="0.25">
      <c r="A7" s="28"/>
      <c r="D7" s="29"/>
    </row>
    <row r="8" spans="1:4" x14ac:dyDescent="0.25">
      <c r="A8" s="91" t="s">
        <v>9</v>
      </c>
      <c r="B8" s="92"/>
      <c r="C8" s="92"/>
      <c r="D8" s="93"/>
    </row>
    <row r="9" spans="1:4" x14ac:dyDescent="0.25">
      <c r="A9" s="13" t="s">
        <v>10</v>
      </c>
      <c r="B9" s="17" t="s">
        <v>15</v>
      </c>
      <c r="C9" s="5" t="s">
        <v>11</v>
      </c>
      <c r="D9" s="14" t="s">
        <v>12</v>
      </c>
    </row>
    <row r="10" spans="1:4" x14ac:dyDescent="0.25">
      <c r="A10" s="30">
        <v>2020</v>
      </c>
      <c r="B10" s="26" t="s">
        <v>19</v>
      </c>
      <c r="C10" s="26" t="s">
        <v>24</v>
      </c>
      <c r="D10" s="31">
        <v>50000</v>
      </c>
    </row>
    <row r="11" spans="1:4" x14ac:dyDescent="0.25">
      <c r="A11" s="30">
        <v>2020</v>
      </c>
      <c r="B11" s="26" t="s">
        <v>20</v>
      </c>
      <c r="C11" s="26" t="s">
        <v>24</v>
      </c>
      <c r="D11" s="31">
        <v>100000</v>
      </c>
    </row>
    <row r="12" spans="1:4" x14ac:dyDescent="0.25">
      <c r="A12" s="30">
        <v>2020</v>
      </c>
      <c r="B12" s="26" t="s">
        <v>21</v>
      </c>
      <c r="C12" s="26" t="s">
        <v>24</v>
      </c>
      <c r="D12" s="31">
        <v>100000</v>
      </c>
    </row>
    <row r="13" spans="1:4" x14ac:dyDescent="0.25">
      <c r="A13" s="30">
        <v>2020</v>
      </c>
      <c r="B13" s="23" t="s">
        <v>22</v>
      </c>
      <c r="C13" s="26" t="s">
        <v>24</v>
      </c>
      <c r="D13" s="31">
        <v>200000</v>
      </c>
    </row>
    <row r="14" spans="1:4" x14ac:dyDescent="0.25">
      <c r="A14" s="30">
        <v>2021</v>
      </c>
      <c r="B14" s="26" t="s">
        <v>19</v>
      </c>
      <c r="C14" s="26" t="s">
        <v>25</v>
      </c>
      <c r="D14" s="31">
        <v>50000</v>
      </c>
    </row>
    <row r="15" spans="1:4" x14ac:dyDescent="0.25">
      <c r="A15" s="30">
        <v>2021</v>
      </c>
      <c r="B15" s="26" t="s">
        <v>20</v>
      </c>
      <c r="C15" s="26" t="s">
        <v>25</v>
      </c>
      <c r="D15" s="31">
        <v>100000</v>
      </c>
    </row>
    <row r="16" spans="1:4" x14ac:dyDescent="0.25">
      <c r="A16" s="30">
        <v>2021</v>
      </c>
      <c r="B16" s="26" t="s">
        <v>21</v>
      </c>
      <c r="C16" s="26" t="s">
        <v>25</v>
      </c>
      <c r="D16" s="31">
        <v>100000</v>
      </c>
    </row>
    <row r="17" spans="1:4" x14ac:dyDescent="0.25">
      <c r="A17" s="30">
        <v>2021</v>
      </c>
      <c r="B17" s="23" t="s">
        <v>22</v>
      </c>
      <c r="C17" s="26" t="s">
        <v>25</v>
      </c>
      <c r="D17" s="31">
        <v>200000</v>
      </c>
    </row>
    <row r="18" spans="1:4" x14ac:dyDescent="0.25">
      <c r="A18" s="28"/>
      <c r="D18" s="31"/>
    </row>
    <row r="19" spans="1:4" x14ac:dyDescent="0.25">
      <c r="A19" s="94" t="s">
        <v>13</v>
      </c>
      <c r="B19" s="95"/>
      <c r="C19" s="95"/>
      <c r="D19" s="32">
        <f>SUM(D10:D18)</f>
        <v>900000</v>
      </c>
    </row>
    <row r="20" spans="1:4" x14ac:dyDescent="0.25">
      <c r="A20" s="28"/>
      <c r="D20" s="31"/>
    </row>
    <row r="21" spans="1:4" x14ac:dyDescent="0.25">
      <c r="A21" s="89" t="s">
        <v>14</v>
      </c>
      <c r="B21" s="90"/>
      <c r="C21" s="90"/>
      <c r="D21" s="33">
        <f>2225000*2</f>
        <v>4450000</v>
      </c>
    </row>
    <row r="22" spans="1:4" ht="15.75" thickBot="1" x14ac:dyDescent="0.3">
      <c r="A22" s="10"/>
      <c r="B22" s="11"/>
      <c r="C22" s="11"/>
      <c r="D22" s="21"/>
    </row>
    <row r="23" spans="1:4" x14ac:dyDescent="0.25">
      <c r="A23" s="9"/>
      <c r="B23" s="5"/>
      <c r="C23" s="5"/>
      <c r="D23" s="5"/>
    </row>
    <row r="24" spans="1:4" x14ac:dyDescent="0.25">
      <c r="A24" s="9"/>
      <c r="B24" s="5"/>
      <c r="C24" s="5"/>
      <c r="D24" s="5"/>
    </row>
  </sheetData>
  <mergeCells count="9">
    <mergeCell ref="A6:C6"/>
    <mergeCell ref="A8:D8"/>
    <mergeCell ref="A19:C19"/>
    <mergeCell ref="A21:C21"/>
    <mergeCell ref="B1:C1"/>
    <mergeCell ref="B2:C2"/>
    <mergeCell ref="B3:C3"/>
    <mergeCell ref="D1:D3"/>
    <mergeCell ref="B5:D5"/>
  </mergeCells>
  <hyperlinks>
    <hyperlink ref="D1" location="Inhoud!A1" display="terug naar inhoud" xr:uid="{9D54051F-D87D-4D66-8EA3-A544EEE07AB3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F1BE-7DDE-4BF8-852E-BB8DF56D8607}">
  <sheetPr>
    <pageSetUpPr fitToPage="1"/>
  </sheetPr>
  <dimension ref="A1:D41"/>
  <sheetViews>
    <sheetView zoomScaleNormal="100" workbookViewId="0">
      <selection activeCell="B1" sqref="B1:C1"/>
    </sheetView>
  </sheetViews>
  <sheetFormatPr defaultColWidth="8.85546875" defaultRowHeight="15" x14ac:dyDescent="0.25"/>
  <cols>
    <col min="1" max="1" width="28.7109375" style="2" customWidth="1"/>
    <col min="2" max="2" width="40.7109375" style="2" customWidth="1"/>
    <col min="3" max="3" width="72.7109375" style="36" customWidth="1"/>
    <col min="4" max="4" width="14.7109375" style="2" customWidth="1"/>
    <col min="5" max="5" width="15.42578125" style="2" customWidth="1"/>
    <col min="6" max="16384" width="8.85546875" style="2"/>
  </cols>
  <sheetData>
    <row r="1" spans="1:4" ht="14.45" customHeight="1" x14ac:dyDescent="0.25">
      <c r="A1" s="22" t="s">
        <v>2</v>
      </c>
      <c r="B1" s="112" t="s">
        <v>50</v>
      </c>
      <c r="C1" s="112"/>
      <c r="D1" s="111" t="s">
        <v>4</v>
      </c>
    </row>
    <row r="2" spans="1:4" x14ac:dyDescent="0.25">
      <c r="A2" s="24" t="s">
        <v>5</v>
      </c>
      <c r="B2" s="114" t="s">
        <v>185</v>
      </c>
      <c r="C2" s="114"/>
      <c r="D2" s="111"/>
    </row>
    <row r="3" spans="1:4" ht="15.75" thickBot="1" x14ac:dyDescent="0.3">
      <c r="A3" s="25" t="s">
        <v>6</v>
      </c>
      <c r="B3" s="113" t="s">
        <v>52</v>
      </c>
      <c r="C3" s="113"/>
      <c r="D3" s="111"/>
    </row>
    <row r="4" spans="1:4" s="23" customFormat="1" ht="15.75" thickBot="1" x14ac:dyDescent="0.3">
      <c r="C4" s="26"/>
    </row>
    <row r="5" spans="1:4" s="4" customFormat="1" ht="14.45" customHeight="1" thickBot="1" x14ac:dyDescent="0.3">
      <c r="A5" s="15" t="s">
        <v>7</v>
      </c>
      <c r="B5" s="108" t="s">
        <v>53</v>
      </c>
      <c r="C5" s="109"/>
      <c r="D5" s="110"/>
    </row>
    <row r="6" spans="1:4" s="4" customFormat="1" x14ac:dyDescent="0.25">
      <c r="A6" s="115" t="s">
        <v>8</v>
      </c>
      <c r="B6" s="116"/>
      <c r="C6" s="116"/>
      <c r="D6" s="52">
        <v>12</v>
      </c>
    </row>
    <row r="7" spans="1:4" x14ac:dyDescent="0.25">
      <c r="A7" s="117"/>
      <c r="B7" s="118"/>
      <c r="C7" s="118"/>
      <c r="D7" s="53"/>
    </row>
    <row r="8" spans="1:4" x14ac:dyDescent="0.25">
      <c r="A8" s="91" t="s">
        <v>9</v>
      </c>
      <c r="B8" s="92"/>
      <c r="C8" s="92"/>
      <c r="D8" s="51"/>
    </row>
    <row r="9" spans="1:4" x14ac:dyDescent="0.25">
      <c r="A9" s="13" t="s">
        <v>10</v>
      </c>
      <c r="B9" s="45" t="s">
        <v>15</v>
      </c>
      <c r="C9" s="58" t="s">
        <v>11</v>
      </c>
      <c r="D9" s="14" t="s">
        <v>12</v>
      </c>
    </row>
    <row r="10" spans="1:4" x14ac:dyDescent="0.25">
      <c r="A10" s="38">
        <v>2019</v>
      </c>
      <c r="B10" s="46" t="s">
        <v>54</v>
      </c>
      <c r="C10" s="57" t="s">
        <v>55</v>
      </c>
      <c r="D10" s="40">
        <v>51000</v>
      </c>
    </row>
    <row r="11" spans="1:4" x14ac:dyDescent="0.25">
      <c r="A11" s="38">
        <v>2019</v>
      </c>
      <c r="B11" s="46" t="s">
        <v>21</v>
      </c>
      <c r="C11" s="57" t="s">
        <v>56</v>
      </c>
      <c r="D11" s="40">
        <v>51000</v>
      </c>
    </row>
    <row r="12" spans="1:4" x14ac:dyDescent="0.25">
      <c r="A12" s="38">
        <v>2019</v>
      </c>
      <c r="B12" s="46" t="s">
        <v>57</v>
      </c>
      <c r="C12" s="57" t="s">
        <v>58</v>
      </c>
      <c r="D12" s="40">
        <v>51000</v>
      </c>
    </row>
    <row r="13" spans="1:4" x14ac:dyDescent="0.25">
      <c r="A13" s="38">
        <v>2019</v>
      </c>
      <c r="B13" s="44" t="s">
        <v>59</v>
      </c>
      <c r="C13" s="57" t="s">
        <v>60</v>
      </c>
      <c r="D13" s="40">
        <v>51000</v>
      </c>
    </row>
    <row r="14" spans="1:4" x14ac:dyDescent="0.25">
      <c r="A14" s="38">
        <v>2019</v>
      </c>
      <c r="B14" s="44" t="s">
        <v>20</v>
      </c>
      <c r="C14" s="57" t="s">
        <v>61</v>
      </c>
      <c r="D14" s="40">
        <v>51000</v>
      </c>
    </row>
    <row r="15" spans="1:4" x14ac:dyDescent="0.25">
      <c r="A15" s="37"/>
      <c r="B15" s="44"/>
      <c r="C15" s="46"/>
      <c r="D15" s="40"/>
    </row>
    <row r="16" spans="1:4" x14ac:dyDescent="0.25">
      <c r="A16" s="94" t="s">
        <v>13</v>
      </c>
      <c r="B16" s="95"/>
      <c r="C16" s="95"/>
      <c r="D16" s="64">
        <f>SUM(D10:D15)</f>
        <v>255000</v>
      </c>
    </row>
    <row r="17" spans="1:4" x14ac:dyDescent="0.25">
      <c r="A17" s="54"/>
      <c r="B17" s="55"/>
      <c r="C17" s="56"/>
      <c r="D17" s="64"/>
    </row>
    <row r="18" spans="1:4" x14ac:dyDescent="0.25">
      <c r="A18" s="89" t="s">
        <v>14</v>
      </c>
      <c r="B18" s="90"/>
      <c r="C18" s="90"/>
      <c r="D18" s="65">
        <v>255000</v>
      </c>
    </row>
    <row r="19" spans="1:4" ht="15.75" thickBot="1" x14ac:dyDescent="0.3">
      <c r="A19" s="10"/>
      <c r="B19" s="11"/>
      <c r="C19" s="11"/>
      <c r="D19" s="21"/>
    </row>
    <row r="20" spans="1:4" ht="15.75" thickBot="1" x14ac:dyDescent="0.3">
      <c r="A20" s="9"/>
      <c r="B20" s="5"/>
      <c r="C20" s="5"/>
      <c r="D20" s="5"/>
    </row>
    <row r="21" spans="1:4" s="4" customFormat="1" ht="15" customHeight="1" x14ac:dyDescent="0.25">
      <c r="A21" s="15" t="s">
        <v>7</v>
      </c>
      <c r="B21" s="105" t="s">
        <v>67</v>
      </c>
      <c r="C21" s="106"/>
      <c r="D21" s="107"/>
    </row>
    <row r="22" spans="1:4" s="4" customFormat="1" x14ac:dyDescent="0.25">
      <c r="A22" s="89" t="s">
        <v>8</v>
      </c>
      <c r="B22" s="90"/>
      <c r="C22" s="90"/>
      <c r="D22" s="43">
        <v>14</v>
      </c>
    </row>
    <row r="23" spans="1:4" x14ac:dyDescent="0.25">
      <c r="A23" s="54"/>
      <c r="B23" s="55"/>
      <c r="C23" s="56"/>
      <c r="D23" s="53"/>
    </row>
    <row r="24" spans="1:4" x14ac:dyDescent="0.25">
      <c r="A24" s="49" t="s">
        <v>9</v>
      </c>
      <c r="B24" s="50"/>
      <c r="C24" s="50"/>
      <c r="D24" s="51"/>
    </row>
    <row r="25" spans="1:4" x14ac:dyDescent="0.25">
      <c r="A25" s="13" t="s">
        <v>10</v>
      </c>
      <c r="B25" s="45" t="s">
        <v>15</v>
      </c>
      <c r="C25" s="58" t="s">
        <v>11</v>
      </c>
      <c r="D25" s="14" t="s">
        <v>12</v>
      </c>
    </row>
    <row r="26" spans="1:4" x14ac:dyDescent="0.25">
      <c r="A26" s="38">
        <v>2020</v>
      </c>
      <c r="B26" s="46" t="s">
        <v>68</v>
      </c>
      <c r="C26" s="57" t="s">
        <v>69</v>
      </c>
      <c r="D26" s="40">
        <v>44556.23</v>
      </c>
    </row>
    <row r="27" spans="1:4" x14ac:dyDescent="0.25">
      <c r="A27" s="38">
        <v>2020</v>
      </c>
      <c r="B27" s="46" t="s">
        <v>20</v>
      </c>
      <c r="C27" s="57" t="s">
        <v>70</v>
      </c>
      <c r="D27" s="40">
        <v>44556.23</v>
      </c>
    </row>
    <row r="28" spans="1:4" x14ac:dyDescent="0.25">
      <c r="A28" s="38">
        <v>2020</v>
      </c>
      <c r="B28" s="46" t="s">
        <v>71</v>
      </c>
      <c r="C28" s="57" t="s">
        <v>72</v>
      </c>
      <c r="D28" s="40">
        <v>44556.23</v>
      </c>
    </row>
    <row r="29" spans="1:4" x14ac:dyDescent="0.25">
      <c r="A29" s="38">
        <v>2020</v>
      </c>
      <c r="B29" s="44" t="s">
        <v>73</v>
      </c>
      <c r="C29" s="44" t="s">
        <v>74</v>
      </c>
      <c r="D29" s="40">
        <v>65000</v>
      </c>
    </row>
    <row r="30" spans="1:4" x14ac:dyDescent="0.25">
      <c r="A30" s="38">
        <v>2020</v>
      </c>
      <c r="B30" s="44" t="s">
        <v>75</v>
      </c>
      <c r="C30" s="44" t="s">
        <v>76</v>
      </c>
      <c r="D30" s="40">
        <v>65000</v>
      </c>
    </row>
    <row r="31" spans="1:4" x14ac:dyDescent="0.25">
      <c r="A31" s="38">
        <v>2020</v>
      </c>
      <c r="B31" s="44" t="s">
        <v>57</v>
      </c>
      <c r="C31" s="44" t="s">
        <v>77</v>
      </c>
      <c r="D31" s="40">
        <v>65000</v>
      </c>
    </row>
    <row r="32" spans="1:4" x14ac:dyDescent="0.25">
      <c r="A32" s="38">
        <v>2020</v>
      </c>
      <c r="B32" s="44" t="s">
        <v>59</v>
      </c>
      <c r="C32" s="57" t="s">
        <v>78</v>
      </c>
      <c r="D32" s="40">
        <v>64651.51</v>
      </c>
    </row>
    <row r="33" spans="1:4" x14ac:dyDescent="0.25">
      <c r="A33" s="38">
        <v>2020</v>
      </c>
      <c r="B33" s="44" t="s">
        <v>19</v>
      </c>
      <c r="C33" s="57" t="s">
        <v>79</v>
      </c>
      <c r="D33" s="40">
        <v>64651.51</v>
      </c>
    </row>
    <row r="34" spans="1:4" x14ac:dyDescent="0.25">
      <c r="A34" s="38">
        <v>2020</v>
      </c>
      <c r="B34" s="44" t="s">
        <v>19</v>
      </c>
      <c r="C34" s="57" t="s">
        <v>80</v>
      </c>
      <c r="D34" s="40">
        <v>64651.51</v>
      </c>
    </row>
    <row r="35" spans="1:4" x14ac:dyDescent="0.25">
      <c r="A35" s="38">
        <v>2020</v>
      </c>
      <c r="B35" s="44" t="s">
        <v>81</v>
      </c>
      <c r="C35" s="57" t="s">
        <v>82</v>
      </c>
      <c r="D35" s="40">
        <v>67300.2</v>
      </c>
    </row>
    <row r="36" spans="1:4" x14ac:dyDescent="0.25">
      <c r="A36" s="38">
        <v>2020</v>
      </c>
      <c r="B36" s="44" t="s">
        <v>83</v>
      </c>
      <c r="C36" s="57" t="s">
        <v>84</v>
      </c>
      <c r="D36" s="40">
        <v>22433.4</v>
      </c>
    </row>
    <row r="37" spans="1:4" x14ac:dyDescent="0.25">
      <c r="A37" s="37"/>
      <c r="B37" s="44"/>
      <c r="C37" s="46"/>
      <c r="D37" s="40"/>
    </row>
    <row r="38" spans="1:4" x14ac:dyDescent="0.25">
      <c r="A38" s="94" t="s">
        <v>13</v>
      </c>
      <c r="B38" s="95"/>
      <c r="C38" s="95"/>
      <c r="D38" s="64">
        <f>SUM(D26:D37)</f>
        <v>612356.82000000007</v>
      </c>
    </row>
    <row r="39" spans="1:4" x14ac:dyDescent="0.25">
      <c r="A39" s="54"/>
      <c r="B39" s="55"/>
      <c r="C39" s="56"/>
      <c r="D39" s="64"/>
    </row>
    <row r="40" spans="1:4" x14ac:dyDescent="0.25">
      <c r="A40" s="89" t="s">
        <v>14</v>
      </c>
      <c r="B40" s="90"/>
      <c r="C40" s="90"/>
      <c r="D40" s="65">
        <v>620000</v>
      </c>
    </row>
    <row r="41" spans="1:4" ht="15.75" thickBot="1" x14ac:dyDescent="0.3">
      <c r="A41" s="10"/>
      <c r="B41" s="11"/>
      <c r="C41" s="11"/>
      <c r="D41" s="12"/>
    </row>
  </sheetData>
  <mergeCells count="14">
    <mergeCell ref="D1:D3"/>
    <mergeCell ref="A8:C8"/>
    <mergeCell ref="B1:C1"/>
    <mergeCell ref="B3:C3"/>
    <mergeCell ref="B2:C2"/>
    <mergeCell ref="A6:C6"/>
    <mergeCell ref="A7:C7"/>
    <mergeCell ref="A40:C40"/>
    <mergeCell ref="A38:C38"/>
    <mergeCell ref="B21:D21"/>
    <mergeCell ref="A22:C22"/>
    <mergeCell ref="B5:D5"/>
    <mergeCell ref="A16:C16"/>
    <mergeCell ref="A18:C18"/>
  </mergeCells>
  <hyperlinks>
    <hyperlink ref="D1" location="Inhoud!A1" display="terug naar inhoud" xr:uid="{BC92F8FD-B7B8-4959-91BF-110391CDA5C3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b6015d7640b12971e51f191afc890ef3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7169e91ce0eec63666bb50483c431c21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201-300</Categorie>
    <SubSubCategorie xmlns="3301dedf-b972-4f3e-ad53-365b955a2e53">gecoördineerd</SubSubCategorie>
    <Legislatuur xmlns="5a174038-70d1-4bd0-a73d-419d63be8671">2019-2024</Legislatuur>
    <SubCategorie xmlns="3301dedf-b972-4f3e-ad53-365b955a2e53">JJ SV 272 / BS SV 250 / BD SV 114 / BW SV 446</SubCategorie>
    <Actueel_x003f_ xmlns="5a174038-70d1-4bd0-a73d-419d63be8671">true</Actueel_x003f_>
    <Minister xmlns="5a174038-70d1-4bd0-a73d-419d63be8671">Somers</Minister>
    <Weergave xmlns="5a174038-70d1-4bd0-a73d-419d63be8671">2021-2022</Weergave>
    <_dlc_DocId xmlns="f2018528-1da4-41c7-8a42-759687759166">HFBID-2109892079-9385</_dlc_DocId>
    <_dlc_DocIdUrl xmlns="f2018528-1da4-41c7-8a42-759687759166">
      <Url>https://vlaamseoverheid.sharepoint.com/sites/afb/Beleid/_layouts/15/DocIdRedir.aspx?ID=HFBID-2109892079-9385</Url>
      <Description>HFBID-2109892079-9385</Description>
    </_dlc_DocIdUrl>
  </documentManagement>
</p:properties>
</file>

<file path=customXml/itemProps1.xml><?xml version="1.0" encoding="utf-8"?>
<ds:datastoreItem xmlns:ds="http://schemas.openxmlformats.org/officeDocument/2006/customXml" ds:itemID="{67115F4C-BB24-41D3-8560-A430D7944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E4073A-32A9-4482-891E-4CBB53D2E39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CCE5CE8-96BC-4C8A-BC13-EEC35EAEEE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5C76B3-955F-46E0-A73B-68481EAE2AEE}">
  <ds:schemaRefs>
    <ds:schemaRef ds:uri="http://schemas.openxmlformats.org/package/2006/metadata/core-properties"/>
    <ds:schemaRef ds:uri="3301dedf-b972-4f3e-ad53-365b955a2e53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2018528-1da4-41c7-8a42-759687759166"/>
    <ds:schemaRef ds:uri="http://purl.org/dc/elements/1.1/"/>
    <ds:schemaRef ds:uri="5a174038-70d1-4bd0-a73d-419d63be86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Inhoud</vt:lpstr>
      <vt:lpstr>Digibanken</vt:lpstr>
      <vt:lpstr>Innovatie</vt:lpstr>
      <vt:lpstr>Investeringen</vt:lpstr>
      <vt:lpstr>Kwaliteit</vt:lpstr>
      <vt:lpstr>Oprichting</vt:lpstr>
      <vt:lpstr>Regie 2014-2019</vt:lpstr>
      <vt:lpstr>Regie 2020-2025</vt:lpstr>
      <vt:lpstr>verweven werklocaties</vt:lpstr>
      <vt:lpstr>Verweefcoaching</vt:lpstr>
      <vt:lpstr>AK&amp;transformatie leegstaande</vt:lpstr>
      <vt:lpstr>Profploeg</vt:lpstr>
      <vt:lpstr>EFRO Intergem samenw</vt:lpstr>
      <vt:lpstr>EFRO City of Things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Slootmans, Ronny</cp:lastModifiedBy>
  <cp:revision/>
  <cp:lastPrinted>2022-04-14T13:30:57Z</cp:lastPrinted>
  <dcterms:created xsi:type="dcterms:W3CDTF">2022-03-24T10:47:57Z</dcterms:created>
  <dcterms:modified xsi:type="dcterms:W3CDTF">2022-04-22T08:14:15Z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740cf3ca-2705-46c2-8f20-fed2714bd6e6</vt:lpwstr>
  </property>
</Properties>
</file>