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veerle_heyens_vlaanderen_be/Documents/Bureaublad/"/>
    </mc:Choice>
  </mc:AlternateContent>
  <xr:revisionPtr revIDLastSave="318" documentId="8_{CD25F859-AC45-4C0D-8F7A-E814BF600606}" xr6:coauthVersionLast="47" xr6:coauthVersionMax="47" xr10:uidLastSave="{FBCDA1C1-8330-49E4-95F2-EBA6929B2345}"/>
  <bookViews>
    <workbookView xWindow="28680" yWindow="-120" windowWidth="29040" windowHeight="15840" xr2:uid="{5D399513-3CE1-4DCA-AA16-C932D4437E8D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C16" i="1"/>
  <c r="C15" i="1"/>
  <c r="C12" i="1"/>
  <c r="C11" i="1"/>
  <c r="C10" i="1"/>
  <c r="C7" i="1"/>
  <c r="C6" i="1"/>
  <c r="C5" i="1"/>
  <c r="B22" i="1"/>
  <c r="C22" i="1"/>
  <c r="B7" i="1"/>
  <c r="B6" i="1"/>
  <c r="B5" i="1"/>
  <c r="B12" i="1"/>
  <c r="B11" i="1"/>
  <c r="B10" i="1"/>
  <c r="B17" i="1"/>
  <c r="B16" i="1"/>
  <c r="B15" i="1"/>
  <c r="Q10" i="1"/>
  <c r="Q15" i="1"/>
  <c r="Q20" i="1"/>
</calcChain>
</file>

<file path=xl/sharedStrings.xml><?xml version="1.0" encoding="utf-8"?>
<sst xmlns="http://schemas.openxmlformats.org/spreadsheetml/2006/main" count="201" uniqueCount="10">
  <si>
    <t>Beheersubsidies</t>
  </si>
  <si>
    <t>Subsidies voor huur, onderhoud en beheer</t>
  </si>
  <si>
    <t>subsidie (€)</t>
  </si>
  <si>
    <t>subsidie (ha)</t>
  </si>
  <si>
    <t>totaal opp in beheer (ha)</t>
  </si>
  <si>
    <t>Natuurpunt vzw</t>
  </si>
  <si>
    <t>nvt</t>
  </si>
  <si>
    <t>Durme vzw</t>
  </si>
  <si>
    <t>Limburgs Landschap vzw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</si>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</sst>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164" fontId="0" fillId="0" borderId="0" xfId="0" applyNumberFormat="1"/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/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right" indent="1"/>
    </xf>
    <xf numFmtId="2" fontId="0" fillId="0" borderId="1" xfId="0" applyNumberFormat="1" applyBorder="1" applyAlignment="1">
      <alignment horizontal="right" vertical="center" wrapText="1" indent="1"/>
    </xf>
    <xf numFmtId="2" fontId="0" fillId="0" borderId="1" xfId="0" applyNumberFormat="1" applyBorder="1" applyAlignment="1">
      <alignment horizontal="right" indent="1"/>
    </xf>
    <xf numFmtId="2" fontId="0" fillId="0" borderId="1" xfId="0" applyNumberFormat="1" applyFill="1" applyBorder="1" applyAlignment="1">
      <alignment horizontal="right" inden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4499-F10A-4065-9426-4126E9098C06}">
  <dimension ref="A1:S32"/>
  <sheetViews>
    <sheetView tabSelected="1" topLeftCell="J1" workbookViewId="0">
      <selection activeCell="R1" sqref="R1:R1048576"/>
    </sheetView>
  </sheetViews>
  <sheetFormatPr defaultRowHeight="14.45"/>
  <cols>
    <col min="1" max="1" width="23.42578125" customWidth="1"/>
    <col min="2" max="2" width="14.5703125" style="6" customWidth="1"/>
    <col min="3" max="3" width="13.5703125" style="11" customWidth="1"/>
    <col min="4" max="4" width="17.140625" style="9" customWidth="1"/>
    <col min="6" max="6" width="23.42578125" customWidth="1"/>
    <col min="7" max="7" width="14.5703125" style="6" customWidth="1"/>
    <col min="8" max="8" width="13.5703125" style="11" customWidth="1"/>
    <col min="9" max="9" width="17.140625" style="9" customWidth="1"/>
    <col min="11" max="11" width="23.42578125" customWidth="1"/>
    <col min="12" max="12" width="14.5703125" style="6" customWidth="1"/>
    <col min="13" max="13" width="13.5703125" style="11" customWidth="1"/>
    <col min="14" max="14" width="17.140625" style="9" customWidth="1"/>
    <col min="16" max="16" width="23.42578125" customWidth="1"/>
    <col min="17" max="17" width="14.5703125" style="6" customWidth="1"/>
    <col min="18" max="18" width="13.5703125" style="11" customWidth="1"/>
    <col min="19" max="19" width="17.140625" style="9" customWidth="1"/>
  </cols>
  <sheetData>
    <row r="1" spans="1:19">
      <c r="A1" s="3" t="s">
        <v>0</v>
      </c>
    </row>
    <row r="2" spans="1:19">
      <c r="A2" s="1" t="s">
        <v>1</v>
      </c>
    </row>
    <row r="4" spans="1:19" ht="30">
      <c r="A4" s="4">
        <v>2021</v>
      </c>
      <c r="B4" s="7" t="s">
        <v>2</v>
      </c>
      <c r="C4" s="12" t="s">
        <v>3</v>
      </c>
      <c r="D4" s="5" t="s">
        <v>4</v>
      </c>
      <c r="F4" s="4">
        <v>2015</v>
      </c>
      <c r="G4" s="7" t="s">
        <v>2</v>
      </c>
      <c r="H4" s="12" t="s">
        <v>3</v>
      </c>
      <c r="I4" s="5" t="s">
        <v>4</v>
      </c>
      <c r="K4" s="4">
        <v>2009</v>
      </c>
      <c r="L4" s="7" t="s">
        <v>2</v>
      </c>
      <c r="M4" s="12" t="s">
        <v>3</v>
      </c>
      <c r="N4" s="5" t="s">
        <v>4</v>
      </c>
      <c r="P4" s="4">
        <v>2003</v>
      </c>
      <c r="Q4" s="7" t="s">
        <v>2</v>
      </c>
      <c r="R4" s="12" t="s">
        <v>3</v>
      </c>
      <c r="S4" s="5" t="s">
        <v>4</v>
      </c>
    </row>
    <row r="5" spans="1:19">
      <c r="A5" s="2" t="s">
        <v>5</v>
      </c>
      <c r="B5" s="8">
        <f>7088866.64+689576.52</f>
        <v>7778443.1600000001</v>
      </c>
      <c r="C5" s="14">
        <f>17950.9111+1043.54</f>
        <v>18994.451100000002</v>
      </c>
      <c r="D5" s="10" t="s">
        <v>6</v>
      </c>
      <c r="F5" s="2" t="s">
        <v>5</v>
      </c>
      <c r="G5" s="8">
        <v>6090040.2300000004</v>
      </c>
      <c r="H5" s="13">
        <v>15594.0141</v>
      </c>
      <c r="I5" s="10" t="s">
        <v>6</v>
      </c>
      <c r="K5" s="2" t="s">
        <v>5</v>
      </c>
      <c r="L5" s="8">
        <v>4459664.54</v>
      </c>
      <c r="M5" s="13">
        <v>11979.080900000001</v>
      </c>
      <c r="N5" s="10" t="s">
        <v>6</v>
      </c>
      <c r="P5" s="2" t="s">
        <v>5</v>
      </c>
      <c r="Q5" s="8">
        <v>2646151.39</v>
      </c>
      <c r="R5" s="13">
        <v>7801.8347999999996</v>
      </c>
      <c r="S5" s="10" t="s">
        <v>6</v>
      </c>
    </row>
    <row r="6" spans="1:19">
      <c r="A6" s="2" t="s">
        <v>7</v>
      </c>
      <c r="B6" s="8">
        <f>99144.45+88025.52</f>
        <v>187169.97</v>
      </c>
      <c r="C6" s="14">
        <f>300.4646+213.66</f>
        <v>514.12459999999999</v>
      </c>
      <c r="D6" s="10" t="s">
        <v>6</v>
      </c>
      <c r="F6" s="2" t="s">
        <v>7</v>
      </c>
      <c r="G6" s="8">
        <v>132952.42000000001</v>
      </c>
      <c r="H6" s="13">
        <v>349.91410000000002</v>
      </c>
      <c r="I6" s="10" t="s">
        <v>6</v>
      </c>
      <c r="K6" s="2" t="s">
        <v>7</v>
      </c>
      <c r="L6" s="8">
        <v>102158.67</v>
      </c>
      <c r="M6" s="13">
        <v>292.0086</v>
      </c>
      <c r="N6" s="10" t="s">
        <v>6</v>
      </c>
      <c r="P6" s="2" t="s">
        <v>7</v>
      </c>
      <c r="Q6" s="8">
        <v>64737.29</v>
      </c>
      <c r="R6" s="13">
        <v>225.05760000000001</v>
      </c>
      <c r="S6" s="10" t="s">
        <v>6</v>
      </c>
    </row>
    <row r="7" spans="1:19">
      <c r="A7" s="2" t="s">
        <v>8</v>
      </c>
      <c r="B7" s="8">
        <f>433685.77+288993.43</f>
        <v>722679.2</v>
      </c>
      <c r="C7" s="14">
        <f>1500.2312+736.01</f>
        <v>2236.2411999999999</v>
      </c>
      <c r="D7" s="10" t="s">
        <v>6</v>
      </c>
      <c r="F7" s="2" t="s">
        <v>8</v>
      </c>
      <c r="G7" s="8">
        <v>622661.27</v>
      </c>
      <c r="H7" s="13">
        <v>1737.0887</v>
      </c>
      <c r="I7" s="10" t="s">
        <v>6</v>
      </c>
      <c r="K7" s="2" t="s">
        <v>8</v>
      </c>
      <c r="L7" s="8">
        <v>408652.91</v>
      </c>
      <c r="M7" s="13">
        <v>1210.6306</v>
      </c>
      <c r="N7" s="10" t="s">
        <v>6</v>
      </c>
      <c r="P7" s="2" t="s">
        <v>8</v>
      </c>
      <c r="Q7" s="8">
        <v>301562.23</v>
      </c>
      <c r="R7" s="13">
        <v>936.27670000000001</v>
      </c>
      <c r="S7" s="10" t="s">
        <v>6</v>
      </c>
    </row>
    <row r="9" spans="1:19" ht="30">
      <c r="A9" s="4">
        <v>2020</v>
      </c>
      <c r="B9" s="7" t="s">
        <v>2</v>
      </c>
      <c r="C9" s="12" t="s">
        <v>3</v>
      </c>
      <c r="D9" s="5" t="s">
        <v>4</v>
      </c>
      <c r="F9" s="4">
        <v>2014</v>
      </c>
      <c r="G9" s="7" t="s">
        <v>2</v>
      </c>
      <c r="H9" s="12" t="s">
        <v>3</v>
      </c>
      <c r="I9" s="5" t="s">
        <v>4</v>
      </c>
      <c r="K9" s="4">
        <v>2008</v>
      </c>
      <c r="L9" s="7" t="s">
        <v>2</v>
      </c>
      <c r="M9" s="12" t="s">
        <v>3</v>
      </c>
      <c r="N9" s="5" t="s">
        <v>4</v>
      </c>
      <c r="P9" s="4">
        <v>2002</v>
      </c>
      <c r="Q9" s="7" t="s">
        <v>2</v>
      </c>
      <c r="R9" s="12" t="s">
        <v>3</v>
      </c>
      <c r="S9" s="5" t="s">
        <v>4</v>
      </c>
    </row>
    <row r="10" spans="1:19">
      <c r="A10" s="2" t="s">
        <v>5</v>
      </c>
      <c r="B10" s="8">
        <f>7384069.52+404547.78</f>
        <v>7788617.2999999998</v>
      </c>
      <c r="C10" s="14">
        <f>18053.6314+620.23</f>
        <v>18673.861399999998</v>
      </c>
      <c r="D10" s="10" t="s">
        <v>6</v>
      </c>
      <c r="F10" s="2" t="s">
        <v>5</v>
      </c>
      <c r="G10" s="8">
        <v>5963849.6600000001</v>
      </c>
      <c r="H10" s="13">
        <v>15148.4689</v>
      </c>
      <c r="I10" s="10" t="s">
        <v>6</v>
      </c>
      <c r="K10" s="2" t="s">
        <v>5</v>
      </c>
      <c r="L10" s="8">
        <v>3879417.63</v>
      </c>
      <c r="M10" s="13">
        <v>11716.2667</v>
      </c>
      <c r="N10" s="10" t="s">
        <v>6</v>
      </c>
      <c r="P10" s="2" t="s">
        <v>5</v>
      </c>
      <c r="Q10" s="8">
        <f>2160778.16</f>
        <v>2160778.16</v>
      </c>
      <c r="R10" s="13">
        <v>6507.0198</v>
      </c>
      <c r="S10" s="10" t="s">
        <v>6</v>
      </c>
    </row>
    <row r="11" spans="1:19">
      <c r="A11" s="2" t="s">
        <v>7</v>
      </c>
      <c r="B11" s="8">
        <f>113703.69+55739.53</f>
        <v>169443.22</v>
      </c>
      <c r="C11" s="14">
        <f>300.4646+122.17</f>
        <v>422.63460000000003</v>
      </c>
      <c r="D11" s="10" t="s">
        <v>6</v>
      </c>
      <c r="F11" s="2" t="s">
        <v>7</v>
      </c>
      <c r="G11" s="8">
        <v>130719.26</v>
      </c>
      <c r="H11" s="13">
        <v>346.9658</v>
      </c>
      <c r="I11" s="10" t="s">
        <v>6</v>
      </c>
      <c r="K11" s="2" t="s">
        <v>7</v>
      </c>
      <c r="L11" s="8">
        <v>83760.42</v>
      </c>
      <c r="M11" s="13">
        <v>292.0086</v>
      </c>
      <c r="N11" s="10" t="s">
        <v>6</v>
      </c>
      <c r="P11" s="2" t="s">
        <v>7</v>
      </c>
      <c r="Q11" s="8">
        <v>59421.42</v>
      </c>
      <c r="R11" s="13">
        <v>203.6438</v>
      </c>
      <c r="S11" s="10" t="s">
        <v>6</v>
      </c>
    </row>
    <row r="12" spans="1:19">
      <c r="A12" s="2" t="s">
        <v>8</v>
      </c>
      <c r="B12" s="8">
        <f>585017.2+199603.88</f>
        <v>784621.08</v>
      </c>
      <c r="C12" s="14">
        <f>1572.7392+580.92</f>
        <v>2153.6592000000001</v>
      </c>
      <c r="D12" s="10" t="s">
        <v>6</v>
      </c>
      <c r="F12" s="2" t="s">
        <v>8</v>
      </c>
      <c r="G12" s="8">
        <v>687022.97</v>
      </c>
      <c r="H12" s="13">
        <v>1737.0887</v>
      </c>
      <c r="I12" s="10" t="s">
        <v>6</v>
      </c>
      <c r="K12" s="2" t="s">
        <v>8</v>
      </c>
      <c r="L12" s="8">
        <v>341139.61</v>
      </c>
      <c r="M12" s="13">
        <v>1210.6303</v>
      </c>
      <c r="N12" s="10" t="s">
        <v>6</v>
      </c>
      <c r="P12" s="2" t="s">
        <v>8</v>
      </c>
      <c r="Q12" s="8">
        <v>188499.64</v>
      </c>
      <c r="R12" s="13">
        <v>635.44669999999996</v>
      </c>
      <c r="S12" s="10" t="s">
        <v>6</v>
      </c>
    </row>
    <row r="14" spans="1:19" ht="30">
      <c r="A14" s="4">
        <v>2019</v>
      </c>
      <c r="B14" s="7" t="s">
        <v>2</v>
      </c>
      <c r="C14" s="12" t="s">
        <v>3</v>
      </c>
      <c r="D14" s="5" t="s">
        <v>4</v>
      </c>
      <c r="F14" s="4">
        <v>2013</v>
      </c>
      <c r="G14" s="7" t="s">
        <v>2</v>
      </c>
      <c r="H14" s="12" t="s">
        <v>3</v>
      </c>
      <c r="I14" s="5" t="s">
        <v>4</v>
      </c>
      <c r="K14" s="4">
        <v>2007</v>
      </c>
      <c r="L14" s="7" t="s">
        <v>2</v>
      </c>
      <c r="M14" s="12" t="s">
        <v>3</v>
      </c>
      <c r="N14" s="5" t="s">
        <v>4</v>
      </c>
      <c r="P14" s="4">
        <v>2001</v>
      </c>
      <c r="Q14" s="7" t="s">
        <v>2</v>
      </c>
      <c r="R14" s="12" t="s">
        <v>3</v>
      </c>
      <c r="S14" s="5" t="s">
        <v>4</v>
      </c>
    </row>
    <row r="15" spans="1:19">
      <c r="A15" s="2" t="s">
        <v>5</v>
      </c>
      <c r="B15" s="8">
        <f>8180118.73+48.68</f>
        <v>8180167.4100000001</v>
      </c>
      <c r="C15" s="14">
        <f>18895.3593+25.52</f>
        <v>18920.879300000001</v>
      </c>
      <c r="D15" s="10" t="s">
        <v>6</v>
      </c>
      <c r="F15" s="2" t="s">
        <v>5</v>
      </c>
      <c r="G15" s="8">
        <v>5663406.46</v>
      </c>
      <c r="H15" s="13">
        <v>14142.386200000001</v>
      </c>
      <c r="I15" s="10" t="s">
        <v>6</v>
      </c>
      <c r="K15" s="2" t="s">
        <v>5</v>
      </c>
      <c r="L15" s="8">
        <v>3597370.84</v>
      </c>
      <c r="M15" s="13">
        <v>10696.966899999999</v>
      </c>
      <c r="N15" s="10" t="s">
        <v>6</v>
      </c>
      <c r="P15" s="2" t="s">
        <v>5</v>
      </c>
      <c r="Q15" s="8">
        <f>1701268.47+444054.36</f>
        <v>2145322.83</v>
      </c>
      <c r="R15" s="13">
        <v>5215.8932000000004</v>
      </c>
      <c r="S15" s="10" t="s">
        <v>6</v>
      </c>
    </row>
    <row r="16" spans="1:19">
      <c r="A16" s="2" t="s">
        <v>7</v>
      </c>
      <c r="B16" s="8">
        <f>114919.62+43511.71</f>
        <v>158431.32999999999</v>
      </c>
      <c r="C16" s="14">
        <f>378.6788+122.17</f>
        <v>500.84880000000004</v>
      </c>
      <c r="D16" s="10" t="s">
        <v>6</v>
      </c>
      <c r="F16" s="2" t="s">
        <v>7</v>
      </c>
      <c r="G16" s="8">
        <v>130978.35</v>
      </c>
      <c r="H16" s="13">
        <v>337.30540000000002</v>
      </c>
      <c r="I16" s="10" t="s">
        <v>6</v>
      </c>
      <c r="K16" s="2" t="s">
        <v>7</v>
      </c>
      <c r="L16" s="8">
        <v>85427.49</v>
      </c>
      <c r="M16" s="13">
        <v>283.72109999999998</v>
      </c>
      <c r="N16" s="10" t="s">
        <v>6</v>
      </c>
      <c r="P16" s="2" t="s">
        <v>7</v>
      </c>
      <c r="Q16" s="8">
        <v>59974.44</v>
      </c>
      <c r="R16" s="13">
        <v>201.1079</v>
      </c>
      <c r="S16" s="10" t="s">
        <v>6</v>
      </c>
    </row>
    <row r="17" spans="1:19">
      <c r="A17" s="2" t="s">
        <v>8</v>
      </c>
      <c r="B17" s="8">
        <f>649104.64+149886.96</f>
        <v>798991.6</v>
      </c>
      <c r="C17" s="14">
        <f>1598.27+425.75</f>
        <v>2024.02</v>
      </c>
      <c r="D17" s="10" t="s">
        <v>6</v>
      </c>
      <c r="F17" s="2" t="s">
        <v>8</v>
      </c>
      <c r="G17" s="8">
        <v>543775.54</v>
      </c>
      <c r="H17" s="13">
        <v>1446.1217999999999</v>
      </c>
      <c r="I17" s="10" t="s">
        <v>6</v>
      </c>
      <c r="K17" s="2" t="s">
        <v>8</v>
      </c>
      <c r="L17" s="8">
        <v>346440.37</v>
      </c>
      <c r="M17" s="13">
        <v>1203.7596000000001</v>
      </c>
      <c r="N17" s="10" t="s">
        <v>6</v>
      </c>
      <c r="P17" s="2" t="s">
        <v>8</v>
      </c>
      <c r="Q17" s="8">
        <v>308017.15999999997</v>
      </c>
      <c r="R17" s="13">
        <v>577.65470000000005</v>
      </c>
      <c r="S17" s="10" t="s">
        <v>6</v>
      </c>
    </row>
    <row r="19" spans="1:19" ht="30">
      <c r="A19" s="4">
        <v>2018</v>
      </c>
      <c r="B19" s="7" t="s">
        <v>2</v>
      </c>
      <c r="C19" s="12" t="s">
        <v>3</v>
      </c>
      <c r="D19" s="5" t="s">
        <v>4</v>
      </c>
      <c r="F19" s="4">
        <v>2012</v>
      </c>
      <c r="G19" s="7" t="s">
        <v>2</v>
      </c>
      <c r="H19" s="12" t="s">
        <v>3</v>
      </c>
      <c r="I19" s="5" t="s">
        <v>4</v>
      </c>
      <c r="K19" s="4">
        <v>2006</v>
      </c>
      <c r="L19" s="7" t="s">
        <v>2</v>
      </c>
      <c r="M19" s="12" t="s">
        <v>3</v>
      </c>
      <c r="N19" s="5" t="s">
        <v>4</v>
      </c>
      <c r="P19" s="4">
        <v>2000</v>
      </c>
      <c r="Q19" s="7" t="s">
        <v>2</v>
      </c>
      <c r="R19" s="12" t="s">
        <v>3</v>
      </c>
      <c r="S19" s="5" t="s">
        <v>4</v>
      </c>
    </row>
    <row r="20" spans="1:19">
      <c r="A20" s="2" t="s">
        <v>5</v>
      </c>
      <c r="B20" s="8">
        <v>6933020.0199999996</v>
      </c>
      <c r="C20" s="13">
        <v>17079.374899999999</v>
      </c>
      <c r="D20" s="10" t="s">
        <v>6</v>
      </c>
      <c r="F20" s="2" t="s">
        <v>5</v>
      </c>
      <c r="G20" s="8">
        <v>5231153.8099999996</v>
      </c>
      <c r="H20" s="13">
        <v>13097.971799999999</v>
      </c>
      <c r="I20" s="10" t="s">
        <v>6</v>
      </c>
      <c r="K20" s="2" t="s">
        <v>5</v>
      </c>
      <c r="L20" s="8">
        <v>3232340.52</v>
      </c>
      <c r="M20" s="13">
        <v>9490.3282999999992</v>
      </c>
      <c r="N20" s="10" t="s">
        <v>6</v>
      </c>
      <c r="P20" s="2" t="s">
        <v>5</v>
      </c>
      <c r="Q20" s="8">
        <f>1826682.64+338166.98</f>
        <v>2164849.62</v>
      </c>
      <c r="R20" s="13">
        <v>4180.9468999999999</v>
      </c>
      <c r="S20" s="10" t="s">
        <v>6</v>
      </c>
    </row>
    <row r="21" spans="1:19">
      <c r="A21" s="2" t="s">
        <v>7</v>
      </c>
      <c r="B21" s="8">
        <v>150032.04999999999</v>
      </c>
      <c r="C21" s="13">
        <v>377.4289</v>
      </c>
      <c r="D21" s="10" t="s">
        <v>6</v>
      </c>
      <c r="F21" s="2" t="s">
        <v>7</v>
      </c>
      <c r="G21" s="8">
        <v>117455.65</v>
      </c>
      <c r="H21" s="13">
        <v>315.72300000000001</v>
      </c>
      <c r="I21" s="10" t="s">
        <v>6</v>
      </c>
      <c r="K21" s="2" t="s">
        <v>7</v>
      </c>
      <c r="L21" s="8">
        <v>77021.820000000007</v>
      </c>
      <c r="M21" s="13">
        <v>253.50389999999999</v>
      </c>
      <c r="N21" s="10" t="s">
        <v>6</v>
      </c>
      <c r="P21" s="2" t="s">
        <v>7</v>
      </c>
      <c r="Q21" s="8">
        <v>94394.09</v>
      </c>
      <c r="R21" s="13">
        <v>174.93</v>
      </c>
      <c r="S21" s="10" t="s">
        <v>6</v>
      </c>
    </row>
    <row r="22" spans="1:19">
      <c r="A22" s="2" t="s">
        <v>8</v>
      </c>
      <c r="B22" s="8">
        <f>551004.34+146944.48</f>
        <v>697948.82</v>
      </c>
      <c r="C22" s="13">
        <f>1478.5564+425.75</f>
        <v>1904.3063999999999</v>
      </c>
      <c r="D22" s="10" t="s">
        <v>6</v>
      </c>
      <c r="F22" s="2" t="s">
        <v>8</v>
      </c>
      <c r="G22" s="8">
        <v>495932.34</v>
      </c>
      <c r="H22" s="13">
        <v>1324.8249000000001</v>
      </c>
      <c r="I22" s="10" t="s">
        <v>6</v>
      </c>
      <c r="K22" s="2" t="s">
        <v>8</v>
      </c>
      <c r="L22" s="8">
        <v>316885.38</v>
      </c>
      <c r="M22" s="13">
        <v>1156.2155</v>
      </c>
      <c r="N22" s="10" t="s">
        <v>6</v>
      </c>
      <c r="P22" s="2" t="s">
        <v>8</v>
      </c>
      <c r="Q22" s="8">
        <v>91071.12</v>
      </c>
      <c r="R22" s="13">
        <v>491.81389999999999</v>
      </c>
      <c r="S22" s="10" t="s">
        <v>6</v>
      </c>
    </row>
    <row r="24" spans="1:19" ht="30">
      <c r="A24" s="4">
        <v>2017</v>
      </c>
      <c r="B24" s="7" t="s">
        <v>2</v>
      </c>
      <c r="C24" s="12" t="s">
        <v>3</v>
      </c>
      <c r="D24" s="5" t="s">
        <v>4</v>
      </c>
      <c r="F24" s="4">
        <v>2011</v>
      </c>
      <c r="G24" s="7" t="s">
        <v>2</v>
      </c>
      <c r="H24" s="12" t="s">
        <v>3</v>
      </c>
      <c r="I24" s="5" t="s">
        <v>4</v>
      </c>
      <c r="K24" s="4">
        <v>2005</v>
      </c>
      <c r="L24" s="7" t="s">
        <v>2</v>
      </c>
      <c r="M24" s="12" t="s">
        <v>3</v>
      </c>
      <c r="N24" s="5" t="s">
        <v>4</v>
      </c>
    </row>
    <row r="25" spans="1:19">
      <c r="A25" s="2" t="s">
        <v>5</v>
      </c>
      <c r="B25" s="8">
        <v>6618950.96</v>
      </c>
      <c r="C25" s="13">
        <v>16472.578600000001</v>
      </c>
      <c r="D25" s="10" t="s">
        <v>6</v>
      </c>
      <c r="F25" s="2" t="s">
        <v>5</v>
      </c>
      <c r="G25" s="8">
        <v>4948865.63</v>
      </c>
      <c r="H25" s="13">
        <v>12711.5548</v>
      </c>
      <c r="I25" s="10" t="s">
        <v>6</v>
      </c>
      <c r="K25" s="2" t="s">
        <v>5</v>
      </c>
      <c r="L25" s="8">
        <v>2887556.92</v>
      </c>
      <c r="M25" s="13">
        <v>8670.8448000000008</v>
      </c>
      <c r="N25" s="10" t="s">
        <v>6</v>
      </c>
      <c r="S25" s="9" t="s">
        <v>9</v>
      </c>
    </row>
    <row r="26" spans="1:19">
      <c r="A26" s="2" t="s">
        <v>7</v>
      </c>
      <c r="B26" s="8">
        <v>141180.51</v>
      </c>
      <c r="C26" s="13">
        <v>358.50540000000001</v>
      </c>
      <c r="D26" s="10" t="s">
        <v>6</v>
      </c>
      <c r="F26" s="2" t="s">
        <v>7</v>
      </c>
      <c r="G26" s="8">
        <v>114567.64</v>
      </c>
      <c r="H26" s="13">
        <v>309.00299999999999</v>
      </c>
      <c r="I26" s="10" t="s">
        <v>6</v>
      </c>
      <c r="K26" s="2" t="s">
        <v>7</v>
      </c>
      <c r="L26" s="8">
        <v>68052.25</v>
      </c>
      <c r="M26" s="13">
        <v>237.9341</v>
      </c>
      <c r="N26" s="10" t="s">
        <v>6</v>
      </c>
    </row>
    <row r="27" spans="1:19">
      <c r="A27" s="2" t="s">
        <v>8</v>
      </c>
      <c r="B27" s="8">
        <v>657631.92000000004</v>
      </c>
      <c r="C27" s="13">
        <v>1767.9577999999999</v>
      </c>
      <c r="D27" s="10" t="s">
        <v>6</v>
      </c>
      <c r="F27" s="2" t="s">
        <v>8</v>
      </c>
      <c r="G27" s="8">
        <v>462803.59</v>
      </c>
      <c r="H27" s="13">
        <v>1293.6084000000001</v>
      </c>
      <c r="I27" s="10" t="s">
        <v>6</v>
      </c>
      <c r="K27" s="2" t="s">
        <v>8</v>
      </c>
      <c r="L27" s="8">
        <v>292224.92</v>
      </c>
      <c r="M27" s="13">
        <v>1093.7778000000001</v>
      </c>
      <c r="N27" s="10" t="s">
        <v>6</v>
      </c>
    </row>
    <row r="29" spans="1:19" ht="30">
      <c r="A29" s="4">
        <v>2016</v>
      </c>
      <c r="B29" s="7" t="s">
        <v>2</v>
      </c>
      <c r="C29" s="12" t="s">
        <v>3</v>
      </c>
      <c r="D29" s="5" t="s">
        <v>4</v>
      </c>
      <c r="F29" s="4">
        <v>2010</v>
      </c>
      <c r="G29" s="7" t="s">
        <v>2</v>
      </c>
      <c r="H29" s="12" t="s">
        <v>3</v>
      </c>
      <c r="I29" s="5" t="s">
        <v>4</v>
      </c>
      <c r="K29" s="4">
        <v>2004</v>
      </c>
      <c r="L29" s="7" t="s">
        <v>2</v>
      </c>
      <c r="M29" s="12" t="s">
        <v>3</v>
      </c>
      <c r="N29" s="5" t="s">
        <v>4</v>
      </c>
    </row>
    <row r="30" spans="1:19">
      <c r="A30" s="2" t="s">
        <v>5</v>
      </c>
      <c r="B30" s="8">
        <v>6374966.9900000002</v>
      </c>
      <c r="C30" s="13">
        <v>16037.862999999999</v>
      </c>
      <c r="D30" s="10" t="s">
        <v>6</v>
      </c>
      <c r="F30" s="2" t="s">
        <v>5</v>
      </c>
      <c r="G30" s="8">
        <v>4537818.6399999997</v>
      </c>
      <c r="H30" s="13">
        <v>12039.999</v>
      </c>
      <c r="I30" s="10" t="s">
        <v>6</v>
      </c>
      <c r="K30" s="2" t="s">
        <v>5</v>
      </c>
      <c r="L30" s="8">
        <v>2826494.71</v>
      </c>
      <c r="M30" s="13">
        <v>8359.2211000000007</v>
      </c>
      <c r="N30" s="10" t="s">
        <v>6</v>
      </c>
    </row>
    <row r="31" spans="1:19">
      <c r="A31" s="2" t="s">
        <v>7</v>
      </c>
      <c r="B31" s="8">
        <v>135542.65</v>
      </c>
      <c r="C31" s="13">
        <v>351.09910000000002</v>
      </c>
      <c r="D31" s="10" t="s">
        <v>6</v>
      </c>
      <c r="F31" s="2" t="s">
        <v>7</v>
      </c>
      <c r="G31" s="8">
        <v>103079.2</v>
      </c>
      <c r="H31" s="13">
        <v>292.0086</v>
      </c>
      <c r="I31" s="10" t="s">
        <v>6</v>
      </c>
      <c r="K31" s="2" t="s">
        <v>7</v>
      </c>
      <c r="L31" s="8">
        <v>72812.009999999995</v>
      </c>
      <c r="M31" s="13">
        <v>237.9341</v>
      </c>
      <c r="N31" s="10" t="s">
        <v>6</v>
      </c>
    </row>
    <row r="32" spans="1:19">
      <c r="A32" s="2" t="s">
        <v>8</v>
      </c>
      <c r="B32" s="8">
        <v>645070.36</v>
      </c>
      <c r="C32" s="13">
        <v>1754.3215</v>
      </c>
      <c r="D32" s="10" t="s">
        <v>6</v>
      </c>
      <c r="F32" s="2" t="s">
        <v>8</v>
      </c>
      <c r="G32" s="8">
        <v>415432.95</v>
      </c>
      <c r="H32" s="13">
        <v>1210.6303</v>
      </c>
      <c r="I32" s="10" t="s">
        <v>6</v>
      </c>
      <c r="K32" s="2" t="s">
        <v>8</v>
      </c>
      <c r="L32" s="8">
        <v>322273.59000000003</v>
      </c>
      <c r="M32" s="13">
        <v>1074.7286999999999</v>
      </c>
      <c r="N32" s="10" t="s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db101bd186e8e5e7eca18f79632caaf8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990a8f55025b5bacff4e9d2c56e651a2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EF8D1C-5B7D-46F4-A2ED-F57F0D0251FF}"/>
</file>

<file path=customXml/itemProps2.xml><?xml version="1.0" encoding="utf-8"?>
<ds:datastoreItem xmlns:ds="http://schemas.openxmlformats.org/officeDocument/2006/customXml" ds:itemID="{4382946B-6A66-40D5-BB29-BA2C4030BE1F}"/>
</file>

<file path=customXml/itemProps3.xml><?xml version="1.0" encoding="utf-8"?>
<ds:datastoreItem xmlns:ds="http://schemas.openxmlformats.org/officeDocument/2006/customXml" ds:itemID="{F2E18075-942D-4F3E-BDCF-AE393B4DE8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Vlaamse overheid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Heyens, Veerle</dc:creator>
  <cp:keywords/>
  <dc:description/>
  <cp:lastModifiedBy>WILLEGHEMS Peter</cp:lastModifiedBy>
  <cp:revision/>
  <dcterms:created xsi:type="dcterms:W3CDTF">2022-03-23T12:46:21Z</dcterms:created>
  <dcterms:modified xsi:type="dcterms:W3CDTF">2022-03-30T09:58:11Z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