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chja\Desktop\"/>
    </mc:Choice>
  </mc:AlternateContent>
  <xr:revisionPtr revIDLastSave="0" documentId="8_{832B54DE-7F2A-4BFA-ACBA-079E62D38D6D}" xr6:coauthVersionLast="46" xr6:coauthVersionMax="46" xr10:uidLastSave="{00000000-0000-0000-0000-000000000000}"/>
  <bookViews>
    <workbookView xWindow="-108" yWindow="-108" windowWidth="23256" windowHeight="12576" xr2:uid="{E72999DA-C38D-4D1F-BADC-9F4B556ADEC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D26" i="1"/>
  <c r="B26" i="1"/>
  <c r="M25" i="1"/>
  <c r="K25" i="1"/>
  <c r="G25" i="1"/>
  <c r="M24" i="1"/>
  <c r="L24" i="1"/>
  <c r="K24" i="1"/>
  <c r="J23" i="1"/>
  <c r="N23" i="1" s="1"/>
  <c r="N22" i="1"/>
  <c r="M21" i="1"/>
  <c r="L21" i="1"/>
  <c r="K21" i="1"/>
  <c r="M20" i="1"/>
  <c r="K20" i="1"/>
  <c r="N19" i="1"/>
  <c r="C18" i="1"/>
  <c r="N18" i="1" s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21" i="1" l="1"/>
  <c r="N24" i="1"/>
  <c r="N20" i="1"/>
  <c r="N26" i="1"/>
  <c r="N25" i="1"/>
</calcChain>
</file>

<file path=xl/sharedStrings.xml><?xml version="1.0" encoding="utf-8"?>
<sst xmlns="http://schemas.openxmlformats.org/spreadsheetml/2006/main" count="27" uniqueCount="27">
  <si>
    <t>stand van zaken eind xxxx</t>
  </si>
  <si>
    <t>Vlaams natuurreservaat</t>
  </si>
  <si>
    <t>Erkend natuurreservaat</t>
  </si>
  <si>
    <t>Bosreservaat</t>
  </si>
  <si>
    <t>Militair domein met natuurbeheer</t>
  </si>
  <si>
    <t>Domeinbos met uitgebreid bosbeheerplan**</t>
  </si>
  <si>
    <t>Bossen in eigendom van derden met beheerplan**</t>
  </si>
  <si>
    <t>Park van derden met goedgekeurd beheerplan*</t>
  </si>
  <si>
    <t>Park in eigendom Vlaamse overheid met goedgekeurd beheerplan*</t>
  </si>
  <si>
    <t>Natuurdomein met  goedgekeurd beheerplan</t>
  </si>
  <si>
    <t>Natuurbeheerplan type 2</t>
  </si>
  <si>
    <t>Natuurbeheerplan type 3</t>
  </si>
  <si>
    <t>Natuurbeheerplan type 4</t>
  </si>
  <si>
    <t>2019_Q3</t>
  </si>
  <si>
    <t>2020_Q1</t>
  </si>
  <si>
    <t>2020_Q2</t>
  </si>
  <si>
    <t>2020_Q3</t>
  </si>
  <si>
    <t>2021_Q1</t>
  </si>
  <si>
    <t>2021_Q2</t>
  </si>
  <si>
    <t>2021_Q3</t>
  </si>
  <si>
    <t>2022_Q1</t>
  </si>
  <si>
    <t>2022_Q2</t>
  </si>
  <si>
    <t>2022_Q3</t>
  </si>
  <si>
    <t>2022_Q4</t>
  </si>
  <si>
    <t>** = conform de criteria duurzaam bosbeheer</t>
  </si>
  <si>
    <t>* = conform principes harmonisch park- en groenbeheer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</si>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</sst>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CCCB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1" fillId="2" borderId="3" xfId="1" applyFill="1" applyBorder="1" applyAlignment="1">
      <alignment horizontal="left"/>
    </xf>
    <xf numFmtId="1" fontId="3" fillId="0" borderId="4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" fontId="1" fillId="0" borderId="5" xfId="1" applyNumberForma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1" fontId="1" fillId="0" borderId="0" xfId="1" applyNumberFormat="1"/>
    <xf numFmtId="1" fontId="1" fillId="0" borderId="4" xfId="1" applyNumberForma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" fillId="2" borderId="6" xfId="1" applyFill="1" applyBorder="1" applyAlignment="1">
      <alignment horizontal="left"/>
    </xf>
    <xf numFmtId="1" fontId="0" fillId="0" borderId="0" xfId="0" applyNumberFormat="1"/>
    <xf numFmtId="3" fontId="1" fillId="0" borderId="0" xfId="1" applyNumberFormat="1"/>
    <xf numFmtId="1" fontId="1" fillId="3" borderId="0" xfId="1" applyNumberFormat="1" applyFill="1"/>
    <xf numFmtId="1" fontId="1" fillId="0" borderId="5" xfId="1" applyNumberFormat="1" applyFill="1" applyBorder="1" applyAlignment="1">
      <alignment horizontal="center" vertical="center"/>
    </xf>
  </cellXfs>
  <cellStyles count="2">
    <cellStyle name="Standaard" xfId="0" builtinId="0"/>
    <cellStyle name="Standaard 2" xfId="1" xr:uid="{C490CBEA-B39E-4FCB-8D1C-8DC086F74F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A404-DEEE-4458-B4DC-567B98201764}">
  <dimension ref="A1:Q50"/>
  <sheetViews>
    <sheetView tabSelected="1" zoomScale="80" zoomScaleNormal="80" workbookViewId="0">
      <selection activeCell="P26" sqref="P26"/>
    </sheetView>
  </sheetViews>
  <sheetFormatPr defaultRowHeight="14.4" x14ac:dyDescent="0.3"/>
  <cols>
    <col min="1" max="1" width="11.109375" customWidth="1"/>
    <col min="2" max="2" width="16.109375" customWidth="1"/>
    <col min="3" max="3" width="16.5546875" customWidth="1"/>
    <col min="4" max="4" width="13.33203125" customWidth="1"/>
    <col min="5" max="5" width="12.6640625" customWidth="1"/>
    <col min="6" max="6" width="14.44140625" customWidth="1"/>
    <col min="7" max="7" width="15.109375" customWidth="1"/>
    <col min="8" max="8" width="13.6640625" customWidth="1"/>
    <col min="9" max="9" width="16.109375" customWidth="1"/>
    <col min="10" max="10" width="15.33203125" customWidth="1"/>
    <col min="11" max="11" width="17.33203125" bestFit="1" customWidth="1"/>
    <col min="12" max="12" width="13.33203125" customWidth="1"/>
    <col min="13" max="13" width="17.33203125" bestFit="1" customWidth="1"/>
    <col min="14" max="14" width="10.6640625" bestFit="1" customWidth="1"/>
  </cols>
  <sheetData>
    <row r="1" spans="1:14" ht="79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26</v>
      </c>
    </row>
    <row r="2" spans="1:14" x14ac:dyDescent="0.3">
      <c r="A2" s="5">
        <v>2003</v>
      </c>
      <c r="B2" s="6">
        <v>5311.6463000000003</v>
      </c>
      <c r="C2" s="6">
        <v>8624.4208999999992</v>
      </c>
      <c r="D2" s="7">
        <v>2123</v>
      </c>
      <c r="E2" s="8"/>
      <c r="F2" s="7">
        <v>506</v>
      </c>
      <c r="G2" s="9">
        <v>0</v>
      </c>
      <c r="H2" s="10"/>
      <c r="I2" s="10"/>
      <c r="J2" s="10"/>
      <c r="K2" s="10"/>
      <c r="L2" s="10"/>
      <c r="M2" s="10"/>
      <c r="N2" s="11">
        <f t="shared" ref="N2:N26" si="0">SUM(B2:M2)</f>
        <v>16565.067199999998</v>
      </c>
    </row>
    <row r="3" spans="1:14" x14ac:dyDescent="0.3">
      <c r="A3" s="5">
        <v>2004</v>
      </c>
      <c r="B3" s="6">
        <v>5453.13</v>
      </c>
      <c r="C3" s="6">
        <v>9611.3997999999992</v>
      </c>
      <c r="D3" s="7">
        <v>2123</v>
      </c>
      <c r="E3" s="8"/>
      <c r="F3" s="7">
        <v>626</v>
      </c>
      <c r="G3" s="9">
        <v>18</v>
      </c>
      <c r="H3" s="10"/>
      <c r="I3" s="10"/>
      <c r="J3" s="10"/>
      <c r="K3" s="10"/>
      <c r="L3" s="10"/>
      <c r="M3" s="10"/>
      <c r="N3" s="11">
        <f t="shared" si="0"/>
        <v>17831.5298</v>
      </c>
    </row>
    <row r="4" spans="1:14" x14ac:dyDescent="0.3">
      <c r="A4" s="5">
        <v>2005</v>
      </c>
      <c r="B4" s="6">
        <v>5455.3392000000003</v>
      </c>
      <c r="C4" s="6">
        <v>10408.2803</v>
      </c>
      <c r="D4" s="7">
        <v>2278</v>
      </c>
      <c r="E4" s="8"/>
      <c r="F4" s="7">
        <v>1079</v>
      </c>
      <c r="G4" s="9">
        <v>110</v>
      </c>
      <c r="H4" s="10"/>
      <c r="I4" s="10"/>
      <c r="J4" s="10"/>
      <c r="K4" s="10"/>
      <c r="L4" s="10"/>
      <c r="M4" s="10"/>
      <c r="N4" s="11">
        <f t="shared" si="0"/>
        <v>19330.619500000001</v>
      </c>
    </row>
    <row r="5" spans="1:14" x14ac:dyDescent="0.3">
      <c r="A5" s="5">
        <v>2006</v>
      </c>
      <c r="B5" s="6">
        <v>5491.0951999999997</v>
      </c>
      <c r="C5" s="6">
        <v>11378.200699999999</v>
      </c>
      <c r="D5" s="7">
        <v>2427</v>
      </c>
      <c r="E5" s="8"/>
      <c r="F5" s="7">
        <v>2745</v>
      </c>
      <c r="G5" s="9">
        <v>2150</v>
      </c>
      <c r="H5" s="10"/>
      <c r="I5" s="10"/>
      <c r="J5" s="10"/>
      <c r="K5" s="10"/>
      <c r="L5" s="10"/>
      <c r="M5" s="10"/>
      <c r="N5" s="11">
        <f t="shared" si="0"/>
        <v>24191.295899999997</v>
      </c>
    </row>
    <row r="6" spans="1:14" x14ac:dyDescent="0.3">
      <c r="A6" s="5">
        <v>2007</v>
      </c>
      <c r="B6" s="6">
        <v>6471</v>
      </c>
      <c r="C6" s="6">
        <v>12625.540300000001</v>
      </c>
      <c r="D6" s="7">
        <v>2552</v>
      </c>
      <c r="E6" s="8"/>
      <c r="F6" s="7">
        <v>5729</v>
      </c>
      <c r="G6" s="9">
        <v>5121</v>
      </c>
      <c r="H6" s="10"/>
      <c r="I6" s="10"/>
      <c r="J6" s="10"/>
      <c r="K6" s="10"/>
      <c r="L6" s="10"/>
      <c r="M6" s="10"/>
      <c r="N6" s="11">
        <f t="shared" si="0"/>
        <v>32498.540300000001</v>
      </c>
    </row>
    <row r="7" spans="1:14" x14ac:dyDescent="0.3">
      <c r="A7" s="5">
        <v>2008</v>
      </c>
      <c r="B7" s="6">
        <v>6573</v>
      </c>
      <c r="C7" s="6">
        <v>13434.859399999999</v>
      </c>
      <c r="D7" s="7">
        <v>2552</v>
      </c>
      <c r="E7" s="12">
        <v>0</v>
      </c>
      <c r="F7" s="7">
        <v>6593</v>
      </c>
      <c r="G7" s="9">
        <v>7606</v>
      </c>
      <c r="H7" s="13"/>
      <c r="I7" s="13"/>
      <c r="J7" s="10"/>
      <c r="K7" s="10"/>
      <c r="L7" s="10"/>
      <c r="M7" s="10"/>
      <c r="N7" s="11">
        <f t="shared" si="0"/>
        <v>36758.859400000001</v>
      </c>
    </row>
    <row r="8" spans="1:14" x14ac:dyDescent="0.3">
      <c r="A8" s="5">
        <v>2009</v>
      </c>
      <c r="B8" s="6">
        <v>6658</v>
      </c>
      <c r="C8" s="6">
        <v>13861</v>
      </c>
      <c r="D8" s="7">
        <v>2792</v>
      </c>
      <c r="E8" s="12">
        <v>9835</v>
      </c>
      <c r="F8" s="7">
        <v>9795</v>
      </c>
      <c r="G8" s="9">
        <v>11070</v>
      </c>
      <c r="H8" s="13">
        <v>10</v>
      </c>
      <c r="I8" s="13"/>
      <c r="J8" s="10"/>
      <c r="K8" s="10"/>
      <c r="L8" s="10"/>
      <c r="M8" s="10"/>
      <c r="N8" s="11">
        <f t="shared" si="0"/>
        <v>54021</v>
      </c>
    </row>
    <row r="9" spans="1:14" x14ac:dyDescent="0.3">
      <c r="A9" s="5">
        <v>2010</v>
      </c>
      <c r="B9" s="7">
        <v>6680</v>
      </c>
      <c r="C9" s="6">
        <v>13920</v>
      </c>
      <c r="D9" s="7">
        <v>3010</v>
      </c>
      <c r="E9" s="12">
        <v>9835</v>
      </c>
      <c r="F9" s="7">
        <v>10164</v>
      </c>
      <c r="G9" s="9">
        <v>13724</v>
      </c>
      <c r="H9" s="13">
        <v>21</v>
      </c>
      <c r="I9" s="13"/>
      <c r="J9" s="10"/>
      <c r="K9" s="10"/>
      <c r="L9" s="10"/>
      <c r="M9" s="10"/>
      <c r="N9" s="11">
        <f t="shared" si="0"/>
        <v>57354</v>
      </c>
    </row>
    <row r="10" spans="1:14" x14ac:dyDescent="0.3">
      <c r="A10" s="5">
        <v>2011</v>
      </c>
      <c r="B10" s="12">
        <v>6680</v>
      </c>
      <c r="C10" s="12">
        <v>14695</v>
      </c>
      <c r="D10" s="12">
        <v>3012</v>
      </c>
      <c r="E10" s="12">
        <v>9835</v>
      </c>
      <c r="F10" s="12">
        <v>12057</v>
      </c>
      <c r="G10" s="9">
        <v>16582</v>
      </c>
      <c r="H10" s="9">
        <v>78</v>
      </c>
      <c r="I10" s="9"/>
      <c r="J10" s="9"/>
      <c r="K10" s="9"/>
      <c r="L10" s="9"/>
      <c r="M10" s="9"/>
      <c r="N10" s="11">
        <f t="shared" si="0"/>
        <v>62939</v>
      </c>
    </row>
    <row r="11" spans="1:14" x14ac:dyDescent="0.3">
      <c r="A11" s="5">
        <v>2012</v>
      </c>
      <c r="B11" s="12">
        <v>6680</v>
      </c>
      <c r="C11" s="12">
        <v>15119</v>
      </c>
      <c r="D11" s="12">
        <v>3060</v>
      </c>
      <c r="E11" s="12">
        <v>9835</v>
      </c>
      <c r="F11" s="12">
        <v>12833</v>
      </c>
      <c r="G11" s="9">
        <v>19286</v>
      </c>
      <c r="H11" s="9">
        <v>78</v>
      </c>
      <c r="I11" s="9"/>
      <c r="J11" s="9"/>
      <c r="K11" s="9"/>
      <c r="L11" s="9"/>
      <c r="M11" s="9"/>
      <c r="N11" s="11">
        <f t="shared" si="0"/>
        <v>66891</v>
      </c>
    </row>
    <row r="12" spans="1:14" x14ac:dyDescent="0.3">
      <c r="A12" s="5">
        <v>2013</v>
      </c>
      <c r="B12" s="12">
        <v>6680</v>
      </c>
      <c r="C12" s="12">
        <v>16318</v>
      </c>
      <c r="D12" s="12">
        <v>3094</v>
      </c>
      <c r="E12" s="12">
        <v>9081</v>
      </c>
      <c r="F12" s="12">
        <v>13685</v>
      </c>
      <c r="G12" s="9">
        <v>19918</v>
      </c>
      <c r="H12" s="9">
        <v>100</v>
      </c>
      <c r="I12" s="9"/>
      <c r="J12" s="9">
        <v>503</v>
      </c>
      <c r="K12" s="9"/>
      <c r="L12" s="9"/>
      <c r="M12" s="9"/>
      <c r="N12" s="11">
        <f t="shared" si="0"/>
        <v>69379</v>
      </c>
    </row>
    <row r="13" spans="1:14" x14ac:dyDescent="0.3">
      <c r="A13" s="5">
        <v>2014</v>
      </c>
      <c r="B13" s="12">
        <v>6680</v>
      </c>
      <c r="C13" s="12">
        <v>17817</v>
      </c>
      <c r="D13" s="12">
        <v>3134</v>
      </c>
      <c r="E13" s="12">
        <v>9081</v>
      </c>
      <c r="F13" s="12">
        <v>14710</v>
      </c>
      <c r="G13" s="9">
        <v>23636</v>
      </c>
      <c r="H13" s="9">
        <v>100</v>
      </c>
      <c r="I13" s="9">
        <v>78</v>
      </c>
      <c r="J13" s="9">
        <v>2077</v>
      </c>
      <c r="K13" s="9"/>
      <c r="L13" s="9"/>
      <c r="M13" s="9"/>
      <c r="N13" s="11">
        <f t="shared" si="0"/>
        <v>77313</v>
      </c>
    </row>
    <row r="14" spans="1:14" x14ac:dyDescent="0.3">
      <c r="A14" s="5">
        <v>2015</v>
      </c>
      <c r="B14" s="12">
        <v>6680</v>
      </c>
      <c r="C14" s="12">
        <v>18263</v>
      </c>
      <c r="D14" s="12">
        <v>3186</v>
      </c>
      <c r="E14" s="12">
        <v>9081</v>
      </c>
      <c r="F14" s="12">
        <v>15401</v>
      </c>
      <c r="G14" s="9">
        <v>25730</v>
      </c>
      <c r="H14" s="9">
        <v>100</v>
      </c>
      <c r="I14" s="9">
        <v>78</v>
      </c>
      <c r="J14" s="9">
        <v>2077</v>
      </c>
      <c r="K14" s="9"/>
      <c r="L14" s="9"/>
      <c r="M14" s="9"/>
      <c r="N14" s="11">
        <f t="shared" si="0"/>
        <v>80596</v>
      </c>
    </row>
    <row r="15" spans="1:14" x14ac:dyDescent="0.3">
      <c r="A15" s="14">
        <v>2016</v>
      </c>
      <c r="B15" s="12">
        <v>6680</v>
      </c>
      <c r="C15" s="12">
        <v>18693</v>
      </c>
      <c r="D15" s="12">
        <v>3186</v>
      </c>
      <c r="E15" s="12">
        <v>9081</v>
      </c>
      <c r="F15" s="12">
        <v>16265</v>
      </c>
      <c r="G15" s="9">
        <v>26789</v>
      </c>
      <c r="H15" s="9">
        <v>100</v>
      </c>
      <c r="I15" s="9">
        <v>78</v>
      </c>
      <c r="J15" s="9">
        <v>2077</v>
      </c>
      <c r="K15" s="9"/>
      <c r="L15" s="9"/>
      <c r="M15" s="9"/>
      <c r="N15" s="11">
        <f t="shared" si="0"/>
        <v>82949</v>
      </c>
    </row>
    <row r="16" spans="1:14" x14ac:dyDescent="0.3">
      <c r="A16" s="5">
        <v>2017</v>
      </c>
      <c r="B16" s="12">
        <v>6680</v>
      </c>
      <c r="C16" s="12">
        <v>19164</v>
      </c>
      <c r="D16" s="12">
        <v>3186</v>
      </c>
      <c r="E16" s="12">
        <v>9081</v>
      </c>
      <c r="F16" s="12">
        <v>16330</v>
      </c>
      <c r="G16" s="9">
        <v>27304</v>
      </c>
      <c r="H16" s="9">
        <v>100</v>
      </c>
      <c r="I16" s="9">
        <v>78</v>
      </c>
      <c r="J16" s="9">
        <v>2086</v>
      </c>
      <c r="K16" s="9"/>
      <c r="L16" s="9"/>
      <c r="M16" s="9"/>
      <c r="N16" s="11">
        <f t="shared" si="0"/>
        <v>84009</v>
      </c>
    </row>
    <row r="17" spans="1:17" x14ac:dyDescent="0.3">
      <c r="A17" s="5">
        <v>2018</v>
      </c>
      <c r="B17" s="12">
        <v>6606</v>
      </c>
      <c r="C17" s="12">
        <v>19512</v>
      </c>
      <c r="D17" s="12">
        <v>3186</v>
      </c>
      <c r="E17" s="12">
        <v>9081</v>
      </c>
      <c r="F17" s="12">
        <v>16108</v>
      </c>
      <c r="G17" s="9">
        <v>29401</v>
      </c>
      <c r="H17" s="12">
        <v>186</v>
      </c>
      <c r="I17" s="12">
        <v>223</v>
      </c>
      <c r="J17" s="12">
        <v>2086</v>
      </c>
      <c r="K17" s="9">
        <v>1417</v>
      </c>
      <c r="L17" s="9">
        <v>696</v>
      </c>
      <c r="M17" s="9">
        <v>382</v>
      </c>
      <c r="N17" s="11">
        <f t="shared" si="0"/>
        <v>88884</v>
      </c>
    </row>
    <row r="18" spans="1:17" x14ac:dyDescent="0.3">
      <c r="A18" s="5" t="s">
        <v>13</v>
      </c>
      <c r="B18" s="12">
        <v>6583</v>
      </c>
      <c r="C18" s="12">
        <f>C17+1652.2604-42.6226</f>
        <v>21121.6378</v>
      </c>
      <c r="D18" s="12">
        <v>3186</v>
      </c>
      <c r="E18" s="12">
        <v>9081</v>
      </c>
      <c r="F18" s="12">
        <v>16022</v>
      </c>
      <c r="G18" s="9">
        <v>29763</v>
      </c>
      <c r="H18" s="12">
        <v>186</v>
      </c>
      <c r="I18" s="12">
        <v>223</v>
      </c>
      <c r="J18" s="12">
        <v>2008</v>
      </c>
      <c r="K18" s="9">
        <v>2295</v>
      </c>
      <c r="L18" s="9">
        <v>747</v>
      </c>
      <c r="M18" s="9">
        <v>967</v>
      </c>
      <c r="N18" s="17">
        <f t="shared" si="0"/>
        <v>92182.637799999997</v>
      </c>
    </row>
    <row r="19" spans="1:17" x14ac:dyDescent="0.3">
      <c r="A19" s="5">
        <v>2019</v>
      </c>
      <c r="B19" s="12">
        <v>6583</v>
      </c>
      <c r="C19" s="12">
        <v>21872</v>
      </c>
      <c r="D19" s="12">
        <v>3186</v>
      </c>
      <c r="E19" s="12">
        <v>9081</v>
      </c>
      <c r="F19" s="12">
        <v>16022</v>
      </c>
      <c r="G19" s="9">
        <v>29783</v>
      </c>
      <c r="H19" s="9">
        <v>186</v>
      </c>
      <c r="I19" s="9">
        <v>223</v>
      </c>
      <c r="J19" s="9">
        <v>2008</v>
      </c>
      <c r="K19" s="18">
        <v>2464</v>
      </c>
      <c r="L19" s="18">
        <v>823</v>
      </c>
      <c r="M19" s="18">
        <v>993</v>
      </c>
      <c r="N19" s="11">
        <f t="shared" si="0"/>
        <v>93224</v>
      </c>
    </row>
    <row r="20" spans="1:17" x14ac:dyDescent="0.3">
      <c r="A20" s="5" t="s">
        <v>14</v>
      </c>
      <c r="B20" s="12">
        <v>6583</v>
      </c>
      <c r="C20" s="12">
        <v>20506</v>
      </c>
      <c r="D20" s="12">
        <v>3186</v>
      </c>
      <c r="E20" s="12">
        <v>9081</v>
      </c>
      <c r="F20" s="12">
        <v>16022</v>
      </c>
      <c r="G20" s="9">
        <v>29783</v>
      </c>
      <c r="H20" s="9">
        <v>186</v>
      </c>
      <c r="I20" s="9">
        <v>223</v>
      </c>
      <c r="J20" s="9">
        <v>2008</v>
      </c>
      <c r="K20" s="9">
        <f>2764+283</f>
        <v>3047</v>
      </c>
      <c r="L20" s="9">
        <v>823</v>
      </c>
      <c r="M20" s="9">
        <f>993+102</f>
        <v>1095</v>
      </c>
      <c r="N20" s="11">
        <f t="shared" si="0"/>
        <v>92543</v>
      </c>
    </row>
    <row r="21" spans="1:17" x14ac:dyDescent="0.3">
      <c r="A21" s="5" t="s">
        <v>15</v>
      </c>
      <c r="B21" s="12">
        <v>6583</v>
      </c>
      <c r="C21" s="12">
        <v>20416</v>
      </c>
      <c r="D21" s="12">
        <v>3186</v>
      </c>
      <c r="E21" s="12">
        <v>9081</v>
      </c>
      <c r="F21" s="12">
        <v>16022</v>
      </c>
      <c r="G21" s="9">
        <v>29783</v>
      </c>
      <c r="H21" s="9">
        <v>189</v>
      </c>
      <c r="I21" s="9">
        <v>223</v>
      </c>
      <c r="J21" s="9">
        <v>2008</v>
      </c>
      <c r="K21" s="9">
        <f>2839.16+283.27</f>
        <v>3122.43</v>
      </c>
      <c r="L21" s="9">
        <f>444.09</f>
        <v>444.09</v>
      </c>
      <c r="M21" s="9">
        <f>1517.14+101.7</f>
        <v>1618.8400000000001</v>
      </c>
      <c r="N21" s="11">
        <f t="shared" si="0"/>
        <v>92676.359999999986</v>
      </c>
      <c r="O21" s="15"/>
    </row>
    <row r="22" spans="1:17" x14ac:dyDescent="0.3">
      <c r="A22" s="5" t="s">
        <v>16</v>
      </c>
      <c r="B22" s="12">
        <v>5668</v>
      </c>
      <c r="C22" s="12">
        <v>20302</v>
      </c>
      <c r="D22" s="12">
        <v>3186</v>
      </c>
      <c r="E22" s="12">
        <v>9081</v>
      </c>
      <c r="F22" s="12">
        <v>15809</v>
      </c>
      <c r="G22" s="9">
        <v>29783</v>
      </c>
      <c r="H22" s="9">
        <v>189</v>
      </c>
      <c r="I22" s="9">
        <v>223</v>
      </c>
      <c r="J22" s="9">
        <v>2008</v>
      </c>
      <c r="K22" s="9">
        <v>3522</v>
      </c>
      <c r="L22" s="9">
        <v>495</v>
      </c>
      <c r="M22" s="9">
        <v>2837</v>
      </c>
      <c r="N22" s="11">
        <f t="shared" si="0"/>
        <v>93103</v>
      </c>
    </row>
    <row r="23" spans="1:17" x14ac:dyDescent="0.3">
      <c r="A23" s="5">
        <v>2020</v>
      </c>
      <c r="B23" s="12">
        <v>5653</v>
      </c>
      <c r="C23" s="12">
        <v>20351</v>
      </c>
      <c r="D23" s="12">
        <v>3186</v>
      </c>
      <c r="E23" s="12">
        <v>9081</v>
      </c>
      <c r="F23" s="12">
        <v>15529</v>
      </c>
      <c r="G23" s="9">
        <v>30477</v>
      </c>
      <c r="H23" s="9">
        <v>189</v>
      </c>
      <c r="I23" s="9">
        <v>223</v>
      </c>
      <c r="J23" s="9">
        <f>J22</f>
        <v>2008</v>
      </c>
      <c r="K23" s="9">
        <v>3679</v>
      </c>
      <c r="L23" s="9">
        <v>517</v>
      </c>
      <c r="M23" s="9">
        <v>3436</v>
      </c>
      <c r="N23" s="11">
        <f t="shared" si="0"/>
        <v>94329</v>
      </c>
    </row>
    <row r="24" spans="1:17" x14ac:dyDescent="0.3">
      <c r="A24" s="5" t="s">
        <v>17</v>
      </c>
      <c r="B24" s="12">
        <v>5653</v>
      </c>
      <c r="C24" s="12">
        <v>20351</v>
      </c>
      <c r="D24" s="12">
        <v>3186</v>
      </c>
      <c r="E24" s="12">
        <v>9081</v>
      </c>
      <c r="F24" s="12">
        <v>15529</v>
      </c>
      <c r="G24" s="9">
        <v>30477</v>
      </c>
      <c r="H24" s="9">
        <v>189</v>
      </c>
      <c r="I24" s="9">
        <v>223</v>
      </c>
      <c r="J24" s="9">
        <v>2008</v>
      </c>
      <c r="K24" s="9">
        <f>K23+30.87+21.64-13.26</f>
        <v>3718.2499999999995</v>
      </c>
      <c r="L24" s="9">
        <f>L23+75.28+21.28-27.58-16.67</f>
        <v>569.30999999999995</v>
      </c>
      <c r="M24" s="9">
        <f>M23+56.64</f>
        <v>3492.64</v>
      </c>
      <c r="N24" s="11">
        <f t="shared" si="0"/>
        <v>94477.2</v>
      </c>
      <c r="Q24" s="15"/>
    </row>
    <row r="25" spans="1:17" x14ac:dyDescent="0.3">
      <c r="A25" s="5" t="s">
        <v>18</v>
      </c>
      <c r="B25" s="12">
        <v>5493</v>
      </c>
      <c r="C25" s="12">
        <v>19259</v>
      </c>
      <c r="D25" s="12">
        <v>3181</v>
      </c>
      <c r="E25" s="12">
        <v>9080</v>
      </c>
      <c r="F25" s="12">
        <v>15191</v>
      </c>
      <c r="G25" s="9">
        <f>45195-F25</f>
        <v>30004</v>
      </c>
      <c r="H25" s="9">
        <v>189</v>
      </c>
      <c r="I25" s="9">
        <v>223</v>
      </c>
      <c r="J25" s="9">
        <v>2008</v>
      </c>
      <c r="K25" s="9">
        <f>4069+283+355+51</f>
        <v>4758</v>
      </c>
      <c r="L25" s="9">
        <v>1076</v>
      </c>
      <c r="M25" s="9">
        <f>4795+102+8</f>
        <v>4905</v>
      </c>
      <c r="N25" s="11">
        <f t="shared" si="0"/>
        <v>95367</v>
      </c>
    </row>
    <row r="26" spans="1:17" x14ac:dyDescent="0.3">
      <c r="A26" s="5" t="s">
        <v>19</v>
      </c>
      <c r="B26" s="12">
        <f>B25-4</f>
        <v>5489</v>
      </c>
      <c r="C26" s="12">
        <v>18872</v>
      </c>
      <c r="D26" s="12">
        <f>D25-79-84-17</f>
        <v>3001</v>
      </c>
      <c r="E26" s="12">
        <v>9080</v>
      </c>
      <c r="F26" s="12">
        <v>15191</v>
      </c>
      <c r="G26" s="9">
        <f>44026-F25</f>
        <v>28835</v>
      </c>
      <c r="H26" s="9">
        <v>189</v>
      </c>
      <c r="I26" s="9">
        <v>223</v>
      </c>
      <c r="J26" s="9">
        <v>2008</v>
      </c>
      <c r="K26" s="9">
        <v>5690</v>
      </c>
      <c r="L26" s="9">
        <v>1286</v>
      </c>
      <c r="M26" s="9">
        <v>5806</v>
      </c>
      <c r="N26" s="17">
        <f t="shared" si="0"/>
        <v>95670</v>
      </c>
      <c r="P26" s="15"/>
    </row>
    <row r="27" spans="1:17" x14ac:dyDescent="0.3">
      <c r="A27" s="5">
        <v>2021</v>
      </c>
      <c r="B27" s="12"/>
      <c r="C27" s="12"/>
      <c r="D27" s="12"/>
      <c r="E27" s="12"/>
      <c r="F27" s="12"/>
      <c r="G27" s="9"/>
      <c r="H27" s="9"/>
      <c r="I27" s="9"/>
      <c r="J27" s="9"/>
      <c r="K27" s="9"/>
      <c r="L27" s="9"/>
      <c r="M27" s="9"/>
      <c r="N27" s="11"/>
    </row>
    <row r="28" spans="1:17" x14ac:dyDescent="0.3">
      <c r="A28" s="5" t="s">
        <v>20</v>
      </c>
      <c r="B28" s="12"/>
      <c r="C28" s="12"/>
      <c r="D28" s="12"/>
      <c r="E28" s="12"/>
      <c r="F28" s="12"/>
      <c r="G28" s="9"/>
      <c r="H28" s="9"/>
      <c r="I28" s="9"/>
      <c r="J28" s="9"/>
      <c r="K28" s="9"/>
      <c r="L28" s="9"/>
      <c r="M28" s="9"/>
      <c r="N28" s="11"/>
    </row>
    <row r="29" spans="1:17" x14ac:dyDescent="0.3">
      <c r="A29" s="5" t="s">
        <v>21</v>
      </c>
      <c r="B29" s="12"/>
      <c r="C29" s="12"/>
      <c r="D29" s="12"/>
      <c r="E29" s="12"/>
      <c r="F29" s="12"/>
      <c r="G29" s="9"/>
      <c r="H29" s="9"/>
      <c r="I29" s="9"/>
      <c r="J29" s="9"/>
      <c r="K29" s="9"/>
      <c r="L29" s="9"/>
      <c r="M29" s="9"/>
      <c r="N29" s="11"/>
    </row>
    <row r="30" spans="1:17" x14ac:dyDescent="0.3">
      <c r="A30" s="5" t="s">
        <v>22</v>
      </c>
      <c r="B30" s="12"/>
      <c r="C30" s="12"/>
      <c r="D30" s="12"/>
      <c r="E30" s="12"/>
      <c r="F30" s="12"/>
      <c r="G30" s="9"/>
      <c r="H30" s="9"/>
      <c r="I30" s="9"/>
      <c r="J30" s="9"/>
      <c r="K30" s="9"/>
      <c r="L30" s="9"/>
      <c r="M30" s="9"/>
      <c r="N30" s="11"/>
    </row>
    <row r="31" spans="1:17" x14ac:dyDescent="0.3">
      <c r="A31" s="5" t="s">
        <v>23</v>
      </c>
      <c r="B31" s="12"/>
      <c r="C31" s="12"/>
      <c r="D31" s="12"/>
      <c r="E31" s="12"/>
      <c r="F31" s="12"/>
      <c r="G31" s="9"/>
      <c r="H31" s="9"/>
      <c r="I31" s="9"/>
      <c r="J31" s="9"/>
      <c r="K31" s="9"/>
      <c r="L31" s="9"/>
      <c r="M31" s="9"/>
      <c r="N31" s="11"/>
    </row>
    <row r="32" spans="1:17" x14ac:dyDescent="0.3">
      <c r="A32" s="3"/>
      <c r="B32" s="11"/>
      <c r="C32" s="11"/>
      <c r="D32" s="11"/>
      <c r="E32" s="11"/>
      <c r="F32" s="3"/>
      <c r="G32" s="3"/>
      <c r="H32" s="3"/>
      <c r="I32" s="3"/>
      <c r="J32" s="3"/>
      <c r="K32" s="3"/>
      <c r="L32" s="3"/>
      <c r="M32" s="3"/>
      <c r="N32" s="11"/>
    </row>
    <row r="33" spans="1:14" x14ac:dyDescent="0.3">
      <c r="A33" s="4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1"/>
    </row>
    <row r="34" spans="1:14" x14ac:dyDescent="0.3">
      <c r="A34" s="4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1"/>
    </row>
    <row r="35" spans="1:14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1"/>
    </row>
    <row r="36" spans="1:14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1"/>
    </row>
    <row r="37" spans="1:14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1"/>
    </row>
    <row r="38" spans="1:14" x14ac:dyDescent="0.3">
      <c r="B38" s="11"/>
      <c r="C38" s="16"/>
      <c r="D38" s="3"/>
      <c r="E38" s="3"/>
      <c r="F38" s="3"/>
      <c r="G38" s="3"/>
      <c r="H38" s="3"/>
      <c r="I38" s="3"/>
      <c r="J38" s="3"/>
      <c r="K38" s="3"/>
      <c r="L38" s="3"/>
      <c r="M38" s="3"/>
      <c r="N38" s="11"/>
    </row>
    <row r="39" spans="1:14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1"/>
    </row>
    <row r="40" spans="1:14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1"/>
    </row>
    <row r="41" spans="1:14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1"/>
    </row>
    <row r="42" spans="1:1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1"/>
    </row>
    <row r="43" spans="1:1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1"/>
    </row>
    <row r="44" spans="1:1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1"/>
    </row>
    <row r="45" spans="1:14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1"/>
    </row>
    <row r="46" spans="1:14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"/>
    </row>
    <row r="47" spans="1:14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1"/>
    </row>
    <row r="48" spans="1:14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1"/>
    </row>
    <row r="49" spans="2:14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605B8C-9299-4801-8982-8AA7265B51EE}"/>
</file>

<file path=customXml/itemProps2.xml><?xml version="1.0" encoding="utf-8"?>
<ds:datastoreItem xmlns:ds="http://schemas.openxmlformats.org/officeDocument/2006/customXml" ds:itemID="{F35DFD21-3971-49DF-963E-B151618C011D}"/>
</file>

<file path=customXml/itemProps3.xml><?xml version="1.0" encoding="utf-8"?>
<ds:datastoreItem xmlns:ds="http://schemas.openxmlformats.org/officeDocument/2006/customXml" ds:itemID="{9AC55338-8EC4-4A3B-B9FD-1E1ED29A31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Menschaert, Jan</dc:creator>
  <cp:lastModifiedBy>Menschaert, Jan</cp:lastModifiedBy>
  <dcterms:created xsi:type="dcterms:W3CDTF">2021-11-18T16:19:37Z</dcterms:created>
  <dcterms:modified xsi:type="dcterms:W3CDTF">2021-11-18T16:22:31Z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