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11029/"/>
    </mc:Choice>
  </mc:AlternateContent>
  <xr:revisionPtr revIDLastSave="22" documentId="8_{0B449D7E-1908-AB49-8631-7F7D1A2029A8}" xr6:coauthVersionLast="46" xr6:coauthVersionMax="47" xr10:uidLastSave="{8D7B04FA-1276-4288-84EF-B73AF3785F82}"/>
  <bookViews>
    <workbookView xWindow="-108" yWindow="-108" windowWidth="23256" windowHeight="12576" xr2:uid="{62E67266-8BF5-4489-8220-F6DA4685E7B9}"/>
  </bookViews>
  <sheets>
    <sheet name="Blad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" l="1"/>
  <c r="J2" i="2"/>
  <c r="O22" i="2"/>
  <c r="O19" i="2"/>
  <c r="O16" i="2"/>
  <c r="O17" i="2"/>
  <c r="O18" i="2"/>
  <c r="O15" i="2"/>
  <c r="D4" i="2"/>
  <c r="E4" i="2"/>
  <c r="F4" i="2"/>
  <c r="G4" i="2"/>
  <c r="E3" i="2"/>
  <c r="C3" i="2"/>
  <c r="C4" i="2" s="1"/>
  <c r="B3" i="2"/>
  <c r="B4" i="2" s="1"/>
  <c r="H4" i="2" l="1"/>
  <c r="J4" i="2"/>
  <c r="I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tc={63C910C5-C468-4A87-B97B-232146392B93}</author>
  </authors>
  <commentList>
    <comment ref="O22" authorId="0" shapeId="0" xr:uid="{63C910C5-C468-4A87-B97B-232146392B93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Inschatting indexatieparameter voor 2022-2024</t>
      </text>
    </comment>
  </commentList>
</comments>
</file>

<file path=xl/sharedStrings.xml><?xml version="1.0" encoding="utf-8"?>
<sst xmlns="http://schemas.openxmlformats.org/spreadsheetml/2006/main" count="9" uniqueCount="9">
  <si>
    <t>Jaarbudget</t>
  </si>
  <si>
    <t>Totaal FS3</t>
  </si>
  <si>
    <t>Toegewezen</t>
  </si>
  <si>
    <t>Verbruik %</t>
  </si>
  <si>
    <t xml:space="preserve">ABEX-index </t>
  </si>
  <si>
    <t>Jaar</t>
  </si>
  <si>
    <t>Februari</t>
  </si>
  <si>
    <t>November</t>
  </si>
  <si>
    <t xml:space="preserve">Gemiddeld: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</si>
</sst>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3" fontId="2" fillId="0" borderId="0" xfId="1" applyFont="1"/>
    <xf numFmtId="10" fontId="2" fillId="0" borderId="0" xfId="2" applyNumberFormat="1" applyFont="1"/>
    <xf numFmtId="9" fontId="2" fillId="0" borderId="1" xfId="2" applyFont="1" applyBorder="1"/>
    <xf numFmtId="0" fontId="3" fillId="0" borderId="0" xfId="0" applyFont="1"/>
    <xf numFmtId="4" fontId="3" fillId="0" borderId="1" xfId="0" applyNumberFormat="1" applyFont="1" applyBorder="1"/>
    <xf numFmtId="1" fontId="3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0" fontId="0" fillId="0" borderId="0" xfId="2" applyNumberFormat="1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0" fontId="4" fillId="0" borderId="1" xfId="0" applyFont="1" applyBorder="1" applyAlignment="1">
      <alignment horizontal="center" vertic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an Driessche Niels" id="{8D1FB3EF-76FF-48CD-AB85-BA1C02BB1544}" userId="S::niels.vandriessche@VMSW.BE::e71711dc-b7ef-4d1e-b89b-73c25e781234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22" dT="2021-10-13T09:33:53.40" personId="{8D1FB3EF-76FF-48CD-AB85-BA1C02BB1544}" id="{63C910C5-C468-4A87-B97B-232146392B93}">
    <text>Inschatting indexatieparameter voor 2022-2024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CC63A-B2CD-4AAC-B832-B75BF35782B8}">
  <sheetPr>
    <pageSetUpPr fitToPage="1"/>
  </sheetPr>
  <dimension ref="A1:O52"/>
  <sheetViews>
    <sheetView tabSelected="1" workbookViewId="0">
      <selection activeCell="I9" sqref="I8:I9"/>
    </sheetView>
  </sheetViews>
  <sheetFormatPr defaultColWidth="8.77734375" defaultRowHeight="13.2" x14ac:dyDescent="0.25"/>
  <cols>
    <col min="1" max="1" width="12.6640625" style="1" bestFit="1" customWidth="1"/>
    <col min="2" max="6" width="14.77734375" style="1" bestFit="1" customWidth="1"/>
    <col min="7" max="7" width="15.5546875" style="1" customWidth="1"/>
    <col min="8" max="10" width="14.77734375" style="2" bestFit="1" customWidth="1"/>
    <col min="11" max="11" width="5.109375" style="1" bestFit="1" customWidth="1"/>
    <col min="12" max="12" width="8.44140625" style="1" bestFit="1" customWidth="1"/>
    <col min="13" max="13" width="10.44140625" style="1" bestFit="1" customWidth="1"/>
    <col min="14" max="14" width="8.77734375" style="1"/>
    <col min="15" max="15" width="12.44140625" style="1" bestFit="1" customWidth="1"/>
    <col min="16" max="16384" width="8.77734375" style="1"/>
  </cols>
  <sheetData>
    <row r="1" spans="1:15" s="5" customFormat="1" x14ac:dyDescent="0.25">
      <c r="A1" s="6" t="s">
        <v>0</v>
      </c>
      <c r="B1" s="7">
        <v>2016</v>
      </c>
      <c r="C1" s="7">
        <v>2017</v>
      </c>
      <c r="D1" s="7">
        <v>2018</v>
      </c>
      <c r="E1" s="7">
        <v>2019</v>
      </c>
      <c r="F1" s="7">
        <v>2020</v>
      </c>
      <c r="G1" s="7">
        <v>2021</v>
      </c>
      <c r="H1" s="7">
        <v>2022</v>
      </c>
      <c r="I1" s="7">
        <v>2023</v>
      </c>
      <c r="J1" s="7">
        <v>2024</v>
      </c>
    </row>
    <row r="2" spans="1:15" x14ac:dyDescent="0.25">
      <c r="A2" s="6" t="s">
        <v>1</v>
      </c>
      <c r="B2" s="12">
        <v>830419581</v>
      </c>
      <c r="C2" s="12">
        <v>817720000</v>
      </c>
      <c r="D2" s="12">
        <v>820021587.16999996</v>
      </c>
      <c r="E2" s="12">
        <v>833177293</v>
      </c>
      <c r="F2" s="12">
        <v>857894543</v>
      </c>
      <c r="G2" s="12">
        <v>1122313000</v>
      </c>
      <c r="H2" s="12">
        <v>904239000</v>
      </c>
      <c r="I2" s="12">
        <f>MROUND((1+$O$22)*H2,1000)</f>
        <v>930433000</v>
      </c>
      <c r="J2" s="12">
        <f>MROUND((1+$O$22)^2*H2,1000)</f>
        <v>957386000</v>
      </c>
    </row>
    <row r="3" spans="1:15" x14ac:dyDescent="0.25">
      <c r="A3" s="6" t="s">
        <v>2</v>
      </c>
      <c r="B3" s="12">
        <f>B2</f>
        <v>830419581</v>
      </c>
      <c r="C3" s="12">
        <f>C2</f>
        <v>817720000</v>
      </c>
      <c r="D3" s="12">
        <v>820021587.16999996</v>
      </c>
      <c r="E3" s="12">
        <f>E2</f>
        <v>833177293</v>
      </c>
      <c r="F3" s="12">
        <v>567960420.09000003</v>
      </c>
      <c r="G3" s="12">
        <v>90044729.810000002</v>
      </c>
      <c r="H3" s="12"/>
      <c r="I3" s="12"/>
      <c r="J3" s="12"/>
    </row>
    <row r="4" spans="1:15" x14ac:dyDescent="0.25">
      <c r="A4" s="6" t="s">
        <v>3</v>
      </c>
      <c r="B4" s="4">
        <f>B3/B2</f>
        <v>1</v>
      </c>
      <c r="C4" s="4">
        <f t="shared" ref="C4:J4" si="0">C3/C2</f>
        <v>1</v>
      </c>
      <c r="D4" s="4">
        <f t="shared" si="0"/>
        <v>1</v>
      </c>
      <c r="E4" s="4">
        <f t="shared" si="0"/>
        <v>1</v>
      </c>
      <c r="F4" s="4">
        <f t="shared" si="0"/>
        <v>0.66203990306766647</v>
      </c>
      <c r="G4" s="4">
        <f t="shared" si="0"/>
        <v>8.0231388044155236E-2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12" spans="1:15" ht="14.4" x14ac:dyDescent="0.3">
      <c r="K12" s="13" t="s">
        <v>4</v>
      </c>
      <c r="L12" s="13"/>
      <c r="M12" s="13"/>
      <c r="N12"/>
      <c r="O12"/>
    </row>
    <row r="13" spans="1:15" ht="14.4" x14ac:dyDescent="0.3">
      <c r="K13" s="8" t="s">
        <v>5</v>
      </c>
      <c r="L13" s="8" t="s">
        <v>6</v>
      </c>
      <c r="M13" s="8" t="s">
        <v>7</v>
      </c>
      <c r="N13"/>
      <c r="O13"/>
    </row>
    <row r="14" spans="1:15" ht="14.4" x14ac:dyDescent="0.3">
      <c r="K14" s="9">
        <v>2015</v>
      </c>
      <c r="L14" s="9">
        <v>744</v>
      </c>
      <c r="M14" s="9">
        <v>744</v>
      </c>
      <c r="N14"/>
      <c r="O14"/>
    </row>
    <row r="15" spans="1:15" ht="14.4" x14ac:dyDescent="0.3">
      <c r="K15" s="9">
        <v>2016</v>
      </c>
      <c r="L15" s="9">
        <v>750</v>
      </c>
      <c r="M15" s="9">
        <v>754</v>
      </c>
      <c r="N15"/>
      <c r="O15" s="10">
        <f>(M15-M14)/M14</f>
        <v>1.3440860215053764E-2</v>
      </c>
    </row>
    <row r="16" spans="1:15" ht="14.4" x14ac:dyDescent="0.3">
      <c r="K16" s="9">
        <v>2017</v>
      </c>
      <c r="L16" s="9">
        <v>767</v>
      </c>
      <c r="M16" s="9">
        <v>775</v>
      </c>
      <c r="N16"/>
      <c r="O16" s="10">
        <f t="shared" ref="O16:O19" si="1">(M16-M15)/M15</f>
        <v>2.7851458885941646E-2</v>
      </c>
    </row>
    <row r="17" spans="11:15" ht="14.4" x14ac:dyDescent="0.3">
      <c r="K17" s="9">
        <v>2018</v>
      </c>
      <c r="L17" s="9">
        <v>789</v>
      </c>
      <c r="M17" s="9">
        <v>809</v>
      </c>
      <c r="N17"/>
      <c r="O17" s="10">
        <f t="shared" si="1"/>
        <v>4.3870967741935482E-2</v>
      </c>
    </row>
    <row r="18" spans="11:15" ht="14.4" x14ac:dyDescent="0.3">
      <c r="K18" s="9">
        <v>2019</v>
      </c>
      <c r="L18" s="9">
        <v>819</v>
      </c>
      <c r="M18" s="9">
        <v>833</v>
      </c>
      <c r="N18"/>
      <c r="O18" s="10">
        <f t="shared" si="1"/>
        <v>2.9666254635352288E-2</v>
      </c>
    </row>
    <row r="19" spans="11:15" ht="14.4" x14ac:dyDescent="0.3">
      <c r="K19" s="9">
        <v>2020</v>
      </c>
      <c r="L19" s="9">
        <v>847</v>
      </c>
      <c r="M19" s="9">
        <v>858</v>
      </c>
      <c r="O19" s="10">
        <f t="shared" si="1"/>
        <v>3.0012004801920768E-2</v>
      </c>
    </row>
    <row r="20" spans="11:15" ht="14.4" x14ac:dyDescent="0.3">
      <c r="K20" s="9">
        <v>2021</v>
      </c>
      <c r="L20" s="9">
        <v>878</v>
      </c>
      <c r="M20" s="9"/>
      <c r="N20"/>
      <c r="O20" s="10"/>
    </row>
    <row r="21" spans="11:15" x14ac:dyDescent="0.25">
      <c r="O21" s="3"/>
    </row>
    <row r="22" spans="11:15" x14ac:dyDescent="0.25">
      <c r="N22" s="11" t="s">
        <v>8</v>
      </c>
      <c r="O22" s="3">
        <f>AVERAGE(O15:O19)</f>
        <v>2.896830925604079E-2</v>
      </c>
    </row>
    <row r="23" spans="11:15" x14ac:dyDescent="0.25">
      <c r="O23" s="3"/>
    </row>
    <row r="29" spans="11:15" x14ac:dyDescent="0.25">
      <c r="K29" s="2"/>
    </row>
    <row r="30" spans="11:15" x14ac:dyDescent="0.25">
      <c r="K30" s="3"/>
    </row>
    <row r="35" spans="11:11" x14ac:dyDescent="0.25">
      <c r="K35" s="2"/>
    </row>
    <row r="36" spans="11:11" x14ac:dyDescent="0.25">
      <c r="K36" s="3"/>
    </row>
    <row r="49" spans="11:11" x14ac:dyDescent="0.25">
      <c r="K49" s="2"/>
    </row>
    <row r="50" spans="11:11" x14ac:dyDescent="0.25">
      <c r="K50" s="2"/>
    </row>
    <row r="52" spans="11:11" x14ac:dyDescent="0.25">
      <c r="K52" s="3"/>
    </row>
  </sheetData>
  <mergeCells count="1">
    <mergeCell ref="K12:M12"/>
  </mergeCells>
  <pageMargins left="0.7" right="0.7" top="0.75" bottom="0.75" header="0.3" footer="0.3"/>
  <pageSetup paperSize="9" scale="68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56AD2B-ED98-4B0C-A9D4-63CCB1F15C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616aa1-8870-443e-b2aa-0e4b68090a65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488B32-4C8E-458A-B789-4FD25DA6AE53}">
  <ds:schemaRefs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32339ef3-465d-4a06-9e14-57d3955796f5"/>
    <ds:schemaRef ds:uri="http://schemas.openxmlformats.org/package/2006/metadata/core-properties"/>
    <ds:schemaRef ds:uri="http://schemas.microsoft.com/office/infopath/2007/PartnerControls"/>
    <ds:schemaRef ds:uri="67d70fc1-feb1-45e9-9aeb-88a3359c5041"/>
    <ds:schemaRef ds:uri="http://purl.org/dc/terms/"/>
    <ds:schemaRef ds:uri="ba616aa1-8870-443e-b2aa-0e4b68090a65"/>
  </ds:schemaRefs>
</ds:datastoreItem>
</file>

<file path=customXml/itemProps3.xml><?xml version="1.0" encoding="utf-8"?>
<ds:datastoreItem xmlns:ds="http://schemas.openxmlformats.org/officeDocument/2006/customXml" ds:itemID="{BB6AEFA8-C023-4E6D-A4FA-19BB1C7D92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DRIESSCHE Niels</dc:creator>
  <cp:keywords/>
  <dc:description/>
  <cp:lastModifiedBy>Achten Jeroen</cp:lastModifiedBy>
  <cp:revision/>
  <cp:lastPrinted>2021-10-28T07:14:50Z</cp:lastPrinted>
  <dcterms:created xsi:type="dcterms:W3CDTF">2021-10-11T12:57:50Z</dcterms:created>
  <dcterms:modified xsi:type="dcterms:W3CDTF">2021-10-28T07:14:52Z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  <property fmtid="{D5CDD505-2E9C-101B-9397-08002B2CF9AE}" pid="3" name="_dlc_DocIdItemGuid">
    <vt:lpwstr>c90ad22a-1973-4342-84b0-97a5f768418f</vt:lpwstr>
  </property>
</Properties>
</file>