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60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allan_muller_vlaanderen_be/Documents/Parlementaire vragen/SV 14/"/>
    </mc:Choice>
  </mc:AlternateContent>
  <xr:revisionPtr revIDLastSave="51" documentId="8_{DAE10704-36E0-447F-999F-817843CAC4FE}" xr6:coauthVersionLast="47" xr6:coauthVersionMax="47" xr10:uidLastSave="{74D63ADB-9B11-4D4A-A43B-09E4E3CC5868}"/>
  <bookViews>
    <workbookView xWindow="-28920" yWindow="-120" windowWidth="29040" windowHeight="15840" xr2:uid="{9AA60327-F6CA-4732-A5F4-AAB551C9256C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5" i="1" l="1"/>
  <c r="D65" i="1"/>
  <c r="B101" i="1"/>
  <c r="D101" i="1" s="1"/>
  <c r="B98" i="1"/>
  <c r="D98" i="1" s="1"/>
  <c r="B99" i="1"/>
  <c r="D99" i="1" s="1"/>
  <c r="B76" i="1"/>
  <c r="D76" i="1" s="1"/>
  <c r="B56" i="1"/>
  <c r="D56" i="1" s="1"/>
  <c r="B48" i="1"/>
  <c r="D48" i="1" s="1"/>
  <c r="B22" i="1"/>
  <c r="D22" i="1" s="1"/>
  <c r="D118" i="1"/>
  <c r="D96" i="1"/>
  <c r="D70" i="1"/>
  <c r="D93" i="1"/>
  <c r="D84" i="1"/>
  <c r="D47" i="1"/>
  <c r="D32" i="1"/>
  <c r="D28" i="1"/>
  <c r="D21" i="1"/>
  <c r="D19" i="1"/>
  <c r="D13" i="1"/>
  <c r="D55" i="1"/>
  <c r="D43" i="1"/>
  <c r="D126" i="1"/>
  <c r="D97" i="1"/>
  <c r="D11" i="1"/>
  <c r="D15" i="1"/>
  <c r="D107" i="1"/>
  <c r="D112" i="1"/>
  <c r="D105" i="1"/>
  <c r="D90" i="1"/>
  <c r="D86" i="1"/>
  <c r="D80" i="1"/>
  <c r="D74" i="1"/>
  <c r="D66" i="1"/>
  <c r="D64" i="1"/>
  <c r="D59" i="1"/>
  <c r="D51" i="1"/>
  <c r="D46" i="1"/>
  <c r="D40" i="1"/>
  <c r="D38" i="1"/>
  <c r="D26" i="1"/>
  <c r="D25" i="1"/>
  <c r="D17" i="1"/>
  <c r="D8" i="1"/>
  <c r="D125" i="1"/>
  <c r="D119" i="1"/>
  <c r="D114" i="1"/>
  <c r="D104" i="1"/>
  <c r="D103" i="1"/>
  <c r="D102" i="1"/>
  <c r="D95" i="1"/>
  <c r="D88" i="1"/>
  <c r="D81" i="1"/>
  <c r="D72" i="1"/>
  <c r="D71" i="1"/>
  <c r="D58" i="1"/>
  <c r="D57" i="1"/>
  <c r="D53" i="1"/>
  <c r="D39" i="1"/>
  <c r="D36" i="1"/>
  <c r="D27" i="1"/>
  <c r="D18" i="1"/>
  <c r="D130" i="1"/>
  <c r="D124" i="1"/>
  <c r="D122" i="1"/>
  <c r="D108" i="1"/>
  <c r="D106" i="1"/>
  <c r="D100" i="1"/>
  <c r="D89" i="1"/>
  <c r="D83" i="1"/>
  <c r="D82" i="1"/>
  <c r="D68" i="1"/>
  <c r="D44" i="1"/>
  <c r="D41" i="1"/>
  <c r="D29" i="1"/>
  <c r="D12" i="1"/>
  <c r="D9" i="1"/>
  <c r="D7" i="1"/>
  <c r="D5" i="1"/>
  <c r="D117" i="1"/>
  <c r="D111" i="1"/>
  <c r="D92" i="1"/>
  <c r="D91" i="1"/>
  <c r="D79" i="1"/>
  <c r="D63" i="1"/>
  <c r="D60" i="1"/>
  <c r="D42" i="1"/>
  <c r="D37" i="1"/>
  <c r="D34" i="1"/>
  <c r="D33" i="1"/>
  <c r="D30" i="1"/>
  <c r="D24" i="1"/>
  <c r="D23" i="1"/>
  <c r="D16" i="1"/>
  <c r="D6" i="1"/>
  <c r="D128" i="1"/>
  <c r="D123" i="1"/>
  <c r="D121" i="1"/>
  <c r="D116" i="1"/>
  <c r="D113" i="1"/>
  <c r="D109" i="1"/>
  <c r="D94" i="1"/>
  <c r="D73" i="1"/>
  <c r="D62" i="1"/>
  <c r="D54" i="1"/>
  <c r="D52" i="1"/>
  <c r="D50" i="1"/>
  <c r="D45" i="1"/>
  <c r="D35" i="1"/>
  <c r="D31" i="1"/>
  <c r="D14" i="1"/>
  <c r="D4" i="1"/>
  <c r="D129" i="1"/>
  <c r="D127" i="1"/>
  <c r="D120" i="1"/>
  <c r="D110" i="1"/>
  <c r="D87" i="1"/>
  <c r="D85" i="1"/>
  <c r="D78" i="1"/>
  <c r="D77" i="1"/>
  <c r="D75" i="1"/>
  <c r="D69" i="1"/>
  <c r="D67" i="1"/>
  <c r="D61" i="1"/>
  <c r="D49" i="1"/>
  <c r="D20" i="1"/>
  <c r="D10" i="1"/>
</calcChain>
</file>

<file path=xl/sharedStrings.xml><?xml version="1.0" encoding="utf-8"?>
<sst xmlns="http://schemas.openxmlformats.org/spreadsheetml/2006/main" count="160" uniqueCount="137">
  <si>
    <t>Bijlage 1 - Tabel met overzicht</t>
  </si>
  <si>
    <t>Organisatie</t>
  </si>
  <si>
    <t>Enveloppe 2020</t>
  </si>
  <si>
    <t>Enveloppe 2021-2025</t>
  </si>
  <si>
    <t>Evolutie</t>
  </si>
  <si>
    <t>Opmerkingen</t>
  </si>
  <si>
    <t xml:space="preserve">Actie Dorpen Roemenie </t>
  </si>
  <si>
    <t>AIF+</t>
  </si>
  <si>
    <t>Amarant</t>
  </si>
  <si>
    <t>Amnesty International Vlaanderen</t>
  </si>
  <si>
    <t>Ateliers Voor Werknemers Vorming</t>
  </si>
  <si>
    <t xml:space="preserve">August Vermeylenfonds </t>
  </si>
  <si>
    <t xml:space="preserve">Autodelen.net </t>
  </si>
  <si>
    <t>BE Vegan</t>
  </si>
  <si>
    <t>Nieuwe organisatie</t>
  </si>
  <si>
    <t>Bindus (Unie van Turkse Verenigingen)</t>
  </si>
  <si>
    <t>Blinkout</t>
  </si>
  <si>
    <t>Bond Zonder Naam cultuur</t>
  </si>
  <si>
    <t>Catapa</t>
  </si>
  <si>
    <t>Çavaria</t>
  </si>
  <si>
    <t>Centrale van de Landelijke Gilden van de Boerenbond</t>
  </si>
  <si>
    <t>Centrum Voor Christelijk Vormingswerk</t>
  </si>
  <si>
    <t>CLA (Commons Lab Antwerpen)</t>
  </si>
  <si>
    <t>Climaxi</t>
  </si>
  <si>
    <t>CLT Gent (Community Land Trust Gent)</t>
  </si>
  <si>
    <t>Comé</t>
  </si>
  <si>
    <t>Stopzetting na negatief advies hervisitatie</t>
  </si>
  <si>
    <t>Contempo</t>
  </si>
  <si>
    <t xml:space="preserve">Cultuurlab Vlaanderen </t>
  </si>
  <si>
    <t xml:space="preserve">Curieus </t>
  </si>
  <si>
    <t>Davidsfonds ( + Davidsfonds Academie)</t>
  </si>
  <si>
    <t>De Kei (vroeger= Op-Stap)</t>
  </si>
  <si>
    <t>De Landgenoten</t>
  </si>
  <si>
    <t xml:space="preserve">De Maakbare Mens </t>
  </si>
  <si>
    <t>De Wakkere Burger</t>
  </si>
  <si>
    <t>Doof Vlaanderen</t>
  </si>
  <si>
    <t>Enchanté</t>
  </si>
  <si>
    <t>Ethisch Vegetarisch Alternatief</t>
  </si>
  <si>
    <t>F.A.A.B. /Sankaa</t>
  </si>
  <si>
    <t>Fairfin</t>
  </si>
  <si>
    <t>Federatie Van Marokkaanse Verenigingen</t>
  </si>
  <si>
    <t>FedOS</t>
  </si>
  <si>
    <t>Femma (+ De Praktische School )</t>
  </si>
  <si>
    <t>Feniks</t>
  </si>
  <si>
    <t>Ferm (KVLV + De Landelijke Praktijkateliers)</t>
  </si>
  <si>
    <t>FMDO</t>
  </si>
  <si>
    <t xml:space="preserve">Frans Masereel Fonds </t>
  </si>
  <si>
    <t>Furia</t>
  </si>
  <si>
    <t xml:space="preserve">FZO-Vl </t>
  </si>
  <si>
    <t xml:space="preserve">Get Basic </t>
  </si>
  <si>
    <t>Gezinsbond</t>
  </si>
  <si>
    <t xml:space="preserve">Growfunding </t>
  </si>
  <si>
    <t>Halewijnstichting</t>
  </si>
  <si>
    <t>Hand In Hand Tegen Racisme</t>
  </si>
  <si>
    <t>Het Vlaamse Kruis</t>
  </si>
  <si>
    <t>Humanistisch Verbond</t>
  </si>
  <si>
    <t>Impuls</t>
  </si>
  <si>
    <t xml:space="preserve">Internationaal Comité </t>
  </si>
  <si>
    <t>KifKif</t>
  </si>
  <si>
    <t xml:space="preserve">Kliq </t>
  </si>
  <si>
    <t>Koerdisch instituut</t>
  </si>
  <si>
    <t>Konekt (vroeger: MIEX + VONX)</t>
  </si>
  <si>
    <t>KVG-Vorming</t>
  </si>
  <si>
    <t>KWB</t>
  </si>
  <si>
    <t>Labo</t>
  </si>
  <si>
    <t xml:space="preserve">Lets Vlaanderen </t>
  </si>
  <si>
    <t>Liga voor mensenrechten</t>
  </si>
  <si>
    <t>Linc</t>
  </si>
  <si>
    <t>Linx+</t>
  </si>
  <si>
    <t>LVZ vorming</t>
  </si>
  <si>
    <t>Diende geen remediëringsrapport in na negatief visitatieverslag: stopzetting</t>
  </si>
  <si>
    <t xml:space="preserve">Markant </t>
  </si>
  <si>
    <t>Merhaba</t>
  </si>
  <si>
    <t xml:space="preserve">Mobiel 21 </t>
  </si>
  <si>
    <t>Motief</t>
  </si>
  <si>
    <t>Muntuit Vzw</t>
  </si>
  <si>
    <t>Natuurpunt CVN</t>
  </si>
  <si>
    <t xml:space="preserve">NEOS </t>
  </si>
  <si>
    <t>Netwerk bewust verbruiken</t>
  </si>
  <si>
    <t>OKRA</t>
  </si>
  <si>
    <t>Onafhankelijk Leven</t>
  </si>
  <si>
    <t>Oost West centrum</t>
  </si>
  <si>
    <t xml:space="preserve">Orbit </t>
  </si>
  <si>
    <t>Ouders Van Verongelukte Kinderen</t>
  </si>
  <si>
    <t>Oxfam-Wereldwinkels</t>
  </si>
  <si>
    <t>Pasar</t>
  </si>
  <si>
    <t>Pasform</t>
  </si>
  <si>
    <t>Pax Christi Vlaanderen</t>
  </si>
  <si>
    <t>PRH</t>
  </si>
  <si>
    <t xml:space="preserve">Refu Interim </t>
  </si>
  <si>
    <t>Ryckevelde</t>
  </si>
  <si>
    <t>Samana</t>
  </si>
  <si>
    <t>Samenhuizen</t>
  </si>
  <si>
    <t>Similes</t>
  </si>
  <si>
    <t>Sociaal-Culturele Vereniging Van Vlaamse Liberale Vrouwen</t>
  </si>
  <si>
    <t xml:space="preserve">S-Plus </t>
  </si>
  <si>
    <t>Stichting Lodewijk De Raet</t>
  </si>
  <si>
    <t>Timotheus-Intuïtie</t>
  </si>
  <si>
    <t>Toestand</t>
  </si>
  <si>
    <t>Tuinhier</t>
  </si>
  <si>
    <t>Stopzetting vanaf 1 juni 2021 op vraag van de organisatie zelf</t>
  </si>
  <si>
    <t>Turkse Unie Van België</t>
  </si>
  <si>
    <t>Uilenspel</t>
  </si>
  <si>
    <t>UILENSPIEGEL</t>
  </si>
  <si>
    <t>Uitstraling permanente vorming</t>
  </si>
  <si>
    <t>Unizo ondernemersvereniging</t>
  </si>
  <si>
    <t>VELT</t>
  </si>
  <si>
    <t>Verbond VOS</t>
  </si>
  <si>
    <t>Vereniging Personen met een Handicap</t>
  </si>
  <si>
    <t>Vief</t>
  </si>
  <si>
    <t>Vijftact</t>
  </si>
  <si>
    <t>VIVA-SVV</t>
  </si>
  <si>
    <t>Vlaamse Actieve Senioren</t>
  </si>
  <si>
    <t>Vlaamse vereniging Autisme</t>
  </si>
  <si>
    <t>Vlaamse Volksbeweging</t>
  </si>
  <si>
    <t xml:space="preserve">Vluchtelingenwerk VL </t>
  </si>
  <si>
    <t>Voedselteams</t>
  </si>
  <si>
    <t>VOEM</t>
  </si>
  <si>
    <t>Vorming En Actie</t>
  </si>
  <si>
    <t>Vormingscentrum Opvoeding en Kinderopvang</t>
  </si>
  <si>
    <t>Vormingsinstituut Rode Kruis-Vlaanderen</t>
  </si>
  <si>
    <t>VOSOG</t>
  </si>
  <si>
    <t>Vrede VZW</t>
  </si>
  <si>
    <t>Vredesactie</t>
  </si>
  <si>
    <t>Vrienden van Hart boven Hard</t>
  </si>
  <si>
    <t>VTBkultuur</t>
  </si>
  <si>
    <t>Waerbeke</t>
  </si>
  <si>
    <t>Welzijnschakels</t>
  </si>
  <si>
    <t xml:space="preserve">Welzijnszorg </t>
  </si>
  <si>
    <t>Wervel</t>
  </si>
  <si>
    <t xml:space="preserve">Willemsfonds </t>
  </si>
  <si>
    <t>Wisper</t>
  </si>
  <si>
    <t>Ywi (Youth For Work Innovation)</t>
  </si>
  <si>
    <t xml:space="preserve">Zicht op Cultuur </t>
  </si>
  <si>
    <t>Zij-kant</t>
  </si>
  <si>
    <t>Zijn</t>
  </si>
  <si>
    <t>Zorg-Saam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</si>
</sst>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€&quot;_-;\-* #,##0.00\ &quot;€&quot;_-;_-* &quot;-&quot;??\ &quot;€&quot;_-;_-@_-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1" xfId="0" applyFont="1" applyBorder="1"/>
    <xf numFmtId="0" fontId="1" fillId="0" borderId="3" xfId="0" applyFont="1" applyBorder="1"/>
    <xf numFmtId="0" fontId="1" fillId="0" borderId="4" xfId="0" applyFont="1" applyBorder="1"/>
    <xf numFmtId="164" fontId="0" fillId="0" borderId="5" xfId="0" applyNumberFormat="1" applyBorder="1"/>
    <xf numFmtId="164" fontId="0" fillId="0" borderId="6" xfId="0" applyNumberFormat="1" applyBorder="1"/>
    <xf numFmtId="164" fontId="1" fillId="0" borderId="6" xfId="0" applyNumberFormat="1" applyFont="1" applyBorder="1"/>
    <xf numFmtId="164" fontId="3" fillId="0" borderId="6" xfId="0" applyNumberFormat="1" applyFont="1" applyBorder="1"/>
    <xf numFmtId="0" fontId="0" fillId="0" borderId="8" xfId="0" applyBorder="1"/>
    <xf numFmtId="0" fontId="0" fillId="0" borderId="9" xfId="0" applyBorder="1"/>
    <xf numFmtId="0" fontId="2" fillId="0" borderId="9" xfId="0" applyFont="1" applyBorder="1"/>
    <xf numFmtId="0" fontId="3" fillId="0" borderId="9" xfId="0" applyFont="1" applyBorder="1"/>
    <xf numFmtId="164" fontId="1" fillId="0" borderId="7" xfId="0" applyNumberFormat="1" applyFont="1" applyBorder="1"/>
    <xf numFmtId="164" fontId="0" fillId="0" borderId="8" xfId="0" applyNumberFormat="1" applyBorder="1"/>
    <xf numFmtId="164" fontId="0" fillId="0" borderId="9" xfId="0" applyNumberFormat="1" applyBorder="1"/>
    <xf numFmtId="164" fontId="1" fillId="0" borderId="9" xfId="0" applyNumberFormat="1" applyFont="1" applyBorder="1"/>
    <xf numFmtId="164" fontId="3" fillId="0" borderId="9" xfId="0" applyNumberFormat="1" applyFont="1" applyBorder="1"/>
    <xf numFmtId="0" fontId="0" fillId="0" borderId="10" xfId="0" applyBorder="1"/>
    <xf numFmtId="164" fontId="1" fillId="0" borderId="10" xfId="0" applyNumberFormat="1" applyFont="1" applyBorder="1"/>
    <xf numFmtId="0" fontId="0" fillId="0" borderId="12" xfId="0" applyBorder="1"/>
    <xf numFmtId="0" fontId="0" fillId="0" borderId="13" xfId="0" applyBorder="1"/>
    <xf numFmtId="0" fontId="1" fillId="0" borderId="13" xfId="0" applyFont="1" applyBorder="1"/>
    <xf numFmtId="0" fontId="3" fillId="0" borderId="13" xfId="0" applyFont="1" applyBorder="1"/>
    <xf numFmtId="0" fontId="1" fillId="0" borderId="11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B6C6F-0F68-432E-9A0E-100B2468BBC5}">
  <dimension ref="A1:E131"/>
  <sheetViews>
    <sheetView tabSelected="1" workbookViewId="0"/>
  </sheetViews>
  <sheetFormatPr defaultRowHeight="14.45"/>
  <cols>
    <col min="1" max="1" width="34" customWidth="1"/>
    <col min="2" max="2" width="16.140625" customWidth="1"/>
    <col min="3" max="3" width="19.42578125" customWidth="1"/>
    <col min="4" max="4" width="15.5703125" customWidth="1"/>
    <col min="5" max="5" width="70.85546875" bestFit="1" customWidth="1"/>
  </cols>
  <sheetData>
    <row r="1" spans="1:5" ht="15">
      <c r="A1" s="1" t="s">
        <v>0</v>
      </c>
    </row>
    <row r="2" spans="1:5" ht="15"/>
    <row r="3" spans="1:5" ht="15">
      <c r="A3" s="2" t="s">
        <v>1</v>
      </c>
      <c r="B3" s="3" t="s">
        <v>2</v>
      </c>
      <c r="C3" s="4" t="s">
        <v>3</v>
      </c>
      <c r="D3" s="3" t="s">
        <v>4</v>
      </c>
      <c r="E3" s="5" t="s">
        <v>5</v>
      </c>
    </row>
    <row r="4" spans="1:5" ht="15">
      <c r="A4" s="21" t="s">
        <v>6</v>
      </c>
      <c r="B4" s="6">
        <v>147716.72</v>
      </c>
      <c r="C4" s="15">
        <v>150000</v>
      </c>
      <c r="D4" s="15">
        <f>C4-B4</f>
        <v>2283.2799999999988</v>
      </c>
      <c r="E4" s="10"/>
    </row>
    <row r="5" spans="1:5" ht="15">
      <c r="A5" s="22" t="s">
        <v>7</v>
      </c>
      <c r="B5" s="7">
        <v>364371.93</v>
      </c>
      <c r="C5" s="16">
        <v>409918.42125000001</v>
      </c>
      <c r="D5" s="16">
        <f>C5-B5</f>
        <v>45546.491250000021</v>
      </c>
      <c r="E5" s="11"/>
    </row>
    <row r="6" spans="1:5" ht="15">
      <c r="A6" s="23" t="s">
        <v>8</v>
      </c>
      <c r="B6" s="8">
        <v>347790.84</v>
      </c>
      <c r="C6" s="17">
        <v>304316.98500000004</v>
      </c>
      <c r="D6" s="17">
        <f>C6-B6</f>
        <v>-43473.854999999981</v>
      </c>
      <c r="E6" s="11"/>
    </row>
    <row r="7" spans="1:5" ht="15">
      <c r="A7" s="22" t="s">
        <v>9</v>
      </c>
      <c r="B7" s="7">
        <v>302182.13</v>
      </c>
      <c r="C7" s="16">
        <v>321068.513125</v>
      </c>
      <c r="D7" s="16">
        <f>C7-B7</f>
        <v>18886.383124999993</v>
      </c>
      <c r="E7" s="11"/>
    </row>
    <row r="8" spans="1:5" ht="15">
      <c r="A8" s="23" t="s">
        <v>10</v>
      </c>
      <c r="B8" s="8">
        <v>1708784.6565999999</v>
      </c>
      <c r="C8" s="17">
        <v>1495186.5745249998</v>
      </c>
      <c r="D8" s="17">
        <f>C8-B8</f>
        <v>-213598.08207500004</v>
      </c>
      <c r="E8" s="11"/>
    </row>
    <row r="9" spans="1:5" ht="15">
      <c r="A9" s="22" t="s">
        <v>11</v>
      </c>
      <c r="B9" s="7">
        <v>306196.00659999996</v>
      </c>
      <c r="C9" s="16">
        <v>323006.21000000002</v>
      </c>
      <c r="D9" s="16">
        <f>C9-B9</f>
        <v>16810.203400000057</v>
      </c>
      <c r="E9" s="11"/>
    </row>
    <row r="10" spans="1:5" ht="15">
      <c r="A10" s="22" t="s">
        <v>12</v>
      </c>
      <c r="B10" s="7">
        <v>147716.72</v>
      </c>
      <c r="C10" s="16">
        <v>193770.92</v>
      </c>
      <c r="D10" s="16">
        <f>C10-B10</f>
        <v>46054.200000000012</v>
      </c>
      <c r="E10" s="11"/>
    </row>
    <row r="11" spans="1:5" ht="15">
      <c r="A11" s="22" t="s">
        <v>13</v>
      </c>
      <c r="B11" s="7">
        <v>0</v>
      </c>
      <c r="C11" s="16">
        <v>150000</v>
      </c>
      <c r="D11" s="16">
        <f>C11-B11</f>
        <v>150000</v>
      </c>
      <c r="E11" s="12" t="s">
        <v>14</v>
      </c>
    </row>
    <row r="12" spans="1:5" ht="15">
      <c r="A12" s="23" t="s">
        <v>15</v>
      </c>
      <c r="B12" s="8">
        <v>405889.17840000003</v>
      </c>
      <c r="C12" s="17">
        <v>345005.8</v>
      </c>
      <c r="D12" s="17">
        <f>C12-B12</f>
        <v>-60883.378400000045</v>
      </c>
      <c r="E12" s="11"/>
    </row>
    <row r="13" spans="1:5" ht="15">
      <c r="A13" s="22" t="s">
        <v>16</v>
      </c>
      <c r="B13" s="7">
        <v>0</v>
      </c>
      <c r="C13" s="16">
        <v>165000</v>
      </c>
      <c r="D13" s="16">
        <f>C13-B13</f>
        <v>165000</v>
      </c>
      <c r="E13" s="12" t="s">
        <v>14</v>
      </c>
    </row>
    <row r="14" spans="1:5" ht="15">
      <c r="A14" s="22" t="s">
        <v>17</v>
      </c>
      <c r="B14" s="7">
        <v>208811.6</v>
      </c>
      <c r="C14" s="16">
        <v>272161.08</v>
      </c>
      <c r="D14" s="16">
        <f>C14-B14</f>
        <v>63349.48000000001</v>
      </c>
      <c r="E14" s="11"/>
    </row>
    <row r="15" spans="1:5" ht="15">
      <c r="A15" s="22" t="s">
        <v>18</v>
      </c>
      <c r="B15" s="7">
        <v>0</v>
      </c>
      <c r="C15" s="16">
        <v>150000</v>
      </c>
      <c r="D15" s="16">
        <f>C15-B15</f>
        <v>150000</v>
      </c>
      <c r="E15" s="12" t="s">
        <v>14</v>
      </c>
    </row>
    <row r="16" spans="1:5" ht="15">
      <c r="A16" s="22" t="s">
        <v>19</v>
      </c>
      <c r="B16" s="7">
        <v>279124.94</v>
      </c>
      <c r="C16" s="16">
        <v>296570.24875000003</v>
      </c>
      <c r="D16" s="16">
        <f>C16-B16</f>
        <v>17445.308750000026</v>
      </c>
      <c r="E16" s="11"/>
    </row>
    <row r="17" spans="1:5" ht="15">
      <c r="A17" s="23" t="s">
        <v>20</v>
      </c>
      <c r="B17" s="8">
        <v>1256134.1318000001</v>
      </c>
      <c r="C17" s="17">
        <v>1099117.3653250001</v>
      </c>
      <c r="D17" s="17">
        <f>C17-B17</f>
        <v>-157016.76647499995</v>
      </c>
      <c r="E17" s="11"/>
    </row>
    <row r="18" spans="1:5" ht="15">
      <c r="A18" s="22" t="s">
        <v>21</v>
      </c>
      <c r="B18" s="7">
        <v>664475.9804</v>
      </c>
      <c r="C18" s="16">
        <v>664475.9804</v>
      </c>
      <c r="D18" s="16">
        <f>C18-B18</f>
        <v>0</v>
      </c>
      <c r="E18" s="11"/>
    </row>
    <row r="19" spans="1:5" ht="15">
      <c r="A19" s="22" t="s">
        <v>22</v>
      </c>
      <c r="B19" s="7">
        <v>0</v>
      </c>
      <c r="C19" s="16">
        <v>165000</v>
      </c>
      <c r="D19" s="16">
        <f>C19-B19</f>
        <v>165000</v>
      </c>
      <c r="E19" s="12" t="s">
        <v>14</v>
      </c>
    </row>
    <row r="20" spans="1:5" ht="15">
      <c r="A20" s="22" t="s">
        <v>23</v>
      </c>
      <c r="B20" s="7">
        <v>147716.72</v>
      </c>
      <c r="C20" s="16">
        <v>150000</v>
      </c>
      <c r="D20" s="16">
        <f>C20-B20</f>
        <v>2283.2799999999988</v>
      </c>
      <c r="E20" s="11"/>
    </row>
    <row r="21" spans="1:5" ht="15">
      <c r="A21" s="22" t="s">
        <v>24</v>
      </c>
      <c r="B21" s="7">
        <v>0</v>
      </c>
      <c r="C21" s="16">
        <v>158000</v>
      </c>
      <c r="D21" s="16">
        <f>C21-B21</f>
        <v>158000</v>
      </c>
      <c r="E21" s="12" t="s">
        <v>14</v>
      </c>
    </row>
    <row r="22" spans="1:5" ht="15">
      <c r="A22" s="23" t="s">
        <v>25</v>
      </c>
      <c r="B22" s="8">
        <f>387874.67+34452</f>
        <v>422326.67</v>
      </c>
      <c r="C22" s="17">
        <v>0</v>
      </c>
      <c r="D22" s="17">
        <f>C22-B22</f>
        <v>-422326.67</v>
      </c>
      <c r="E22" s="13" t="s">
        <v>26</v>
      </c>
    </row>
    <row r="23" spans="1:5" ht="15">
      <c r="A23" s="23" t="s">
        <v>27</v>
      </c>
      <c r="B23" s="8">
        <v>264331.34000000003</v>
      </c>
      <c r="C23" s="17">
        <v>250810.63125000003</v>
      </c>
      <c r="D23" s="17">
        <f>C23-B23</f>
        <v>-13520.708749999991</v>
      </c>
      <c r="E23" s="11"/>
    </row>
    <row r="24" spans="1:5" ht="15">
      <c r="A24" s="23" t="s">
        <v>28</v>
      </c>
      <c r="B24" s="8">
        <v>374539.43979999999</v>
      </c>
      <c r="C24" s="17">
        <v>308506</v>
      </c>
      <c r="D24" s="17">
        <f>C24-B24</f>
        <v>-66033.439799999993</v>
      </c>
      <c r="E24" s="11"/>
    </row>
    <row r="25" spans="1:5" ht="15">
      <c r="A25" s="23" t="s">
        <v>29</v>
      </c>
      <c r="B25" s="8">
        <v>1624165.9656000002</v>
      </c>
      <c r="C25" s="17">
        <v>1520000</v>
      </c>
      <c r="D25" s="17">
        <f>C25-B25</f>
        <v>-104165.96560000023</v>
      </c>
      <c r="E25" s="11"/>
    </row>
    <row r="26" spans="1:5" ht="15">
      <c r="A26" s="22" t="s">
        <v>30</v>
      </c>
      <c r="B26" s="7">
        <v>1044445.1044</v>
      </c>
      <c r="C26" s="16">
        <v>1096667.3600000001</v>
      </c>
      <c r="D26" s="16">
        <f>C26-B26</f>
        <v>52222.25560000015</v>
      </c>
      <c r="E26" s="11"/>
    </row>
    <row r="27" spans="1:5" ht="15">
      <c r="A27" s="23" t="s">
        <v>31</v>
      </c>
      <c r="B27" s="8">
        <v>462138.51999999996</v>
      </c>
      <c r="C27" s="17">
        <v>392817.74</v>
      </c>
      <c r="D27" s="17">
        <f>C27-B27</f>
        <v>-69320.77999999997</v>
      </c>
      <c r="E27" s="11"/>
    </row>
    <row r="28" spans="1:5" ht="15">
      <c r="A28" s="22" t="s">
        <v>32</v>
      </c>
      <c r="B28" s="7">
        <v>0</v>
      </c>
      <c r="C28" s="16">
        <v>172500</v>
      </c>
      <c r="D28" s="16">
        <f>C28-B28</f>
        <v>172500</v>
      </c>
      <c r="E28" s="12" t="s">
        <v>14</v>
      </c>
    </row>
    <row r="29" spans="1:5" ht="15">
      <c r="A29" s="22" t="s">
        <v>33</v>
      </c>
      <c r="B29" s="7">
        <v>461430.91</v>
      </c>
      <c r="C29" s="16">
        <v>461430.91</v>
      </c>
      <c r="D29" s="16">
        <f>C29-B29</f>
        <v>0</v>
      </c>
      <c r="E29" s="11"/>
    </row>
    <row r="30" spans="1:5" ht="15">
      <c r="A30" s="23" t="s">
        <v>34</v>
      </c>
      <c r="B30" s="8">
        <v>268759.52</v>
      </c>
      <c r="C30" s="17">
        <v>254962.05000000002</v>
      </c>
      <c r="D30" s="17">
        <f>C30-B30</f>
        <v>-13797.470000000001</v>
      </c>
      <c r="E30" s="11"/>
    </row>
    <row r="31" spans="1:5" ht="15">
      <c r="A31" s="22" t="s">
        <v>35</v>
      </c>
      <c r="B31" s="7">
        <v>147716.72</v>
      </c>
      <c r="C31" s="16">
        <v>166966.72</v>
      </c>
      <c r="D31" s="16">
        <f>C31-B31</f>
        <v>19250</v>
      </c>
      <c r="E31" s="11"/>
    </row>
    <row r="32" spans="1:5" ht="15">
      <c r="A32" s="22" t="s">
        <v>36</v>
      </c>
      <c r="B32" s="7">
        <v>0</v>
      </c>
      <c r="C32" s="16">
        <v>172500</v>
      </c>
      <c r="D32" s="16">
        <f>C32-B32</f>
        <v>172500</v>
      </c>
      <c r="E32" s="12" t="s">
        <v>14</v>
      </c>
    </row>
    <row r="33" spans="1:5" ht="15">
      <c r="A33" s="22" t="s">
        <v>37</v>
      </c>
      <c r="B33" s="7">
        <v>226765.51</v>
      </c>
      <c r="C33" s="16">
        <v>262265.51</v>
      </c>
      <c r="D33" s="16">
        <f>C33-B33</f>
        <v>35500</v>
      </c>
      <c r="E33" s="11"/>
    </row>
    <row r="34" spans="1:5" ht="15">
      <c r="A34" s="22" t="s">
        <v>38</v>
      </c>
      <c r="B34" s="7">
        <v>226800.72</v>
      </c>
      <c r="C34" s="16">
        <v>262300.71999999997</v>
      </c>
      <c r="D34" s="16">
        <f>C34-B34</f>
        <v>35499.999999999971</v>
      </c>
      <c r="E34" s="11"/>
    </row>
    <row r="35" spans="1:5" ht="15">
      <c r="A35" s="22" t="s">
        <v>39</v>
      </c>
      <c r="B35" s="7">
        <v>222736.24</v>
      </c>
      <c r="C35" s="16">
        <v>233861.24</v>
      </c>
      <c r="D35" s="16">
        <f>C35-B35</f>
        <v>11125</v>
      </c>
      <c r="E35" s="11"/>
    </row>
    <row r="36" spans="1:5" ht="15">
      <c r="A36" s="23" t="s">
        <v>40</v>
      </c>
      <c r="B36" s="8">
        <v>456264.44</v>
      </c>
      <c r="C36" s="17">
        <v>387824.77</v>
      </c>
      <c r="D36" s="17">
        <f>C36-B36</f>
        <v>-68439.669999999984</v>
      </c>
      <c r="E36" s="11"/>
    </row>
    <row r="37" spans="1:5" ht="15">
      <c r="A37" s="23" t="s">
        <v>41</v>
      </c>
      <c r="B37" s="8">
        <v>282368.07980000001</v>
      </c>
      <c r="C37" s="17">
        <v>264720.07481249998</v>
      </c>
      <c r="D37" s="17">
        <f>C37-B37</f>
        <v>-17648.004987500026</v>
      </c>
      <c r="E37" s="11"/>
    </row>
    <row r="38" spans="1:5" ht="15">
      <c r="A38" s="22" t="s">
        <v>42</v>
      </c>
      <c r="B38" s="7">
        <v>2568684.7102000001</v>
      </c>
      <c r="C38" s="16">
        <v>2891575.87</v>
      </c>
      <c r="D38" s="16">
        <f>C38-B38</f>
        <v>322891.15980000002</v>
      </c>
      <c r="E38" s="11"/>
    </row>
    <row r="39" spans="1:5" ht="15">
      <c r="A39" s="23" t="s">
        <v>43</v>
      </c>
      <c r="B39" s="8">
        <v>536160.58499999996</v>
      </c>
      <c r="C39" s="17">
        <v>455736.5</v>
      </c>
      <c r="D39" s="17">
        <f>C39-B39</f>
        <v>-80424.084999999963</v>
      </c>
      <c r="E39" s="11"/>
    </row>
    <row r="40" spans="1:5" ht="15">
      <c r="A40" s="22" t="s">
        <v>44</v>
      </c>
      <c r="B40" s="7">
        <v>2688865.11</v>
      </c>
      <c r="C40" s="16">
        <v>2856919.1793749998</v>
      </c>
      <c r="D40" s="16">
        <f>C40-B40</f>
        <v>168054.06937499996</v>
      </c>
      <c r="E40" s="11"/>
    </row>
    <row r="41" spans="1:5" ht="15">
      <c r="A41" s="22" t="s">
        <v>45</v>
      </c>
      <c r="B41" s="7">
        <v>377007.11</v>
      </c>
      <c r="C41" s="16">
        <v>447695.94312499999</v>
      </c>
      <c r="D41" s="16">
        <f>C41-B41</f>
        <v>70688.833125000005</v>
      </c>
      <c r="E41" s="11"/>
    </row>
    <row r="42" spans="1:5" ht="15">
      <c r="A42" s="22" t="s">
        <v>46</v>
      </c>
      <c r="B42" s="7">
        <v>276992.19</v>
      </c>
      <c r="C42" s="16">
        <v>276992.19</v>
      </c>
      <c r="D42" s="16">
        <f>C42-B42</f>
        <v>0</v>
      </c>
      <c r="E42" s="11"/>
    </row>
    <row r="43" spans="1:5" ht="15">
      <c r="A43" s="22" t="s">
        <v>47</v>
      </c>
      <c r="B43" s="7">
        <v>0</v>
      </c>
      <c r="C43" s="16">
        <v>150000</v>
      </c>
      <c r="D43" s="16">
        <f>C43-B43</f>
        <v>150000</v>
      </c>
      <c r="E43" s="12" t="s">
        <v>14</v>
      </c>
    </row>
    <row r="44" spans="1:5" ht="15">
      <c r="A44" s="23" t="s">
        <v>48</v>
      </c>
      <c r="B44" s="8">
        <v>376400.24</v>
      </c>
      <c r="C44" s="17">
        <v>330511.31</v>
      </c>
      <c r="D44" s="17">
        <f>C44-B44</f>
        <v>-45888.929999999993</v>
      </c>
      <c r="E44" s="11"/>
    </row>
    <row r="45" spans="1:5" ht="15">
      <c r="A45" s="22" t="s">
        <v>49</v>
      </c>
      <c r="B45" s="7">
        <v>190480.15000000002</v>
      </c>
      <c r="C45" s="16">
        <v>209730.15000000002</v>
      </c>
      <c r="D45" s="16">
        <f>C45-B45</f>
        <v>19250</v>
      </c>
      <c r="E45" s="11"/>
    </row>
    <row r="46" spans="1:5" ht="15">
      <c r="A46" s="22" t="s">
        <v>50</v>
      </c>
      <c r="B46" s="7">
        <v>1332019.4446</v>
      </c>
      <c r="C46" s="16">
        <v>1665024.31</v>
      </c>
      <c r="D46" s="16">
        <f>C46-B46</f>
        <v>333004.86540000001</v>
      </c>
      <c r="E46" s="11"/>
    </row>
    <row r="47" spans="1:5" ht="15">
      <c r="A47" s="22" t="s">
        <v>51</v>
      </c>
      <c r="B47" s="7">
        <v>0</v>
      </c>
      <c r="C47" s="16">
        <v>172500</v>
      </c>
      <c r="D47" s="16">
        <f>C47-B47</f>
        <v>172500</v>
      </c>
      <c r="E47" s="12" t="s">
        <v>14</v>
      </c>
    </row>
    <row r="48" spans="1:5" ht="15">
      <c r="A48" s="23" t="s">
        <v>52</v>
      </c>
      <c r="B48" s="8">
        <f>126266.29+22968</f>
        <v>149234.28999999998</v>
      </c>
      <c r="C48" s="17">
        <v>0</v>
      </c>
      <c r="D48" s="17">
        <f>C48-B48</f>
        <v>-149234.28999999998</v>
      </c>
      <c r="E48" s="13" t="s">
        <v>26</v>
      </c>
    </row>
    <row r="49" spans="1:5" ht="15">
      <c r="A49" s="22" t="s">
        <v>53</v>
      </c>
      <c r="B49" s="7">
        <v>154778.03</v>
      </c>
      <c r="C49" s="16">
        <v>215722.56</v>
      </c>
      <c r="D49" s="16">
        <f>C49-B49</f>
        <v>60944.53</v>
      </c>
      <c r="E49" s="11"/>
    </row>
    <row r="50" spans="1:5" ht="15">
      <c r="A50" s="23" t="s">
        <v>54</v>
      </c>
      <c r="B50" s="8">
        <v>198084.57120000001</v>
      </c>
      <c r="C50" s="17">
        <v>168371.89</v>
      </c>
      <c r="D50" s="17">
        <f>C50-B50</f>
        <v>-29712.681199999992</v>
      </c>
      <c r="E50" s="11"/>
    </row>
    <row r="51" spans="1:5" ht="15">
      <c r="A51" s="23" t="s">
        <v>55</v>
      </c>
      <c r="B51" s="8">
        <v>1055082.0728</v>
      </c>
      <c r="C51" s="17">
        <v>896819.76</v>
      </c>
      <c r="D51" s="17">
        <f>C51-B51</f>
        <v>-158262.31279999996</v>
      </c>
      <c r="E51" s="11"/>
    </row>
    <row r="52" spans="1:5" ht="15">
      <c r="A52" s="23" t="s">
        <v>56</v>
      </c>
      <c r="B52" s="8">
        <v>196026.28999999998</v>
      </c>
      <c r="C52" s="17">
        <v>174523.00374999997</v>
      </c>
      <c r="D52" s="17">
        <f>C52-B52</f>
        <v>-21503.286250000005</v>
      </c>
      <c r="E52" s="11"/>
    </row>
    <row r="53" spans="1:5" ht="15">
      <c r="A53" s="22" t="s">
        <v>57</v>
      </c>
      <c r="B53" s="7">
        <v>867034.33099999989</v>
      </c>
      <c r="C53" s="16">
        <v>975413.62237499992</v>
      </c>
      <c r="D53" s="16">
        <f>C53-B53</f>
        <v>108379.29137500003</v>
      </c>
      <c r="E53" s="11"/>
    </row>
    <row r="54" spans="1:5" ht="15">
      <c r="A54" s="22" t="s">
        <v>58</v>
      </c>
      <c r="B54" s="7">
        <v>203516.12</v>
      </c>
      <c r="C54" s="16">
        <v>265016.12</v>
      </c>
      <c r="D54" s="16">
        <f>C54-B54</f>
        <v>61500</v>
      </c>
      <c r="E54" s="11"/>
    </row>
    <row r="55" spans="1:5" ht="15">
      <c r="A55" s="22" t="s">
        <v>59</v>
      </c>
      <c r="B55" s="7">
        <v>0</v>
      </c>
      <c r="C55" s="16">
        <v>165000</v>
      </c>
      <c r="D55" s="16">
        <f>C55-B55</f>
        <v>165000</v>
      </c>
      <c r="E55" s="12" t="s">
        <v>14</v>
      </c>
    </row>
    <row r="56" spans="1:5" ht="15">
      <c r="A56" s="23" t="s">
        <v>60</v>
      </c>
      <c r="B56" s="8">
        <f>124748.72+22968</f>
        <v>147716.72</v>
      </c>
      <c r="C56" s="17">
        <v>0</v>
      </c>
      <c r="D56" s="17">
        <f>C56-B56</f>
        <v>-147716.72</v>
      </c>
      <c r="E56" s="12"/>
    </row>
    <row r="57" spans="1:5" ht="15">
      <c r="A57" s="22" t="s">
        <v>61</v>
      </c>
      <c r="B57" s="7">
        <v>1156233.0586000001</v>
      </c>
      <c r="C57" s="16">
        <v>1373026.7570875001</v>
      </c>
      <c r="D57" s="16">
        <f>C57-B57</f>
        <v>216793.69848749996</v>
      </c>
      <c r="E57" s="11"/>
    </row>
    <row r="58" spans="1:5" ht="15">
      <c r="A58" s="23" t="s">
        <v>62</v>
      </c>
      <c r="B58" s="8">
        <v>731002.78040000005</v>
      </c>
      <c r="C58" s="17">
        <v>639627.43284999998</v>
      </c>
      <c r="D58" s="17">
        <f>C58-B58</f>
        <v>-91375.347550000064</v>
      </c>
      <c r="E58" s="11"/>
    </row>
    <row r="59" spans="1:5" ht="15">
      <c r="A59" s="22" t="s">
        <v>63</v>
      </c>
      <c r="B59" s="7">
        <v>1734015.48</v>
      </c>
      <c r="C59" s="16">
        <v>1734015.48</v>
      </c>
      <c r="D59" s="16">
        <f>C59-B59</f>
        <v>0</v>
      </c>
      <c r="E59" s="11"/>
    </row>
    <row r="60" spans="1:5" ht="15">
      <c r="A60" s="22" t="s">
        <v>64</v>
      </c>
      <c r="B60" s="7">
        <v>147716.72</v>
      </c>
      <c r="C60" s="16">
        <v>183216.72</v>
      </c>
      <c r="D60" s="16">
        <f>C60-B60</f>
        <v>35500</v>
      </c>
      <c r="E60" s="11"/>
    </row>
    <row r="61" spans="1:5" ht="15">
      <c r="A61" s="22" t="s">
        <v>65</v>
      </c>
      <c r="B61" s="7">
        <v>147716.72</v>
      </c>
      <c r="C61" s="16">
        <v>150000</v>
      </c>
      <c r="D61" s="16">
        <f>C61-B61</f>
        <v>2283.2799999999988</v>
      </c>
      <c r="E61" s="11"/>
    </row>
    <row r="62" spans="1:5" ht="15">
      <c r="A62" s="22" t="s">
        <v>66</v>
      </c>
      <c r="B62" s="7">
        <v>174197.89799999999</v>
      </c>
      <c r="C62" s="16">
        <v>190888.06</v>
      </c>
      <c r="D62" s="16">
        <f>C62-B62</f>
        <v>16690.162000000011</v>
      </c>
      <c r="E62" s="11"/>
    </row>
    <row r="63" spans="1:5" ht="15">
      <c r="A63" s="22" t="s">
        <v>67</v>
      </c>
      <c r="B63" s="7">
        <v>219784.32000000001</v>
      </c>
      <c r="C63" s="16">
        <v>255284.32</v>
      </c>
      <c r="D63" s="16">
        <f>C63-B63</f>
        <v>35500</v>
      </c>
      <c r="E63" s="11"/>
    </row>
    <row r="64" spans="1:5" ht="15">
      <c r="A64" s="23" t="s">
        <v>68</v>
      </c>
      <c r="B64" s="8">
        <v>1076099.8917999999</v>
      </c>
      <c r="C64" s="17">
        <v>807074.9188499999</v>
      </c>
      <c r="D64" s="17">
        <f>C64-B64</f>
        <v>-269024.97294999997</v>
      </c>
      <c r="E64" s="11"/>
    </row>
    <row r="65" spans="1:5" ht="15">
      <c r="A65" s="23" t="s">
        <v>69</v>
      </c>
      <c r="B65" s="8">
        <v>169146.15</v>
      </c>
      <c r="C65" s="17">
        <v>0</v>
      </c>
      <c r="D65" s="17">
        <f>C65-B65</f>
        <v>-169146.15</v>
      </c>
      <c r="E65" s="13" t="s">
        <v>70</v>
      </c>
    </row>
    <row r="66" spans="1:5" ht="15">
      <c r="A66" s="22" t="s">
        <v>71</v>
      </c>
      <c r="B66" s="7">
        <v>990829.4628000001</v>
      </c>
      <c r="C66" s="16">
        <v>990829.4628000001</v>
      </c>
      <c r="D66" s="16">
        <f>C66-B66</f>
        <v>0</v>
      </c>
      <c r="E66" s="11"/>
    </row>
    <row r="67" spans="1:5" ht="15">
      <c r="A67" s="22" t="s">
        <v>72</v>
      </c>
      <c r="B67" s="7">
        <v>109293.91</v>
      </c>
      <c r="C67" s="16">
        <v>172717.05</v>
      </c>
      <c r="D67" s="16">
        <f>C67-B67</f>
        <v>63423.139999999985</v>
      </c>
      <c r="E67" s="11"/>
    </row>
    <row r="68" spans="1:5" ht="15">
      <c r="A68" s="22" t="s">
        <v>73</v>
      </c>
      <c r="B68" s="7">
        <v>301006.78000000003</v>
      </c>
      <c r="C68" s="16">
        <v>357445.55125000002</v>
      </c>
      <c r="D68" s="16">
        <f>C68-B68</f>
        <v>56438.771249999991</v>
      </c>
      <c r="E68" s="11"/>
    </row>
    <row r="69" spans="1:5" ht="15">
      <c r="A69" s="22" t="s">
        <v>74</v>
      </c>
      <c r="B69" s="7">
        <v>160485.24</v>
      </c>
      <c r="C69" s="16">
        <v>216781.72</v>
      </c>
      <c r="D69" s="16">
        <f>C69-B69</f>
        <v>56296.48000000001</v>
      </c>
      <c r="E69" s="11"/>
    </row>
    <row r="70" spans="1:5" ht="15">
      <c r="A70" s="22" t="s">
        <v>75</v>
      </c>
      <c r="B70" s="7">
        <v>0</v>
      </c>
      <c r="C70" s="16">
        <v>150000</v>
      </c>
      <c r="D70" s="16">
        <f>C70-B70</f>
        <v>150000</v>
      </c>
      <c r="E70" s="12" t="s">
        <v>14</v>
      </c>
    </row>
    <row r="71" spans="1:5" ht="15">
      <c r="A71" s="22" t="s">
        <v>76</v>
      </c>
      <c r="B71" s="7">
        <v>909151.30200000003</v>
      </c>
      <c r="C71" s="16">
        <v>1081529.31</v>
      </c>
      <c r="D71" s="16">
        <f>C71-B71</f>
        <v>172378.00800000003</v>
      </c>
      <c r="E71" s="11"/>
    </row>
    <row r="72" spans="1:5" ht="15">
      <c r="A72" s="22" t="s">
        <v>77</v>
      </c>
      <c r="B72" s="7">
        <v>468699.51879999996</v>
      </c>
      <c r="C72" s="16">
        <v>515569.47</v>
      </c>
      <c r="D72" s="16">
        <f>C72-B72</f>
        <v>46869.95120000001</v>
      </c>
      <c r="E72" s="11"/>
    </row>
    <row r="73" spans="1:5" ht="15">
      <c r="A73" s="22" t="s">
        <v>78</v>
      </c>
      <c r="B73" s="7">
        <v>177314.88</v>
      </c>
      <c r="C73" s="16">
        <v>225814.88</v>
      </c>
      <c r="D73" s="16">
        <f>C73-B73</f>
        <v>48500</v>
      </c>
      <c r="E73" s="11"/>
    </row>
    <row r="74" spans="1:5" ht="15">
      <c r="A74" s="22" t="s">
        <v>79</v>
      </c>
      <c r="B74" s="7">
        <v>2044145.7738000001</v>
      </c>
      <c r="C74" s="16">
        <v>2248560.35</v>
      </c>
      <c r="D74" s="16">
        <f>C74-B74</f>
        <v>204414.57620000001</v>
      </c>
      <c r="E74" s="11"/>
    </row>
    <row r="75" spans="1:5" ht="15">
      <c r="A75" s="22" t="s">
        <v>80</v>
      </c>
      <c r="B75" s="7">
        <v>169288.31</v>
      </c>
      <c r="C75" s="16">
        <v>223370.25</v>
      </c>
      <c r="D75" s="16">
        <f>C75-B75</f>
        <v>54081.94</v>
      </c>
      <c r="E75" s="11"/>
    </row>
    <row r="76" spans="1:5" ht="15">
      <c r="A76" s="23" t="s">
        <v>81</v>
      </c>
      <c r="B76" s="8">
        <f>129783.42+22968</f>
        <v>152751.41999999998</v>
      </c>
      <c r="C76" s="17">
        <v>0</v>
      </c>
      <c r="D76" s="17">
        <f>C76-B76</f>
        <v>-152751.41999999998</v>
      </c>
      <c r="E76" s="13" t="s">
        <v>26</v>
      </c>
    </row>
    <row r="77" spans="1:5" ht="15">
      <c r="A77" s="22" t="s">
        <v>82</v>
      </c>
      <c r="B77" s="7">
        <v>162195.00999999998</v>
      </c>
      <c r="C77" s="16">
        <v>165195.00999999998</v>
      </c>
      <c r="D77" s="16">
        <f>C77-B77</f>
        <v>3000</v>
      </c>
      <c r="E77" s="11"/>
    </row>
    <row r="78" spans="1:5" ht="15">
      <c r="A78" s="22" t="s">
        <v>83</v>
      </c>
      <c r="B78" s="7">
        <v>147716.72</v>
      </c>
      <c r="C78" s="16">
        <v>199466.72</v>
      </c>
      <c r="D78" s="16">
        <f>C78-B78</f>
        <v>51750</v>
      </c>
      <c r="E78" s="11"/>
    </row>
    <row r="79" spans="1:5" ht="15">
      <c r="A79" s="22" t="s">
        <v>84</v>
      </c>
      <c r="B79" s="7">
        <v>220039.16</v>
      </c>
      <c r="C79" s="16">
        <v>223039.16</v>
      </c>
      <c r="D79" s="16">
        <f>C79-B79</f>
        <v>3000</v>
      </c>
      <c r="E79" s="11"/>
    </row>
    <row r="80" spans="1:5" ht="15">
      <c r="A80" s="22" t="s">
        <v>85</v>
      </c>
      <c r="B80" s="7">
        <v>955123.46059999999</v>
      </c>
      <c r="C80" s="16">
        <v>984971.06874374999</v>
      </c>
      <c r="D80" s="16">
        <f>C80-B80</f>
        <v>29847.608143749996</v>
      </c>
      <c r="E80" s="11"/>
    </row>
    <row r="81" spans="1:5" ht="15">
      <c r="A81" s="22" t="s">
        <v>86</v>
      </c>
      <c r="B81" s="7">
        <v>619010.48379999993</v>
      </c>
      <c r="C81" s="16">
        <v>657698.6390374999</v>
      </c>
      <c r="D81" s="16">
        <f>C81-B81</f>
        <v>38688.155237499974</v>
      </c>
      <c r="E81" s="11"/>
    </row>
    <row r="82" spans="1:5" ht="15">
      <c r="A82" s="23" t="s">
        <v>87</v>
      </c>
      <c r="B82" s="8">
        <v>418152.12</v>
      </c>
      <c r="C82" s="17">
        <v>392017.61249999999</v>
      </c>
      <c r="D82" s="17">
        <f>C82-B82</f>
        <v>-26134.507500000007</v>
      </c>
      <c r="E82" s="11"/>
    </row>
    <row r="83" spans="1:5" ht="15">
      <c r="A83" s="23" t="s">
        <v>88</v>
      </c>
      <c r="B83" s="8">
        <v>465180.4</v>
      </c>
      <c r="C83" s="17">
        <v>395403.34</v>
      </c>
      <c r="D83" s="17">
        <f>C83-B83</f>
        <v>-69777.06</v>
      </c>
      <c r="E83" s="11"/>
    </row>
    <row r="84" spans="1:5" ht="15">
      <c r="A84" s="22" t="s">
        <v>89</v>
      </c>
      <c r="B84" s="7">
        <v>0</v>
      </c>
      <c r="C84" s="16">
        <v>172500</v>
      </c>
      <c r="D84" s="16">
        <f>C84-B84</f>
        <v>172500</v>
      </c>
      <c r="E84" s="12" t="s">
        <v>14</v>
      </c>
    </row>
    <row r="85" spans="1:5" ht="15">
      <c r="A85" s="22" t="s">
        <v>90</v>
      </c>
      <c r="B85" s="7">
        <v>168241.8</v>
      </c>
      <c r="C85" s="16">
        <v>171241.8</v>
      </c>
      <c r="D85" s="16">
        <f>C85-B85</f>
        <v>3000</v>
      </c>
      <c r="E85" s="11"/>
    </row>
    <row r="86" spans="1:5" ht="15">
      <c r="A86" s="22" t="s">
        <v>91</v>
      </c>
      <c r="B86" s="7">
        <v>1742824.6258</v>
      </c>
      <c r="C86" s="16">
        <v>1786395.24</v>
      </c>
      <c r="D86" s="16">
        <f>C86-B86</f>
        <v>43570.614199999953</v>
      </c>
      <c r="E86" s="11"/>
    </row>
    <row r="87" spans="1:5" ht="15">
      <c r="A87" s="22" t="s">
        <v>92</v>
      </c>
      <c r="B87" s="7">
        <v>147716.72</v>
      </c>
      <c r="C87" s="16">
        <v>150000</v>
      </c>
      <c r="D87" s="16">
        <f>C87-B87</f>
        <v>2283.2799999999988</v>
      </c>
      <c r="E87" s="11"/>
    </row>
    <row r="88" spans="1:5" ht="15">
      <c r="A88" s="22" t="s">
        <v>93</v>
      </c>
      <c r="B88" s="7">
        <v>415439.82999999996</v>
      </c>
      <c r="C88" s="16">
        <v>415439.82999999996</v>
      </c>
      <c r="D88" s="16">
        <f>C88-B88</f>
        <v>0</v>
      </c>
      <c r="E88" s="11"/>
    </row>
    <row r="89" spans="1:5" ht="15">
      <c r="A89" s="23" t="s">
        <v>94</v>
      </c>
      <c r="B89" s="8">
        <v>356975.63</v>
      </c>
      <c r="C89" s="17">
        <v>303429.28999999998</v>
      </c>
      <c r="D89" s="17">
        <f>C89-B89</f>
        <v>-53546.340000000026</v>
      </c>
      <c r="E89" s="11"/>
    </row>
    <row r="90" spans="1:5" ht="15">
      <c r="A90" s="23" t="s">
        <v>95</v>
      </c>
      <c r="B90" s="8">
        <v>1868494.5649999999</v>
      </c>
      <c r="C90" s="17">
        <v>1751713.65</v>
      </c>
      <c r="D90" s="17">
        <f>C90-B90</f>
        <v>-116780.91500000004</v>
      </c>
      <c r="E90" s="11"/>
    </row>
    <row r="91" spans="1:5" ht="15">
      <c r="A91" s="23" t="s">
        <v>96</v>
      </c>
      <c r="B91" s="8">
        <v>291566.48</v>
      </c>
      <c r="C91" s="17">
        <v>273343.57499999995</v>
      </c>
      <c r="D91" s="17">
        <f>C91-B91</f>
        <v>-18222.905000000028</v>
      </c>
      <c r="E91" s="11"/>
    </row>
    <row r="92" spans="1:5" ht="15">
      <c r="A92" s="23" t="s">
        <v>97</v>
      </c>
      <c r="B92" s="8">
        <v>242974.32</v>
      </c>
      <c r="C92" s="17">
        <v>230788.42500000002</v>
      </c>
      <c r="D92" s="17">
        <f>C92-B92</f>
        <v>-12185.89499999999</v>
      </c>
      <c r="E92" s="11"/>
    </row>
    <row r="93" spans="1:5" ht="15">
      <c r="A93" s="22" t="s">
        <v>98</v>
      </c>
      <c r="B93" s="7">
        <v>0</v>
      </c>
      <c r="C93" s="16">
        <v>172500</v>
      </c>
      <c r="D93" s="16">
        <f>C93-B93</f>
        <v>172500</v>
      </c>
      <c r="E93" s="12" t="s">
        <v>14</v>
      </c>
    </row>
    <row r="94" spans="1:5" ht="15">
      <c r="A94" s="24" t="s">
        <v>99</v>
      </c>
      <c r="B94" s="9">
        <v>149397.98000000001</v>
      </c>
      <c r="C94" s="18">
        <v>150000</v>
      </c>
      <c r="D94" s="18">
        <f>C94-B94</f>
        <v>602.01999999998952</v>
      </c>
      <c r="E94" s="13" t="s">
        <v>100</v>
      </c>
    </row>
    <row r="95" spans="1:5" ht="15">
      <c r="A95" s="23" t="s">
        <v>101</v>
      </c>
      <c r="B95" s="8">
        <v>468698.26759999996</v>
      </c>
      <c r="C95" s="17">
        <v>398393.53</v>
      </c>
      <c r="D95" s="17">
        <f>C95-B95</f>
        <v>-70304.737599999935</v>
      </c>
      <c r="E95" s="11"/>
    </row>
    <row r="96" spans="1:5" ht="15">
      <c r="A96" s="22" t="s">
        <v>102</v>
      </c>
      <c r="B96" s="7">
        <v>0</v>
      </c>
      <c r="C96" s="16">
        <v>168102</v>
      </c>
      <c r="D96" s="16">
        <f>C96-B96</f>
        <v>168102</v>
      </c>
      <c r="E96" s="12" t="s">
        <v>14</v>
      </c>
    </row>
    <row r="97" spans="1:5" ht="15">
      <c r="A97" s="22" t="s">
        <v>103</v>
      </c>
      <c r="B97" s="7">
        <v>0</v>
      </c>
      <c r="C97" s="16">
        <v>150000</v>
      </c>
      <c r="D97" s="16">
        <f>C97-B97</f>
        <v>150000</v>
      </c>
      <c r="E97" s="12" t="s">
        <v>14</v>
      </c>
    </row>
    <row r="98" spans="1:5" ht="15">
      <c r="A98" s="23" t="s">
        <v>104</v>
      </c>
      <c r="B98" s="8">
        <f>143436.64+72672</f>
        <v>216108.64</v>
      </c>
      <c r="C98" s="17">
        <v>0</v>
      </c>
      <c r="D98" s="17">
        <f>C98-B98</f>
        <v>-216108.64</v>
      </c>
      <c r="E98" s="13" t="s">
        <v>26</v>
      </c>
    </row>
    <row r="99" spans="1:5" ht="15">
      <c r="A99" s="23" t="s">
        <v>105</v>
      </c>
      <c r="B99" s="8">
        <f>409438.48+151588.8</f>
        <v>561027.28</v>
      </c>
      <c r="C99" s="17">
        <v>0</v>
      </c>
      <c r="D99" s="17">
        <f>C99-B99</f>
        <v>-561027.28</v>
      </c>
      <c r="E99" s="13" t="s">
        <v>26</v>
      </c>
    </row>
    <row r="100" spans="1:5" ht="15">
      <c r="A100" s="22" t="s">
        <v>106</v>
      </c>
      <c r="B100" s="7">
        <v>404716.02</v>
      </c>
      <c r="C100" s="16">
        <v>427854</v>
      </c>
      <c r="D100" s="16">
        <f>C100-B100</f>
        <v>23137.979999999981</v>
      </c>
      <c r="E100" s="11"/>
    </row>
    <row r="101" spans="1:5" ht="15">
      <c r="A101" s="23" t="s">
        <v>107</v>
      </c>
      <c r="B101" s="8">
        <f>186374.59+42937.62</f>
        <v>229312.21</v>
      </c>
      <c r="C101" s="17">
        <v>0</v>
      </c>
      <c r="D101" s="17">
        <f>C101-B101</f>
        <v>-229312.21</v>
      </c>
      <c r="E101" s="13" t="s">
        <v>26</v>
      </c>
    </row>
    <row r="102" spans="1:5" ht="15">
      <c r="A102" s="22" t="s">
        <v>108</v>
      </c>
      <c r="B102" s="7">
        <v>621497.82459999993</v>
      </c>
      <c r="C102" s="16">
        <v>621497.82459999993</v>
      </c>
      <c r="D102" s="16">
        <f>C102-B102</f>
        <v>0</v>
      </c>
      <c r="E102" s="11"/>
    </row>
    <row r="103" spans="1:5" ht="15">
      <c r="A103" s="23" t="s">
        <v>109</v>
      </c>
      <c r="B103" s="8">
        <v>703328.54520000005</v>
      </c>
      <c r="C103" s="17">
        <v>659370.51</v>
      </c>
      <c r="D103" s="17">
        <f>C103-B103</f>
        <v>-43958.035200000042</v>
      </c>
      <c r="E103" s="11"/>
    </row>
    <row r="104" spans="1:5" ht="15">
      <c r="A104" s="22" t="s">
        <v>110</v>
      </c>
      <c r="B104" s="7">
        <v>1135758.4416</v>
      </c>
      <c r="C104" s="16">
        <v>1135758.4416</v>
      </c>
      <c r="D104" s="16">
        <f>C104-B104</f>
        <v>0</v>
      </c>
      <c r="E104" s="11"/>
    </row>
    <row r="105" spans="1:5" ht="15">
      <c r="A105" s="23" t="s">
        <v>111</v>
      </c>
      <c r="B105" s="8">
        <v>820046.24680000008</v>
      </c>
      <c r="C105" s="17">
        <v>717540.4659500001</v>
      </c>
      <c r="D105" s="17">
        <f>C105-B105</f>
        <v>-102505.78084999998</v>
      </c>
      <c r="E105" s="11"/>
    </row>
    <row r="106" spans="1:5" ht="15">
      <c r="A106" s="23" t="s">
        <v>112</v>
      </c>
      <c r="B106" s="8">
        <v>308512.31</v>
      </c>
      <c r="C106" s="17">
        <v>289230.29062500002</v>
      </c>
      <c r="D106" s="17">
        <f>C106-B106</f>
        <v>-19282.019374999974</v>
      </c>
      <c r="E106" s="11"/>
    </row>
    <row r="107" spans="1:5" ht="15">
      <c r="A107" s="22" t="s">
        <v>113</v>
      </c>
      <c r="B107" s="7">
        <v>0</v>
      </c>
      <c r="C107" s="16">
        <v>150000</v>
      </c>
      <c r="D107" s="16">
        <f>C107-B107</f>
        <v>150000</v>
      </c>
      <c r="E107" s="12" t="s">
        <v>14</v>
      </c>
    </row>
    <row r="108" spans="1:5" ht="15">
      <c r="A108" s="23" t="s">
        <v>114</v>
      </c>
      <c r="B108" s="8">
        <v>318096.90000000002</v>
      </c>
      <c r="C108" s="17">
        <v>270382.37</v>
      </c>
      <c r="D108" s="17">
        <f>C108-B108</f>
        <v>-47714.530000000028</v>
      </c>
      <c r="E108" s="11"/>
    </row>
    <row r="109" spans="1:5" ht="15">
      <c r="A109" s="22" t="s">
        <v>115</v>
      </c>
      <c r="B109" s="7">
        <v>216360.1</v>
      </c>
      <c r="C109" s="16">
        <v>233832.73</v>
      </c>
      <c r="D109" s="16">
        <f>C109-B109</f>
        <v>17472.630000000005</v>
      </c>
      <c r="E109" s="11"/>
    </row>
    <row r="110" spans="1:5" ht="15">
      <c r="A110" s="23" t="s">
        <v>116</v>
      </c>
      <c r="B110" s="8">
        <v>166180.69500000001</v>
      </c>
      <c r="C110" s="17">
        <v>150000</v>
      </c>
      <c r="D110" s="17">
        <f>C110-B110</f>
        <v>-16180.695000000007</v>
      </c>
      <c r="E110" s="11"/>
    </row>
    <row r="111" spans="1:5" ht="15">
      <c r="A111" s="22" t="s">
        <v>117</v>
      </c>
      <c r="B111" s="7">
        <v>286311.03000000003</v>
      </c>
      <c r="C111" s="16">
        <v>322099.90875000006</v>
      </c>
      <c r="D111" s="16">
        <f>C111-B111</f>
        <v>35788.878750000033</v>
      </c>
      <c r="E111" s="11"/>
    </row>
    <row r="112" spans="1:5" ht="15">
      <c r="A112" s="22" t="s">
        <v>118</v>
      </c>
      <c r="B112" s="7">
        <v>2113116.3851999999</v>
      </c>
      <c r="C112" s="16">
        <v>2113116.3851999999</v>
      </c>
      <c r="D112" s="16">
        <f>C112-B112</f>
        <v>0</v>
      </c>
      <c r="E112" s="11"/>
    </row>
    <row r="113" spans="1:5" ht="15">
      <c r="A113" s="23" t="s">
        <v>119</v>
      </c>
      <c r="B113" s="8">
        <v>195621.12</v>
      </c>
      <c r="C113" s="17">
        <v>166277.95000000001</v>
      </c>
      <c r="D113" s="17">
        <f>C113-B113</f>
        <v>-29343.169999999984</v>
      </c>
      <c r="E113" s="11"/>
    </row>
    <row r="114" spans="1:5" ht="15">
      <c r="A114" s="23" t="s">
        <v>120</v>
      </c>
      <c r="B114" s="8">
        <v>552559.80559999996</v>
      </c>
      <c r="C114" s="17">
        <v>457000</v>
      </c>
      <c r="D114" s="17">
        <f>C114-B114</f>
        <v>-95559.805599999963</v>
      </c>
      <c r="E114" s="11"/>
    </row>
    <row r="115" spans="1:5" ht="15">
      <c r="A115" s="23" t="s">
        <v>121</v>
      </c>
      <c r="B115" s="8">
        <v>121622.43</v>
      </c>
      <c r="C115" s="17">
        <v>0</v>
      </c>
      <c r="D115" s="17">
        <f>C115-B115</f>
        <v>-121622.43</v>
      </c>
      <c r="E115" s="13" t="s">
        <v>70</v>
      </c>
    </row>
    <row r="116" spans="1:5" ht="15">
      <c r="A116" s="22" t="s">
        <v>122</v>
      </c>
      <c r="B116" s="7">
        <v>202179.18</v>
      </c>
      <c r="C116" s="16">
        <v>250679.18</v>
      </c>
      <c r="D116" s="16">
        <f>C116-B116</f>
        <v>48500</v>
      </c>
      <c r="E116" s="11"/>
    </row>
    <row r="117" spans="1:5" ht="15">
      <c r="A117" s="22" t="s">
        <v>123</v>
      </c>
      <c r="B117" s="7">
        <v>233398.62</v>
      </c>
      <c r="C117" s="16">
        <v>298398.62</v>
      </c>
      <c r="D117" s="16">
        <f>C117-B117</f>
        <v>65000</v>
      </c>
      <c r="E117" s="11"/>
    </row>
    <row r="118" spans="1:5" ht="15">
      <c r="A118" s="22" t="s">
        <v>124</v>
      </c>
      <c r="B118" s="7">
        <v>0</v>
      </c>
      <c r="C118" s="16">
        <v>172500</v>
      </c>
      <c r="D118" s="16">
        <f>C118-B118</f>
        <v>172500</v>
      </c>
      <c r="E118" s="12" t="s">
        <v>14</v>
      </c>
    </row>
    <row r="119" spans="1:5" ht="15">
      <c r="A119" s="23" t="s">
        <v>125</v>
      </c>
      <c r="B119" s="8">
        <v>530632.82519999996</v>
      </c>
      <c r="C119" s="17">
        <v>497468.27362499997</v>
      </c>
      <c r="D119" s="17">
        <f>C119-B119</f>
        <v>-33164.55157499999</v>
      </c>
      <c r="E119" s="11"/>
    </row>
    <row r="120" spans="1:5" ht="15">
      <c r="A120" s="22" t="s">
        <v>126</v>
      </c>
      <c r="B120" s="7">
        <v>147716.72</v>
      </c>
      <c r="C120" s="16">
        <v>153000</v>
      </c>
      <c r="D120" s="16">
        <f>C120-B120</f>
        <v>5283.2799999999988</v>
      </c>
      <c r="E120" s="11"/>
    </row>
    <row r="121" spans="1:5" ht="15">
      <c r="A121" s="22" t="s">
        <v>127</v>
      </c>
      <c r="B121" s="7">
        <v>178030.89</v>
      </c>
      <c r="C121" s="16">
        <v>224247</v>
      </c>
      <c r="D121" s="16">
        <f>C121-B121</f>
        <v>46216.109999999986</v>
      </c>
      <c r="E121" s="11"/>
    </row>
    <row r="122" spans="1:5" ht="15">
      <c r="A122" s="22" t="s">
        <v>128</v>
      </c>
      <c r="B122" s="7">
        <v>348935.84</v>
      </c>
      <c r="C122" s="16">
        <v>370744.33</v>
      </c>
      <c r="D122" s="16">
        <f>C122-B122</f>
        <v>21808.489999999991</v>
      </c>
      <c r="E122" s="11"/>
    </row>
    <row r="123" spans="1:5" ht="15">
      <c r="A123" s="22" t="s">
        <v>129</v>
      </c>
      <c r="B123" s="7">
        <v>191762.23</v>
      </c>
      <c r="C123" s="16">
        <v>194762.23</v>
      </c>
      <c r="D123" s="16">
        <f>C123-B123</f>
        <v>3000</v>
      </c>
      <c r="E123" s="11"/>
    </row>
    <row r="124" spans="1:5" ht="15">
      <c r="A124" s="22" t="s">
        <v>130</v>
      </c>
      <c r="B124" s="7">
        <v>367965.01</v>
      </c>
      <c r="C124" s="16">
        <v>404761.51</v>
      </c>
      <c r="D124" s="16">
        <f>C124-B124</f>
        <v>36796.5</v>
      </c>
      <c r="E124" s="11"/>
    </row>
    <row r="125" spans="1:5" ht="15">
      <c r="A125" s="22" t="s">
        <v>131</v>
      </c>
      <c r="B125" s="7">
        <v>792813.9365999999</v>
      </c>
      <c r="C125" s="16">
        <v>989215</v>
      </c>
      <c r="D125" s="16">
        <f>C125-B125</f>
        <v>196401.0634000001</v>
      </c>
      <c r="E125" s="11"/>
    </row>
    <row r="126" spans="1:5" ht="15">
      <c r="A126" s="22" t="s">
        <v>132</v>
      </c>
      <c r="B126" s="7">
        <v>0</v>
      </c>
      <c r="C126" s="16">
        <v>150000</v>
      </c>
      <c r="D126" s="16">
        <f>C126-B126</f>
        <v>150000</v>
      </c>
      <c r="E126" s="12" t="s">
        <v>14</v>
      </c>
    </row>
    <row r="127" spans="1:5" ht="15">
      <c r="A127" s="22" t="s">
        <v>133</v>
      </c>
      <c r="B127" s="7">
        <v>173323.35</v>
      </c>
      <c r="C127" s="16">
        <v>197590</v>
      </c>
      <c r="D127" s="16">
        <f>C127-B127</f>
        <v>24266.649999999994</v>
      </c>
      <c r="E127" s="11"/>
    </row>
    <row r="128" spans="1:5" ht="15">
      <c r="A128" s="22" t="s">
        <v>134</v>
      </c>
      <c r="B128" s="7">
        <v>210227.68</v>
      </c>
      <c r="C128" s="16">
        <v>261977.68</v>
      </c>
      <c r="D128" s="16">
        <f>C128-B128</f>
        <v>51750</v>
      </c>
      <c r="E128" s="11"/>
    </row>
    <row r="129" spans="1:5" ht="15">
      <c r="A129" s="22" t="s">
        <v>135</v>
      </c>
      <c r="B129" s="7">
        <v>156123.04</v>
      </c>
      <c r="C129" s="16">
        <v>191623.04000000001</v>
      </c>
      <c r="D129" s="16">
        <f>C129-B129</f>
        <v>35500</v>
      </c>
      <c r="E129" s="11"/>
    </row>
    <row r="130" spans="1:5" ht="15">
      <c r="A130" s="25" t="s">
        <v>136</v>
      </c>
      <c r="B130" s="14">
        <v>344510.33</v>
      </c>
      <c r="C130" s="20">
        <v>292833.78000000003</v>
      </c>
      <c r="D130" s="20">
        <f>C130-B130</f>
        <v>-51676.549999999988</v>
      </c>
      <c r="E130" s="19"/>
    </row>
    <row r="131" spans="1:5" ht="15"/>
  </sheetData>
  <sortState xmlns:xlrd2="http://schemas.microsoft.com/office/spreadsheetml/2017/richdata2" ref="A4:E130">
    <sortCondition ref="A4:A130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ntwoord SV" ma:contentTypeID="0x010100DDC163A814404E44B6734BD6429017EE2D0062D3E8D92C35714C93CE15D703D67B03" ma:contentTypeVersion="209" ma:contentTypeDescription="" ma:contentTypeScope="" ma:versionID="042f2b13dac7ad69b2e39aa7e2511b9d">
  <xsd:schema xmlns:xsd="http://www.w3.org/2001/XMLSchema" xmlns:xs="http://www.w3.org/2001/XMLSchema" xmlns:p="http://schemas.microsoft.com/office/2006/metadata/properties" xmlns:ns1="http://schemas.microsoft.com/sharepoint/v3" xmlns:ns2="d182f509-706b-4aba-aa71-1d7dc8d24a05" xmlns:ns3="http://schemas.microsoft.com/sharepoint.v3" xmlns:ns4="eaa7ac44-3316-4fb7-a1db-447cf4f77e09" xmlns:ns5="9a9ec0f0-7796-43d0-ac1f-4c8c46ee0bd1" xmlns:ns6="4a5bbe67-a8da-4aa0-b91b-62123359b05a" targetNamespace="http://schemas.microsoft.com/office/2006/metadata/properties" ma:root="true" ma:fieldsID="f8361a4cfd85b96136b2eab70de45bcb" ns1:_="" ns2:_="" ns3:_="" ns4:_="" ns5:_="" ns6:_="">
    <xsd:import namespace="http://schemas.microsoft.com/sharepoint/v3"/>
    <xsd:import namespace="d182f509-706b-4aba-aa71-1d7dc8d24a05"/>
    <xsd:import namespace="http://schemas.microsoft.com/sharepoint.v3"/>
    <xsd:import namespace="eaa7ac44-3316-4fb7-a1db-447cf4f77e09"/>
    <xsd:import namespace="9a9ec0f0-7796-43d0-ac1f-4c8c46ee0bd1"/>
    <xsd:import namespace="4a5bbe67-a8da-4aa0-b91b-62123359b05a"/>
    <xsd:element name="properties">
      <xsd:complexType>
        <xsd:sequence>
          <xsd:element name="documentManagement">
            <xsd:complexType>
              <xsd:all>
                <xsd:element ref="ns2:Jaar" minOccurs="0"/>
                <xsd:element ref="ns2:Periode" minOccurs="0"/>
                <xsd:element ref="ns2:Datum" minOccurs="0"/>
                <xsd:element ref="ns3:CategoryDescription" minOccurs="0"/>
                <xsd:element ref="ns4:PV_Vraagdatum" minOccurs="0"/>
                <xsd:element ref="ns4:PV_Documentsoort" minOccurs="0"/>
                <xsd:element ref="ns4:PV_Limietdatum" minOccurs="0"/>
                <xsd:element ref="ns2:Beleidsveld" minOccurs="0"/>
                <xsd:element ref="ns4:PV_Nummer" minOccurs="0"/>
                <xsd:element ref="ns1:AssignedTo" minOccurs="0"/>
                <xsd:element ref="ns4:PV_Minister" minOccurs="0"/>
                <xsd:element ref="ns4:PV_Status" minOccurs="0"/>
                <xsd:element ref="ns4:PV_Ontvangstdatum" minOccurs="0"/>
                <xsd:element ref="ns4:PV_Vraagtype" minOccurs="0"/>
                <xsd:element ref="ns4:a04fe73c7dda49b5833d29e7cb7059ca" minOccurs="0"/>
                <xsd:element ref="ns5:TaxCatchAll" minOccurs="0"/>
                <xsd:element ref="ns5:TaxCatchAllLabel" minOccurs="0"/>
                <xsd:element ref="ns2:BronLibrary" minOccurs="0"/>
                <xsd:element ref="ns2:_dlc_DocId" minOccurs="0"/>
                <xsd:element ref="ns4:ld879dd6c5524251a08ff0340d978cd5" minOccurs="0"/>
                <xsd:element ref="ns2:_dlc_DocIdUrl" minOccurs="0"/>
                <xsd:element ref="ns2:_dlc_DocIdPersistId" minOccurs="0"/>
                <xsd:element ref="ns6:MediaServiceMetadata" minOccurs="0"/>
                <xsd:element ref="ns6:MediaServiceFastMetadata" minOccurs="0"/>
                <xsd:element ref="ns4:SharedWithUsers" minOccurs="0"/>
                <xsd:element ref="ns4:SharedWithDetails" minOccurs="0"/>
                <xsd:element ref="ns6:MediaServiceEventHashCode" minOccurs="0"/>
                <xsd:element ref="ns6:MediaServiceGenerationTime" minOccurs="0"/>
                <xsd:element ref="ns6:MediaServiceAutoTags" minOccurs="0"/>
                <xsd:element ref="ns6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11" nillable="true" ma:displayName="Toegewezen aan" ma:hidden="true" ma:list="UserInfo" ma:SearchPeopleOnly="false" ma:SharePointGroup="0" ma:internalName="AssignedTo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82f509-706b-4aba-aa71-1d7dc8d24a05" elementFormDefault="qualified">
    <xsd:import namespace="http://schemas.microsoft.com/office/2006/documentManagement/types"/>
    <xsd:import namespace="http://schemas.microsoft.com/office/infopath/2007/PartnerControls"/>
    <xsd:element name="Jaar" ma:index="1" nillable="true" ma:displayName="Jaar" ma:default="2021" ma:internalName="Jaar">
      <xsd:simpleType>
        <xsd:restriction base="dms:Text">
          <xsd:maxLength value="255"/>
        </xsd:restriction>
      </xsd:simpleType>
    </xsd:element>
    <xsd:element name="Periode" ma:index="2" nillable="true" ma:displayName="Periode" ma:default="2021-2022" ma:format="Dropdown" ma:indexed="true" ma:internalName="Periode">
      <xsd:simpleType>
        <xsd:union memberTypes="dms:Text">
          <xsd:simpleType>
            <xsd:restriction base="dms:Choice">
              <xsd:enumeration value="2017-2018"/>
              <xsd:enumeration value="2018-2019"/>
              <xsd:enumeration value="2019-2020"/>
              <xsd:enumeration value="2020-2021"/>
              <xsd:enumeration value="2021-2022"/>
              <xsd:enumeration value="2022-2023"/>
              <xsd:enumeration value="2023-2024"/>
              <xsd:enumeration value="2024-2025"/>
            </xsd:restriction>
          </xsd:simpleType>
        </xsd:union>
      </xsd:simpleType>
    </xsd:element>
    <xsd:element name="Datum" ma:index="3" nillable="true" ma:displayName="Datum" ma:default="[today]" ma:format="DateOnly" ma:internalName="Datum">
      <xsd:simpleType>
        <xsd:restriction base="dms:DateTime"/>
      </xsd:simpleType>
    </xsd:element>
    <xsd:element name="Beleidsveld" ma:index="9" nillable="true" ma:displayName="Beleidsveld" ma:hidden="true" ma:internalName="Beleidsveld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ultuur"/>
                    <xsd:enumeration value="Jeugd"/>
                    <xsd:enumeration value="Media"/>
                    <xsd:enumeration value="Overkoepelend"/>
                  </xsd:restriction>
                </xsd:simpleType>
              </xsd:element>
            </xsd:sequence>
          </xsd:extension>
        </xsd:complexContent>
      </xsd:complexType>
    </xsd:element>
    <xsd:element name="BronLibrary" ma:index="25" nillable="true" ma:displayName="BronLibrary" ma:default="Parlementaire Vragen" ma:hidden="true" ma:internalName="BronLibrary" ma:readOnly="false">
      <xsd:simpleType>
        <xsd:restriction base="dms:Text">
          <xsd:maxLength value="255"/>
        </xsd:restriction>
      </xsd:simpleType>
    </xsd:element>
    <xsd:element name="_dlc_DocId" ma:index="26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28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9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4" nillable="true" ma:displayName="Beschrijving" ma:internalName="CategoryDescrip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a7ac44-3316-4fb7-a1db-447cf4f77e09" elementFormDefault="qualified">
    <xsd:import namespace="http://schemas.microsoft.com/office/2006/documentManagement/types"/>
    <xsd:import namespace="http://schemas.microsoft.com/office/infopath/2007/PartnerControls"/>
    <xsd:element name="PV_Vraagdatum" ma:index="6" nillable="true" ma:displayName="Datum Vraag" ma:default="[today]" ma:description="Datum wanneer vraag gesteld is door de vraagsteller." ma:format="DateOnly" ma:hidden="true" ma:internalName="PV_Vraagdatum" ma:readOnly="false">
      <xsd:simpleType>
        <xsd:restriction base="dms:DateTime"/>
      </xsd:simpleType>
    </xsd:element>
    <xsd:element name="PV_Documentsoort" ma:index="7" nillable="true" ma:displayName="DocumentSoort" ma:format="Dropdown" ma:indexed="true" ma:internalName="PV_Documentsoort">
      <xsd:simpleType>
        <xsd:union memberTypes="dms:Text">
          <xsd:simpleType>
            <xsd:restriction base="dms:Choice">
              <xsd:enumeration value="Vraag"/>
              <xsd:enumeration value="Bijlage bij vraag"/>
              <xsd:enumeration value="Antwoord"/>
              <xsd:enumeration value="Bijlage bij antwoord"/>
              <xsd:enumeration value="Andere"/>
            </xsd:restriction>
          </xsd:simpleType>
        </xsd:union>
      </xsd:simpleType>
    </xsd:element>
    <xsd:element name="PV_Limietdatum" ma:index="8" nillable="true" ma:displayName="Limietdatum" ma:default="[today]" ma:description="Uiterste antwoorddatum" ma:format="DateOnly" ma:hidden="true" ma:internalName="PV_Limietdatum" ma:readOnly="false">
      <xsd:simpleType>
        <xsd:restriction base="dms:DateTime"/>
      </xsd:simpleType>
    </xsd:element>
    <xsd:element name="PV_Nummer" ma:index="10" nillable="true" ma:displayName="Nummer Parlementaire vraag" ma:description="Notatie &lt;type&gt;&lt;nummer&gt;   voorbeeld. SV314" ma:hidden="true" ma:internalName="PV_Nummer" ma:readOnly="false">
      <xsd:simpleType>
        <xsd:restriction base="dms:Text">
          <xsd:maxLength value="255"/>
        </xsd:restriction>
      </xsd:simpleType>
    </xsd:element>
    <xsd:element name="PV_Minister" ma:index="13" nillable="true" ma:displayName="Minister" ma:default="Jambon" ma:format="Dropdown" ma:internalName="PV_Minister">
      <xsd:simpleType>
        <xsd:restriction base="dms:Choice">
          <xsd:enumeration value="Dalle"/>
          <xsd:enumeration value="Jambon"/>
          <xsd:enumeration value="Peeters"/>
          <xsd:enumeration value="Gatz"/>
        </xsd:restriction>
      </xsd:simpleType>
    </xsd:element>
    <xsd:element name="PV_Status" ma:index="14" nillable="true" ma:displayName="PV_Status" ma:default="In Behandeling" ma:format="Dropdown" ma:indexed="true" ma:internalName="PV_Status">
      <xsd:simpleType>
        <xsd:restriction base="dms:Choice">
          <xsd:enumeration value="In Behandeling"/>
          <xsd:enumeration value="Ter controle"/>
          <xsd:enumeration value="Beantwoord"/>
        </xsd:restriction>
      </xsd:simpleType>
    </xsd:element>
    <xsd:element name="PV_Ontvangstdatum" ma:index="15" nillable="true" ma:displayName="Ontvangstdatum" ma:default="[today]" ma:description="Datum wanneer vraag is toegekomen op het departement." ma:format="DateOnly" ma:hidden="true" ma:internalName="PV_Ontvangstdatum" ma:readOnly="false">
      <xsd:simpleType>
        <xsd:restriction base="dms:DateTime"/>
      </xsd:simpleType>
    </xsd:element>
    <xsd:element name="PV_Vraagtype" ma:index="16" nillable="true" ma:displayName="Vraagtype" ma:default="Schriftelijke Vraag (SV)" ma:format="RadioButtons" ma:indexed="true" ma:internalName="PV_Vraagtype">
      <xsd:simpleType>
        <xsd:restriction base="dms:Choice">
          <xsd:enumeration value="Actuele Vraag (AV)"/>
          <xsd:enumeration value="Interpellatie (INT)"/>
          <xsd:enumeration value="Schriftelijke Vraag (SV)"/>
          <xsd:enumeration value="Vragen om Uitleg (VOU)"/>
        </xsd:restriction>
      </xsd:simpleType>
    </xsd:element>
    <xsd:element name="a04fe73c7dda49b5833d29e7cb7059ca" ma:index="21" nillable="true" ma:taxonomy="true" ma:internalName="a04fe73c7dda49b5833d29e7cb7059ca" ma:taxonomyFieldName="PV_Vraagsteller" ma:displayName="Vraagsteller" ma:readOnly="false" ma:default="" ma:fieldId="{a04fe73c-7dda-49b5-833d-29e7cb7059ca}" ma:sspId="49ca8161-7180-459b-a0ef-1a71cf6ffea5" ma:termSetId="9cfd2141-3273-433d-9c83-dade275e0d68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ld879dd6c5524251a08ff0340d978cd5" ma:index="27" nillable="true" ma:taxonomy="true" ma:internalName="ld879dd6c5524251a08ff0340d978cd5" ma:taxonomyFieldName="Meta_PV" ma:displayName="Label(s)" ma:default="" ma:fieldId="{5d879dd6-c552-4251-a08f-f0340d978cd5}" ma:taxonomyMulti="true" ma:sspId="49ca8161-7180-459b-a0ef-1a71cf6ffea5" ma:termSetId="2498cf2a-fe80-4a01-abff-780e2f1c0a8d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4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5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ec0f0-7796-43d0-ac1f-4c8c46ee0bd1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description="" ma:hidden="true" ma:list="{ac285a3e-c7b1-4d8d-a197-8358d65d90b0}" ma:internalName="TaxCatchAll" ma:showField="CatchAllData" ma:web="d182f509-706b-4aba-aa71-1d7dc8d24a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3" nillable="true" ma:displayName="Taxonomy Catch All Column1" ma:description="" ma:hidden="true" ma:list="{ac285a3e-c7b1-4d8d-a197-8358d65d90b0}" ma:internalName="TaxCatchAllLabel" ma:readOnly="true" ma:showField="CatchAllDataLabel" ma:web="d182f509-706b-4aba-aa71-1d7dc8d24a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5bbe67-a8da-4aa0-b91b-62123359b0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3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3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3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3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38" nillable="true" ma:displayName="Tags" ma:internalName="MediaServiceAutoTags" ma:readOnly="true">
      <xsd:simpleType>
        <xsd:restriction base="dms:Text"/>
      </xsd:simpleType>
    </xsd:element>
    <xsd:element name="MediaServiceOCR" ma:index="3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8" ma:displayName="Inhoudstype"/>
        <xsd:element ref="dc:title" minOccurs="0" maxOccurs="1" ma:displayName="Vraag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V_Ontvangstdatum xmlns="eaa7ac44-3316-4fb7-a1db-447cf4f77e09">2021-10-04T22:00:00+00:00</PV_Ontvangstdatum>
    <PV_Vraagdatum xmlns="eaa7ac44-3316-4fb7-a1db-447cf4f77e09">2021-09-30T22:00:00+00:00</PV_Vraagdatum>
    <PV_Documentsoort xmlns="eaa7ac44-3316-4fb7-a1db-447cf4f77e09" xsi:nil="true"/>
    <Datum xmlns="d182f509-706b-4aba-aa71-1d7dc8d24a05">2021-10-11T09:53:08+00:00</Datum>
    <PV_Vraagtype xmlns="eaa7ac44-3316-4fb7-a1db-447cf4f77e09">Schriftelijke Vraag (SV)</PV_Vraagtype>
    <AssignedTo xmlns="http://schemas.microsoft.com/sharepoint/v3">
      <UserInfo>
        <DisplayName>Ackx Mieke</DisplayName>
        <AccountId>515</AccountId>
        <AccountType/>
      </UserInfo>
    </AssignedTo>
    <ld879dd6c5524251a08ff0340d978cd5 xmlns="eaa7ac44-3316-4fb7-a1db-447cf4f77e09">
      <Terms xmlns="http://schemas.microsoft.com/office/infopath/2007/PartnerControls"/>
    </ld879dd6c5524251a08ff0340d978cd5>
    <Beleidsveld xmlns="d182f509-706b-4aba-aa71-1d7dc8d24a05">
      <Value>Cultuur</Value>
    </Beleidsveld>
    <a04fe73c7dda49b5833d29e7cb7059ca xmlns="eaa7ac44-3316-4fb7-a1db-447cf4f77e09">
      <Terms xmlns="http://schemas.microsoft.com/office/infopath/2007/PartnerControls">
        <TermInfo xmlns="http://schemas.microsoft.com/office/infopath/2007/PartnerControls">
          <TermName xmlns="http://schemas.microsoft.com/office/infopath/2007/PartnerControls">Janssens Chris</TermName>
          <TermId xmlns="http://schemas.microsoft.com/office/infopath/2007/PartnerControls">5256d356-65a0-440a-b07e-f3bab8eb4824</TermId>
        </TermInfo>
      </Terms>
    </a04fe73c7dda49b5833d29e7cb7059ca>
    <PV_Limietdatum xmlns="eaa7ac44-3316-4fb7-a1db-447cf4f77e09">2021-10-21T22:00:00+00:00</PV_Limietdatum>
    <Jaar xmlns="d182f509-706b-4aba-aa71-1d7dc8d24a05">2021</Jaar>
    <BronLibrary xmlns="d182f509-706b-4aba-aa71-1d7dc8d24a05">Parlementaire Vragen</BronLibrary>
    <Periode xmlns="d182f509-706b-4aba-aa71-1d7dc8d24a05">2021-2022</Periode>
    <PV_Nummer xmlns="eaa7ac44-3316-4fb7-a1db-447cf4f77e09">SV14</PV_Nummer>
    <PV_Status xmlns="eaa7ac44-3316-4fb7-a1db-447cf4f77e09">In Behandeling</PV_Status>
    <CategoryDescription xmlns="http://schemas.microsoft.com/sharepoint.v3" xsi:nil="true"/>
    <PV_Minister xmlns="eaa7ac44-3316-4fb7-a1db-447cf4f77e09">Jambon</PV_Minister>
    <TaxCatchAll xmlns="9a9ec0f0-7796-43d0-ac1f-4c8c46ee0bd1">
      <Value>296</Value>
    </TaxCatchAll>
    <_dlc_DocId xmlns="d182f509-706b-4aba-aa71-1d7dc8d24a05">VF2AXFFXXUWR-10103827-10478</_dlc_DocId>
    <_dlc_DocIdUrl xmlns="d182f509-706b-4aba-aa71-1d7dc8d24a05">
      <Url>https://vlaamseoverheid.sharepoint.com/sites/CJM/p/_layouts/15/DocIdRedir.aspx?ID=VF2AXFFXXUWR-10103827-10478</Url>
      <Description>VF2AXFFXXUWR-10103827-10478</Description>
    </_dlc_DocIdUrl>
  </documentManagement>
</p:properties>
</file>

<file path=customXml/itemProps1.xml><?xml version="1.0" encoding="utf-8"?>
<ds:datastoreItem xmlns:ds="http://schemas.openxmlformats.org/officeDocument/2006/customXml" ds:itemID="{2289A229-6328-45F3-AB70-EA449FCA0226}"/>
</file>

<file path=customXml/itemProps2.xml><?xml version="1.0" encoding="utf-8"?>
<ds:datastoreItem xmlns:ds="http://schemas.openxmlformats.org/officeDocument/2006/customXml" ds:itemID="{B530D6D9-70CB-4A17-8E78-917AC8943A1E}"/>
</file>

<file path=customXml/itemProps3.xml><?xml version="1.0" encoding="utf-8"?>
<ds:datastoreItem xmlns:ds="http://schemas.openxmlformats.org/officeDocument/2006/customXml" ds:itemID="{E4CB54CF-7CAC-44F5-B5E0-F4AF0CDAC5B5}"/>
</file>

<file path=customXml/itemProps4.xml><?xml version="1.0" encoding="utf-8"?>
<ds:datastoreItem xmlns:ds="http://schemas.openxmlformats.org/officeDocument/2006/customXml" ds:itemID="{D980D665-FE95-460E-BBB6-C22B455198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Muller, Allan</dc:creator>
  <cp:keywords/>
  <dc:description/>
  <cp:lastModifiedBy>De Vos Katia</cp:lastModifiedBy>
  <cp:revision/>
  <dcterms:created xsi:type="dcterms:W3CDTF">2021-10-11T09:08:38Z</dcterms:created>
  <dcterms:modified xsi:type="dcterms:W3CDTF">2021-10-13T09:35:55Z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0x010100DDC163A814404E44B6734BD6429017EE2D0062D3E8D92C35714C93CE15D703D67B03</vt:lpwstr>
  </property>
  <property fmtid="{D5CDD505-2E9C-101B-9397-08002B2CF9AE}" pid="3" name="PV_Vraagsteller">
    <vt:lpwstr>296</vt:lpwstr>
  </property>
  <property fmtid="{D5CDD505-2E9C-101B-9397-08002B2CF9AE}" pid="4" name="_dlc_DocIdItemGuid">
    <vt:lpwstr>85b9332f-f821-4455-844d-27e6e8c82e23</vt:lpwstr>
  </property>
  <property fmtid="{D5CDD505-2E9C-101B-9397-08002B2CF9AE}" pid="5" name="Meta_PV">
    <vt:lpwstr/>
  </property>
</Properties>
</file>