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vlaamseoverheid.sharepoint.com/sites/Kabinet0V01/Gedeelde documenten/Parlementaire Vragen/SV's 2020 2021/1129 - K - Vlaams Klimaatfonds  -  Uitgaven_CoörDEMIR/"/>
    </mc:Choice>
  </mc:AlternateContent>
  <xr:revisionPtr revIDLastSave="237" documentId="8_{DAA84776-13BF-44A0-B033-60D1583061CD}" xr6:coauthVersionLast="45" xr6:coauthVersionMax="45" xr10:uidLastSave="{0D138D34-5AB7-4175-989C-4104E733ABC3}"/>
  <bookViews>
    <workbookView xWindow="-120" yWindow="-120" windowWidth="29040" windowHeight="15840" xr2:uid="{00000000-000D-0000-FFFF-FFFF00000000}"/>
  </bookViews>
  <sheets>
    <sheet name="Antw 1-5" sheetId="21" r:id="rId1"/>
    <sheet name="Jambon" sheetId="13" r:id="rId2"/>
    <sheet name="Crevits" sheetId="12" r:id="rId3"/>
    <sheet name="Weyts" sheetId="11" r:id="rId4"/>
    <sheet name="Demir" sheetId="10" r:id="rId5"/>
    <sheet name="Beke" sheetId="8" r:id="rId6"/>
    <sheet name="Diependaele" sheetId="9" r:id="rId7"/>
    <sheet name="Peeters" sheetId="16" r:id="rId8"/>
    <sheet name="Somers" sheetId="18" r:id="rId9"/>
    <sheet name="Dalle" sheetId="19" r:id="rId10"/>
  </sheets>
  <definedNames>
    <definedName name="_xlnm.Print_Area" localSheetId="0">'Antw 1-5'!$A$1:$G$126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7" i="21" l="1"/>
  <c r="D33" i="12"/>
  <c r="F109" i="21" l="1"/>
  <c r="D109" i="21"/>
  <c r="F101" i="21"/>
  <c r="E101" i="21"/>
  <c r="C43" i="21"/>
  <c r="D41" i="21"/>
  <c r="C16" i="21"/>
  <c r="B16" i="21"/>
  <c r="C15" i="21"/>
  <c r="B15" i="21"/>
  <c r="C13" i="21"/>
  <c r="B13" i="21"/>
  <c r="C12" i="21"/>
  <c r="B12" i="21"/>
  <c r="C9" i="16" l="1"/>
  <c r="B9" i="16"/>
  <c r="B14" i="21" s="1"/>
  <c r="B9" i="10"/>
  <c r="B11" i="21" s="1"/>
  <c r="C9" i="11"/>
  <c r="B9" i="11"/>
  <c r="C9" i="12"/>
  <c r="B9" i="12"/>
  <c r="C9" i="13"/>
  <c r="B9" i="13"/>
  <c r="C14" i="21" l="1"/>
  <c r="B10" i="21"/>
  <c r="C10" i="21"/>
  <c r="B9" i="21"/>
  <c r="C9" i="21"/>
  <c r="B8" i="21"/>
  <c r="C8" i="21"/>
  <c r="F38" i="11"/>
  <c r="E38" i="11"/>
  <c r="F40" i="10" l="1"/>
  <c r="D40" i="10"/>
  <c r="D19" i="10"/>
  <c r="C9" i="10" s="1"/>
  <c r="C11" i="21" l="1"/>
  <c r="C16" i="8"/>
</calcChain>
</file>

<file path=xl/sharedStrings.xml><?xml version="1.0" encoding="utf-8"?>
<sst xmlns="http://schemas.openxmlformats.org/spreadsheetml/2006/main" count="631" uniqueCount="108">
  <si>
    <t>Minister</t>
  </si>
  <si>
    <t>Toegewezen entiteit</t>
  </si>
  <si>
    <t>Entiteit</t>
  </si>
  <si>
    <t>Schriftelijke vraag nr. 1129  d.d. 16/06/2021 van Robrecht Bothuyne</t>
  </si>
  <si>
    <t>Budget 2021  in euro</t>
  </si>
  <si>
    <t>2.   Hoe is dat budget verdeeld over de entiteiten binnen het departement van de minister? Graag een opdeling voor het jaar 2021.</t>
  </si>
  <si>
    <t>3.  Voor welke doeleinden wordt dit budget door het departement van de minister gebruikt in 2021?</t>
  </si>
  <si>
    <t>Doeleinden 2021</t>
  </si>
  <si>
    <t>Uitgegeven 2020</t>
  </si>
  <si>
    <t xml:space="preserve">5.     Hoe is het beschikbare budget voor het departement van de minister verdeeld voor 2022 en waarvoor zal het budget gebruikt worden? </t>
  </si>
  <si>
    <t>VAK</t>
  </si>
  <si>
    <t>VEK</t>
  </si>
  <si>
    <t>Uitgegeven (tot en met 31 mei) 2021</t>
  </si>
  <si>
    <t xml:space="preserve">4.     Hoeveel van het beschikbare budget is door het departement van de minister (al) uitgegeven in 2020 en 2021 (tot en met 31 mei)? Graag de uitgaven per jaar en vermelding van welke entiteiten binnen het departement hiervan gebruik hebben gemaakt.  </t>
  </si>
  <si>
    <t>1.     Over welk budget uit het Vlaams Klimaatfonds kan de minister in 2021 beschikken voor zijn/haar departement?</t>
  </si>
  <si>
    <t>Het Facilitair Bedrijf</t>
  </si>
  <si>
    <t>Departement Kanselarij en Buitenlandse Zaken</t>
  </si>
  <si>
    <t>Gebouwenportfolio ter vermindering van primair energieverbruik en BKGemissie van overheidsgebouwen
+ Actieplan Mobiliteit voor laadinfrastructuur en ondersteunende acties</t>
  </si>
  <si>
    <t>Internationale klimaatfinanciering</t>
  </si>
  <si>
    <t>Beke</t>
  </si>
  <si>
    <t>VIPA</t>
  </si>
  <si>
    <t>Verbeteren Energie-efficiëntie van de gebouwen in de sector Welzijn, Volksgezondheid en Gezin</t>
  </si>
  <si>
    <t>Mathias Diependaele</t>
  </si>
  <si>
    <t>Matthias Diependaele</t>
  </si>
  <si>
    <t>Zuhal Demir</t>
  </si>
  <si>
    <t>Aquafin</t>
  </si>
  <si>
    <t xml:space="preserve">Aquafin heeft een intentieverklaring tot samenwerking met Fineg (nv van publiek recht) ondertekend om  onder de vorm van een SPV  de restwarmte van zijn waterzuivering aan de Singel (RWZI Deurne) ter beschikking te stellen als warmtebron voor een warmtedistributienet in de nieuwe wijk Slachthuissite. Andere betrokken partijen zijn de stad Antwerpen, AG VESPA, Triple Living en Fluvius. De warmte voor dit warmtenet zal deels geleverd worden door warmtepompen op het effluent van de RWZI te Deurne. Op basis van een technisch economische haalbaarheidsstudie werd een warmteconcept gekozen, waarbij meer dan 50% van de geproduceerde warmte op een duurzame manier kan worden geleverd. In concreto bestaat de warmteproductie uit een warmtepomp op de restwarmte van het effluent van de RWZI aangevuld met een warmtekrachtinstallatie met warmtebuffer en enkele traditionele aardgasketels als back-up en voor het opvangen van de piekvraag. </t>
  </si>
  <si>
    <t>Departement CJM</t>
  </si>
  <si>
    <t>onbekend (afhankelijk van specifieke bouwprojecten, te bepalen bij volgende BA).</t>
  </si>
  <si>
    <t>Investeringen in eigen infrastructuur, investeringssubsidies energiezuiniger maken van culturele infrastructuur</t>
  </si>
  <si>
    <t>Somers</t>
  </si>
  <si>
    <t>ABB</t>
  </si>
  <si>
    <t>de Rand</t>
  </si>
  <si>
    <t>Energiebesparende investeringen in bestaande gebouwen van vzw de Rand</t>
  </si>
  <si>
    <t>Investeringen in eigen infrastructuur, investeringssubsidies energiezuiniger maken van jeugdinfrastructuur, Energiescans jeugdinfrastructuur</t>
  </si>
  <si>
    <t>Projectsubsidies duurzame lokale klimaatprojecten
Subsidies groendaken
Subsidies ontharding oproep 2</t>
  </si>
  <si>
    <t>Departement Omgeving / PBM</t>
  </si>
  <si>
    <t xml:space="preserve">'=&gt; uitgegeven wordt hier geïnterpreteerd als uitbetaald. </t>
  </si>
  <si>
    <t>VEKA</t>
  </si>
  <si>
    <t xml:space="preserve">noodkoopleningen (ESR-neutraal)
ESR-aanrekenbare uitgaven gekoppeld aan energielening+ en rentesubsidies
projecten renovatiecoaches  en thermografie
ondersteuning VME voor opmaak BENOvatiemasterplan appartementen
pilootproject ondersteuning sociale doelgroep voor onderhoud en afstelling verwarming 
uitbreiding burenpremie
vereffening stroomversnellers lokale besturen 2018
vereffening stroomversnellers lokale besturen 2019
premie warmtepompboilers
vereffening warmtenet Oostende
vereffening warmtenet Antwerpen-Noord
</t>
  </si>
  <si>
    <t>Hilde Crevits</t>
  </si>
  <si>
    <t>VLAIO</t>
  </si>
  <si>
    <t>Indirecte Carbon Leakage Compensatie
Versterking ecologiepremie Carbon Capture &amp; Storage</t>
  </si>
  <si>
    <t>noot : het Fonds voor Innoveren en ondernemen heeft resp. 35.938 k€ en 93.786 k€ in 2020 en 2021 aan middelen ontvangen vanuit het Klimaatfonds</t>
  </si>
  <si>
    <t>Ben Weyts</t>
  </si>
  <si>
    <t>DOV (Fonds Departement)</t>
  </si>
  <si>
    <t>AHOVOKS (Fonds hoger onderwijs)</t>
  </si>
  <si>
    <t>AGION</t>
  </si>
  <si>
    <t>GO!</t>
  </si>
  <si>
    <t>acties ikv sensibilisering en educatie</t>
  </si>
  <si>
    <t>inregeling van ketels en REG-investeringen in onderwijsgebouwen</t>
  </si>
  <si>
    <t>uitvoeren van energiebesparende maatregelen binnen het project basiskwaliteit</t>
  </si>
  <si>
    <t>Het antwoord maakt onderdeel uit van de besprekingen in het kader van BO 2022, en is bijgevolg nog niet beslist.</t>
  </si>
  <si>
    <t>Sport Vlaanderen</t>
  </si>
  <si>
    <t>Energiebesparende maatregelen in de eigen gebouwen</t>
  </si>
  <si>
    <t>VMSW</t>
  </si>
  <si>
    <t>Energierenovatie sociale woningen</t>
  </si>
  <si>
    <t>(waarvan 14.505.886,94 euro op budgetschijf 2019, rest op voorgaande schijven)</t>
  </si>
  <si>
    <t>(waarvan 800,00 euro op budgetschijf 2020, rest op voorgaande schijven)</t>
  </si>
  <si>
    <t>VLIF</t>
  </si>
  <si>
    <t>Departement LV</t>
  </si>
  <si>
    <t>Investeringstypes subsidiëren met potentieel om de broeikasgasuitstoot op land- en tuinbouwbedrijven te verminderen (VLIF)</t>
  </si>
  <si>
    <t>ANB</t>
  </si>
  <si>
    <t>Bosuitbreiding</t>
  </si>
  <si>
    <t>Subsidies Lokale vergroening</t>
  </si>
  <si>
    <t>Lydia Peeters</t>
  </si>
  <si>
    <t>De Lijn</t>
  </si>
  <si>
    <t>Vergroening vloot</t>
  </si>
  <si>
    <t>Actieplan Energie-efficiënte overheidsgebouwen</t>
  </si>
  <si>
    <t xml:space="preserve">Te rapporteren via VAK en VEK van de entiteiten die middelen toegewezen kregen in het kader van actiepaln EE (totaal 1.745.000). NB: omwille van technische redenen werd het BVB voor 2019 genomen in 2020. In de rapportering houden we geen rekening met dit opnieuw genomen BVR. </t>
  </si>
  <si>
    <t xml:space="preserve">Te rapporteren via VAK en VEK van de entiteiten die middelen toegewezen kregen in het kader van actiepaln EE (tot hiertoe € 0 vermits het BVR na 31 mei valt). </t>
  </si>
  <si>
    <t>Laadpaalinfrasturctuur</t>
  </si>
  <si>
    <t>Agentschap Wegen en Verkeer</t>
  </si>
  <si>
    <t>Benjamin Dalle</t>
  </si>
  <si>
    <t>Jan Jambon</t>
  </si>
  <si>
    <t>Wouter Beke</t>
  </si>
  <si>
    <t>Bart Somers</t>
  </si>
  <si>
    <t>Agentschap Binnenlands Bestuur</t>
  </si>
  <si>
    <t>Uitgegeven 2020 in euro</t>
  </si>
  <si>
    <t>Uitgegeven (tot en met 31 mei) 2021 in euro</t>
  </si>
  <si>
    <t>Agentschap Onroerend Erfgoed</t>
  </si>
  <si>
    <t>nvt</t>
  </si>
  <si>
    <t>Het is quasi onmogelijk om de middelen van het Klimaatfonds in te zetten met de huidige instrumenten van Onroerend Erfgoed. 
Het via de begrotingsaanpassing 2021 toegewezen bedrag van 2,5 miljoen euro aan Onroerend Erfgoed zal vanuit het Klimaatfonds naar de VMSW vloeien.</t>
  </si>
  <si>
    <t xml:space="preserve">Matthias Diependaele: </t>
  </si>
  <si>
    <t>Reductie niet energetische emissies rundvee
LULUCF (koolstofopslag in de bodem); het verhogen van het effectieve organische koolstofgehalte van bouwland via het teeltplan
Enerpedia 4.0 energieadvies landbouw</t>
  </si>
  <si>
    <t>Departement Omgeving / Internationaal Beleid</t>
  </si>
  <si>
    <t>onbekend (afhankelijk van specifieke projecten, te bepalen bij volgende BA).</t>
  </si>
  <si>
    <t>Agentschap Plantentuin Meise</t>
  </si>
  <si>
    <t>Uitvoeren projecten Energie Actieplan VEB en opvolgen klimaatprojecten gesubsidieerd via departement Omgeving</t>
  </si>
  <si>
    <t>Noot: de middelen werden ontvangen in vorige jaren en zijn hierboven dus niet opgenomen.</t>
  </si>
  <si>
    <t>APM</t>
  </si>
  <si>
    <t>Noot VLAIO: het Fonds voor Innoveren en ondernemen heeft resp. 35.938 k€ en 93.786 k€ in 2020 en 2021 aan middelen ontvangen vanuit het Klimaatfonds</t>
  </si>
  <si>
    <t>Noot Agentschap Plantentuin Meise: de middelen werden ontvangen in vorige jaren en zijn hierboven dus niet opgenomen.</t>
  </si>
  <si>
    <t>noot: VEB-Klimaatprojectsubsidies</t>
  </si>
  <si>
    <t>Noot APM: VEB-klimaatprojectsubsidies</t>
  </si>
  <si>
    <t>De 14.824.010 euro die voorzien waren voor maatregelen in het kader van het Lokale Energie en Klimaatpact van minister Somers zullen worden betaald vanuit de reguliere begroting van minister Demir. Minister Demir zal voor het overeenkomstige bedrag beroep doen op de middelen uit het Klimaatfonds overeenkomstig de daartoe afgesproken principes van cofinanciering.</t>
  </si>
  <si>
    <t>1.000.000 (*)</t>
  </si>
  <si>
    <t>(*)</t>
  </si>
  <si>
    <t>1.000.000(*)</t>
  </si>
  <si>
    <t>Uitbreiding burenpremie</t>
  </si>
  <si>
    <t>VEB(**)</t>
  </si>
  <si>
    <t>(**)</t>
  </si>
  <si>
    <t>Dit omvat ook realisaties inzake gebouwrenovaties voor andere ministers in het kader van het Actieplan Energie-Efficiëntie.</t>
  </si>
  <si>
    <t xml:space="preserve">Te rapporteren via VAK en VEK van de entiteiten die middelen toegewezen kregen in het kader van actieplan EE (totaal 1.745.000). NB: omwille van technische redenen werd het BVB voor 2019 genomen in 2020. In de rapportering houden we geen rekening met dit opnieuw genomen BVR. </t>
  </si>
  <si>
    <t>De 14.824.010 euro die voorzien waren voor maatregelen in het kader van het Lokale Energie en Klimaatpact van minister Somers zullen worden betaald vanuit de reguliere begroting van minister Demir aangezien de voorziene projecten in het kader van het LEKP niet gefinancierd kunnen worden vanuit het Vlaams Klimaat Fonds volgens decretale bepalingen inzake het bestedingskader van het VKF. Minister Demir zal voor het overeenkomstige bedrag beroep doen op de middelen uit het Klimaatfonds overeenkomstig de daartoe afgesproken principes van cofinanciering.</t>
  </si>
  <si>
    <t>algemene noot: VAK en VEK in dit antwoord verwijzen steeds naar voorziene VAK en VEK in functie van de voorziene timing van uitvoering van de projecten</t>
  </si>
  <si>
    <t>VDAB</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</si>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</sst>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8">
    <xf numFmtId="0" fontId="0" fillId="0" borderId="0" xfId="0"/>
    <xf numFmtId="0" fontId="0" fillId="0" borderId="0" xfId="0" applyFont="1" applyFill="1"/>
    <xf numFmtId="0" fontId="0" fillId="0" borderId="0" xfId="0" applyFont="1" applyFill="1" applyAlignment="1">
      <alignment horizontal="left" wrapText="1"/>
    </xf>
    <xf numFmtId="0" fontId="1" fillId="0" borderId="0" xfId="0" applyFont="1" applyFill="1" applyAlignment="1">
      <alignment horizontal="center"/>
    </xf>
    <xf numFmtId="3" fontId="0" fillId="0" borderId="0" xfId="0" applyNumberFormat="1" applyFont="1" applyFill="1" applyAlignment="1">
      <alignment horizontal="left"/>
    </xf>
    <xf numFmtId="0" fontId="0" fillId="0" borderId="0" xfId="0" applyFont="1" applyFill="1" applyAlignment="1">
      <alignment horizontal="left"/>
    </xf>
    <xf numFmtId="0" fontId="1" fillId="0" borderId="0" xfId="0" applyFont="1" applyFill="1"/>
    <xf numFmtId="0" fontId="1" fillId="0" borderId="0" xfId="0" applyFont="1" applyFill="1" applyAlignment="1"/>
    <xf numFmtId="0" fontId="1" fillId="0" borderId="1" xfId="0" applyFont="1" applyFill="1" applyBorder="1" applyAlignment="1">
      <alignment horizontal="left"/>
    </xf>
    <xf numFmtId="0" fontId="1" fillId="0" borderId="1" xfId="0" applyFont="1" applyFill="1" applyBorder="1" applyAlignment="1">
      <alignment horizontal="center"/>
    </xf>
    <xf numFmtId="0" fontId="0" fillId="0" borderId="1" xfId="0" applyFill="1" applyBorder="1" applyAlignment="1">
      <alignment horizontal="left"/>
    </xf>
    <xf numFmtId="3" fontId="0" fillId="0" borderId="1" xfId="0" applyNumberFormat="1" applyFill="1" applyBorder="1" applyAlignment="1">
      <alignment horizontal="right"/>
    </xf>
    <xf numFmtId="0" fontId="1" fillId="0" borderId="7" xfId="0" applyFont="1" applyFill="1" applyBorder="1" applyAlignment="1">
      <alignment horizontal="left"/>
    </xf>
    <xf numFmtId="0" fontId="1" fillId="0" borderId="6" xfId="0" applyFont="1" applyFill="1" applyBorder="1" applyAlignment="1">
      <alignment horizontal="left"/>
    </xf>
    <xf numFmtId="0" fontId="1" fillId="0" borderId="1" xfId="0" applyFont="1" applyFill="1" applyBorder="1" applyAlignment="1">
      <alignment horizontal="left" wrapText="1"/>
    </xf>
    <xf numFmtId="0" fontId="0" fillId="0" borderId="1" xfId="0" applyFont="1" applyFill="1" applyBorder="1" applyAlignment="1">
      <alignment horizontal="left"/>
    </xf>
    <xf numFmtId="0" fontId="0" fillId="0" borderId="1" xfId="0" applyFont="1" applyFill="1" applyBorder="1" applyAlignment="1">
      <alignment horizontal="left" wrapText="1"/>
    </xf>
    <xf numFmtId="3" fontId="0" fillId="0" borderId="1" xfId="0" applyNumberFormat="1" applyFill="1" applyBorder="1" applyAlignment="1">
      <alignment horizontal="right" vertical="top"/>
    </xf>
    <xf numFmtId="3" fontId="0" fillId="0" borderId="1" xfId="0" applyNumberFormat="1" applyFont="1" applyFill="1" applyBorder="1" applyAlignment="1">
      <alignment horizontal="left"/>
    </xf>
    <xf numFmtId="0" fontId="1" fillId="0" borderId="7" xfId="0" applyFont="1" applyFill="1" applyBorder="1" applyAlignment="1">
      <alignment horizontal="left" wrapText="1"/>
    </xf>
    <xf numFmtId="0" fontId="1" fillId="0" borderId="6" xfId="0" applyFont="1" applyFill="1" applyBorder="1" applyAlignment="1">
      <alignment horizontal="left" wrapText="1"/>
    </xf>
    <xf numFmtId="0" fontId="1" fillId="0" borderId="1" xfId="0" applyFont="1" applyFill="1" applyBorder="1" applyAlignment="1">
      <alignment horizontal="center" wrapText="1"/>
    </xf>
    <xf numFmtId="0" fontId="0" fillId="0" borderId="1" xfId="0" applyFill="1" applyBorder="1" applyAlignment="1">
      <alignment horizontal="left" vertical="top" wrapText="1"/>
    </xf>
    <xf numFmtId="0" fontId="1" fillId="0" borderId="2" xfId="0" applyFont="1" applyFill="1" applyBorder="1" applyAlignment="1">
      <alignment horizontal="left"/>
    </xf>
    <xf numFmtId="0" fontId="0" fillId="0" borderId="4" xfId="0" applyFont="1" applyFill="1" applyBorder="1" applyAlignment="1">
      <alignment horizontal="left"/>
    </xf>
    <xf numFmtId="0" fontId="1" fillId="0" borderId="3" xfId="0" applyFont="1" applyFill="1" applyBorder="1" applyAlignment="1">
      <alignment horizontal="left"/>
    </xf>
    <xf numFmtId="3" fontId="0" fillId="0" borderId="1" xfId="0" applyNumberFormat="1" applyFont="1" applyFill="1" applyBorder="1" applyAlignment="1">
      <alignment horizontal="left" vertical="top" wrapText="1"/>
    </xf>
    <xf numFmtId="0" fontId="0" fillId="0" borderId="5" xfId="0" applyFont="1" applyFill="1" applyBorder="1" applyAlignment="1">
      <alignment horizontal="left"/>
    </xf>
    <xf numFmtId="0" fontId="0" fillId="0" borderId="1" xfId="0" applyFont="1" applyFill="1" applyBorder="1" applyAlignment="1">
      <alignment horizontal="left" vertical="center" wrapText="1"/>
    </xf>
    <xf numFmtId="164" fontId="0" fillId="0" borderId="1" xfId="0" applyNumberFormat="1" applyFill="1" applyBorder="1" applyAlignment="1">
      <alignment horizontal="right" vertical="center"/>
    </xf>
    <xf numFmtId="164" fontId="0" fillId="0" borderId="1" xfId="0" applyNumberFormat="1" applyFont="1" applyFill="1" applyBorder="1" applyAlignment="1">
      <alignment horizontal="righ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0" borderId="0" xfId="0" applyFont="1" applyFill="1" applyBorder="1" applyAlignment="1">
      <alignment horizontal="left" wrapText="1"/>
    </xf>
    <xf numFmtId="3" fontId="0" fillId="0" borderId="1" xfId="0" applyNumberFormat="1" applyFill="1" applyBorder="1"/>
    <xf numFmtId="3"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xf numFmtId="0" fontId="0" fillId="0" borderId="7" xfId="0" applyFill="1" applyBorder="1" applyAlignment="1">
      <alignment horizontal="left"/>
    </xf>
    <xf numFmtId="0" fontId="0" fillId="0" borderId="1" xfId="0" applyFont="1" applyFill="1" applyBorder="1" applyAlignment="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left"/>
    </xf>
    <xf numFmtId="0" fontId="1" fillId="0" borderId="7" xfId="0" applyFont="1" applyFill="1" applyBorder="1" applyAlignment="1">
      <alignment horizontal="left"/>
    </xf>
    <xf numFmtId="0" fontId="0" fillId="0" borderId="1" xfId="0" applyFill="1" applyBorder="1" applyAlignment="1">
      <alignment horizontal="left" wrapText="1"/>
    </xf>
    <xf numFmtId="0" fontId="0" fillId="0" borderId="1" xfId="0" applyFill="1" applyBorder="1" applyAlignment="1">
      <alignment horizontal="left" vertical="top" wrapText="1"/>
    </xf>
    <xf numFmtId="3" fontId="0" fillId="0" borderId="1" xfId="0" applyNumberFormat="1" applyFont="1" applyFill="1" applyBorder="1" applyAlignment="1">
      <alignment horizontal="left" vertical="top" wrapText="1"/>
    </xf>
    <xf numFmtId="0" fontId="0" fillId="0" borderId="0" xfId="0" applyFont="1" applyFill="1" applyAlignment="1">
      <alignment horizontal="left" vertical="top"/>
    </xf>
    <xf numFmtId="3" fontId="0" fillId="0" borderId="1" xfId="0" applyNumberFormat="1"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Alignment="1">
      <alignment horizontal="left"/>
    </xf>
    <xf numFmtId="0" fontId="2" fillId="0" borderId="0" xfId="0" applyFont="1" applyFill="1" applyBorder="1" applyAlignment="1">
      <alignment horizontal="left"/>
    </xf>
    <xf numFmtId="0" fontId="0" fillId="0" borderId="0" xfId="0" applyFont="1" applyFill="1" applyAlignment="1">
      <alignment vertical="center" wrapText="1"/>
    </xf>
    <xf numFmtId="0" fontId="0" fillId="0" borderId="1" xfId="0" applyFont="1"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0" fillId="0" borderId="0" xfId="0" applyFont="1" applyFill="1" applyBorder="1" applyAlignment="1">
      <alignment horizontal="left" vertical="top" wrapText="1"/>
    </xf>
    <xf numFmtId="3" fontId="0" fillId="0" borderId="0" xfId="0" applyNumberFormat="1" applyFill="1" applyBorder="1" applyAlignment="1">
      <alignment horizontal="right" vertical="top"/>
    </xf>
    <xf numFmtId="0" fontId="0" fillId="0" borderId="0" xfId="0" applyFont="1" applyFill="1" applyBorder="1" applyAlignment="1">
      <alignment horizontal="left" vertical="top"/>
    </xf>
    <xf numFmtId="0" fontId="1" fillId="0" borderId="0" xfId="0" applyFont="1" applyFill="1" applyAlignment="1">
      <alignment vertical="top"/>
    </xf>
    <xf numFmtId="0" fontId="1" fillId="0" borderId="7" xfId="0" applyFont="1" applyFill="1" applyBorder="1" applyAlignment="1">
      <alignment horizontal="left" vertical="top"/>
    </xf>
    <xf numFmtId="0" fontId="1" fillId="0" borderId="6" xfId="0" applyFont="1" applyFill="1" applyBorder="1" applyAlignment="1">
      <alignment horizontal="left" vertical="top"/>
    </xf>
    <xf numFmtId="0" fontId="0" fillId="0" borderId="0" xfId="0" applyFont="1" applyFill="1" applyAlignment="1">
      <alignment vertical="top"/>
    </xf>
    <xf numFmtId="3" fontId="0" fillId="0" borderId="0" xfId="0" applyNumberFormat="1" applyFill="1" applyBorder="1"/>
    <xf numFmtId="0" fontId="2" fillId="0" borderId="0" xfId="0" applyFont="1" applyFill="1" applyAlignment="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wrapText="1"/>
    </xf>
    <xf numFmtId="0" fontId="0" fillId="0" borderId="1" xfId="0" applyFont="1" applyFill="1" applyBorder="1" applyAlignment="1">
      <alignment horizontal="left" vertical="top"/>
    </xf>
    <xf numFmtId="0" fontId="0" fillId="0" borderId="7"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1" fillId="0" borderId="0" xfId="0" applyFont="1" applyFill="1" applyAlignment="1">
      <alignment horizontal="left" vertical="top" wrapText="1"/>
    </xf>
    <xf numFmtId="0" fontId="0"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1" xfId="0" applyFont="1" applyFill="1"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left" wrapText="1"/>
    </xf>
    <xf numFmtId="0" fontId="0" fillId="0" borderId="0" xfId="0" applyFont="1" applyFill="1" applyBorder="1" applyAlignment="1">
      <alignment horizontal="left" vertical="center" wrapText="1"/>
    </xf>
    <xf numFmtId="0" fontId="0" fillId="0" borderId="7" xfId="0" applyFill="1" applyBorder="1" applyAlignment="1">
      <alignment horizontal="center" vertical="top"/>
    </xf>
    <xf numFmtId="0" fontId="0" fillId="0" borderId="6" xfId="0" applyFill="1" applyBorder="1" applyAlignment="1">
      <alignment horizontal="center" vertical="top"/>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ACBC-F22E-4DE3-B5D2-BD2B6F70AE17}">
  <dimension ref="A1:T126"/>
  <sheetViews>
    <sheetView tabSelected="1" topLeftCell="A34" zoomScaleNormal="100" workbookViewId="0">
      <selection activeCell="C80" sqref="C80:F80"/>
    </sheetView>
  </sheetViews>
  <sheetFormatPr defaultColWidth="8.85546875" defaultRowHeight="15" x14ac:dyDescent="0.25"/>
  <cols>
    <col min="1" max="1" width="21" style="67"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4" t="s">
        <v>3</v>
      </c>
    </row>
    <row r="2" spans="1:9" x14ac:dyDescent="0.25">
      <c r="A2" s="64"/>
    </row>
    <row r="3" spans="1:9" x14ac:dyDescent="0.25">
      <c r="A3" s="67" t="s">
        <v>105</v>
      </c>
    </row>
    <row r="4" spans="1:9" x14ac:dyDescent="0.25">
      <c r="A4" s="81" t="s">
        <v>14</v>
      </c>
      <c r="B4" s="81"/>
      <c r="C4" s="81"/>
      <c r="D4" s="81"/>
      <c r="E4" s="81"/>
      <c r="F4" s="81"/>
      <c r="G4" s="81"/>
      <c r="H4" s="57"/>
      <c r="I4" s="57"/>
    </row>
    <row r="5" spans="1:9" x14ac:dyDescent="0.25">
      <c r="A5" s="52"/>
      <c r="B5" s="5"/>
      <c r="C5" s="5"/>
      <c r="D5" s="5"/>
      <c r="E5" s="5"/>
      <c r="F5" s="5"/>
      <c r="G5" s="5"/>
      <c r="H5" s="5"/>
      <c r="I5" s="5"/>
    </row>
    <row r="6" spans="1:9" x14ac:dyDescent="0.25">
      <c r="A6" s="65" t="s">
        <v>0</v>
      </c>
      <c r="B6" s="89" t="s">
        <v>4</v>
      </c>
      <c r="C6" s="89"/>
      <c r="D6" s="3"/>
      <c r="E6" s="5"/>
      <c r="F6" s="5"/>
      <c r="G6" s="5"/>
      <c r="H6" s="5"/>
      <c r="I6" s="5"/>
    </row>
    <row r="7" spans="1:9" x14ac:dyDescent="0.25">
      <c r="A7" s="66"/>
      <c r="B7" s="45" t="s">
        <v>10</v>
      </c>
      <c r="C7" s="45" t="s">
        <v>11</v>
      </c>
      <c r="D7" s="3"/>
      <c r="E7" s="5"/>
      <c r="F7" s="5"/>
      <c r="G7" s="5"/>
      <c r="H7" s="5"/>
      <c r="I7" s="5"/>
    </row>
    <row r="8" spans="1:9" x14ac:dyDescent="0.25">
      <c r="A8" s="58" t="s">
        <v>74</v>
      </c>
      <c r="B8" s="18">
        <f>Jambon!B9</f>
        <v>29380361</v>
      </c>
      <c r="C8" s="18">
        <f>Jambon!C9</f>
        <v>17278639</v>
      </c>
      <c r="D8" s="4"/>
      <c r="E8" s="5"/>
      <c r="F8" s="5"/>
      <c r="G8" s="5"/>
      <c r="H8" s="5"/>
      <c r="I8" s="5"/>
    </row>
    <row r="9" spans="1:9" x14ac:dyDescent="0.25">
      <c r="A9" s="58" t="s">
        <v>40</v>
      </c>
      <c r="B9" s="18">
        <f>Crevits!B9</f>
        <v>100836000</v>
      </c>
      <c r="C9" s="18">
        <f>Crevits!C9</f>
        <v>102508000</v>
      </c>
      <c r="D9" s="4"/>
      <c r="E9" s="5"/>
      <c r="F9" s="5"/>
      <c r="G9" s="5"/>
      <c r="H9" s="5"/>
      <c r="I9" s="5"/>
    </row>
    <row r="10" spans="1:9" x14ac:dyDescent="0.25">
      <c r="A10" s="58" t="s">
        <v>44</v>
      </c>
      <c r="B10" s="18">
        <f>+Weyts!B9</f>
        <v>21644712</v>
      </c>
      <c r="C10" s="18">
        <f>+Weyts!C9</f>
        <v>30309968</v>
      </c>
      <c r="D10" s="4"/>
      <c r="E10" s="5"/>
      <c r="F10" s="5"/>
      <c r="G10" s="5"/>
      <c r="H10" s="5"/>
      <c r="I10" s="5"/>
    </row>
    <row r="11" spans="1:9" x14ac:dyDescent="0.25">
      <c r="A11" s="58" t="s">
        <v>24</v>
      </c>
      <c r="B11" s="18">
        <f>Demir!B9</f>
        <v>26911000</v>
      </c>
      <c r="C11" s="18">
        <f>Demir!C9</f>
        <v>43071643</v>
      </c>
      <c r="D11" s="4"/>
      <c r="E11" s="5"/>
      <c r="F11" s="5"/>
      <c r="G11" s="5"/>
      <c r="H11" s="5"/>
      <c r="I11" s="5"/>
    </row>
    <row r="12" spans="1:9" x14ac:dyDescent="0.25">
      <c r="A12" s="58" t="s">
        <v>75</v>
      </c>
      <c r="B12" s="18">
        <f>Beke!B9</f>
        <v>8400000</v>
      </c>
      <c r="C12" s="18">
        <f>Beke!C9</f>
        <v>15600000</v>
      </c>
      <c r="D12" s="4"/>
      <c r="E12" s="5"/>
      <c r="F12" s="5"/>
      <c r="G12" s="5"/>
      <c r="H12" s="5"/>
      <c r="I12" s="5"/>
    </row>
    <row r="13" spans="1:9" x14ac:dyDescent="0.25">
      <c r="A13" s="58" t="s">
        <v>22</v>
      </c>
      <c r="B13" s="18">
        <f>Diependaele!B9</f>
        <v>8400000</v>
      </c>
      <c r="C13" s="18">
        <f>Diependaele!C9</f>
        <v>8400000</v>
      </c>
      <c r="D13" s="4"/>
      <c r="E13" s="5"/>
      <c r="F13" s="5"/>
      <c r="G13" s="5"/>
      <c r="H13" s="5"/>
      <c r="I13" s="5"/>
    </row>
    <row r="14" spans="1:9" x14ac:dyDescent="0.25">
      <c r="A14" s="58" t="s">
        <v>65</v>
      </c>
      <c r="B14" s="18">
        <f>Peeters!B9</f>
        <v>0</v>
      </c>
      <c r="C14" s="18">
        <f>Peeters!C9</f>
        <v>15968000</v>
      </c>
      <c r="D14" s="4"/>
      <c r="E14" s="5"/>
      <c r="F14" s="5"/>
      <c r="G14" s="5"/>
      <c r="H14" s="5"/>
      <c r="I14" s="5"/>
    </row>
    <row r="15" spans="1:9" x14ac:dyDescent="0.25">
      <c r="A15" s="58" t="s">
        <v>76</v>
      </c>
      <c r="B15" s="18" t="str">
        <f>Somers!B8</f>
        <v>1.000.000 (*)</v>
      </c>
      <c r="C15" s="18">
        <f>Somers!C8</f>
        <v>0</v>
      </c>
      <c r="D15" s="4"/>
      <c r="E15" s="5"/>
      <c r="F15" s="5"/>
      <c r="G15" s="5"/>
      <c r="H15" s="5"/>
      <c r="I15" s="5"/>
    </row>
    <row r="16" spans="1:9" x14ac:dyDescent="0.25">
      <c r="A16" s="58" t="s">
        <v>73</v>
      </c>
      <c r="B16" s="18">
        <f>Dalle!B9</f>
        <v>2860000</v>
      </c>
      <c r="C16" s="18">
        <f>Dalle!C9</f>
        <v>2860000</v>
      </c>
      <c r="D16" s="5"/>
      <c r="E16" s="5"/>
      <c r="F16" s="5"/>
      <c r="G16" s="5"/>
      <c r="H16" s="5"/>
      <c r="I16" s="5"/>
    </row>
    <row r="17" spans="1:20" x14ac:dyDescent="0.25">
      <c r="A17" s="63"/>
      <c r="B17" s="37"/>
      <c r="C17" s="37"/>
      <c r="D17" s="5"/>
      <c r="E17" s="5"/>
      <c r="F17" s="5"/>
      <c r="G17" s="5"/>
      <c r="H17" s="5"/>
      <c r="I17" s="5"/>
    </row>
    <row r="18" spans="1:20" x14ac:dyDescent="0.25">
      <c r="A18" s="67" t="s">
        <v>97</v>
      </c>
      <c r="B18" s="107" t="s">
        <v>104</v>
      </c>
      <c r="C18" s="107"/>
      <c r="D18" s="107"/>
      <c r="E18" s="107"/>
      <c r="F18" s="107"/>
      <c r="G18" s="107"/>
      <c r="H18" s="107"/>
      <c r="I18" s="107"/>
      <c r="J18" s="107"/>
      <c r="K18" s="107"/>
      <c r="L18" s="107"/>
      <c r="M18" s="107"/>
      <c r="N18" s="107"/>
      <c r="O18" s="107"/>
      <c r="P18" s="107"/>
      <c r="Q18" s="107"/>
      <c r="R18" s="107"/>
      <c r="S18" s="107"/>
      <c r="T18" s="107"/>
    </row>
    <row r="19" spans="1:20" x14ac:dyDescent="0.25">
      <c r="B19" s="107"/>
      <c r="C19" s="107"/>
      <c r="D19" s="107"/>
      <c r="E19" s="107"/>
      <c r="F19" s="107"/>
      <c r="G19" s="107"/>
      <c r="H19" s="107"/>
      <c r="I19" s="107"/>
      <c r="J19" s="107"/>
      <c r="K19" s="107"/>
      <c r="L19" s="107"/>
      <c r="M19" s="107"/>
      <c r="N19" s="107"/>
      <c r="O19" s="107"/>
      <c r="P19" s="107"/>
      <c r="Q19" s="107"/>
      <c r="R19" s="107"/>
      <c r="S19" s="107"/>
      <c r="T19" s="107"/>
    </row>
    <row r="20" spans="1:20" x14ac:dyDescent="0.25">
      <c r="A20" s="52"/>
      <c r="B20" s="107"/>
      <c r="C20" s="107"/>
      <c r="D20" s="107"/>
      <c r="E20" s="107"/>
      <c r="F20" s="107"/>
      <c r="G20" s="107"/>
      <c r="H20" s="107"/>
      <c r="I20" s="107"/>
      <c r="J20" s="107"/>
      <c r="K20" s="107"/>
      <c r="L20" s="107"/>
      <c r="M20" s="107"/>
      <c r="N20" s="107"/>
      <c r="O20" s="107"/>
      <c r="P20" s="107"/>
      <c r="Q20" s="107"/>
      <c r="R20" s="107"/>
      <c r="S20" s="107"/>
      <c r="T20" s="107"/>
    </row>
    <row r="21" spans="1:20" x14ac:dyDescent="0.25">
      <c r="A21" s="81" t="s">
        <v>5</v>
      </c>
      <c r="B21" s="81"/>
      <c r="C21" s="81"/>
      <c r="D21" s="81"/>
      <c r="E21" s="81"/>
      <c r="F21" s="81"/>
      <c r="G21" s="81"/>
      <c r="H21" s="57"/>
      <c r="I21" s="57"/>
    </row>
    <row r="22" spans="1:20" x14ac:dyDescent="0.25">
      <c r="A22" s="52"/>
      <c r="B22" s="5"/>
      <c r="C22" s="5"/>
      <c r="D22" s="5"/>
      <c r="E22" s="5"/>
      <c r="F22" s="5"/>
      <c r="G22" s="5"/>
      <c r="H22" s="5"/>
      <c r="I22" s="5"/>
    </row>
    <row r="23" spans="1:20" ht="30" x14ac:dyDescent="0.25">
      <c r="A23" s="65" t="s">
        <v>0</v>
      </c>
      <c r="B23" s="19" t="s">
        <v>1</v>
      </c>
      <c r="C23" s="89" t="s">
        <v>4</v>
      </c>
      <c r="D23" s="89"/>
      <c r="E23" s="7"/>
      <c r="F23" s="3"/>
      <c r="G23" s="5"/>
      <c r="H23" s="5"/>
      <c r="I23" s="5"/>
    </row>
    <row r="24" spans="1:20" x14ac:dyDescent="0.25">
      <c r="A24" s="66"/>
      <c r="B24" s="20"/>
      <c r="C24" s="45" t="s">
        <v>10</v>
      </c>
      <c r="D24" s="45" t="s">
        <v>11</v>
      </c>
      <c r="E24" s="3"/>
      <c r="F24" s="3"/>
      <c r="G24" s="5"/>
      <c r="H24" s="5"/>
      <c r="I24" s="5"/>
    </row>
    <row r="25" spans="1:20" ht="29.25" customHeight="1" x14ac:dyDescent="0.25">
      <c r="A25" s="76" t="s">
        <v>74</v>
      </c>
      <c r="B25" s="16" t="s">
        <v>15</v>
      </c>
      <c r="C25" s="17">
        <v>21531000</v>
      </c>
      <c r="D25" s="17">
        <v>14878000</v>
      </c>
      <c r="E25" s="4"/>
      <c r="F25" s="4"/>
      <c r="G25" s="5"/>
      <c r="H25" s="5"/>
      <c r="I25" s="5"/>
    </row>
    <row r="26" spans="1:20" ht="56.25" customHeight="1" x14ac:dyDescent="0.25">
      <c r="A26" s="77"/>
      <c r="B26" s="16" t="s">
        <v>16</v>
      </c>
      <c r="C26" s="17">
        <v>0</v>
      </c>
      <c r="D26" s="17">
        <v>2400639</v>
      </c>
      <c r="E26" s="4"/>
      <c r="F26" s="4"/>
      <c r="G26" s="5"/>
      <c r="H26" s="5"/>
      <c r="I26" s="5"/>
    </row>
    <row r="27" spans="1:20" ht="93" customHeight="1" x14ac:dyDescent="0.25">
      <c r="A27" s="77"/>
      <c r="B27" s="44" t="s">
        <v>85</v>
      </c>
      <c r="C27" s="17">
        <v>4849361</v>
      </c>
      <c r="D27" s="53" t="s">
        <v>86</v>
      </c>
      <c r="E27" s="4"/>
      <c r="F27" s="4"/>
      <c r="G27" s="5"/>
      <c r="H27" s="5"/>
      <c r="I27" s="5"/>
    </row>
    <row r="28" spans="1:20" ht="93.75" customHeight="1" x14ac:dyDescent="0.25">
      <c r="A28" s="78"/>
      <c r="B28" s="44" t="s">
        <v>27</v>
      </c>
      <c r="C28" s="17">
        <v>3000000</v>
      </c>
      <c r="D28" s="51" t="s">
        <v>28</v>
      </c>
      <c r="E28" s="4"/>
      <c r="F28" s="4"/>
      <c r="G28" s="5"/>
      <c r="H28" s="5"/>
      <c r="I28" s="5"/>
    </row>
    <row r="29" spans="1:20" ht="19.899999999999999" customHeight="1" x14ac:dyDescent="0.25">
      <c r="A29" s="76" t="s">
        <v>40</v>
      </c>
      <c r="B29" s="16" t="s">
        <v>41</v>
      </c>
      <c r="C29" s="17">
        <v>95286000</v>
      </c>
      <c r="D29" s="17">
        <v>96286</v>
      </c>
      <c r="E29" s="4"/>
      <c r="F29" s="4"/>
      <c r="G29" s="5"/>
      <c r="H29" s="5"/>
      <c r="I29" s="5"/>
    </row>
    <row r="30" spans="1:20" ht="19.899999999999999" customHeight="1" x14ac:dyDescent="0.25">
      <c r="A30" s="77"/>
      <c r="B30" s="16" t="s">
        <v>59</v>
      </c>
      <c r="C30" s="17">
        <v>3000000</v>
      </c>
      <c r="D30" s="17">
        <v>4112000</v>
      </c>
      <c r="E30" s="4"/>
      <c r="F30" s="4"/>
      <c r="G30" s="5"/>
      <c r="H30" s="5"/>
      <c r="I30" s="5"/>
    </row>
    <row r="31" spans="1:20" ht="19.899999999999999" customHeight="1" x14ac:dyDescent="0.25">
      <c r="A31" s="78"/>
      <c r="B31" s="16" t="s">
        <v>60</v>
      </c>
      <c r="C31" s="17">
        <v>2550000</v>
      </c>
      <c r="D31" s="17">
        <v>2110000</v>
      </c>
      <c r="E31" s="4"/>
      <c r="F31" s="4"/>
      <c r="G31" s="5"/>
      <c r="H31" s="5"/>
      <c r="I31" s="5"/>
    </row>
    <row r="32" spans="1:20" ht="19.899999999999999" customHeight="1" x14ac:dyDescent="0.25">
      <c r="A32" s="76" t="s">
        <v>44</v>
      </c>
      <c r="B32" s="49" t="s">
        <v>32</v>
      </c>
      <c r="C32" s="17">
        <v>0</v>
      </c>
      <c r="D32" s="17">
        <v>1942000</v>
      </c>
      <c r="E32" s="4"/>
      <c r="F32" s="4"/>
      <c r="G32" s="5"/>
      <c r="H32" s="5"/>
      <c r="I32" s="5"/>
    </row>
    <row r="33" spans="1:9" ht="34.5" customHeight="1" x14ac:dyDescent="0.25">
      <c r="A33" s="77"/>
      <c r="B33" s="28" t="s">
        <v>45</v>
      </c>
      <c r="C33" s="29">
        <v>675932</v>
      </c>
      <c r="D33" s="29">
        <v>675932</v>
      </c>
      <c r="E33" s="4"/>
      <c r="F33" s="4"/>
      <c r="G33" s="5"/>
      <c r="H33" s="5"/>
      <c r="I33" s="5"/>
    </row>
    <row r="34" spans="1:9" ht="30" customHeight="1" x14ac:dyDescent="0.25">
      <c r="A34" s="77"/>
      <c r="B34" s="28" t="s">
        <v>46</v>
      </c>
      <c r="C34" s="29">
        <v>8227036</v>
      </c>
      <c r="D34" s="29">
        <v>8227036</v>
      </c>
      <c r="E34" s="4"/>
      <c r="F34" s="4"/>
      <c r="G34" s="5"/>
      <c r="H34" s="5"/>
      <c r="I34" s="5"/>
    </row>
    <row r="35" spans="1:9" ht="19.899999999999999" customHeight="1" x14ac:dyDescent="0.25">
      <c r="A35" s="77"/>
      <c r="B35" s="28" t="s">
        <v>47</v>
      </c>
      <c r="C35" s="30">
        <v>4704000</v>
      </c>
      <c r="D35" s="30">
        <v>11905000</v>
      </c>
      <c r="E35" s="4"/>
      <c r="F35" s="4"/>
      <c r="G35" s="5"/>
      <c r="H35" s="5"/>
      <c r="I35" s="5"/>
    </row>
    <row r="36" spans="1:9" ht="19.899999999999999" customHeight="1" x14ac:dyDescent="0.25">
      <c r="A36" s="77"/>
      <c r="B36" s="28" t="s">
        <v>48</v>
      </c>
      <c r="C36" s="30">
        <v>3837744</v>
      </c>
      <c r="D36" s="30">
        <v>3360000</v>
      </c>
      <c r="E36" s="4"/>
      <c r="F36" s="4"/>
      <c r="G36" s="5"/>
      <c r="H36" s="5"/>
      <c r="I36" s="5"/>
    </row>
    <row r="37" spans="1:9" ht="19.899999999999999" customHeight="1" x14ac:dyDescent="0.25">
      <c r="A37" s="78"/>
      <c r="B37" s="16" t="s">
        <v>53</v>
      </c>
      <c r="C37" s="17">
        <v>4200000</v>
      </c>
      <c r="D37" s="17">
        <v>4200000</v>
      </c>
      <c r="E37" s="4"/>
      <c r="F37" s="4"/>
      <c r="G37" s="5"/>
      <c r="H37" s="5"/>
      <c r="I37" s="5"/>
    </row>
    <row r="38" spans="1:9" ht="19.899999999999999" customHeight="1" x14ac:dyDescent="0.25">
      <c r="A38" s="76" t="s">
        <v>24</v>
      </c>
      <c r="B38" s="16" t="s">
        <v>25</v>
      </c>
      <c r="C38" s="17">
        <v>800000</v>
      </c>
      <c r="D38" s="17">
        <v>800000</v>
      </c>
      <c r="E38" s="4"/>
      <c r="F38" s="4"/>
      <c r="G38" s="5"/>
      <c r="H38" s="5"/>
      <c r="I38" s="5"/>
    </row>
    <row r="39" spans="1:9" ht="19.899999999999999" customHeight="1" x14ac:dyDescent="0.25">
      <c r="A39" s="77"/>
      <c r="B39" s="16" t="s">
        <v>38</v>
      </c>
      <c r="C39" s="17">
        <v>18216000</v>
      </c>
      <c r="D39" s="17">
        <v>29756000</v>
      </c>
      <c r="E39" s="4"/>
      <c r="F39" s="4"/>
      <c r="G39" s="5"/>
      <c r="H39" s="5"/>
      <c r="I39" s="5"/>
    </row>
    <row r="40" spans="1:9" ht="19.899999999999999" customHeight="1" x14ac:dyDescent="0.25">
      <c r="A40" s="77"/>
      <c r="B40" s="16" t="s">
        <v>62</v>
      </c>
      <c r="C40" s="17">
        <v>0</v>
      </c>
      <c r="D40" s="17">
        <v>634606</v>
      </c>
      <c r="E40" s="4"/>
      <c r="F40" s="4"/>
      <c r="G40" s="5"/>
      <c r="H40" s="5"/>
      <c r="I40" s="5"/>
    </row>
    <row r="41" spans="1:9" ht="30" customHeight="1" x14ac:dyDescent="0.25">
      <c r="A41" s="77"/>
      <c r="B41" s="16" t="s">
        <v>36</v>
      </c>
      <c r="C41" s="17">
        <v>0</v>
      </c>
      <c r="D41" s="17">
        <f>1332304+1126613+1527120</f>
        <v>3986037</v>
      </c>
      <c r="E41" s="4"/>
      <c r="F41" s="4"/>
      <c r="G41" s="5"/>
      <c r="H41" s="5"/>
      <c r="I41" s="5"/>
    </row>
    <row r="42" spans="1:9" ht="27" customHeight="1" x14ac:dyDescent="0.25">
      <c r="A42" s="78"/>
      <c r="B42" s="16" t="s">
        <v>100</v>
      </c>
      <c r="C42" s="17">
        <v>7895000</v>
      </c>
      <c r="D42" s="17">
        <v>7895000</v>
      </c>
      <c r="E42" s="4"/>
      <c r="F42" s="4"/>
      <c r="G42" s="5"/>
      <c r="H42" s="5"/>
      <c r="I42" s="5"/>
    </row>
    <row r="43" spans="1:9" ht="19.899999999999999" customHeight="1" x14ac:dyDescent="0.25">
      <c r="A43" s="58" t="s">
        <v>75</v>
      </c>
      <c r="B43" s="49" t="s">
        <v>20</v>
      </c>
      <c r="C43" s="11">
        <f>8400000</f>
        <v>8400000</v>
      </c>
      <c r="D43" s="11">
        <v>15600000</v>
      </c>
      <c r="E43" s="4"/>
      <c r="F43" s="4"/>
      <c r="G43" s="5"/>
      <c r="H43" s="5"/>
      <c r="I43" s="5"/>
    </row>
    <row r="44" spans="1:9" ht="45" x14ac:dyDescent="0.25">
      <c r="A44" s="76" t="s">
        <v>23</v>
      </c>
      <c r="B44" s="49" t="s">
        <v>80</v>
      </c>
      <c r="C44" s="11">
        <v>2500000</v>
      </c>
      <c r="D44" s="11">
        <v>2500000</v>
      </c>
      <c r="E44" s="4"/>
      <c r="F44" s="4"/>
      <c r="G44" s="5"/>
      <c r="H44" s="5"/>
      <c r="I44" s="5"/>
    </row>
    <row r="45" spans="1:9" ht="19.899999999999999" customHeight="1" x14ac:dyDescent="0.25">
      <c r="A45" s="78"/>
      <c r="B45" s="16" t="s">
        <v>55</v>
      </c>
      <c r="C45" s="17">
        <v>5900000</v>
      </c>
      <c r="D45" s="17">
        <v>5900000</v>
      </c>
      <c r="E45" s="4"/>
      <c r="F45" s="4"/>
      <c r="G45" s="5"/>
      <c r="H45" s="5"/>
      <c r="I45" s="5"/>
    </row>
    <row r="46" spans="1:9" ht="19.899999999999999" customHeight="1" x14ac:dyDescent="0.25">
      <c r="A46" s="76" t="s">
        <v>65</v>
      </c>
      <c r="B46" s="16" t="s">
        <v>66</v>
      </c>
      <c r="C46" s="17">
        <v>0</v>
      </c>
      <c r="D46" s="17">
        <v>15500000</v>
      </c>
      <c r="E46" s="4"/>
      <c r="F46" s="4"/>
      <c r="G46" s="5"/>
      <c r="H46" s="5"/>
      <c r="I46" s="5"/>
    </row>
    <row r="47" spans="1:9" ht="45" x14ac:dyDescent="0.25">
      <c r="A47" s="78"/>
      <c r="B47" s="16" t="s">
        <v>72</v>
      </c>
      <c r="C47" s="17">
        <v>0</v>
      </c>
      <c r="D47" s="17">
        <v>468000</v>
      </c>
      <c r="E47" s="4"/>
      <c r="F47" s="4"/>
      <c r="G47" s="5"/>
      <c r="H47" s="5"/>
      <c r="I47" s="5"/>
    </row>
    <row r="48" spans="1:9" ht="45" x14ac:dyDescent="0.25">
      <c r="A48" s="60" t="s">
        <v>30</v>
      </c>
      <c r="B48" s="49" t="s">
        <v>77</v>
      </c>
      <c r="C48" s="17" t="s">
        <v>98</v>
      </c>
      <c r="D48" s="17">
        <v>0</v>
      </c>
      <c r="E48" s="4"/>
      <c r="F48" s="4"/>
      <c r="G48" s="5"/>
      <c r="H48" s="5"/>
      <c r="I48" s="5"/>
    </row>
    <row r="49" spans="1:9" ht="19.899999999999999" customHeight="1" x14ac:dyDescent="0.25">
      <c r="A49" s="58" t="s">
        <v>73</v>
      </c>
      <c r="B49" s="16" t="s">
        <v>27</v>
      </c>
      <c r="C49" s="17">
        <v>2860000</v>
      </c>
      <c r="D49" s="17">
        <v>2860000</v>
      </c>
      <c r="E49" s="4"/>
      <c r="F49" s="4"/>
      <c r="G49" s="5"/>
      <c r="H49" s="5"/>
      <c r="I49" s="5"/>
    </row>
    <row r="50" spans="1:9" ht="23.45" customHeight="1" x14ac:dyDescent="0.25">
      <c r="A50" s="52"/>
      <c r="B50" s="5"/>
      <c r="C50" s="5"/>
      <c r="D50" s="5"/>
      <c r="E50" s="5"/>
      <c r="F50" s="5"/>
      <c r="G50" s="5"/>
      <c r="H50" s="5"/>
      <c r="I50" s="5"/>
    </row>
    <row r="51" spans="1:9" ht="64.5" customHeight="1" x14ac:dyDescent="0.25">
      <c r="A51" s="52" t="s">
        <v>83</v>
      </c>
      <c r="B51" s="96" t="s">
        <v>82</v>
      </c>
      <c r="C51" s="96"/>
      <c r="D51" s="96"/>
      <c r="E51" s="96"/>
      <c r="F51" s="96"/>
      <c r="G51" s="96"/>
      <c r="H51" s="5"/>
      <c r="I51" s="5"/>
    </row>
    <row r="52" spans="1:9" x14ac:dyDescent="0.25">
      <c r="A52" s="67" t="s">
        <v>97</v>
      </c>
      <c r="B52" s="105" t="s">
        <v>95</v>
      </c>
      <c r="C52" s="105"/>
      <c r="D52" s="105"/>
      <c r="E52" s="105"/>
      <c r="F52" s="105"/>
      <c r="G52" s="105"/>
      <c r="H52" s="5"/>
      <c r="I52" s="5"/>
    </row>
    <row r="53" spans="1:9" x14ac:dyDescent="0.25">
      <c r="A53" s="67" t="s">
        <v>101</v>
      </c>
      <c r="B53" s="106" t="s">
        <v>102</v>
      </c>
      <c r="C53" s="69"/>
      <c r="D53" s="69"/>
      <c r="E53" s="69"/>
      <c r="F53" s="69"/>
      <c r="G53" s="69"/>
      <c r="H53" s="5"/>
      <c r="I53" s="5"/>
    </row>
    <row r="54" spans="1:9" x14ac:dyDescent="0.25">
      <c r="A54" s="52"/>
      <c r="B54" s="5"/>
      <c r="C54" s="5"/>
      <c r="D54" s="5"/>
      <c r="E54" s="5"/>
      <c r="F54" s="5"/>
      <c r="G54" s="5"/>
      <c r="H54" s="5"/>
      <c r="I54" s="5"/>
    </row>
    <row r="55" spans="1:9" x14ac:dyDescent="0.25">
      <c r="A55" s="81" t="s">
        <v>6</v>
      </c>
      <c r="B55" s="81"/>
      <c r="C55" s="81"/>
      <c r="D55" s="81"/>
      <c r="E55" s="81"/>
      <c r="F55" s="81"/>
      <c r="G55" s="81"/>
      <c r="H55" s="57"/>
      <c r="I55" s="5"/>
    </row>
    <row r="56" spans="1:9" x14ac:dyDescent="0.25">
      <c r="A56" s="52"/>
      <c r="B56" s="5"/>
      <c r="C56" s="5"/>
      <c r="D56" s="5"/>
      <c r="E56" s="5"/>
      <c r="F56" s="5"/>
      <c r="G56" s="5"/>
      <c r="H56" s="5"/>
      <c r="I56" s="5"/>
    </row>
    <row r="57" spans="1:9" x14ac:dyDescent="0.25">
      <c r="A57" s="65" t="s">
        <v>0</v>
      </c>
      <c r="B57" s="47" t="s">
        <v>2</v>
      </c>
      <c r="C57" s="91" t="s">
        <v>7</v>
      </c>
      <c r="D57" s="92"/>
      <c r="E57" s="92"/>
      <c r="F57" s="93"/>
      <c r="G57" s="5"/>
      <c r="H57" s="5"/>
      <c r="I57" s="5"/>
    </row>
    <row r="58" spans="1:9" ht="45.75" customHeight="1" x14ac:dyDescent="0.25">
      <c r="A58" s="76" t="s">
        <v>74</v>
      </c>
      <c r="B58" s="44" t="s">
        <v>15</v>
      </c>
      <c r="C58" s="86" t="s">
        <v>17</v>
      </c>
      <c r="D58" s="87"/>
      <c r="E58" s="87"/>
      <c r="F58" s="88"/>
      <c r="G58" s="5"/>
      <c r="H58" s="5"/>
      <c r="I58" s="5"/>
    </row>
    <row r="59" spans="1:9" ht="60" x14ac:dyDescent="0.25">
      <c r="A59" s="77"/>
      <c r="B59" s="16" t="s">
        <v>16</v>
      </c>
      <c r="C59" s="86" t="s">
        <v>18</v>
      </c>
      <c r="D59" s="87"/>
      <c r="E59" s="87"/>
      <c r="F59" s="88"/>
      <c r="G59" s="5"/>
      <c r="H59" s="5"/>
      <c r="I59" s="5"/>
    </row>
    <row r="60" spans="1:9" ht="60" x14ac:dyDescent="0.25">
      <c r="A60" s="77"/>
      <c r="B60" s="16" t="s">
        <v>85</v>
      </c>
      <c r="C60" s="86" t="s">
        <v>18</v>
      </c>
      <c r="D60" s="87"/>
      <c r="E60" s="87"/>
      <c r="F60" s="88"/>
      <c r="G60" s="5"/>
      <c r="H60" s="5"/>
      <c r="I60" s="5"/>
    </row>
    <row r="61" spans="1:9" ht="30.75" customHeight="1" x14ac:dyDescent="0.25">
      <c r="A61" s="78"/>
      <c r="B61" s="16" t="s">
        <v>27</v>
      </c>
      <c r="C61" s="86" t="s">
        <v>29</v>
      </c>
      <c r="D61" s="87"/>
      <c r="E61" s="87"/>
      <c r="F61" s="88"/>
      <c r="G61" s="5"/>
      <c r="H61" s="5"/>
      <c r="I61" s="5"/>
    </row>
    <row r="62" spans="1:9" ht="32.25" customHeight="1" x14ac:dyDescent="0.25">
      <c r="A62" s="76" t="s">
        <v>40</v>
      </c>
      <c r="B62" s="16" t="s">
        <v>41</v>
      </c>
      <c r="C62" s="86" t="s">
        <v>42</v>
      </c>
      <c r="D62" s="87"/>
      <c r="E62" s="87"/>
      <c r="F62" s="88"/>
      <c r="G62" s="5"/>
      <c r="H62" s="5"/>
      <c r="I62" s="5"/>
    </row>
    <row r="63" spans="1:9" ht="32.25" customHeight="1" x14ac:dyDescent="0.25">
      <c r="A63" s="77"/>
      <c r="B63" s="16" t="s">
        <v>87</v>
      </c>
      <c r="C63" s="86" t="s">
        <v>88</v>
      </c>
      <c r="D63" s="87"/>
      <c r="E63" s="87"/>
      <c r="F63" s="88"/>
      <c r="G63" s="5"/>
      <c r="H63" s="5"/>
      <c r="I63" s="5"/>
    </row>
    <row r="64" spans="1:9" ht="30" customHeight="1" x14ac:dyDescent="0.25">
      <c r="A64" s="77"/>
      <c r="B64" s="16" t="s">
        <v>59</v>
      </c>
      <c r="C64" s="86" t="s">
        <v>61</v>
      </c>
      <c r="D64" s="87"/>
      <c r="E64" s="87"/>
      <c r="F64" s="88"/>
      <c r="G64" s="5"/>
      <c r="H64" s="5"/>
      <c r="I64" s="5"/>
    </row>
    <row r="65" spans="1:9" ht="62.25" customHeight="1" x14ac:dyDescent="0.25">
      <c r="A65" s="78"/>
      <c r="B65" s="16" t="s">
        <v>60</v>
      </c>
      <c r="C65" s="86" t="s">
        <v>84</v>
      </c>
      <c r="D65" s="87"/>
      <c r="E65" s="87"/>
      <c r="F65" s="88"/>
      <c r="G65" s="5"/>
      <c r="H65" s="5"/>
      <c r="I65" s="5"/>
    </row>
    <row r="66" spans="1:9" ht="22.9" customHeight="1" x14ac:dyDescent="0.25">
      <c r="A66" s="76" t="s">
        <v>44</v>
      </c>
      <c r="B66" s="49" t="s">
        <v>32</v>
      </c>
      <c r="C66" s="83" t="s">
        <v>33</v>
      </c>
      <c r="D66" s="84"/>
      <c r="E66" s="84"/>
      <c r="F66" s="85"/>
      <c r="G66" s="5"/>
      <c r="H66" s="5"/>
      <c r="I66" s="5"/>
    </row>
    <row r="67" spans="1:9" ht="36" customHeight="1" x14ac:dyDescent="0.25">
      <c r="A67" s="77"/>
      <c r="B67" s="28" t="s">
        <v>45</v>
      </c>
      <c r="C67" s="83" t="s">
        <v>49</v>
      </c>
      <c r="D67" s="84"/>
      <c r="E67" s="84"/>
      <c r="F67" s="85"/>
      <c r="G67" s="5"/>
      <c r="H67" s="5"/>
      <c r="I67" s="5"/>
    </row>
    <row r="68" spans="1:9" ht="31.5" customHeight="1" x14ac:dyDescent="0.25">
      <c r="A68" s="77"/>
      <c r="B68" s="28" t="s">
        <v>46</v>
      </c>
      <c r="C68" s="83" t="s">
        <v>50</v>
      </c>
      <c r="D68" s="84"/>
      <c r="E68" s="84"/>
      <c r="F68" s="85"/>
      <c r="G68" s="5"/>
      <c r="H68" s="5"/>
      <c r="I68" s="5"/>
    </row>
    <row r="69" spans="1:9" ht="22.9" customHeight="1" x14ac:dyDescent="0.25">
      <c r="A69" s="77"/>
      <c r="B69" s="28" t="s">
        <v>47</v>
      </c>
      <c r="C69" s="83" t="s">
        <v>51</v>
      </c>
      <c r="D69" s="84"/>
      <c r="E69" s="84"/>
      <c r="F69" s="85"/>
      <c r="G69" s="5"/>
      <c r="H69" s="5"/>
      <c r="I69" s="5"/>
    </row>
    <row r="70" spans="1:9" ht="22.9" customHeight="1" x14ac:dyDescent="0.25">
      <c r="A70" s="77"/>
      <c r="B70" s="28" t="s">
        <v>48</v>
      </c>
      <c r="C70" s="86" t="s">
        <v>51</v>
      </c>
      <c r="D70" s="87"/>
      <c r="E70" s="87"/>
      <c r="F70" s="88"/>
      <c r="G70" s="5"/>
      <c r="H70" s="5"/>
      <c r="I70" s="5"/>
    </row>
    <row r="71" spans="1:9" ht="22.9" customHeight="1" x14ac:dyDescent="0.25">
      <c r="A71" s="78"/>
      <c r="B71" s="16" t="s">
        <v>53</v>
      </c>
      <c r="C71" s="86" t="s">
        <v>54</v>
      </c>
      <c r="D71" s="87"/>
      <c r="E71" s="87"/>
      <c r="F71" s="88"/>
      <c r="G71" s="5"/>
      <c r="H71" s="5"/>
      <c r="I71" s="5"/>
    </row>
    <row r="72" spans="1:9" ht="184.5" customHeight="1" x14ac:dyDescent="0.25">
      <c r="A72" s="76" t="s">
        <v>24</v>
      </c>
      <c r="B72" s="44" t="s">
        <v>25</v>
      </c>
      <c r="C72" s="86" t="s">
        <v>26</v>
      </c>
      <c r="D72" s="87"/>
      <c r="E72" s="87"/>
      <c r="F72" s="88"/>
      <c r="G72" s="5"/>
      <c r="H72" s="5"/>
      <c r="I72" s="5"/>
    </row>
    <row r="73" spans="1:9" ht="184.5" customHeight="1" x14ac:dyDescent="0.25">
      <c r="A73" s="77"/>
      <c r="B73" s="44" t="s">
        <v>38</v>
      </c>
      <c r="C73" s="86" t="s">
        <v>39</v>
      </c>
      <c r="D73" s="87"/>
      <c r="E73" s="87"/>
      <c r="F73" s="88"/>
      <c r="G73" s="5"/>
      <c r="H73" s="5"/>
      <c r="I73" s="5"/>
    </row>
    <row r="74" spans="1:9" ht="18" customHeight="1" x14ac:dyDescent="0.25">
      <c r="A74" s="77"/>
      <c r="B74" s="16" t="s">
        <v>62</v>
      </c>
      <c r="C74" s="86" t="s">
        <v>63</v>
      </c>
      <c r="D74" s="87"/>
      <c r="E74" s="87"/>
      <c r="F74" s="88"/>
      <c r="G74" s="5"/>
      <c r="H74" s="5"/>
      <c r="I74" s="5"/>
    </row>
    <row r="75" spans="1:9" ht="45" customHeight="1" x14ac:dyDescent="0.25">
      <c r="A75" s="77"/>
      <c r="B75" s="44" t="s">
        <v>36</v>
      </c>
      <c r="C75" s="86" t="s">
        <v>35</v>
      </c>
      <c r="D75" s="87"/>
      <c r="E75" s="87"/>
      <c r="F75" s="88"/>
      <c r="G75" s="5"/>
      <c r="H75" s="5"/>
      <c r="I75" s="5"/>
    </row>
    <row r="76" spans="1:9" ht="79.5" customHeight="1" x14ac:dyDescent="0.25">
      <c r="A76" s="78"/>
      <c r="B76" s="73" t="s">
        <v>100</v>
      </c>
      <c r="C76" s="86" t="s">
        <v>68</v>
      </c>
      <c r="D76" s="87"/>
      <c r="E76" s="87"/>
      <c r="F76" s="88"/>
      <c r="G76" s="5"/>
      <c r="H76" s="5"/>
      <c r="I76" s="5"/>
    </row>
    <row r="77" spans="1:9" ht="31.5" customHeight="1" x14ac:dyDescent="0.25">
      <c r="A77" s="58" t="s">
        <v>75</v>
      </c>
      <c r="B77" s="49" t="s">
        <v>20</v>
      </c>
      <c r="C77" s="83" t="s">
        <v>21</v>
      </c>
      <c r="D77" s="84"/>
      <c r="E77" s="84"/>
      <c r="F77" s="85"/>
      <c r="G77" s="5"/>
      <c r="H77" s="5"/>
      <c r="I77" s="5"/>
    </row>
    <row r="78" spans="1:9" ht="42.75" customHeight="1" x14ac:dyDescent="0.25">
      <c r="A78" s="76" t="s">
        <v>23</v>
      </c>
      <c r="B78" s="49" t="s">
        <v>80</v>
      </c>
      <c r="C78" s="86" t="s">
        <v>81</v>
      </c>
      <c r="D78" s="87"/>
      <c r="E78" s="87"/>
      <c r="F78" s="88"/>
      <c r="G78" s="5"/>
      <c r="H78" s="5"/>
      <c r="I78" s="5"/>
    </row>
    <row r="79" spans="1:9" ht="22.9" customHeight="1" x14ac:dyDescent="0.25">
      <c r="A79" s="78"/>
      <c r="B79" s="16" t="s">
        <v>55</v>
      </c>
      <c r="C79" s="86" t="s">
        <v>56</v>
      </c>
      <c r="D79" s="87"/>
      <c r="E79" s="87"/>
      <c r="F79" s="88"/>
      <c r="G79" s="5"/>
      <c r="H79" s="5"/>
      <c r="I79" s="5"/>
    </row>
    <row r="80" spans="1:9" ht="22.9" customHeight="1" x14ac:dyDescent="0.25">
      <c r="A80" s="76" t="s">
        <v>65</v>
      </c>
      <c r="B80" s="16" t="s">
        <v>66</v>
      </c>
      <c r="C80" s="86" t="s">
        <v>67</v>
      </c>
      <c r="D80" s="87"/>
      <c r="E80" s="87"/>
      <c r="F80" s="88"/>
      <c r="G80" s="5"/>
      <c r="H80" s="5"/>
      <c r="I80" s="5"/>
    </row>
    <row r="81" spans="1:9" ht="27.75" customHeight="1" x14ac:dyDescent="0.25">
      <c r="A81" s="78"/>
      <c r="B81" s="16" t="s">
        <v>72</v>
      </c>
      <c r="C81" s="86" t="s">
        <v>71</v>
      </c>
      <c r="D81" s="87"/>
      <c r="E81" s="87"/>
      <c r="F81" s="88"/>
      <c r="G81" s="5"/>
      <c r="H81" s="5"/>
      <c r="I81" s="5"/>
    </row>
    <row r="82" spans="1:9" ht="22.9" customHeight="1" x14ac:dyDescent="0.25">
      <c r="A82" s="60" t="s">
        <v>30</v>
      </c>
      <c r="B82" s="49" t="s">
        <v>31</v>
      </c>
      <c r="C82" s="83" t="s">
        <v>99</v>
      </c>
      <c r="D82" s="84"/>
      <c r="E82" s="84"/>
      <c r="F82" s="85"/>
      <c r="G82" s="5"/>
      <c r="H82" s="5"/>
      <c r="I82" s="5"/>
    </row>
    <row r="83" spans="1:9" ht="32.25" customHeight="1" x14ac:dyDescent="0.25">
      <c r="A83" s="58" t="s">
        <v>73</v>
      </c>
      <c r="B83" s="16" t="s">
        <v>27</v>
      </c>
      <c r="C83" s="86" t="s">
        <v>34</v>
      </c>
      <c r="D83" s="87"/>
      <c r="E83" s="87"/>
      <c r="F83" s="88"/>
      <c r="G83" s="5"/>
      <c r="H83" s="5"/>
      <c r="I83" s="5"/>
    </row>
    <row r="84" spans="1:9" x14ac:dyDescent="0.25">
      <c r="A84" s="63"/>
      <c r="B84" s="35"/>
      <c r="C84" s="54"/>
      <c r="D84" s="54"/>
      <c r="E84" s="54"/>
      <c r="F84" s="54"/>
      <c r="G84" s="5"/>
      <c r="H84" s="5"/>
      <c r="I84" s="5"/>
    </row>
    <row r="85" spans="1:9" ht="33" customHeight="1" x14ac:dyDescent="0.25">
      <c r="A85" s="63" t="s">
        <v>40</v>
      </c>
      <c r="B85" s="95" t="s">
        <v>92</v>
      </c>
      <c r="C85" s="95"/>
      <c r="D85" s="95"/>
      <c r="E85" s="95"/>
      <c r="F85" s="95"/>
      <c r="G85" s="95"/>
      <c r="H85" s="5"/>
      <c r="I85" s="5"/>
    </row>
    <row r="86" spans="1:9" x14ac:dyDescent="0.25">
      <c r="A86" s="67" t="s">
        <v>101</v>
      </c>
      <c r="B86" s="106" t="s">
        <v>102</v>
      </c>
      <c r="C86" s="61"/>
      <c r="D86" s="61"/>
      <c r="E86" s="61"/>
      <c r="F86" s="61"/>
      <c r="G86" s="61"/>
      <c r="H86" s="5"/>
      <c r="I86" s="5"/>
    </row>
    <row r="87" spans="1:9" x14ac:dyDescent="0.25">
      <c r="A87" s="52"/>
      <c r="B87" s="5"/>
      <c r="C87" s="2"/>
      <c r="D87" s="2"/>
      <c r="E87" s="5"/>
      <c r="F87" s="5"/>
      <c r="G87" s="5"/>
      <c r="H87" s="5"/>
      <c r="I87" s="5"/>
    </row>
    <row r="88" spans="1:9" ht="31.5" customHeight="1" x14ac:dyDescent="0.25">
      <c r="A88" s="81" t="s">
        <v>13</v>
      </c>
      <c r="B88" s="81"/>
      <c r="C88" s="81"/>
      <c r="D88" s="81"/>
      <c r="E88" s="81"/>
      <c r="F88" s="81"/>
      <c r="G88" s="81"/>
      <c r="H88" s="57"/>
      <c r="I88" s="5"/>
    </row>
    <row r="89" spans="1:9" x14ac:dyDescent="0.25">
      <c r="A89" s="52"/>
      <c r="B89" s="5"/>
      <c r="C89" s="5"/>
      <c r="D89" s="5"/>
      <c r="E89" s="5"/>
      <c r="F89" s="5"/>
      <c r="G89" s="5"/>
      <c r="H89" s="5"/>
      <c r="I89" s="5"/>
    </row>
    <row r="90" spans="1:9" ht="30" customHeight="1" x14ac:dyDescent="0.25">
      <c r="A90" s="65" t="s">
        <v>0</v>
      </c>
      <c r="B90" s="48" t="s">
        <v>2</v>
      </c>
      <c r="C90" s="89" t="s">
        <v>8</v>
      </c>
      <c r="D90" s="89"/>
      <c r="E90" s="90" t="s">
        <v>12</v>
      </c>
      <c r="F90" s="90"/>
      <c r="G90" s="5"/>
      <c r="H90" s="5"/>
      <c r="I90" s="5"/>
    </row>
    <row r="91" spans="1:9" x14ac:dyDescent="0.25">
      <c r="A91" s="66"/>
      <c r="B91" s="13"/>
      <c r="C91" s="45" t="s">
        <v>10</v>
      </c>
      <c r="D91" s="45" t="s">
        <v>11</v>
      </c>
      <c r="E91" s="46" t="s">
        <v>10</v>
      </c>
      <c r="F91" s="46" t="s">
        <v>11</v>
      </c>
      <c r="G91" s="5"/>
      <c r="H91" s="5"/>
      <c r="I91" s="5"/>
    </row>
    <row r="92" spans="1:9" ht="30" x14ac:dyDescent="0.25">
      <c r="A92" s="76" t="s">
        <v>74</v>
      </c>
      <c r="B92" s="50" t="s">
        <v>15</v>
      </c>
      <c r="C92" s="17">
        <v>3467145.74</v>
      </c>
      <c r="D92" s="17">
        <v>8820115.3200000003</v>
      </c>
      <c r="E92" s="17">
        <v>381226.85</v>
      </c>
      <c r="F92" s="17">
        <v>2681530.8200000003</v>
      </c>
      <c r="G92" s="5"/>
      <c r="H92" s="5"/>
      <c r="I92" s="5"/>
    </row>
    <row r="93" spans="1:9" ht="60" x14ac:dyDescent="0.25">
      <c r="A93" s="77"/>
      <c r="B93" s="50" t="s">
        <v>16</v>
      </c>
      <c r="C93" s="17">
        <v>0</v>
      </c>
      <c r="D93" s="17">
        <v>3485549</v>
      </c>
      <c r="E93" s="17">
        <v>0</v>
      </c>
      <c r="F93" s="17">
        <v>866019</v>
      </c>
      <c r="G93" s="5"/>
      <c r="H93" s="5"/>
      <c r="I93" s="5"/>
    </row>
    <row r="94" spans="1:9" ht="60" x14ac:dyDescent="0.25">
      <c r="A94" s="77"/>
      <c r="B94" s="59" t="s">
        <v>85</v>
      </c>
      <c r="C94" s="17">
        <v>0</v>
      </c>
      <c r="D94" s="17">
        <v>1700000</v>
      </c>
      <c r="E94" s="17">
        <v>0</v>
      </c>
      <c r="F94" s="17">
        <v>0</v>
      </c>
      <c r="G94" s="5"/>
      <c r="H94" s="5"/>
      <c r="I94" s="5"/>
    </row>
    <row r="95" spans="1:9" x14ac:dyDescent="0.25">
      <c r="A95" s="78"/>
      <c r="B95" s="10" t="s">
        <v>27</v>
      </c>
      <c r="C95" s="17">
        <v>815697.32</v>
      </c>
      <c r="D95" s="17">
        <v>590172.17000000004</v>
      </c>
      <c r="E95" s="17">
        <v>126228.31</v>
      </c>
      <c r="F95" s="17">
        <v>1409733.68</v>
      </c>
      <c r="G95" s="5"/>
      <c r="H95" s="5"/>
      <c r="I95" s="5"/>
    </row>
    <row r="96" spans="1:9" x14ac:dyDescent="0.25">
      <c r="A96" s="76" t="s">
        <v>40</v>
      </c>
      <c r="B96" s="16" t="s">
        <v>41</v>
      </c>
      <c r="C96" s="17">
        <v>89945000</v>
      </c>
      <c r="D96" s="17">
        <v>89945000</v>
      </c>
      <c r="E96" s="17">
        <v>526641</v>
      </c>
      <c r="F96" s="17">
        <v>526641</v>
      </c>
      <c r="G96" s="5"/>
      <c r="H96" s="5"/>
      <c r="I96" s="5"/>
    </row>
    <row r="97" spans="1:9" x14ac:dyDescent="0.25">
      <c r="A97" s="77"/>
      <c r="B97" s="16" t="s">
        <v>90</v>
      </c>
      <c r="C97" s="17">
        <v>615822.11</v>
      </c>
      <c r="D97" s="17">
        <f>615822.11+26702.02</f>
        <v>642524.13</v>
      </c>
      <c r="E97" s="17">
        <v>331852</v>
      </c>
      <c r="F97" s="17">
        <v>48510</v>
      </c>
      <c r="G97" s="5"/>
      <c r="H97" s="5"/>
      <c r="I97" s="5"/>
    </row>
    <row r="98" spans="1:9" x14ac:dyDescent="0.25">
      <c r="A98" s="77"/>
      <c r="B98" s="15" t="s">
        <v>59</v>
      </c>
      <c r="C98" s="17">
        <v>0</v>
      </c>
      <c r="D98" s="17">
        <v>71665.990000000005</v>
      </c>
      <c r="E98" s="17">
        <v>0</v>
      </c>
      <c r="F98" s="17">
        <v>28528.16</v>
      </c>
      <c r="G98" s="5"/>
      <c r="H98" s="5"/>
      <c r="I98" s="5"/>
    </row>
    <row r="99" spans="1:9" x14ac:dyDescent="0.25">
      <c r="A99" s="78"/>
      <c r="B99" s="15" t="s">
        <v>60</v>
      </c>
      <c r="C99" s="17">
        <v>0</v>
      </c>
      <c r="D99" s="17">
        <v>0</v>
      </c>
      <c r="E99" s="17">
        <v>0</v>
      </c>
      <c r="F99" s="17">
        <v>95173</v>
      </c>
      <c r="G99" s="5"/>
      <c r="H99" s="5"/>
      <c r="I99" s="5"/>
    </row>
    <row r="100" spans="1:9" x14ac:dyDescent="0.25">
      <c r="A100" s="76" t="s">
        <v>44</v>
      </c>
      <c r="B100" s="49" t="s">
        <v>32</v>
      </c>
      <c r="C100" s="29">
        <v>0</v>
      </c>
      <c r="D100" s="29">
        <v>495364</v>
      </c>
      <c r="E100" s="29">
        <v>0</v>
      </c>
      <c r="F100" s="29">
        <v>1217906</v>
      </c>
      <c r="G100" s="5"/>
      <c r="H100" s="5"/>
      <c r="I100" s="5"/>
    </row>
    <row r="101" spans="1:9" ht="30" x14ac:dyDescent="0.25">
      <c r="A101" s="77"/>
      <c r="B101" s="31" t="s">
        <v>45</v>
      </c>
      <c r="C101" s="29">
        <v>59917</v>
      </c>
      <c r="D101" s="29">
        <v>59917</v>
      </c>
      <c r="E101" s="29">
        <f>51936+4700</f>
        <v>56636</v>
      </c>
      <c r="F101" s="29">
        <f>51936+4700</f>
        <v>56636</v>
      </c>
      <c r="G101" s="5"/>
      <c r="H101" s="5"/>
      <c r="I101" s="5"/>
    </row>
    <row r="102" spans="1:9" ht="30" x14ac:dyDescent="0.25">
      <c r="A102" s="77"/>
      <c r="B102" s="31" t="s">
        <v>46</v>
      </c>
      <c r="C102" s="29">
        <v>4240462</v>
      </c>
      <c r="D102" s="29">
        <v>4240462</v>
      </c>
      <c r="E102" s="29">
        <v>2691791</v>
      </c>
      <c r="F102" s="29">
        <v>2691791</v>
      </c>
      <c r="G102" s="5"/>
      <c r="H102" s="5"/>
      <c r="I102" s="5"/>
    </row>
    <row r="103" spans="1:9" x14ac:dyDescent="0.25">
      <c r="A103" s="77"/>
      <c r="B103" s="31" t="s">
        <v>47</v>
      </c>
      <c r="C103" s="29">
        <v>0</v>
      </c>
      <c r="D103" s="29">
        <v>11264430.34</v>
      </c>
      <c r="E103" s="29">
        <v>0</v>
      </c>
      <c r="F103" s="29">
        <v>5058422</v>
      </c>
      <c r="G103" s="5"/>
      <c r="H103" s="5"/>
      <c r="I103" s="5"/>
    </row>
    <row r="104" spans="1:9" x14ac:dyDescent="0.25">
      <c r="A104" s="77"/>
      <c r="B104" s="32" t="s">
        <v>48</v>
      </c>
      <c r="C104" s="29">
        <v>3286201</v>
      </c>
      <c r="D104" s="29">
        <v>1507174</v>
      </c>
      <c r="E104" s="29">
        <v>1399603.75</v>
      </c>
      <c r="F104" s="29">
        <v>2260957.9166666665</v>
      </c>
      <c r="G104" s="5"/>
      <c r="H104" s="5"/>
      <c r="I104" s="5"/>
    </row>
    <row r="105" spans="1:9" x14ac:dyDescent="0.25">
      <c r="A105" s="78"/>
      <c r="B105" s="49" t="s">
        <v>53</v>
      </c>
      <c r="C105" s="29">
        <v>0</v>
      </c>
      <c r="D105" s="29">
        <v>0</v>
      </c>
      <c r="E105" s="29">
        <v>0</v>
      </c>
      <c r="F105" s="29">
        <v>0</v>
      </c>
      <c r="G105" s="5"/>
      <c r="H105" s="5"/>
      <c r="I105" s="5"/>
    </row>
    <row r="106" spans="1:9" x14ac:dyDescent="0.25">
      <c r="A106" s="76" t="s">
        <v>24</v>
      </c>
      <c r="B106" s="16" t="s">
        <v>25</v>
      </c>
      <c r="C106" s="36">
        <v>0</v>
      </c>
      <c r="D106" s="36">
        <v>0</v>
      </c>
      <c r="E106" s="36">
        <v>0</v>
      </c>
      <c r="F106" s="36">
        <v>0</v>
      </c>
      <c r="G106" s="5"/>
      <c r="H106" s="5"/>
      <c r="I106" s="5"/>
    </row>
    <row r="107" spans="1:9" x14ac:dyDescent="0.25">
      <c r="A107" s="77"/>
      <c r="B107" s="16" t="s">
        <v>38</v>
      </c>
      <c r="C107" s="36">
        <v>410510</v>
      </c>
      <c r="D107" s="36">
        <v>2769885.59</v>
      </c>
      <c r="E107" s="36">
        <v>483539.66000000003</v>
      </c>
      <c r="F107" s="36"/>
      <c r="G107" s="5"/>
      <c r="H107" s="5"/>
      <c r="I107" s="5"/>
    </row>
    <row r="108" spans="1:9" x14ac:dyDescent="0.25">
      <c r="A108" s="77"/>
      <c r="B108" s="72" t="s">
        <v>62</v>
      </c>
      <c r="C108" s="36">
        <v>0</v>
      </c>
      <c r="D108" s="36">
        <v>2909952</v>
      </c>
      <c r="E108" s="36">
        <v>0</v>
      </c>
      <c r="F108" s="36">
        <v>157254</v>
      </c>
      <c r="G108" s="5"/>
      <c r="H108" s="5"/>
      <c r="I108" s="5"/>
    </row>
    <row r="109" spans="1:9" ht="30" x14ac:dyDescent="0.25">
      <c r="A109" s="77"/>
      <c r="B109" s="16" t="s">
        <v>36</v>
      </c>
      <c r="C109" s="36">
        <v>0</v>
      </c>
      <c r="D109" s="36">
        <f>109514.84+1498751</f>
        <v>1608265.84</v>
      </c>
      <c r="E109" s="36"/>
      <c r="F109" s="36">
        <f>107246.7+59146.45+75000</f>
        <v>241393.15</v>
      </c>
      <c r="G109" s="5"/>
      <c r="H109" s="5"/>
      <c r="I109" s="5"/>
    </row>
    <row r="110" spans="1:9" ht="126" customHeight="1" x14ac:dyDescent="0.25">
      <c r="A110" s="78"/>
      <c r="B110" s="75" t="s">
        <v>100</v>
      </c>
      <c r="C110" s="82" t="s">
        <v>69</v>
      </c>
      <c r="D110" s="82"/>
      <c r="E110" s="82" t="s">
        <v>70</v>
      </c>
      <c r="F110" s="82"/>
      <c r="G110" s="5"/>
      <c r="H110" s="5"/>
      <c r="I110" s="5"/>
    </row>
    <row r="111" spans="1:9" ht="15" customHeight="1" x14ac:dyDescent="0.25">
      <c r="A111" s="58" t="s">
        <v>75</v>
      </c>
      <c r="B111" s="74" t="s">
        <v>20</v>
      </c>
      <c r="C111" s="11">
        <v>9732000</v>
      </c>
      <c r="D111" s="11">
        <v>2914379.06</v>
      </c>
      <c r="E111" s="11">
        <v>352295.94</v>
      </c>
      <c r="F111" s="11">
        <v>1312197.22</v>
      </c>
      <c r="G111" s="5"/>
      <c r="H111" s="5"/>
      <c r="I111" s="5"/>
    </row>
    <row r="112" spans="1:9" ht="45" x14ac:dyDescent="0.25">
      <c r="A112" s="76" t="s">
        <v>23</v>
      </c>
      <c r="B112" s="16" t="s">
        <v>80</v>
      </c>
      <c r="C112" s="17">
        <v>0</v>
      </c>
      <c r="D112" s="17">
        <v>0</v>
      </c>
      <c r="E112" s="17">
        <v>0</v>
      </c>
      <c r="F112" s="17">
        <v>0</v>
      </c>
      <c r="G112" s="5"/>
      <c r="H112" s="5"/>
      <c r="I112" s="5"/>
    </row>
    <row r="113" spans="1:9" x14ac:dyDescent="0.25">
      <c r="A113" s="77"/>
      <c r="B113" s="79" t="s">
        <v>55</v>
      </c>
      <c r="C113" s="17">
        <v>18124890.120000001</v>
      </c>
      <c r="D113" s="17">
        <v>18833601.420000002</v>
      </c>
      <c r="E113" s="17">
        <v>7736365.9299999997</v>
      </c>
      <c r="F113" s="17">
        <v>10815084.460000001</v>
      </c>
      <c r="G113" s="5"/>
      <c r="H113" s="5"/>
      <c r="I113" s="5"/>
    </row>
    <row r="114" spans="1:9" ht="90" x14ac:dyDescent="0.25">
      <c r="A114" s="78"/>
      <c r="B114" s="80"/>
      <c r="C114" s="49" t="s">
        <v>57</v>
      </c>
      <c r="D114" s="49"/>
      <c r="E114" s="49" t="s">
        <v>58</v>
      </c>
      <c r="F114" s="49"/>
      <c r="G114" s="5"/>
      <c r="H114" s="5"/>
      <c r="I114" s="5"/>
    </row>
    <row r="115" spans="1:9" x14ac:dyDescent="0.25">
      <c r="A115" s="76" t="s">
        <v>65</v>
      </c>
      <c r="B115" s="16" t="s">
        <v>66</v>
      </c>
      <c r="C115" s="17">
        <v>5000000</v>
      </c>
      <c r="D115" s="17">
        <v>11500000</v>
      </c>
      <c r="E115" s="17">
        <v>0</v>
      </c>
      <c r="F115" s="17">
        <v>15500000</v>
      </c>
      <c r="G115" s="5"/>
      <c r="H115" s="5"/>
      <c r="I115" s="5"/>
    </row>
    <row r="116" spans="1:9" x14ac:dyDescent="0.25">
      <c r="A116" s="78"/>
      <c r="B116" s="15" t="s">
        <v>72</v>
      </c>
      <c r="C116" s="17">
        <v>468000</v>
      </c>
      <c r="D116" s="17">
        <v>0</v>
      </c>
      <c r="E116" s="17">
        <v>0</v>
      </c>
      <c r="F116" s="17">
        <v>468000</v>
      </c>
      <c r="G116" s="5"/>
      <c r="H116" s="5"/>
      <c r="I116" s="5"/>
    </row>
    <row r="117" spans="1:9" x14ac:dyDescent="0.25">
      <c r="A117" s="60" t="s">
        <v>76</v>
      </c>
      <c r="B117" s="49" t="s">
        <v>31</v>
      </c>
      <c r="C117" s="17">
        <v>0</v>
      </c>
      <c r="D117" s="17">
        <v>0</v>
      </c>
      <c r="E117" s="17">
        <v>0</v>
      </c>
      <c r="F117" s="17">
        <v>0</v>
      </c>
      <c r="G117" s="5"/>
      <c r="H117" s="5"/>
      <c r="I117" s="5"/>
    </row>
    <row r="118" spans="1:9" x14ac:dyDescent="0.25">
      <c r="A118" s="58" t="s">
        <v>73</v>
      </c>
      <c r="B118" s="16" t="s">
        <v>27</v>
      </c>
      <c r="C118" s="17">
        <v>697664.56</v>
      </c>
      <c r="D118" s="17">
        <v>25256.66</v>
      </c>
      <c r="E118" s="17">
        <v>0</v>
      </c>
      <c r="F118" s="17">
        <v>666642.31000000006</v>
      </c>
      <c r="G118" s="5"/>
      <c r="H118" s="5"/>
      <c r="I118" s="5"/>
    </row>
    <row r="119" spans="1:9" x14ac:dyDescent="0.25">
      <c r="A119" s="63"/>
      <c r="B119" s="35"/>
      <c r="C119" s="62"/>
      <c r="D119" s="62"/>
      <c r="E119" s="62"/>
      <c r="F119" s="62"/>
      <c r="G119" s="5"/>
      <c r="H119" s="5"/>
      <c r="I119" s="5"/>
    </row>
    <row r="120" spans="1:9" ht="29.25" customHeight="1" x14ac:dyDescent="0.25">
      <c r="A120" s="94" t="s">
        <v>40</v>
      </c>
      <c r="B120" s="95" t="s">
        <v>91</v>
      </c>
      <c r="C120" s="95"/>
      <c r="D120" s="95"/>
      <c r="E120" s="95"/>
      <c r="F120" s="95"/>
      <c r="G120" s="95"/>
      <c r="H120" s="5"/>
      <c r="I120" s="5"/>
    </row>
    <row r="121" spans="1:9" x14ac:dyDescent="0.25">
      <c r="A121" s="94"/>
      <c r="B121" s="95" t="s">
        <v>94</v>
      </c>
      <c r="C121" s="95"/>
      <c r="D121" s="95"/>
      <c r="E121" s="95"/>
      <c r="F121" s="95"/>
      <c r="G121" s="95"/>
      <c r="H121" s="5"/>
      <c r="I121" s="5"/>
    </row>
    <row r="122" spans="1:9" x14ac:dyDescent="0.25">
      <c r="A122" s="67" t="s">
        <v>101</v>
      </c>
      <c r="B122" s="106" t="s">
        <v>102</v>
      </c>
      <c r="C122" s="62"/>
      <c r="D122" s="62"/>
      <c r="E122" s="62"/>
      <c r="F122" s="62"/>
      <c r="G122" s="5"/>
      <c r="H122" s="5"/>
      <c r="I122" s="5"/>
    </row>
    <row r="123" spans="1:9" x14ac:dyDescent="0.25">
      <c r="A123" s="63"/>
      <c r="B123" s="55"/>
      <c r="C123" s="62"/>
      <c r="D123" s="62"/>
      <c r="E123" s="62"/>
      <c r="F123" s="62"/>
      <c r="G123" s="5"/>
      <c r="H123" s="5"/>
      <c r="I123" s="5"/>
    </row>
    <row r="124" spans="1:9" x14ac:dyDescent="0.25">
      <c r="A124" s="81" t="s">
        <v>9</v>
      </c>
      <c r="B124" s="81"/>
      <c r="C124" s="81"/>
      <c r="D124" s="81"/>
      <c r="E124" s="81"/>
      <c r="F124" s="81"/>
      <c r="G124" s="81"/>
      <c r="H124" s="57"/>
      <c r="I124" s="5"/>
    </row>
    <row r="125" spans="1:9" x14ac:dyDescent="0.25">
      <c r="A125" s="52"/>
      <c r="B125" s="5"/>
      <c r="C125" s="5"/>
      <c r="D125" s="5"/>
      <c r="E125" s="5"/>
      <c r="F125" s="5"/>
      <c r="G125" s="5"/>
      <c r="H125" s="5"/>
      <c r="I125" s="5"/>
    </row>
    <row r="126" spans="1:9" x14ac:dyDescent="0.25">
      <c r="A126" s="67" t="s">
        <v>52</v>
      </c>
    </row>
  </sheetData>
  <mergeCells count="64">
    <mergeCell ref="A29:A31"/>
    <mergeCell ref="C63:F63"/>
    <mergeCell ref="A120:A121"/>
    <mergeCell ref="A124:G124"/>
    <mergeCell ref="B120:G120"/>
    <mergeCell ref="B121:G121"/>
    <mergeCell ref="B85:G85"/>
    <mergeCell ref="B51:G51"/>
    <mergeCell ref="B52:G52"/>
    <mergeCell ref="A55:G55"/>
    <mergeCell ref="A62:A65"/>
    <mergeCell ref="C62:F62"/>
    <mergeCell ref="C64:F64"/>
    <mergeCell ref="C65:F65"/>
    <mergeCell ref="B6:C6"/>
    <mergeCell ref="C23:D23"/>
    <mergeCell ref="A25:A28"/>
    <mergeCell ref="A21:G21"/>
    <mergeCell ref="A4:G4"/>
    <mergeCell ref="B18:T20"/>
    <mergeCell ref="A32:A37"/>
    <mergeCell ref="A38:A42"/>
    <mergeCell ref="A44:A45"/>
    <mergeCell ref="A46:A47"/>
    <mergeCell ref="C57:F57"/>
    <mergeCell ref="A58:A61"/>
    <mergeCell ref="C58:F58"/>
    <mergeCell ref="C59:F59"/>
    <mergeCell ref="C61:F61"/>
    <mergeCell ref="C60:F60"/>
    <mergeCell ref="A66:A71"/>
    <mergeCell ref="C66:F66"/>
    <mergeCell ref="C67:F67"/>
    <mergeCell ref="C68:F68"/>
    <mergeCell ref="C69:F69"/>
    <mergeCell ref="C70:F70"/>
    <mergeCell ref="C71:F71"/>
    <mergeCell ref="A72:A76"/>
    <mergeCell ref="C72:F72"/>
    <mergeCell ref="C73:F73"/>
    <mergeCell ref="C74:F74"/>
    <mergeCell ref="C75:F75"/>
    <mergeCell ref="C76:F76"/>
    <mergeCell ref="C77:F77"/>
    <mergeCell ref="A78:A79"/>
    <mergeCell ref="C78:F78"/>
    <mergeCell ref="C79:F79"/>
    <mergeCell ref="A80:A81"/>
    <mergeCell ref="C80:F80"/>
    <mergeCell ref="C81:F81"/>
    <mergeCell ref="C82:F82"/>
    <mergeCell ref="C83:F83"/>
    <mergeCell ref="C90:D90"/>
    <mergeCell ref="E90:F90"/>
    <mergeCell ref="A92:A95"/>
    <mergeCell ref="A112:A114"/>
    <mergeCell ref="B113:B114"/>
    <mergeCell ref="A115:A116"/>
    <mergeCell ref="A88:G88"/>
    <mergeCell ref="A96:A99"/>
    <mergeCell ref="A100:A105"/>
    <mergeCell ref="A106:A110"/>
    <mergeCell ref="C110:D110"/>
    <mergeCell ref="E110:F110"/>
  </mergeCells>
  <pageMargins left="0.7" right="0.7" top="0.75" bottom="0.75" header="0.3" footer="0.3"/>
  <pageSetup paperSize="9" scale="56" orientation="portrait" r:id="rId1"/>
  <rowBreaks count="3" manualBreakCount="3">
    <brk id="52" max="6" man="1"/>
    <brk id="85" max="6" man="1"/>
    <brk id="121" max="6"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1464-6636-4760-8388-1A5AE81B8B73}">
  <dimension ref="A1:I35"/>
  <sheetViews>
    <sheetView workbookViewId="0">
      <selection activeCell="B40" sqref="B40"/>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5" t="s">
        <v>73</v>
      </c>
      <c r="B9" s="17">
        <v>2860000</v>
      </c>
      <c r="C9" s="17">
        <v>2860000</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ht="19.899999999999999" customHeight="1" x14ac:dyDescent="0.25">
      <c r="A16" s="15" t="s">
        <v>73</v>
      </c>
      <c r="B16" s="16" t="s">
        <v>27</v>
      </c>
      <c r="C16" s="17">
        <v>2860000</v>
      </c>
      <c r="D16" s="17">
        <v>2860000</v>
      </c>
      <c r="E16" s="4"/>
      <c r="F16" s="4"/>
      <c r="G16" s="5"/>
      <c r="H16" s="5"/>
      <c r="I16" s="5"/>
    </row>
    <row r="17" spans="1:9" ht="19.899999999999999" customHeight="1" x14ac:dyDescent="0.25">
      <c r="A17" s="5"/>
      <c r="B17" s="2"/>
      <c r="C17" s="4"/>
      <c r="D17" s="4"/>
      <c r="E17" s="4"/>
      <c r="F17" s="4"/>
      <c r="G17" s="5"/>
      <c r="H17" s="5"/>
      <c r="I17" s="5"/>
    </row>
    <row r="18" spans="1:9" ht="23.45" customHeight="1" x14ac:dyDescent="0.25">
      <c r="A18" s="5"/>
      <c r="B18" s="5"/>
      <c r="C18" s="5"/>
      <c r="D18" s="5"/>
      <c r="E18" s="5"/>
      <c r="F18" s="5"/>
      <c r="G18" s="5"/>
      <c r="H18" s="5"/>
      <c r="I18" s="5"/>
    </row>
    <row r="19" spans="1:9" ht="42.6" customHeight="1" x14ac:dyDescent="0.25">
      <c r="A19" s="97" t="s">
        <v>6</v>
      </c>
      <c r="B19" s="97"/>
      <c r="C19" s="97"/>
      <c r="D19" s="97"/>
      <c r="E19" s="97"/>
      <c r="F19" s="97"/>
      <c r="G19" s="97"/>
      <c r="H19" s="97"/>
      <c r="I19" s="5"/>
    </row>
    <row r="20" spans="1:9" x14ac:dyDescent="0.25">
      <c r="A20" s="5"/>
      <c r="B20" s="5"/>
      <c r="C20" s="5"/>
      <c r="D20" s="5"/>
      <c r="E20" s="5"/>
      <c r="F20" s="5"/>
      <c r="G20" s="5"/>
      <c r="H20" s="5"/>
      <c r="I20" s="5"/>
    </row>
    <row r="21" spans="1:9" x14ac:dyDescent="0.25">
      <c r="A21" s="8" t="s">
        <v>0</v>
      </c>
      <c r="B21" s="8" t="s">
        <v>2</v>
      </c>
      <c r="C21" s="23" t="s">
        <v>7</v>
      </c>
      <c r="D21" s="25"/>
      <c r="E21" s="24"/>
      <c r="F21" s="5"/>
      <c r="G21" s="5"/>
      <c r="H21" s="5"/>
      <c r="I21" s="5"/>
    </row>
    <row r="22" spans="1:9" ht="22.9" customHeight="1" x14ac:dyDescent="0.25">
      <c r="A22" s="15" t="s">
        <v>73</v>
      </c>
      <c r="B22" s="16" t="s">
        <v>27</v>
      </c>
      <c r="C22" s="82" t="s">
        <v>34</v>
      </c>
      <c r="D22" s="82"/>
      <c r="E22" s="82"/>
      <c r="F22" s="5"/>
      <c r="G22" s="5"/>
      <c r="H22" s="5"/>
      <c r="I22" s="5"/>
    </row>
    <row r="23" spans="1:9" ht="22.9" customHeight="1" x14ac:dyDescent="0.25">
      <c r="A23" s="5"/>
      <c r="B23" s="2"/>
      <c r="C23" s="96"/>
      <c r="D23" s="96"/>
      <c r="E23" s="96"/>
      <c r="F23" s="5"/>
      <c r="G23" s="5"/>
      <c r="H23" s="5"/>
      <c r="I23" s="5"/>
    </row>
    <row r="24" spans="1:9" x14ac:dyDescent="0.25">
      <c r="A24" s="5"/>
      <c r="B24" s="5"/>
      <c r="C24" s="2"/>
      <c r="D24" s="2"/>
      <c r="E24" s="5"/>
      <c r="F24" s="5"/>
      <c r="G24" s="5"/>
      <c r="H24" s="5"/>
      <c r="I24" s="5"/>
    </row>
    <row r="25" spans="1:9" ht="55.15" customHeight="1" x14ac:dyDescent="0.25">
      <c r="A25" s="97" t="s">
        <v>13</v>
      </c>
      <c r="B25" s="97"/>
      <c r="C25" s="97"/>
      <c r="D25" s="97"/>
      <c r="E25" s="97"/>
      <c r="F25" s="97"/>
      <c r="G25" s="97"/>
      <c r="H25" s="97"/>
      <c r="I25" s="5"/>
    </row>
    <row r="26" spans="1:9" x14ac:dyDescent="0.25">
      <c r="A26" s="5"/>
      <c r="B26" s="5"/>
      <c r="C26" s="5"/>
      <c r="D26" s="5"/>
      <c r="E26" s="5"/>
      <c r="F26" s="5"/>
      <c r="G26" s="5"/>
      <c r="H26" s="5"/>
      <c r="I26" s="5"/>
    </row>
    <row r="27" spans="1:9" ht="30" customHeight="1" x14ac:dyDescent="0.25">
      <c r="A27" s="12" t="s">
        <v>0</v>
      </c>
      <c r="B27" s="12" t="s">
        <v>2</v>
      </c>
      <c r="C27" s="89" t="s">
        <v>8</v>
      </c>
      <c r="D27" s="89"/>
      <c r="E27" s="90" t="s">
        <v>12</v>
      </c>
      <c r="F27" s="90"/>
      <c r="G27" s="5"/>
      <c r="H27" s="5"/>
      <c r="I27" s="5"/>
    </row>
    <row r="28" spans="1:9" x14ac:dyDescent="0.25">
      <c r="A28" s="13"/>
      <c r="B28" s="13"/>
      <c r="C28" s="9" t="s">
        <v>10</v>
      </c>
      <c r="D28" s="9" t="s">
        <v>11</v>
      </c>
      <c r="E28" s="21" t="s">
        <v>10</v>
      </c>
      <c r="F28" s="21" t="s">
        <v>11</v>
      </c>
      <c r="G28" s="5"/>
      <c r="H28" s="5"/>
      <c r="I28" s="5"/>
    </row>
    <row r="29" spans="1:9" x14ac:dyDescent="0.25">
      <c r="A29" s="15" t="s">
        <v>73</v>
      </c>
      <c r="B29" s="16" t="s">
        <v>27</v>
      </c>
      <c r="C29" s="17">
        <v>697664.56</v>
      </c>
      <c r="D29" s="17">
        <v>25256.66</v>
      </c>
      <c r="E29" s="17">
        <v>0</v>
      </c>
      <c r="F29" s="17">
        <v>666642.31000000006</v>
      </c>
      <c r="G29" s="5"/>
      <c r="H29" s="5"/>
      <c r="I29" s="5"/>
    </row>
    <row r="30" spans="1:9" x14ac:dyDescent="0.25">
      <c r="A30" s="5"/>
      <c r="B30" s="5"/>
      <c r="C30" s="5"/>
      <c r="D30" s="5"/>
      <c r="E30" s="5"/>
      <c r="F30" s="5"/>
      <c r="G30" s="5"/>
      <c r="H30" s="5"/>
      <c r="I30" s="5"/>
    </row>
    <row r="31" spans="1:9" x14ac:dyDescent="0.25">
      <c r="A31" s="5"/>
      <c r="B31" s="5"/>
      <c r="C31" s="5"/>
      <c r="D31" s="5"/>
      <c r="E31" s="5"/>
      <c r="F31" s="5"/>
      <c r="G31" s="5"/>
      <c r="H31" s="5"/>
      <c r="I31" s="5"/>
    </row>
    <row r="32" spans="1:9" x14ac:dyDescent="0.25">
      <c r="A32" s="5"/>
      <c r="B32" s="5"/>
      <c r="C32" s="5"/>
      <c r="D32" s="5"/>
      <c r="E32" s="5"/>
      <c r="F32" s="5"/>
      <c r="G32" s="5"/>
      <c r="H32" s="5"/>
      <c r="I32" s="5"/>
    </row>
    <row r="33" spans="1:9" ht="46.9" customHeight="1" x14ac:dyDescent="0.25">
      <c r="A33" s="97" t="s">
        <v>9</v>
      </c>
      <c r="B33" s="97"/>
      <c r="C33" s="97"/>
      <c r="D33" s="97"/>
      <c r="E33" s="97"/>
      <c r="F33" s="97"/>
      <c r="G33" s="97"/>
      <c r="H33" s="97"/>
      <c r="I33" s="5"/>
    </row>
    <row r="34" spans="1:9" x14ac:dyDescent="0.25">
      <c r="A34" s="5"/>
      <c r="B34" s="5"/>
      <c r="C34" s="5"/>
      <c r="D34" s="5"/>
      <c r="E34" s="5"/>
      <c r="F34" s="5"/>
      <c r="G34" s="5"/>
      <c r="H34" s="5"/>
      <c r="I34" s="5"/>
    </row>
    <row r="35" spans="1:9" x14ac:dyDescent="0.25">
      <c r="A35" s="67" t="s">
        <v>52</v>
      </c>
    </row>
  </sheetData>
  <mergeCells count="11">
    <mergeCell ref="C27:D27"/>
    <mergeCell ref="E27:F27"/>
    <mergeCell ref="A33:H33"/>
    <mergeCell ref="A25:H25"/>
    <mergeCell ref="C22:E22"/>
    <mergeCell ref="C23:E23"/>
    <mergeCell ref="A5:I5"/>
    <mergeCell ref="B7:C7"/>
    <mergeCell ref="A12:I12"/>
    <mergeCell ref="C14:D14"/>
    <mergeCell ref="A19:H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D29A-1FE0-4953-A87D-B27ABF9B9A24}">
  <dimension ref="A1:I42"/>
  <sheetViews>
    <sheetView topLeftCell="A28" workbookViewId="0">
      <selection activeCell="B57" sqref="B57"/>
    </sheetView>
  </sheetViews>
  <sheetFormatPr defaultColWidth="8.85546875" defaultRowHeight="15" x14ac:dyDescent="0.25"/>
  <cols>
    <col min="1" max="1" width="19.42578125" style="1" bestFit="1" customWidth="1"/>
    <col min="2" max="2" width="21.5703125" style="1" customWidth="1"/>
    <col min="3" max="3" width="18.28515625" style="1" customWidth="1"/>
    <col min="4"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0" t="s">
        <v>74</v>
      </c>
      <c r="B9" s="11">
        <f>SUM(C16:C20)</f>
        <v>29380361</v>
      </c>
      <c r="C9" s="11">
        <f>SUM(D16:D20)</f>
        <v>17278639</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x14ac:dyDescent="0.25">
      <c r="A16" s="15" t="s">
        <v>74</v>
      </c>
      <c r="B16" s="16" t="s">
        <v>15</v>
      </c>
      <c r="C16" s="17">
        <v>21531000</v>
      </c>
      <c r="D16" s="17">
        <v>14878000</v>
      </c>
      <c r="E16" s="4"/>
      <c r="F16" s="4"/>
      <c r="G16" s="5"/>
      <c r="H16" s="5"/>
      <c r="I16" s="5"/>
    </row>
    <row r="17" spans="1:9" ht="45" x14ac:dyDescent="0.25">
      <c r="A17" s="15" t="s">
        <v>74</v>
      </c>
      <c r="B17" s="16" t="s">
        <v>16</v>
      </c>
      <c r="C17" s="17">
        <v>0</v>
      </c>
      <c r="D17" s="17">
        <v>2400639</v>
      </c>
      <c r="E17" s="4"/>
      <c r="F17" s="4"/>
      <c r="G17" s="5"/>
      <c r="H17" s="5"/>
      <c r="I17" s="5"/>
    </row>
    <row r="18" spans="1:9" ht="90" x14ac:dyDescent="0.25">
      <c r="A18" s="15" t="s">
        <v>74</v>
      </c>
      <c r="B18" s="16" t="s">
        <v>85</v>
      </c>
      <c r="C18" s="17">
        <v>4849361</v>
      </c>
      <c r="D18" s="53" t="s">
        <v>86</v>
      </c>
      <c r="E18" s="4"/>
      <c r="F18" s="4"/>
      <c r="G18" s="5"/>
      <c r="H18" s="5"/>
      <c r="I18" s="5"/>
    </row>
    <row r="19" spans="1:9" ht="19.899999999999999" customHeight="1" x14ac:dyDescent="0.25">
      <c r="A19" s="15" t="s">
        <v>74</v>
      </c>
      <c r="B19" s="16" t="s">
        <v>27</v>
      </c>
      <c r="C19" s="17">
        <v>3000000</v>
      </c>
      <c r="D19" s="26" t="s">
        <v>28</v>
      </c>
      <c r="E19" s="4"/>
      <c r="F19" s="4"/>
      <c r="G19" s="5"/>
      <c r="H19" s="5"/>
      <c r="I19" s="5"/>
    </row>
    <row r="20" spans="1:9" ht="19.899999999999999" customHeight="1" x14ac:dyDescent="0.25">
      <c r="A20" s="5"/>
      <c r="B20" s="2"/>
      <c r="C20" s="4"/>
      <c r="D20" s="4"/>
      <c r="E20" s="4"/>
      <c r="F20" s="4"/>
      <c r="G20" s="5"/>
      <c r="H20" s="5"/>
      <c r="I20" s="5"/>
    </row>
    <row r="21" spans="1:9" ht="23.45" customHeight="1" x14ac:dyDescent="0.25">
      <c r="A21" s="5"/>
      <c r="B21" s="5"/>
      <c r="C21" s="5"/>
      <c r="D21" s="5"/>
      <c r="E21" s="5"/>
      <c r="F21" s="5"/>
      <c r="G21" s="5"/>
      <c r="H21" s="5"/>
      <c r="I21" s="5"/>
    </row>
    <row r="22" spans="1:9" ht="42.6" customHeight="1" x14ac:dyDescent="0.25">
      <c r="A22" s="97" t="s">
        <v>6</v>
      </c>
      <c r="B22" s="97"/>
      <c r="C22" s="97"/>
      <c r="D22" s="97"/>
      <c r="E22" s="97"/>
      <c r="F22" s="97"/>
      <c r="G22" s="97"/>
      <c r="H22" s="97"/>
      <c r="I22" s="5"/>
    </row>
    <row r="23" spans="1:9" x14ac:dyDescent="0.25">
      <c r="A23" s="5"/>
      <c r="B23" s="5"/>
      <c r="C23" s="5"/>
      <c r="D23" s="5"/>
      <c r="E23" s="5"/>
      <c r="F23" s="5"/>
      <c r="G23" s="5"/>
      <c r="H23" s="5"/>
      <c r="I23" s="5"/>
    </row>
    <row r="24" spans="1:9" x14ac:dyDescent="0.25">
      <c r="A24" s="8" t="s">
        <v>0</v>
      </c>
      <c r="B24" s="8" t="s">
        <v>2</v>
      </c>
      <c r="C24" s="23" t="s">
        <v>7</v>
      </c>
      <c r="D24" s="25"/>
      <c r="E24" s="24"/>
      <c r="F24" s="5"/>
      <c r="G24" s="5"/>
      <c r="H24" s="5"/>
      <c r="I24" s="5"/>
    </row>
    <row r="25" spans="1:9" ht="33" customHeight="1" x14ac:dyDescent="0.25">
      <c r="A25" s="15" t="s">
        <v>74</v>
      </c>
      <c r="B25" s="16" t="s">
        <v>15</v>
      </c>
      <c r="C25" s="82" t="s">
        <v>17</v>
      </c>
      <c r="D25" s="82"/>
      <c r="E25" s="82"/>
      <c r="F25" s="5"/>
      <c r="G25" s="5"/>
      <c r="H25" s="5"/>
      <c r="I25" s="5"/>
    </row>
    <row r="26" spans="1:9" ht="45" x14ac:dyDescent="0.25">
      <c r="A26" s="15" t="s">
        <v>74</v>
      </c>
      <c r="B26" s="16" t="s">
        <v>16</v>
      </c>
      <c r="C26" s="82" t="s">
        <v>18</v>
      </c>
      <c r="D26" s="82"/>
      <c r="E26" s="82"/>
      <c r="F26" s="5"/>
      <c r="G26" s="5"/>
      <c r="H26" s="5"/>
      <c r="I26" s="5"/>
    </row>
    <row r="27" spans="1:9" ht="45" x14ac:dyDescent="0.25">
      <c r="A27" s="15" t="s">
        <v>74</v>
      </c>
      <c r="B27" s="16" t="s">
        <v>85</v>
      </c>
      <c r="C27" s="82" t="s">
        <v>18</v>
      </c>
      <c r="D27" s="82"/>
      <c r="E27" s="82"/>
      <c r="F27" s="5"/>
      <c r="G27" s="5"/>
      <c r="H27" s="5"/>
      <c r="I27" s="5"/>
    </row>
    <row r="28" spans="1:9" ht="22.9" customHeight="1" x14ac:dyDescent="0.25">
      <c r="A28" s="15" t="s">
        <v>74</v>
      </c>
      <c r="B28" s="16" t="s">
        <v>27</v>
      </c>
      <c r="C28" s="82" t="s">
        <v>29</v>
      </c>
      <c r="D28" s="82"/>
      <c r="E28" s="82"/>
      <c r="F28" s="5"/>
      <c r="G28" s="5"/>
      <c r="H28" s="5"/>
      <c r="I28" s="5"/>
    </row>
    <row r="29" spans="1:9" x14ac:dyDescent="0.25">
      <c r="A29" s="5"/>
      <c r="B29" s="5"/>
      <c r="C29" s="2"/>
      <c r="D29" s="2"/>
      <c r="E29" s="5"/>
      <c r="F29" s="5"/>
      <c r="G29" s="5"/>
      <c r="H29" s="5"/>
      <c r="I29" s="5"/>
    </row>
    <row r="30" spans="1:9" ht="55.15" customHeight="1" x14ac:dyDescent="0.25">
      <c r="A30" s="97" t="s">
        <v>13</v>
      </c>
      <c r="B30" s="97"/>
      <c r="C30" s="97"/>
      <c r="D30" s="97"/>
      <c r="E30" s="97"/>
      <c r="F30" s="97"/>
      <c r="G30" s="97"/>
      <c r="H30" s="97"/>
      <c r="I30" s="5"/>
    </row>
    <row r="31" spans="1:9" x14ac:dyDescent="0.25">
      <c r="A31" s="5"/>
      <c r="B31" s="5"/>
      <c r="C31" s="5"/>
      <c r="D31" s="5"/>
      <c r="E31" s="5"/>
      <c r="F31" s="5"/>
      <c r="G31" s="5"/>
      <c r="H31" s="5"/>
      <c r="I31" s="5"/>
    </row>
    <row r="32" spans="1:9" ht="30" customHeight="1" x14ac:dyDescent="0.25">
      <c r="A32" s="12" t="s">
        <v>0</v>
      </c>
      <c r="B32" s="12" t="s">
        <v>2</v>
      </c>
      <c r="C32" s="89" t="s">
        <v>78</v>
      </c>
      <c r="D32" s="89"/>
      <c r="E32" s="90" t="s">
        <v>79</v>
      </c>
      <c r="F32" s="90"/>
      <c r="G32" s="5"/>
      <c r="H32" s="5"/>
      <c r="I32" s="5"/>
    </row>
    <row r="33" spans="1:9" x14ac:dyDescent="0.25">
      <c r="A33" s="13"/>
      <c r="B33" s="13"/>
      <c r="C33" s="9" t="s">
        <v>10</v>
      </c>
      <c r="D33" s="9" t="s">
        <v>11</v>
      </c>
      <c r="E33" s="21" t="s">
        <v>10</v>
      </c>
      <c r="F33" s="21" t="s">
        <v>11</v>
      </c>
      <c r="G33" s="5"/>
      <c r="H33" s="5"/>
      <c r="I33" s="5"/>
    </row>
    <row r="34" spans="1:9" x14ac:dyDescent="0.25">
      <c r="A34" s="15" t="s">
        <v>74</v>
      </c>
      <c r="B34" s="22" t="s">
        <v>15</v>
      </c>
      <c r="C34" s="17">
        <v>3467145.74</v>
      </c>
      <c r="D34" s="17">
        <v>8820115.3200000003</v>
      </c>
      <c r="E34" s="17">
        <v>381226.85</v>
      </c>
      <c r="F34" s="17">
        <v>2681530.8200000003</v>
      </c>
      <c r="G34" s="5"/>
      <c r="H34" s="5"/>
      <c r="I34" s="5"/>
    </row>
    <row r="35" spans="1:9" ht="45" x14ac:dyDescent="0.25">
      <c r="A35" s="15" t="s">
        <v>74</v>
      </c>
      <c r="B35" s="22" t="s">
        <v>16</v>
      </c>
      <c r="C35" s="17">
        <v>0</v>
      </c>
      <c r="D35" s="17">
        <v>3485549</v>
      </c>
      <c r="E35" s="17">
        <v>0</v>
      </c>
      <c r="F35" s="17">
        <v>866019</v>
      </c>
      <c r="G35" s="5"/>
      <c r="H35" s="5"/>
      <c r="I35" s="5"/>
    </row>
    <row r="36" spans="1:9" ht="45" x14ac:dyDescent="0.25">
      <c r="A36" s="15" t="s">
        <v>74</v>
      </c>
      <c r="B36" s="34" t="s">
        <v>85</v>
      </c>
      <c r="C36" s="17">
        <v>0</v>
      </c>
      <c r="D36" s="17">
        <v>1700000</v>
      </c>
      <c r="E36" s="17">
        <v>0</v>
      </c>
      <c r="F36" s="17">
        <v>0</v>
      </c>
      <c r="G36" s="5"/>
      <c r="H36" s="5"/>
      <c r="I36" s="5"/>
    </row>
    <row r="37" spans="1:9" x14ac:dyDescent="0.25">
      <c r="A37" s="15" t="s">
        <v>74</v>
      </c>
      <c r="B37" s="10" t="s">
        <v>27</v>
      </c>
      <c r="C37" s="17">
        <v>815697.32</v>
      </c>
      <c r="D37" s="17">
        <v>590172.17000000004</v>
      </c>
      <c r="E37" s="17">
        <v>126228.31</v>
      </c>
      <c r="F37" s="17">
        <v>1409733.68</v>
      </c>
      <c r="G37" s="5"/>
      <c r="H37" s="5"/>
      <c r="I37" s="5"/>
    </row>
    <row r="38" spans="1:9" x14ac:dyDescent="0.25">
      <c r="A38" s="5"/>
      <c r="B38" s="5"/>
      <c r="C38" s="5"/>
      <c r="D38" s="5"/>
      <c r="E38" s="5"/>
      <c r="F38" s="5"/>
      <c r="G38" s="5"/>
      <c r="H38" s="5"/>
      <c r="I38" s="5"/>
    </row>
    <row r="39" spans="1:9" x14ac:dyDescent="0.25">
      <c r="A39" s="5"/>
      <c r="B39" s="5"/>
      <c r="C39" s="5"/>
      <c r="D39" s="5"/>
      <c r="E39" s="5"/>
      <c r="F39" s="5"/>
      <c r="G39" s="5"/>
      <c r="H39" s="5"/>
      <c r="I39" s="5"/>
    </row>
    <row r="40" spans="1:9" ht="46.9" customHeight="1" x14ac:dyDescent="0.25">
      <c r="A40" s="97" t="s">
        <v>9</v>
      </c>
      <c r="B40" s="97"/>
      <c r="C40" s="97"/>
      <c r="D40" s="97"/>
      <c r="E40" s="97"/>
      <c r="F40" s="97"/>
      <c r="G40" s="97"/>
      <c r="H40" s="97"/>
      <c r="I40" s="5"/>
    </row>
    <row r="41" spans="1:9" x14ac:dyDescent="0.25">
      <c r="A41" s="5"/>
      <c r="B41" s="5"/>
      <c r="C41" s="5"/>
      <c r="D41" s="5"/>
      <c r="E41" s="5"/>
      <c r="F41" s="5"/>
      <c r="G41" s="5"/>
      <c r="H41" s="5"/>
      <c r="I41" s="5"/>
    </row>
    <row r="42" spans="1:9" x14ac:dyDescent="0.25">
      <c r="A42" s="67" t="s">
        <v>52</v>
      </c>
    </row>
  </sheetData>
  <mergeCells count="13">
    <mergeCell ref="A5:I5"/>
    <mergeCell ref="B7:C7"/>
    <mergeCell ref="A12:I12"/>
    <mergeCell ref="C14:D14"/>
    <mergeCell ref="A22:H22"/>
    <mergeCell ref="C32:D32"/>
    <mergeCell ref="E32:F32"/>
    <mergeCell ref="A40:H40"/>
    <mergeCell ref="A30:H30"/>
    <mergeCell ref="C25:E25"/>
    <mergeCell ref="C28:E28"/>
    <mergeCell ref="C26:E26"/>
    <mergeCell ref="C27:E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7088-EB78-4DA8-B11A-3234A76A5300}">
  <dimension ref="A1:I40"/>
  <sheetViews>
    <sheetView topLeftCell="A25" workbookViewId="0">
      <selection activeCell="F14" sqref="F14"/>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5" t="s">
        <v>40</v>
      </c>
      <c r="B9" s="17">
        <f>SUM(C16:C18)</f>
        <v>100836000</v>
      </c>
      <c r="C9" s="17">
        <f>SUM(D16:D18)</f>
        <v>102508000</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ht="19.899999999999999" customHeight="1" x14ac:dyDescent="0.25">
      <c r="A16" s="15" t="s">
        <v>40</v>
      </c>
      <c r="B16" s="16" t="s">
        <v>41</v>
      </c>
      <c r="C16" s="17">
        <v>95286000</v>
      </c>
      <c r="D16" s="17">
        <v>96286000</v>
      </c>
      <c r="E16" s="4"/>
      <c r="F16" s="4"/>
      <c r="G16" s="5"/>
      <c r="H16" s="5"/>
      <c r="I16" s="5"/>
    </row>
    <row r="17" spans="1:9" ht="19.899999999999999" customHeight="1" x14ac:dyDescent="0.25">
      <c r="A17" s="15"/>
      <c r="B17" s="16" t="s">
        <v>59</v>
      </c>
      <c r="C17" s="17">
        <v>3000000</v>
      </c>
      <c r="D17" s="17">
        <v>4112000</v>
      </c>
      <c r="E17" s="4"/>
      <c r="F17" s="4"/>
      <c r="G17" s="5"/>
      <c r="H17" s="5"/>
      <c r="I17" s="5"/>
    </row>
    <row r="18" spans="1:9" ht="19.899999999999999" customHeight="1" x14ac:dyDescent="0.25">
      <c r="A18" s="15"/>
      <c r="B18" s="16" t="s">
        <v>60</v>
      </c>
      <c r="C18" s="17">
        <v>2550000</v>
      </c>
      <c r="D18" s="17">
        <v>2110000</v>
      </c>
      <c r="E18" s="4"/>
      <c r="F18" s="4"/>
      <c r="G18" s="5"/>
      <c r="H18" s="5"/>
      <c r="I18" s="5"/>
    </row>
    <row r="19" spans="1:9" ht="23.45" customHeight="1" x14ac:dyDescent="0.25">
      <c r="A19" s="27"/>
      <c r="B19" s="16" t="s">
        <v>106</v>
      </c>
      <c r="C19" s="17">
        <v>0</v>
      </c>
      <c r="D19" s="17">
        <v>0</v>
      </c>
      <c r="E19" s="5"/>
      <c r="F19" s="5"/>
      <c r="G19" s="5"/>
      <c r="H19" s="5"/>
      <c r="I19" s="5"/>
    </row>
    <row r="20" spans="1:9" ht="42.6" customHeight="1" x14ac:dyDescent="0.25">
      <c r="A20" s="97" t="s">
        <v>6</v>
      </c>
      <c r="B20" s="97"/>
      <c r="C20" s="97"/>
      <c r="D20" s="97"/>
      <c r="E20" s="97"/>
      <c r="F20" s="97"/>
      <c r="G20" s="97"/>
      <c r="H20" s="97"/>
      <c r="I20" s="5"/>
    </row>
    <row r="21" spans="1:9" x14ac:dyDescent="0.25">
      <c r="A21" s="5"/>
      <c r="B21" s="5"/>
      <c r="C21" s="5"/>
      <c r="D21" s="5"/>
      <c r="E21" s="5"/>
      <c r="F21" s="5"/>
      <c r="G21" s="5"/>
      <c r="H21" s="5"/>
      <c r="I21" s="5"/>
    </row>
    <row r="22" spans="1:9" x14ac:dyDescent="0.25">
      <c r="A22" s="8" t="s">
        <v>0</v>
      </c>
      <c r="B22" s="8" t="s">
        <v>2</v>
      </c>
      <c r="C22" s="23" t="s">
        <v>7</v>
      </c>
      <c r="D22" s="25"/>
      <c r="E22" s="24"/>
      <c r="F22" s="5"/>
      <c r="G22" s="5"/>
      <c r="H22" s="5"/>
      <c r="I22" s="5"/>
    </row>
    <row r="23" spans="1:9" ht="22.9" customHeight="1" x14ac:dyDescent="0.25">
      <c r="A23" s="15" t="s">
        <v>40</v>
      </c>
      <c r="B23" s="16" t="s">
        <v>41</v>
      </c>
      <c r="C23" s="82" t="s">
        <v>42</v>
      </c>
      <c r="D23" s="82"/>
      <c r="E23" s="82"/>
      <c r="F23" s="5"/>
      <c r="G23" s="5"/>
      <c r="H23" s="5"/>
      <c r="I23" s="5"/>
    </row>
    <row r="24" spans="1:9" ht="45" x14ac:dyDescent="0.25">
      <c r="A24" s="15"/>
      <c r="B24" s="16" t="s">
        <v>87</v>
      </c>
      <c r="C24" s="86" t="s">
        <v>88</v>
      </c>
      <c r="D24" s="87"/>
      <c r="E24" s="88"/>
      <c r="F24" s="5" t="s">
        <v>89</v>
      </c>
      <c r="G24" s="5"/>
      <c r="H24" s="5"/>
      <c r="I24" s="5"/>
    </row>
    <row r="25" spans="1:9" ht="22.9" customHeight="1" x14ac:dyDescent="0.25">
      <c r="A25" s="15"/>
      <c r="B25" s="16" t="s">
        <v>59</v>
      </c>
      <c r="C25" s="82" t="s">
        <v>61</v>
      </c>
      <c r="D25" s="82"/>
      <c r="E25" s="82"/>
      <c r="F25" s="5"/>
      <c r="G25" s="5"/>
      <c r="H25" s="5"/>
      <c r="I25" s="5"/>
    </row>
    <row r="26" spans="1:9" ht="22.9" customHeight="1" x14ac:dyDescent="0.25">
      <c r="A26" s="15"/>
      <c r="B26" s="16" t="s">
        <v>60</v>
      </c>
      <c r="C26" s="82" t="s">
        <v>84</v>
      </c>
      <c r="D26" s="82"/>
      <c r="E26" s="82"/>
      <c r="F26" s="5"/>
      <c r="G26" s="5"/>
      <c r="H26" s="5"/>
      <c r="I26" s="5"/>
    </row>
    <row r="27" spans="1:9" x14ac:dyDescent="0.25">
      <c r="A27" s="5"/>
      <c r="B27" s="16" t="s">
        <v>106</v>
      </c>
      <c r="C27" s="82" t="s">
        <v>107</v>
      </c>
      <c r="D27" s="82"/>
      <c r="E27" s="82"/>
      <c r="F27" s="5"/>
      <c r="G27" s="5"/>
      <c r="H27" s="5"/>
      <c r="I27" s="5"/>
    </row>
    <row r="28" spans="1:9" ht="55.15" customHeight="1" x14ac:dyDescent="0.25">
      <c r="A28" s="97" t="s">
        <v>13</v>
      </c>
      <c r="B28" s="97"/>
      <c r="C28" s="97"/>
      <c r="D28" s="97"/>
      <c r="E28" s="97"/>
      <c r="F28" s="97"/>
      <c r="G28" s="97"/>
      <c r="H28" s="97"/>
      <c r="I28" s="5"/>
    </row>
    <row r="29" spans="1:9" x14ac:dyDescent="0.25">
      <c r="A29" s="5"/>
      <c r="B29" s="5"/>
      <c r="C29" s="5"/>
      <c r="D29" s="5"/>
      <c r="E29" s="5"/>
      <c r="F29" s="5"/>
      <c r="G29" s="5"/>
      <c r="H29" s="5"/>
      <c r="I29" s="5"/>
    </row>
    <row r="30" spans="1:9" ht="30" customHeight="1" x14ac:dyDescent="0.25">
      <c r="A30" s="12" t="s">
        <v>0</v>
      </c>
      <c r="B30" s="12" t="s">
        <v>2</v>
      </c>
      <c r="C30" s="89" t="s">
        <v>8</v>
      </c>
      <c r="D30" s="89"/>
      <c r="E30" s="90" t="s">
        <v>12</v>
      </c>
      <c r="F30" s="90"/>
      <c r="G30" s="5"/>
      <c r="H30" s="5"/>
      <c r="I30" s="5"/>
    </row>
    <row r="31" spans="1:9" x14ac:dyDescent="0.25">
      <c r="A31" s="13"/>
      <c r="B31" s="13"/>
      <c r="C31" s="9" t="s">
        <v>10</v>
      </c>
      <c r="D31" s="9" t="s">
        <v>11</v>
      </c>
      <c r="E31" s="21" t="s">
        <v>10</v>
      </c>
      <c r="F31" s="21" t="s">
        <v>11</v>
      </c>
      <c r="G31" s="5"/>
      <c r="H31" s="5"/>
      <c r="I31" s="5"/>
    </row>
    <row r="32" spans="1:9" x14ac:dyDescent="0.25">
      <c r="A32" s="15" t="s">
        <v>40</v>
      </c>
      <c r="B32" s="16" t="s">
        <v>41</v>
      </c>
      <c r="C32" s="17">
        <v>89945000</v>
      </c>
      <c r="D32" s="17">
        <v>89945000</v>
      </c>
      <c r="E32" s="17">
        <v>526641</v>
      </c>
      <c r="F32" s="17">
        <v>526641</v>
      </c>
      <c r="G32" s="5" t="s">
        <v>43</v>
      </c>
      <c r="H32" s="5"/>
      <c r="I32" s="5"/>
    </row>
    <row r="33" spans="1:9" x14ac:dyDescent="0.25">
      <c r="A33" s="15"/>
      <c r="B33" s="16" t="s">
        <v>90</v>
      </c>
      <c r="C33" s="17">
        <v>615822.11</v>
      </c>
      <c r="D33" s="17">
        <f>615822.11+26702.02</f>
        <v>642524.13</v>
      </c>
      <c r="E33" s="17">
        <v>331852</v>
      </c>
      <c r="F33" s="17">
        <v>48510</v>
      </c>
      <c r="G33" s="5" t="s">
        <v>93</v>
      </c>
      <c r="H33" s="5"/>
      <c r="I33" s="5"/>
    </row>
    <row r="34" spans="1:9" x14ac:dyDescent="0.25">
      <c r="A34" s="15"/>
      <c r="B34" s="15" t="s">
        <v>59</v>
      </c>
      <c r="C34" s="17">
        <v>0</v>
      </c>
      <c r="D34" s="17">
        <v>71665.990000000005</v>
      </c>
      <c r="E34" s="17">
        <v>0</v>
      </c>
      <c r="F34" s="17">
        <v>28528.16</v>
      </c>
      <c r="G34" s="5"/>
      <c r="H34" s="5"/>
      <c r="I34" s="5"/>
    </row>
    <row r="35" spans="1:9" x14ac:dyDescent="0.25">
      <c r="A35" s="15"/>
      <c r="B35" s="15" t="s">
        <v>60</v>
      </c>
      <c r="C35" s="17">
        <v>0</v>
      </c>
      <c r="D35" s="17">
        <v>0</v>
      </c>
      <c r="E35" s="17">
        <v>0</v>
      </c>
      <c r="F35" s="17">
        <v>95173</v>
      </c>
      <c r="G35" s="5"/>
      <c r="H35" s="5"/>
      <c r="I35" s="5"/>
    </row>
    <row r="36" spans="1:9" x14ac:dyDescent="0.25">
      <c r="A36" s="5"/>
      <c r="B36" s="15" t="s">
        <v>106</v>
      </c>
      <c r="C36" s="17">
        <v>0</v>
      </c>
      <c r="D36" s="17">
        <v>0</v>
      </c>
      <c r="E36" s="17">
        <v>0</v>
      </c>
      <c r="F36" s="17">
        <v>0</v>
      </c>
      <c r="G36" s="5"/>
      <c r="H36" s="5"/>
      <c r="I36" s="5"/>
    </row>
    <row r="37" spans="1:9" x14ac:dyDescent="0.25">
      <c r="A37" s="5"/>
      <c r="B37" s="5"/>
      <c r="C37" s="5"/>
      <c r="D37" s="5"/>
      <c r="E37" s="5"/>
      <c r="F37" s="5"/>
      <c r="G37" s="5"/>
      <c r="H37" s="5"/>
      <c r="I37" s="5"/>
    </row>
    <row r="38" spans="1:9" ht="46.9" customHeight="1" x14ac:dyDescent="0.25">
      <c r="A38" s="97" t="s">
        <v>9</v>
      </c>
      <c r="B38" s="97"/>
      <c r="C38" s="97"/>
      <c r="D38" s="97"/>
      <c r="E38" s="97"/>
      <c r="F38" s="97"/>
      <c r="G38" s="97"/>
      <c r="H38" s="97"/>
      <c r="I38" s="5"/>
    </row>
    <row r="39" spans="1:9" x14ac:dyDescent="0.25">
      <c r="A39" s="5"/>
      <c r="B39" s="5"/>
      <c r="C39" s="5"/>
      <c r="D39" s="5"/>
      <c r="E39" s="5"/>
      <c r="F39" s="5"/>
      <c r="G39" s="5"/>
      <c r="H39" s="5"/>
      <c r="I39" s="5"/>
    </row>
    <row r="40" spans="1:9" x14ac:dyDescent="0.25">
      <c r="A40" s="67" t="s">
        <v>52</v>
      </c>
    </row>
  </sheetData>
  <mergeCells count="14">
    <mergeCell ref="A5:I5"/>
    <mergeCell ref="B7:C7"/>
    <mergeCell ref="A12:I12"/>
    <mergeCell ref="C14:D14"/>
    <mergeCell ref="A20:H20"/>
    <mergeCell ref="C30:D30"/>
    <mergeCell ref="E30:F30"/>
    <mergeCell ref="A38:H38"/>
    <mergeCell ref="A28:H28"/>
    <mergeCell ref="C23:E23"/>
    <mergeCell ref="C25:E25"/>
    <mergeCell ref="C26:E26"/>
    <mergeCell ref="C24:E24"/>
    <mergeCell ref="C27:E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EC-6E3D-4C44-8C24-EB2881C68362}">
  <dimension ref="A1:I47"/>
  <sheetViews>
    <sheetView topLeftCell="A31" workbookViewId="0">
      <selection activeCell="A47" sqref="A47:XFD47"/>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5" t="s">
        <v>44</v>
      </c>
      <c r="B9" s="29">
        <f>SUM(C16:C21)</f>
        <v>21644712</v>
      </c>
      <c r="C9" s="29">
        <f>SUM(D16:D21)</f>
        <v>30309968</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ht="19.899999999999999" customHeight="1" x14ac:dyDescent="0.25">
      <c r="A16" s="10" t="s">
        <v>44</v>
      </c>
      <c r="B16" s="33" t="s">
        <v>32</v>
      </c>
      <c r="C16" s="29">
        <v>0</v>
      </c>
      <c r="D16" s="29">
        <v>1942000</v>
      </c>
      <c r="E16" s="4"/>
      <c r="F16" s="4"/>
      <c r="G16" s="5"/>
      <c r="H16" s="5"/>
      <c r="I16" s="5"/>
    </row>
    <row r="17" spans="1:9" ht="30" x14ac:dyDescent="0.25">
      <c r="A17" s="98" t="s">
        <v>44</v>
      </c>
      <c r="B17" s="28" t="s">
        <v>45</v>
      </c>
      <c r="C17" s="29">
        <v>675932</v>
      </c>
      <c r="D17" s="29">
        <v>675932</v>
      </c>
      <c r="E17" s="4"/>
      <c r="F17" s="4"/>
      <c r="G17" s="5"/>
      <c r="H17" s="5"/>
      <c r="I17" s="5"/>
    </row>
    <row r="18" spans="1:9" ht="30" x14ac:dyDescent="0.25">
      <c r="A18" s="98"/>
      <c r="B18" s="28" t="s">
        <v>46</v>
      </c>
      <c r="C18" s="29">
        <v>8227036</v>
      </c>
      <c r="D18" s="29">
        <v>8227036</v>
      </c>
      <c r="E18" s="4"/>
      <c r="F18" s="4"/>
      <c r="G18" s="5"/>
      <c r="H18" s="5"/>
      <c r="I18" s="5"/>
    </row>
    <row r="19" spans="1:9" ht="19.899999999999999" customHeight="1" x14ac:dyDescent="0.25">
      <c r="A19" s="98"/>
      <c r="B19" s="28" t="s">
        <v>47</v>
      </c>
      <c r="C19" s="30">
        <v>4704000</v>
      </c>
      <c r="D19" s="30">
        <v>11905000</v>
      </c>
      <c r="E19" s="4"/>
      <c r="F19" s="4"/>
      <c r="G19" s="5"/>
      <c r="H19" s="5"/>
      <c r="I19" s="5"/>
    </row>
    <row r="20" spans="1:9" ht="19.899999999999999" customHeight="1" x14ac:dyDescent="0.25">
      <c r="A20" s="98"/>
      <c r="B20" s="28" t="s">
        <v>48</v>
      </c>
      <c r="C20" s="30">
        <v>3837744</v>
      </c>
      <c r="D20" s="30">
        <v>3360000</v>
      </c>
      <c r="E20" s="4"/>
      <c r="F20" s="4"/>
      <c r="G20" s="5"/>
      <c r="H20" s="5"/>
      <c r="I20" s="5"/>
    </row>
    <row r="21" spans="1:9" ht="19.899999999999999" customHeight="1" x14ac:dyDescent="0.25">
      <c r="A21" s="15" t="s">
        <v>44</v>
      </c>
      <c r="B21" s="16" t="s">
        <v>53</v>
      </c>
      <c r="C21" s="29">
        <v>4200000</v>
      </c>
      <c r="D21" s="29">
        <v>4200000</v>
      </c>
      <c r="E21" s="4"/>
      <c r="F21" s="4"/>
      <c r="G21" s="5"/>
      <c r="H21" s="5"/>
      <c r="I21" s="5"/>
    </row>
    <row r="22" spans="1:9" ht="23.45" customHeight="1" x14ac:dyDescent="0.25">
      <c r="A22" s="5"/>
      <c r="B22" s="5"/>
      <c r="C22" s="5"/>
      <c r="D22" s="5"/>
      <c r="E22" s="5"/>
      <c r="F22" s="5"/>
      <c r="G22" s="5"/>
      <c r="H22" s="5"/>
      <c r="I22" s="5"/>
    </row>
    <row r="23" spans="1:9" ht="42.6" customHeight="1" x14ac:dyDescent="0.25">
      <c r="A23" s="97" t="s">
        <v>6</v>
      </c>
      <c r="B23" s="97"/>
      <c r="C23" s="97"/>
      <c r="D23" s="97"/>
      <c r="E23" s="97"/>
      <c r="F23" s="97"/>
      <c r="G23" s="97"/>
      <c r="H23" s="97"/>
      <c r="I23" s="5"/>
    </row>
    <row r="24" spans="1:9" x14ac:dyDescent="0.25">
      <c r="A24" s="5"/>
      <c r="B24" s="5"/>
      <c r="C24" s="5"/>
      <c r="D24" s="5"/>
      <c r="E24" s="5"/>
      <c r="F24" s="5"/>
      <c r="G24" s="5"/>
      <c r="H24" s="5"/>
      <c r="I24" s="5"/>
    </row>
    <row r="25" spans="1:9" x14ac:dyDescent="0.25">
      <c r="A25" s="8" t="s">
        <v>0</v>
      </c>
      <c r="B25" s="8" t="s">
        <v>2</v>
      </c>
      <c r="C25" s="8" t="s">
        <v>7</v>
      </c>
      <c r="D25" s="8"/>
      <c r="E25" s="15"/>
      <c r="F25" s="5"/>
      <c r="G25" s="5"/>
      <c r="H25" s="5"/>
      <c r="I25" s="5"/>
    </row>
    <row r="26" spans="1:9" ht="25.5" customHeight="1" x14ac:dyDescent="0.25">
      <c r="A26" s="10" t="s">
        <v>44</v>
      </c>
      <c r="B26" s="33" t="s">
        <v>32</v>
      </c>
      <c r="C26" s="101" t="s">
        <v>33</v>
      </c>
      <c r="D26" s="101"/>
      <c r="E26" s="101"/>
      <c r="F26" s="5"/>
      <c r="G26" s="5"/>
      <c r="H26" s="5"/>
      <c r="I26" s="5"/>
    </row>
    <row r="27" spans="1:9" ht="30" x14ac:dyDescent="0.25">
      <c r="A27" s="99" t="s">
        <v>44</v>
      </c>
      <c r="B27" s="28" t="s">
        <v>45</v>
      </c>
      <c r="C27" s="100" t="s">
        <v>49</v>
      </c>
      <c r="D27" s="100"/>
      <c r="E27" s="100"/>
      <c r="F27" s="5"/>
      <c r="G27" s="5"/>
      <c r="H27" s="5"/>
      <c r="I27" s="5"/>
    </row>
    <row r="28" spans="1:9" ht="30" x14ac:dyDescent="0.25">
      <c r="A28" s="99"/>
      <c r="B28" s="28" t="s">
        <v>46</v>
      </c>
      <c r="C28" s="100" t="s">
        <v>50</v>
      </c>
      <c r="D28" s="100"/>
      <c r="E28" s="100"/>
      <c r="F28" s="5"/>
      <c r="G28" s="5"/>
      <c r="H28" s="5"/>
      <c r="I28" s="5"/>
    </row>
    <row r="29" spans="1:9" ht="25.5" customHeight="1" x14ac:dyDescent="0.25">
      <c r="A29" s="99"/>
      <c r="B29" s="28" t="s">
        <v>47</v>
      </c>
      <c r="C29" s="100" t="s">
        <v>51</v>
      </c>
      <c r="D29" s="100"/>
      <c r="E29" s="100"/>
      <c r="F29" s="5"/>
      <c r="G29" s="5"/>
      <c r="H29" s="5"/>
      <c r="I29" s="5"/>
    </row>
    <row r="30" spans="1:9" ht="22.9" customHeight="1" x14ac:dyDescent="0.25">
      <c r="A30" s="99"/>
      <c r="B30" s="28" t="s">
        <v>48</v>
      </c>
      <c r="C30" s="82" t="s">
        <v>51</v>
      </c>
      <c r="D30" s="82"/>
      <c r="E30" s="82"/>
      <c r="F30" s="5"/>
      <c r="G30" s="5"/>
      <c r="H30" s="5"/>
      <c r="I30" s="5"/>
    </row>
    <row r="31" spans="1:9" ht="22.9" customHeight="1" x14ac:dyDescent="0.25">
      <c r="A31" s="15" t="s">
        <v>44</v>
      </c>
      <c r="B31" s="16" t="s">
        <v>53</v>
      </c>
      <c r="C31" s="82" t="s">
        <v>54</v>
      </c>
      <c r="D31" s="82"/>
      <c r="E31" s="82"/>
      <c r="F31" s="5"/>
      <c r="G31" s="5"/>
      <c r="H31" s="5"/>
      <c r="I31" s="5"/>
    </row>
    <row r="32" spans="1:9" x14ac:dyDescent="0.25">
      <c r="A32" s="5"/>
      <c r="B32" s="5"/>
      <c r="C32" s="2"/>
      <c r="D32" s="2"/>
      <c r="E32" s="5"/>
      <c r="F32" s="5"/>
      <c r="G32" s="5"/>
      <c r="H32" s="5"/>
      <c r="I32" s="5"/>
    </row>
    <row r="33" spans="1:9" ht="55.15" customHeight="1" x14ac:dyDescent="0.25">
      <c r="A33" s="97" t="s">
        <v>13</v>
      </c>
      <c r="B33" s="97"/>
      <c r="C33" s="97"/>
      <c r="D33" s="97"/>
      <c r="E33" s="97"/>
      <c r="F33" s="97"/>
      <c r="G33" s="97"/>
      <c r="H33" s="97"/>
      <c r="I33" s="5"/>
    </row>
    <row r="34" spans="1:9" x14ac:dyDescent="0.25">
      <c r="A34" s="5"/>
      <c r="B34" s="5"/>
      <c r="C34" s="5"/>
      <c r="D34" s="5"/>
      <c r="E34" s="5"/>
      <c r="F34" s="5"/>
      <c r="G34" s="5"/>
      <c r="H34" s="5"/>
      <c r="I34" s="5"/>
    </row>
    <row r="35" spans="1:9" ht="30" customHeight="1" x14ac:dyDescent="0.25">
      <c r="A35" s="12" t="s">
        <v>0</v>
      </c>
      <c r="B35" s="12" t="s">
        <v>2</v>
      </c>
      <c r="C35" s="89" t="s">
        <v>8</v>
      </c>
      <c r="D35" s="89"/>
      <c r="E35" s="90" t="s">
        <v>12</v>
      </c>
      <c r="F35" s="90"/>
      <c r="G35" s="5"/>
      <c r="H35" s="5"/>
      <c r="I35" s="5"/>
    </row>
    <row r="36" spans="1:9" x14ac:dyDescent="0.25">
      <c r="A36" s="13"/>
      <c r="B36" s="13"/>
      <c r="C36" s="9" t="s">
        <v>10</v>
      </c>
      <c r="D36" s="9" t="s">
        <v>11</v>
      </c>
      <c r="E36" s="21" t="s">
        <v>10</v>
      </c>
      <c r="F36" s="21" t="s">
        <v>11</v>
      </c>
      <c r="G36" s="5"/>
      <c r="H36" s="5"/>
      <c r="I36" s="5"/>
    </row>
    <row r="37" spans="1:9" x14ac:dyDescent="0.25">
      <c r="A37" s="10" t="s">
        <v>44</v>
      </c>
      <c r="B37" s="33" t="s">
        <v>32</v>
      </c>
      <c r="C37" s="29">
        <v>0</v>
      </c>
      <c r="D37" s="29">
        <v>495364</v>
      </c>
      <c r="E37" s="29">
        <v>0</v>
      </c>
      <c r="F37" s="29">
        <v>1217906</v>
      </c>
      <c r="G37" s="5"/>
      <c r="H37" s="5"/>
      <c r="I37" s="5"/>
    </row>
    <row r="38" spans="1:9" ht="30" x14ac:dyDescent="0.25">
      <c r="A38" s="99" t="s">
        <v>44</v>
      </c>
      <c r="B38" s="31" t="s">
        <v>45</v>
      </c>
      <c r="C38" s="29">
        <v>59917</v>
      </c>
      <c r="D38" s="29">
        <v>59917</v>
      </c>
      <c r="E38" s="29">
        <f>51936+4700</f>
        <v>56636</v>
      </c>
      <c r="F38" s="29">
        <f>51936+4700</f>
        <v>56636</v>
      </c>
      <c r="G38" s="5"/>
      <c r="H38" s="5"/>
      <c r="I38" s="5"/>
    </row>
    <row r="39" spans="1:9" ht="30" x14ac:dyDescent="0.25">
      <c r="A39" s="99"/>
      <c r="B39" s="31" t="s">
        <v>46</v>
      </c>
      <c r="C39" s="29">
        <v>4240462</v>
      </c>
      <c r="D39" s="29">
        <v>4240462</v>
      </c>
      <c r="E39" s="29">
        <v>2691791</v>
      </c>
      <c r="F39" s="29">
        <v>2691791</v>
      </c>
      <c r="G39" s="5"/>
      <c r="H39" s="5"/>
      <c r="I39" s="5"/>
    </row>
    <row r="40" spans="1:9" x14ac:dyDescent="0.25">
      <c r="A40" s="99"/>
      <c r="B40" s="31" t="s">
        <v>47</v>
      </c>
      <c r="C40" s="29">
        <v>0</v>
      </c>
      <c r="D40" s="29">
        <v>11264430.34</v>
      </c>
      <c r="E40" s="29">
        <v>0</v>
      </c>
      <c r="F40" s="29">
        <v>5058422</v>
      </c>
      <c r="G40" s="5"/>
      <c r="H40" s="5"/>
      <c r="I40" s="5"/>
    </row>
    <row r="41" spans="1:9" x14ac:dyDescent="0.25">
      <c r="A41" s="99"/>
      <c r="B41" s="32" t="s">
        <v>48</v>
      </c>
      <c r="C41" s="29">
        <v>3286201</v>
      </c>
      <c r="D41" s="29">
        <v>1507174</v>
      </c>
      <c r="E41" s="29">
        <v>1399603.75</v>
      </c>
      <c r="F41" s="29">
        <v>2260957.9166666665</v>
      </c>
      <c r="G41" s="5"/>
      <c r="H41" s="5"/>
      <c r="I41" s="5"/>
    </row>
    <row r="42" spans="1:9" x14ac:dyDescent="0.25">
      <c r="A42" s="10" t="s">
        <v>44</v>
      </c>
      <c r="B42" s="33" t="s">
        <v>53</v>
      </c>
      <c r="C42" s="29">
        <v>0</v>
      </c>
      <c r="D42" s="29">
        <v>0</v>
      </c>
      <c r="E42" s="29">
        <v>0</v>
      </c>
      <c r="F42" s="29">
        <v>0</v>
      </c>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ht="46.9" customHeight="1" x14ac:dyDescent="0.25">
      <c r="A45" s="97" t="s">
        <v>9</v>
      </c>
      <c r="B45" s="97"/>
      <c r="C45" s="97"/>
      <c r="D45" s="97"/>
      <c r="E45" s="97"/>
      <c r="F45" s="97"/>
      <c r="G45" s="97"/>
      <c r="H45" s="97"/>
      <c r="I45" s="5"/>
    </row>
    <row r="46" spans="1:9" x14ac:dyDescent="0.25">
      <c r="A46" s="5"/>
      <c r="B46" s="5"/>
      <c r="C46" s="5"/>
      <c r="D46" s="5"/>
      <c r="E46" s="5"/>
      <c r="F46" s="5"/>
      <c r="G46" s="5"/>
      <c r="H46" s="5"/>
      <c r="I46" s="5"/>
    </row>
    <row r="47" spans="1:9" x14ac:dyDescent="0.25">
      <c r="A47" s="67" t="s">
        <v>52</v>
      </c>
    </row>
  </sheetData>
  <mergeCells count="18">
    <mergeCell ref="C27:E27"/>
    <mergeCell ref="C28:E28"/>
    <mergeCell ref="C29:E29"/>
    <mergeCell ref="A27:A30"/>
    <mergeCell ref="C26:E26"/>
    <mergeCell ref="C30:E30"/>
    <mergeCell ref="A38:A41"/>
    <mergeCell ref="C31:E31"/>
    <mergeCell ref="C35:D35"/>
    <mergeCell ref="E35:F35"/>
    <mergeCell ref="A45:H45"/>
    <mergeCell ref="A33:H33"/>
    <mergeCell ref="A5:I5"/>
    <mergeCell ref="B7:C7"/>
    <mergeCell ref="A12:I12"/>
    <mergeCell ref="C14:D14"/>
    <mergeCell ref="A23:H23"/>
    <mergeCell ref="A17:A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A9B7C-0D28-459E-890F-51F03484C3B3}">
  <dimension ref="A1:I46"/>
  <sheetViews>
    <sheetView topLeftCell="A28" workbookViewId="0">
      <selection activeCell="D37" sqref="D37"/>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5" t="s">
        <v>24</v>
      </c>
      <c r="B9" s="36">
        <f>SUM(C16:C20)</f>
        <v>26911000</v>
      </c>
      <c r="C9" s="36">
        <f>SUM(D16:D20)</f>
        <v>43071643</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ht="19.899999999999999" customHeight="1" x14ac:dyDescent="0.25">
      <c r="A16" s="15" t="s">
        <v>24</v>
      </c>
      <c r="B16" s="16" t="s">
        <v>25</v>
      </c>
      <c r="C16" s="36">
        <v>800000</v>
      </c>
      <c r="D16" s="36">
        <v>800000</v>
      </c>
      <c r="E16" s="4"/>
      <c r="F16" s="4"/>
      <c r="G16" s="5"/>
      <c r="H16" s="5"/>
      <c r="I16" s="5"/>
    </row>
    <row r="17" spans="1:9" ht="19.899999999999999" customHeight="1" x14ac:dyDescent="0.25">
      <c r="A17" s="15" t="s">
        <v>24</v>
      </c>
      <c r="B17" s="16" t="s">
        <v>38</v>
      </c>
      <c r="C17" s="36">
        <v>18216000</v>
      </c>
      <c r="D17" s="36">
        <v>29756000</v>
      </c>
      <c r="E17" s="4"/>
      <c r="F17" s="4"/>
      <c r="G17" s="5"/>
      <c r="H17" s="5"/>
      <c r="I17" s="5"/>
    </row>
    <row r="18" spans="1:9" ht="19.899999999999999" customHeight="1" x14ac:dyDescent="0.25">
      <c r="A18" s="15" t="s">
        <v>24</v>
      </c>
      <c r="B18" s="16" t="s">
        <v>62</v>
      </c>
      <c r="C18" s="36">
        <v>0</v>
      </c>
      <c r="D18" s="36">
        <v>634606</v>
      </c>
      <c r="E18" s="4"/>
      <c r="F18" s="4"/>
      <c r="G18" s="5"/>
      <c r="H18" s="5"/>
      <c r="I18" s="5"/>
    </row>
    <row r="19" spans="1:9" ht="30" x14ac:dyDescent="0.25">
      <c r="A19" s="15" t="s">
        <v>24</v>
      </c>
      <c r="B19" s="16" t="s">
        <v>36</v>
      </c>
      <c r="C19" s="36">
        <v>0</v>
      </c>
      <c r="D19" s="36">
        <f>1332304+1126613+1527120</f>
        <v>3986037</v>
      </c>
      <c r="E19" s="4"/>
      <c r="F19" s="4"/>
      <c r="G19" s="5"/>
      <c r="H19" s="5"/>
      <c r="I19" s="5"/>
    </row>
    <row r="20" spans="1:9" ht="19.899999999999999" customHeight="1" x14ac:dyDescent="0.25">
      <c r="A20" s="15" t="s">
        <v>24</v>
      </c>
      <c r="B20" s="16" t="s">
        <v>100</v>
      </c>
      <c r="C20" s="36">
        <v>7895000</v>
      </c>
      <c r="D20" s="36">
        <v>7895000</v>
      </c>
      <c r="E20" s="4"/>
      <c r="F20" s="4"/>
      <c r="G20" s="5"/>
      <c r="H20" s="5"/>
      <c r="I20" s="5"/>
    </row>
    <row r="21" spans="1:9" ht="19.899999999999999" customHeight="1" x14ac:dyDescent="0.25">
      <c r="A21" s="67" t="s">
        <v>101</v>
      </c>
      <c r="B21" s="106" t="s">
        <v>102</v>
      </c>
      <c r="C21" s="68"/>
      <c r="D21" s="68"/>
      <c r="E21" s="4"/>
      <c r="F21" s="4"/>
      <c r="G21" s="5"/>
      <c r="H21" s="5"/>
      <c r="I21" s="5"/>
    </row>
    <row r="22" spans="1:9" ht="23.45" customHeight="1" x14ac:dyDescent="0.25">
      <c r="A22" s="5"/>
      <c r="B22" s="5"/>
      <c r="C22" s="5"/>
      <c r="D22" s="5"/>
      <c r="E22" s="5"/>
      <c r="F22" s="5"/>
      <c r="G22" s="5"/>
      <c r="H22" s="5"/>
      <c r="I22" s="5"/>
    </row>
    <row r="23" spans="1:9" ht="42.6" customHeight="1" x14ac:dyDescent="0.25">
      <c r="A23" s="97" t="s">
        <v>6</v>
      </c>
      <c r="B23" s="97"/>
      <c r="C23" s="97"/>
      <c r="D23" s="97"/>
      <c r="E23" s="97"/>
      <c r="F23" s="97"/>
      <c r="G23" s="97"/>
      <c r="H23" s="97"/>
      <c r="I23" s="5"/>
    </row>
    <row r="24" spans="1:9" x14ac:dyDescent="0.25">
      <c r="A24" s="5"/>
      <c r="B24" s="5"/>
      <c r="C24" s="5"/>
      <c r="D24" s="5"/>
      <c r="E24" s="5"/>
      <c r="F24" s="5"/>
      <c r="G24" s="5"/>
      <c r="H24" s="5"/>
      <c r="I24" s="5"/>
    </row>
    <row r="25" spans="1:9" x14ac:dyDescent="0.25">
      <c r="A25" s="8" t="s">
        <v>0</v>
      </c>
      <c r="B25" s="8" t="s">
        <v>2</v>
      </c>
      <c r="C25" s="23" t="s">
        <v>7</v>
      </c>
      <c r="D25" s="25"/>
      <c r="E25" s="24"/>
      <c r="F25" s="5"/>
      <c r="G25" s="5"/>
      <c r="H25" s="5"/>
      <c r="I25" s="5"/>
    </row>
    <row r="26" spans="1:9" ht="22.9" customHeight="1" x14ac:dyDescent="0.25">
      <c r="A26" s="15" t="s">
        <v>24</v>
      </c>
      <c r="B26" s="16" t="s">
        <v>25</v>
      </c>
      <c r="C26" s="82" t="s">
        <v>26</v>
      </c>
      <c r="D26" s="82"/>
      <c r="E26" s="82"/>
      <c r="F26" s="5"/>
      <c r="G26" s="5"/>
      <c r="H26" s="5"/>
      <c r="I26" s="5"/>
    </row>
    <row r="27" spans="1:9" ht="109.5" customHeight="1" x14ac:dyDescent="0.25">
      <c r="A27" s="15" t="s">
        <v>24</v>
      </c>
      <c r="B27" s="16" t="s">
        <v>38</v>
      </c>
      <c r="C27" s="82" t="s">
        <v>39</v>
      </c>
      <c r="D27" s="82"/>
      <c r="E27" s="82"/>
      <c r="F27" s="5"/>
      <c r="G27" s="5"/>
      <c r="H27" s="5"/>
      <c r="I27" s="5"/>
    </row>
    <row r="28" spans="1:9" x14ac:dyDescent="0.25">
      <c r="A28" s="15" t="s">
        <v>24</v>
      </c>
      <c r="B28" s="16" t="s">
        <v>62</v>
      </c>
      <c r="C28" s="86" t="s">
        <v>63</v>
      </c>
      <c r="D28" s="87"/>
      <c r="E28" s="88"/>
      <c r="F28" s="5"/>
      <c r="G28" s="5"/>
      <c r="H28" s="5"/>
      <c r="I28" s="5"/>
    </row>
    <row r="29" spans="1:9" ht="43.5" customHeight="1" x14ac:dyDescent="0.25">
      <c r="A29" s="15" t="s">
        <v>24</v>
      </c>
      <c r="B29" s="16" t="s">
        <v>36</v>
      </c>
      <c r="C29" s="82" t="s">
        <v>35</v>
      </c>
      <c r="D29" s="82"/>
      <c r="E29" s="82"/>
      <c r="F29" s="5"/>
      <c r="G29" s="5"/>
      <c r="H29" s="5"/>
      <c r="I29" s="5"/>
    </row>
    <row r="30" spans="1:9" ht="43.5" customHeight="1" x14ac:dyDescent="0.25">
      <c r="A30" s="15" t="s">
        <v>24</v>
      </c>
      <c r="B30" s="16" t="s">
        <v>100</v>
      </c>
      <c r="C30" s="82" t="s">
        <v>68</v>
      </c>
      <c r="D30" s="82"/>
      <c r="E30" s="82"/>
      <c r="F30" s="5"/>
      <c r="G30" s="5"/>
      <c r="H30" s="5"/>
      <c r="I30" s="5"/>
    </row>
    <row r="31" spans="1:9" x14ac:dyDescent="0.25">
      <c r="A31" s="67" t="s">
        <v>101</v>
      </c>
      <c r="B31" s="106" t="s">
        <v>102</v>
      </c>
      <c r="C31" s="2"/>
      <c r="D31" s="2"/>
      <c r="E31" s="5"/>
      <c r="F31" s="5"/>
      <c r="G31" s="5"/>
      <c r="H31" s="5"/>
      <c r="I31" s="5"/>
    </row>
    <row r="32" spans="1:9" ht="55.15" customHeight="1" x14ac:dyDescent="0.25">
      <c r="A32" s="97" t="s">
        <v>13</v>
      </c>
      <c r="B32" s="97"/>
      <c r="C32" s="97"/>
      <c r="D32" s="97"/>
      <c r="E32" s="97"/>
      <c r="F32" s="97"/>
      <c r="G32" s="97"/>
      <c r="H32" s="97"/>
      <c r="I32" s="5"/>
    </row>
    <row r="33" spans="1:9" x14ac:dyDescent="0.25">
      <c r="A33" s="5"/>
      <c r="B33" s="5"/>
      <c r="C33" s="5"/>
      <c r="D33" s="5"/>
      <c r="E33" s="5"/>
      <c r="F33" s="5"/>
      <c r="G33" s="5"/>
      <c r="H33" s="5"/>
      <c r="I33" s="5"/>
    </row>
    <row r="34" spans="1:9" ht="30" customHeight="1" x14ac:dyDescent="0.25">
      <c r="A34" s="48" t="s">
        <v>0</v>
      </c>
      <c r="B34" s="48" t="s">
        <v>2</v>
      </c>
      <c r="C34" s="89" t="s">
        <v>8</v>
      </c>
      <c r="D34" s="89"/>
      <c r="E34" s="90" t="s">
        <v>12</v>
      </c>
      <c r="F34" s="90"/>
      <c r="G34" s="5"/>
      <c r="H34" s="5"/>
      <c r="I34" s="5"/>
    </row>
    <row r="35" spans="1:9" x14ac:dyDescent="0.25">
      <c r="A35" s="13"/>
      <c r="B35" s="13"/>
      <c r="C35" s="70" t="s">
        <v>10</v>
      </c>
      <c r="D35" s="70" t="s">
        <v>11</v>
      </c>
      <c r="E35" s="71" t="s">
        <v>10</v>
      </c>
      <c r="F35" s="71" t="s">
        <v>11</v>
      </c>
      <c r="G35" s="5"/>
      <c r="H35" s="5"/>
      <c r="I35" s="5"/>
    </row>
    <row r="36" spans="1:9" x14ac:dyDescent="0.25">
      <c r="A36" s="15" t="s">
        <v>24</v>
      </c>
      <c r="B36" s="16" t="s">
        <v>25</v>
      </c>
      <c r="C36" s="36">
        <v>0</v>
      </c>
      <c r="D36" s="36">
        <v>0</v>
      </c>
      <c r="E36" s="36">
        <v>0</v>
      </c>
      <c r="F36" s="36">
        <v>0</v>
      </c>
      <c r="G36" s="5"/>
      <c r="H36" s="5"/>
      <c r="I36" s="5"/>
    </row>
    <row r="37" spans="1:9" x14ac:dyDescent="0.25">
      <c r="A37" s="15" t="s">
        <v>24</v>
      </c>
      <c r="B37" s="16" t="s">
        <v>38</v>
      </c>
      <c r="C37" s="36">
        <v>410510</v>
      </c>
      <c r="D37" s="36">
        <v>2769885.59</v>
      </c>
      <c r="E37" s="36">
        <v>483539.66000000003</v>
      </c>
      <c r="F37" s="36"/>
      <c r="G37" s="5"/>
      <c r="H37" s="5"/>
      <c r="I37" s="5"/>
    </row>
    <row r="38" spans="1:9" x14ac:dyDescent="0.25">
      <c r="A38" s="15" t="s">
        <v>24</v>
      </c>
      <c r="B38" s="16" t="s">
        <v>62</v>
      </c>
      <c r="C38" s="36">
        <v>0</v>
      </c>
      <c r="D38" s="36">
        <v>1232215</v>
      </c>
      <c r="E38" s="36">
        <v>0</v>
      </c>
      <c r="F38" s="36">
        <v>157254</v>
      </c>
      <c r="G38" s="5" t="s">
        <v>63</v>
      </c>
      <c r="H38" s="5"/>
      <c r="I38" s="5"/>
    </row>
    <row r="39" spans="1:9" x14ac:dyDescent="0.25">
      <c r="A39" s="15"/>
      <c r="B39" s="16"/>
      <c r="C39" s="36">
        <v>0</v>
      </c>
      <c r="D39" s="36">
        <v>1677736.58</v>
      </c>
      <c r="E39" s="36">
        <v>0</v>
      </c>
      <c r="F39" s="36">
        <v>0</v>
      </c>
      <c r="G39" s="5" t="s">
        <v>64</v>
      </c>
      <c r="H39" s="5"/>
      <c r="I39" s="5"/>
    </row>
    <row r="40" spans="1:9" x14ac:dyDescent="0.25">
      <c r="A40" s="15" t="s">
        <v>24</v>
      </c>
      <c r="B40" s="15" t="s">
        <v>36</v>
      </c>
      <c r="C40" s="36">
        <v>273801.95</v>
      </c>
      <c r="D40" s="36">
        <f>109514.84+1498751</f>
        <v>1608265.84</v>
      </c>
      <c r="E40" s="36">
        <v>0</v>
      </c>
      <c r="F40" s="36">
        <f>107246.7+59146.45+75000</f>
        <v>241393.15</v>
      </c>
      <c r="G40" s="5" t="s">
        <v>37</v>
      </c>
      <c r="H40" s="5"/>
      <c r="I40" s="5"/>
    </row>
    <row r="41" spans="1:9" ht="122.25" customHeight="1" x14ac:dyDescent="0.25">
      <c r="A41" s="15" t="s">
        <v>24</v>
      </c>
      <c r="B41" s="15" t="s">
        <v>100</v>
      </c>
      <c r="C41" s="82" t="s">
        <v>103</v>
      </c>
      <c r="D41" s="82"/>
      <c r="E41" s="82" t="s">
        <v>70</v>
      </c>
      <c r="F41" s="82"/>
      <c r="G41" s="5"/>
      <c r="H41" s="5"/>
      <c r="I41" s="5"/>
    </row>
    <row r="42" spans="1:9" x14ac:dyDescent="0.25">
      <c r="A42" s="67" t="s">
        <v>101</v>
      </c>
      <c r="B42" s="106" t="s">
        <v>102</v>
      </c>
      <c r="C42" s="5"/>
      <c r="D42" s="5"/>
      <c r="E42" s="5"/>
      <c r="F42" s="5"/>
      <c r="G42" s="5"/>
      <c r="H42" s="5"/>
      <c r="I42" s="5"/>
    </row>
    <row r="43" spans="1:9" x14ac:dyDescent="0.25">
      <c r="A43" s="5"/>
      <c r="B43" s="5"/>
      <c r="C43" s="5"/>
      <c r="D43" s="5"/>
      <c r="E43" s="5"/>
      <c r="F43" s="5"/>
      <c r="G43" s="5"/>
      <c r="H43" s="5"/>
      <c r="I43" s="5"/>
    </row>
    <row r="44" spans="1:9" ht="46.9" customHeight="1" x14ac:dyDescent="0.25">
      <c r="A44" s="97" t="s">
        <v>9</v>
      </c>
      <c r="B44" s="97"/>
      <c r="C44" s="97"/>
      <c r="D44" s="97"/>
      <c r="E44" s="97"/>
      <c r="F44" s="97"/>
      <c r="G44" s="97"/>
      <c r="H44" s="97"/>
      <c r="I44" s="5"/>
    </row>
    <row r="45" spans="1:9" x14ac:dyDescent="0.25">
      <c r="A45" s="5"/>
      <c r="B45" s="5"/>
      <c r="C45" s="5"/>
      <c r="D45" s="5"/>
      <c r="E45" s="5"/>
      <c r="F45" s="5"/>
      <c r="G45" s="5"/>
      <c r="H45" s="5"/>
      <c r="I45" s="5"/>
    </row>
    <row r="46" spans="1:9" x14ac:dyDescent="0.25">
      <c r="A46" s="67" t="s">
        <v>52</v>
      </c>
    </row>
  </sheetData>
  <mergeCells count="16">
    <mergeCell ref="A44:H44"/>
    <mergeCell ref="C28:E28"/>
    <mergeCell ref="A5:I5"/>
    <mergeCell ref="B7:C7"/>
    <mergeCell ref="A12:I12"/>
    <mergeCell ref="C14:D14"/>
    <mergeCell ref="A23:H23"/>
    <mergeCell ref="C30:E30"/>
    <mergeCell ref="C41:D41"/>
    <mergeCell ref="E41:F41"/>
    <mergeCell ref="A32:H32"/>
    <mergeCell ref="C26:E26"/>
    <mergeCell ref="C29:E29"/>
    <mergeCell ref="C27:E27"/>
    <mergeCell ref="C34:D34"/>
    <mergeCell ref="E34:F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3C454-4A6A-459D-B83D-02CDD820EF9C}">
  <dimension ref="A1:I35"/>
  <sheetViews>
    <sheetView topLeftCell="A10" workbookViewId="0">
      <selection activeCell="C29" sqref="C29"/>
    </sheetView>
  </sheetViews>
  <sheetFormatPr defaultColWidth="8.85546875" defaultRowHeight="15" x14ac:dyDescent="0.25"/>
  <cols>
    <col min="1" max="1" width="19.42578125" style="39" bestFit="1" customWidth="1"/>
    <col min="2" max="2" width="17.42578125" style="39" bestFit="1" customWidth="1"/>
    <col min="3" max="4" width="18.7109375" style="39" customWidth="1"/>
    <col min="5" max="6" width="19.7109375" style="39" customWidth="1"/>
    <col min="7" max="8" width="12.7109375" style="39" bestFit="1" customWidth="1"/>
    <col min="9" max="9" width="8.85546875" style="39" customWidth="1"/>
    <col min="10" max="16384" width="8.85546875" style="39"/>
  </cols>
  <sheetData>
    <row r="1" spans="1:9" x14ac:dyDescent="0.25">
      <c r="A1" s="41" t="s">
        <v>3</v>
      </c>
    </row>
    <row r="2" spans="1:9" x14ac:dyDescent="0.25">
      <c r="A2" s="41"/>
    </row>
    <row r="3" spans="1:9" x14ac:dyDescent="0.25">
      <c r="A3" s="41"/>
    </row>
    <row r="4" spans="1:9" x14ac:dyDescent="0.25">
      <c r="A4" s="41"/>
    </row>
    <row r="5" spans="1:9" ht="41.45" customHeight="1" x14ac:dyDescent="0.25">
      <c r="A5" s="102" t="s">
        <v>14</v>
      </c>
      <c r="B5" s="102"/>
      <c r="C5" s="102"/>
      <c r="D5" s="102"/>
      <c r="E5" s="102"/>
      <c r="F5" s="102"/>
      <c r="G5" s="102"/>
      <c r="H5" s="102"/>
      <c r="I5" s="102"/>
    </row>
    <row r="6" spans="1:9" x14ac:dyDescent="0.25">
      <c r="A6" s="38"/>
      <c r="B6" s="38"/>
      <c r="C6" s="38"/>
      <c r="D6" s="38"/>
      <c r="E6" s="38"/>
      <c r="F6" s="38"/>
      <c r="G6" s="38"/>
      <c r="H6" s="38"/>
      <c r="I6" s="38"/>
    </row>
    <row r="7" spans="1:9" x14ac:dyDescent="0.25">
      <c r="A7" s="12" t="s">
        <v>0</v>
      </c>
      <c r="B7" s="89" t="s">
        <v>4</v>
      </c>
      <c r="C7" s="89"/>
      <c r="D7" s="40"/>
      <c r="E7" s="38"/>
      <c r="F7" s="38"/>
      <c r="G7" s="38"/>
      <c r="H7" s="38"/>
      <c r="I7" s="38"/>
    </row>
    <row r="8" spans="1:9" x14ac:dyDescent="0.25">
      <c r="A8" s="13"/>
      <c r="B8" s="9" t="s">
        <v>10</v>
      </c>
      <c r="C8" s="9" t="s">
        <v>11</v>
      </c>
      <c r="D8" s="40"/>
      <c r="E8" s="38"/>
      <c r="F8" s="38"/>
      <c r="G8" s="38"/>
      <c r="H8" s="38"/>
      <c r="I8" s="38"/>
    </row>
    <row r="9" spans="1:9" x14ac:dyDescent="0.25">
      <c r="A9" s="10" t="s">
        <v>19</v>
      </c>
      <c r="B9" s="11">
        <v>8400000</v>
      </c>
      <c r="C9" s="11">
        <v>15600000</v>
      </c>
      <c r="D9" s="37"/>
      <c r="E9" s="38"/>
      <c r="F9" s="38"/>
      <c r="G9" s="38"/>
      <c r="H9" s="38"/>
      <c r="I9" s="38"/>
    </row>
    <row r="10" spans="1:9" x14ac:dyDescent="0.25">
      <c r="A10" s="38"/>
      <c r="B10" s="38"/>
      <c r="C10" s="38"/>
      <c r="D10" s="38"/>
      <c r="E10" s="38"/>
      <c r="F10" s="38"/>
      <c r="G10" s="38"/>
      <c r="H10" s="38"/>
      <c r="I10" s="38"/>
    </row>
    <row r="11" spans="1:9" x14ac:dyDescent="0.25">
      <c r="A11" s="38"/>
      <c r="B11" s="38"/>
      <c r="C11" s="38"/>
      <c r="D11" s="38"/>
      <c r="E11" s="38"/>
      <c r="F11" s="38"/>
      <c r="G11" s="38"/>
      <c r="H11" s="38"/>
      <c r="I11" s="38"/>
    </row>
    <row r="12" spans="1:9" ht="42.6" customHeight="1" x14ac:dyDescent="0.25">
      <c r="A12" s="102" t="s">
        <v>5</v>
      </c>
      <c r="B12" s="102"/>
      <c r="C12" s="102"/>
      <c r="D12" s="102"/>
      <c r="E12" s="102"/>
      <c r="F12" s="102"/>
      <c r="G12" s="102"/>
      <c r="H12" s="102"/>
      <c r="I12" s="102"/>
    </row>
    <row r="13" spans="1:9" x14ac:dyDescent="0.25">
      <c r="A13" s="38"/>
      <c r="B13" s="38"/>
      <c r="C13" s="38"/>
      <c r="D13" s="38"/>
      <c r="E13" s="38"/>
      <c r="F13" s="38"/>
      <c r="G13" s="38"/>
      <c r="H13" s="38"/>
      <c r="I13" s="38"/>
    </row>
    <row r="14" spans="1:9" ht="30" x14ac:dyDescent="0.25">
      <c r="A14" s="12" t="s">
        <v>0</v>
      </c>
      <c r="B14" s="19" t="s">
        <v>1</v>
      </c>
      <c r="C14" s="89" t="s">
        <v>4</v>
      </c>
      <c r="D14" s="89"/>
      <c r="E14" s="42"/>
      <c r="F14" s="40"/>
      <c r="G14" s="38"/>
      <c r="H14" s="38"/>
      <c r="I14" s="38"/>
    </row>
    <row r="15" spans="1:9" x14ac:dyDescent="0.25">
      <c r="A15" s="13"/>
      <c r="B15" s="20"/>
      <c r="C15" s="9" t="s">
        <v>10</v>
      </c>
      <c r="D15" s="9" t="s">
        <v>11</v>
      </c>
      <c r="E15" s="40"/>
      <c r="F15" s="40"/>
      <c r="G15" s="38"/>
      <c r="H15" s="38"/>
      <c r="I15" s="38"/>
    </row>
    <row r="16" spans="1:9" ht="19.899999999999999" customHeight="1" x14ac:dyDescent="0.25">
      <c r="A16" s="10" t="s">
        <v>19</v>
      </c>
      <c r="B16" s="33" t="s">
        <v>20</v>
      </c>
      <c r="C16" s="11">
        <f>8400000</f>
        <v>8400000</v>
      </c>
      <c r="D16" s="11">
        <v>15600000</v>
      </c>
      <c r="E16" s="37"/>
      <c r="F16" s="37"/>
      <c r="G16" s="38"/>
      <c r="H16" s="38"/>
      <c r="I16" s="38"/>
    </row>
    <row r="17" spans="1:9" ht="19.899999999999999" customHeight="1" x14ac:dyDescent="0.25">
      <c r="A17" s="38"/>
      <c r="B17" s="35"/>
      <c r="C17" s="37"/>
      <c r="D17" s="37"/>
      <c r="E17" s="37"/>
      <c r="F17" s="37"/>
      <c r="G17" s="38"/>
      <c r="H17" s="38"/>
      <c r="I17" s="38"/>
    </row>
    <row r="18" spans="1:9" ht="23.45" customHeight="1" x14ac:dyDescent="0.25">
      <c r="A18" s="38"/>
      <c r="B18" s="38"/>
      <c r="C18" s="38"/>
      <c r="D18" s="38"/>
      <c r="E18" s="38"/>
      <c r="F18" s="38"/>
      <c r="G18" s="38"/>
      <c r="H18" s="38"/>
      <c r="I18" s="38"/>
    </row>
    <row r="19" spans="1:9" ht="42.6" customHeight="1" x14ac:dyDescent="0.25">
      <c r="A19" s="102" t="s">
        <v>6</v>
      </c>
      <c r="B19" s="102"/>
      <c r="C19" s="102"/>
      <c r="D19" s="102"/>
      <c r="E19" s="102"/>
      <c r="F19" s="102"/>
      <c r="G19" s="102"/>
      <c r="H19" s="102"/>
      <c r="I19" s="38"/>
    </row>
    <row r="20" spans="1:9" x14ac:dyDescent="0.25">
      <c r="A20" s="38"/>
      <c r="B20" s="38"/>
      <c r="C20" s="38"/>
      <c r="D20" s="38"/>
      <c r="E20" s="38"/>
      <c r="F20" s="38"/>
      <c r="G20" s="38"/>
      <c r="H20" s="38"/>
      <c r="I20" s="38"/>
    </row>
    <row r="21" spans="1:9" x14ac:dyDescent="0.25">
      <c r="A21" s="8" t="s">
        <v>0</v>
      </c>
      <c r="B21" s="8" t="s">
        <v>2</v>
      </c>
      <c r="C21" s="23" t="s">
        <v>7</v>
      </c>
      <c r="D21" s="25"/>
      <c r="E21" s="24"/>
      <c r="F21" s="38"/>
      <c r="G21" s="38"/>
      <c r="H21" s="38"/>
      <c r="I21" s="38"/>
    </row>
    <row r="22" spans="1:9" ht="22.9" customHeight="1" x14ac:dyDescent="0.25">
      <c r="A22" s="10" t="s">
        <v>19</v>
      </c>
      <c r="B22" s="33" t="s">
        <v>20</v>
      </c>
      <c r="C22" s="100" t="s">
        <v>21</v>
      </c>
      <c r="D22" s="100"/>
      <c r="E22" s="100"/>
      <c r="F22" s="38"/>
      <c r="G22" s="38"/>
      <c r="H22" s="38"/>
      <c r="I22" s="38"/>
    </row>
    <row r="23" spans="1:9" ht="22.9" customHeight="1" x14ac:dyDescent="0.25">
      <c r="A23" s="38"/>
      <c r="B23" s="35"/>
      <c r="C23" s="95"/>
      <c r="D23" s="95"/>
      <c r="E23" s="95"/>
      <c r="F23" s="38"/>
      <c r="G23" s="38"/>
      <c r="H23" s="38"/>
      <c r="I23" s="38"/>
    </row>
    <row r="24" spans="1:9" x14ac:dyDescent="0.25">
      <c r="A24" s="38"/>
      <c r="B24" s="38"/>
      <c r="C24" s="35"/>
      <c r="D24" s="35"/>
      <c r="E24" s="38"/>
      <c r="F24" s="38"/>
      <c r="G24" s="38"/>
      <c r="H24" s="38"/>
      <c r="I24" s="38"/>
    </row>
    <row r="25" spans="1:9" ht="55.15" customHeight="1" x14ac:dyDescent="0.25">
      <c r="A25" s="102" t="s">
        <v>13</v>
      </c>
      <c r="B25" s="102"/>
      <c r="C25" s="102"/>
      <c r="D25" s="102"/>
      <c r="E25" s="102"/>
      <c r="F25" s="102"/>
      <c r="G25" s="102"/>
      <c r="H25" s="102"/>
      <c r="I25" s="38"/>
    </row>
    <row r="26" spans="1:9" x14ac:dyDescent="0.25">
      <c r="A26" s="38"/>
      <c r="B26" s="38"/>
      <c r="C26" s="38"/>
      <c r="D26" s="38"/>
      <c r="E26" s="38"/>
      <c r="F26" s="38"/>
      <c r="G26" s="38"/>
      <c r="H26" s="38"/>
      <c r="I26" s="38"/>
    </row>
    <row r="27" spans="1:9" ht="30" customHeight="1" x14ac:dyDescent="0.25">
      <c r="A27" s="12" t="s">
        <v>0</v>
      </c>
      <c r="B27" s="12" t="s">
        <v>2</v>
      </c>
      <c r="C27" s="89" t="s">
        <v>8</v>
      </c>
      <c r="D27" s="89"/>
      <c r="E27" s="90" t="s">
        <v>12</v>
      </c>
      <c r="F27" s="90"/>
      <c r="G27" s="38"/>
      <c r="H27" s="38"/>
      <c r="I27" s="38"/>
    </row>
    <row r="28" spans="1:9" x14ac:dyDescent="0.25">
      <c r="A28" s="13"/>
      <c r="B28" s="13"/>
      <c r="C28" s="9" t="s">
        <v>10</v>
      </c>
      <c r="D28" s="9" t="s">
        <v>11</v>
      </c>
      <c r="E28" s="21" t="s">
        <v>10</v>
      </c>
      <c r="F28" s="21" t="s">
        <v>11</v>
      </c>
      <c r="G28" s="38"/>
      <c r="H28" s="38"/>
      <c r="I28" s="38"/>
    </row>
    <row r="29" spans="1:9" x14ac:dyDescent="0.25">
      <c r="A29" s="10" t="s">
        <v>19</v>
      </c>
      <c r="B29" s="33" t="s">
        <v>20</v>
      </c>
      <c r="C29" s="11">
        <v>9732000</v>
      </c>
      <c r="D29" s="11">
        <v>2914379.06</v>
      </c>
      <c r="E29" s="11">
        <v>352295.94</v>
      </c>
      <c r="F29" s="11">
        <v>1312197.22</v>
      </c>
      <c r="G29" s="38"/>
      <c r="H29" s="38"/>
      <c r="I29" s="38"/>
    </row>
    <row r="30" spans="1:9" x14ac:dyDescent="0.25">
      <c r="A30" s="38"/>
      <c r="B30" s="38"/>
      <c r="C30" s="38"/>
      <c r="D30" s="38"/>
      <c r="E30" s="38"/>
      <c r="F30" s="38"/>
      <c r="G30" s="38"/>
      <c r="H30" s="38"/>
      <c r="I30" s="38"/>
    </row>
    <row r="31" spans="1:9" x14ac:dyDescent="0.25">
      <c r="A31" s="56"/>
      <c r="B31" s="38"/>
      <c r="C31" s="38"/>
      <c r="D31" s="38"/>
      <c r="E31" s="38"/>
      <c r="F31" s="38"/>
      <c r="G31" s="38"/>
      <c r="H31" s="38"/>
      <c r="I31" s="38"/>
    </row>
    <row r="32" spans="1:9" x14ac:dyDescent="0.25">
      <c r="A32" s="38"/>
      <c r="B32" s="38"/>
      <c r="C32" s="38"/>
      <c r="D32" s="38"/>
      <c r="E32" s="38"/>
      <c r="F32" s="38"/>
      <c r="G32" s="38"/>
      <c r="H32" s="38"/>
      <c r="I32" s="38"/>
    </row>
    <row r="33" spans="1:9" ht="46.9" customHeight="1" x14ac:dyDescent="0.25">
      <c r="A33" s="102" t="s">
        <v>9</v>
      </c>
      <c r="B33" s="102"/>
      <c r="C33" s="102"/>
      <c r="D33" s="102"/>
      <c r="E33" s="102"/>
      <c r="F33" s="102"/>
      <c r="G33" s="102"/>
      <c r="H33" s="102"/>
      <c r="I33" s="38"/>
    </row>
    <row r="34" spans="1:9" x14ac:dyDescent="0.25">
      <c r="A34" s="38"/>
      <c r="B34" s="38"/>
      <c r="C34" s="38"/>
      <c r="D34" s="38"/>
      <c r="E34" s="38"/>
      <c r="F34" s="38"/>
      <c r="G34" s="38"/>
      <c r="H34" s="38"/>
      <c r="I34" s="38"/>
    </row>
    <row r="35" spans="1:9" s="1" customFormat="1" x14ac:dyDescent="0.25">
      <c r="A35" s="67" t="s">
        <v>52</v>
      </c>
    </row>
  </sheetData>
  <mergeCells count="11">
    <mergeCell ref="A5:I5"/>
    <mergeCell ref="B7:C7"/>
    <mergeCell ref="A12:I12"/>
    <mergeCell ref="C14:D14"/>
    <mergeCell ref="A19:H19"/>
    <mergeCell ref="C27:D27"/>
    <mergeCell ref="E27:F27"/>
    <mergeCell ref="A33:H33"/>
    <mergeCell ref="A25:H25"/>
    <mergeCell ref="C22:E22"/>
    <mergeCell ref="C23:E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672C4-45CD-4E6C-B3F0-858B5B93E25B}">
  <dimension ref="A1:I38"/>
  <sheetViews>
    <sheetView topLeftCell="A25" workbookViewId="0">
      <selection activeCell="E20" sqref="E20"/>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12" t="s">
        <v>0</v>
      </c>
      <c r="B7" s="89" t="s">
        <v>4</v>
      </c>
      <c r="C7" s="89"/>
      <c r="D7" s="3"/>
      <c r="E7" s="5"/>
      <c r="F7" s="5"/>
      <c r="G7" s="5"/>
      <c r="H7" s="5"/>
      <c r="I7" s="5"/>
    </row>
    <row r="8" spans="1:9" x14ac:dyDescent="0.25">
      <c r="A8" s="13"/>
      <c r="B8" s="9" t="s">
        <v>10</v>
      </c>
      <c r="C8" s="9" t="s">
        <v>11</v>
      </c>
      <c r="D8" s="3"/>
      <c r="E8" s="5"/>
      <c r="F8" s="5"/>
      <c r="G8" s="5"/>
      <c r="H8" s="5"/>
      <c r="I8" s="5"/>
    </row>
    <row r="9" spans="1:9" x14ac:dyDescent="0.25">
      <c r="A9" s="15" t="s">
        <v>22</v>
      </c>
      <c r="B9" s="17">
        <v>8400000</v>
      </c>
      <c r="C9" s="17">
        <v>8400000</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9" t="s">
        <v>1</v>
      </c>
      <c r="C14" s="89" t="s">
        <v>4</v>
      </c>
      <c r="D14" s="89"/>
      <c r="E14" s="7"/>
      <c r="F14" s="3"/>
      <c r="G14" s="5"/>
      <c r="H14" s="5"/>
      <c r="I14" s="5"/>
    </row>
    <row r="15" spans="1:9" x14ac:dyDescent="0.25">
      <c r="A15" s="13"/>
      <c r="B15" s="20"/>
      <c r="C15" s="9" t="s">
        <v>10</v>
      </c>
      <c r="D15" s="9" t="s">
        <v>11</v>
      </c>
      <c r="E15" s="3"/>
      <c r="F15" s="3"/>
      <c r="G15" s="5"/>
      <c r="H15" s="5"/>
      <c r="I15" s="5"/>
    </row>
    <row r="16" spans="1:9" ht="45" x14ac:dyDescent="0.25">
      <c r="A16" s="15" t="s">
        <v>22</v>
      </c>
      <c r="B16" s="16" t="s">
        <v>80</v>
      </c>
      <c r="C16" s="17">
        <v>0</v>
      </c>
      <c r="D16" s="17">
        <v>0</v>
      </c>
      <c r="E16" s="3"/>
      <c r="F16" s="3"/>
      <c r="G16" s="5"/>
      <c r="H16" s="5"/>
      <c r="I16" s="5"/>
    </row>
    <row r="17" spans="1:9" ht="19.899999999999999" customHeight="1" x14ac:dyDescent="0.25">
      <c r="A17" s="15" t="s">
        <v>22</v>
      </c>
      <c r="B17" s="16" t="s">
        <v>55</v>
      </c>
      <c r="C17" s="17">
        <v>8400000</v>
      </c>
      <c r="D17" s="17">
        <v>8400000</v>
      </c>
      <c r="E17" s="4"/>
      <c r="F17" s="4"/>
      <c r="G17" s="5"/>
      <c r="H17" s="5"/>
      <c r="I17" s="5"/>
    </row>
    <row r="18" spans="1:9" ht="23.45" customHeight="1" x14ac:dyDescent="0.25">
      <c r="A18" s="5"/>
      <c r="B18" s="5"/>
      <c r="C18" s="5"/>
      <c r="D18" s="5"/>
      <c r="E18" s="5"/>
      <c r="F18" s="5"/>
      <c r="G18" s="5"/>
      <c r="H18" s="5"/>
      <c r="I18" s="5"/>
    </row>
    <row r="19" spans="1:9" ht="23.45" customHeight="1" x14ac:dyDescent="0.25">
      <c r="A19" s="5"/>
      <c r="B19" s="5"/>
      <c r="C19" s="5"/>
      <c r="D19" s="5"/>
      <c r="E19" s="5"/>
      <c r="F19" s="5"/>
      <c r="G19" s="5"/>
      <c r="H19" s="5"/>
      <c r="I19" s="5"/>
    </row>
    <row r="20" spans="1:9" ht="23.45" customHeight="1" x14ac:dyDescent="0.25">
      <c r="A20" s="5"/>
      <c r="B20" s="5"/>
      <c r="C20" s="5"/>
      <c r="D20" s="5"/>
      <c r="E20" s="5"/>
      <c r="F20" s="5"/>
      <c r="G20" s="5"/>
      <c r="H20" s="5"/>
      <c r="I20" s="5"/>
    </row>
    <row r="21" spans="1:9" ht="42.6" customHeight="1" x14ac:dyDescent="0.25">
      <c r="A21" s="97" t="s">
        <v>6</v>
      </c>
      <c r="B21" s="97"/>
      <c r="C21" s="97"/>
      <c r="D21" s="97"/>
      <c r="E21" s="97"/>
      <c r="F21" s="97"/>
      <c r="G21" s="97"/>
      <c r="H21" s="97"/>
      <c r="I21" s="5"/>
    </row>
    <row r="22" spans="1:9" x14ac:dyDescent="0.25">
      <c r="A22" s="5"/>
      <c r="B22" s="5"/>
      <c r="C22" s="5"/>
      <c r="D22" s="5"/>
      <c r="E22" s="5"/>
      <c r="F22" s="5"/>
      <c r="G22" s="5"/>
      <c r="H22" s="5"/>
      <c r="I22" s="5"/>
    </row>
    <row r="23" spans="1:9" x14ac:dyDescent="0.25">
      <c r="A23" s="8" t="s">
        <v>0</v>
      </c>
      <c r="B23" s="8" t="s">
        <v>2</v>
      </c>
      <c r="C23" s="23" t="s">
        <v>7</v>
      </c>
      <c r="D23" s="25"/>
      <c r="E23" s="24"/>
      <c r="F23" s="5"/>
      <c r="G23" s="5"/>
      <c r="H23" s="5"/>
      <c r="I23" s="5"/>
    </row>
    <row r="24" spans="1:9" ht="22.9" customHeight="1" x14ac:dyDescent="0.25">
      <c r="A24" s="15" t="s">
        <v>23</v>
      </c>
      <c r="B24" s="16" t="s">
        <v>80</v>
      </c>
      <c r="C24" s="82" t="s">
        <v>81</v>
      </c>
      <c r="D24" s="82"/>
      <c r="E24" s="82"/>
      <c r="F24" s="5"/>
      <c r="G24" s="5"/>
      <c r="H24" s="5"/>
      <c r="I24" s="5"/>
    </row>
    <row r="25" spans="1:9" ht="22.9" customHeight="1" x14ac:dyDescent="0.25">
      <c r="A25" s="15" t="s">
        <v>23</v>
      </c>
      <c r="B25" s="16" t="s">
        <v>55</v>
      </c>
      <c r="C25" s="82" t="s">
        <v>56</v>
      </c>
      <c r="D25" s="82"/>
      <c r="E25" s="82"/>
      <c r="F25" s="5"/>
      <c r="G25" s="5"/>
      <c r="H25" s="5"/>
      <c r="I25" s="5"/>
    </row>
    <row r="26" spans="1:9" x14ac:dyDescent="0.25">
      <c r="A26" s="5"/>
      <c r="B26" s="5"/>
      <c r="C26" s="2"/>
      <c r="D26" s="2"/>
      <c r="E26" s="5"/>
      <c r="F26" s="5"/>
      <c r="G26" s="5"/>
      <c r="H26" s="5"/>
      <c r="I26" s="5"/>
    </row>
    <row r="27" spans="1:9" ht="55.15" customHeight="1" x14ac:dyDescent="0.25">
      <c r="A27" s="97" t="s">
        <v>13</v>
      </c>
      <c r="B27" s="97"/>
      <c r="C27" s="97"/>
      <c r="D27" s="97"/>
      <c r="E27" s="97"/>
      <c r="F27" s="97"/>
      <c r="G27" s="97"/>
      <c r="H27" s="97"/>
      <c r="I27" s="5"/>
    </row>
    <row r="28" spans="1:9" x14ac:dyDescent="0.25">
      <c r="A28" s="5"/>
      <c r="B28" s="5"/>
      <c r="C28" s="5"/>
      <c r="D28" s="5"/>
      <c r="E28" s="5"/>
      <c r="F28" s="5"/>
      <c r="G28" s="5"/>
      <c r="H28" s="5"/>
      <c r="I28" s="5"/>
    </row>
    <row r="29" spans="1:9" ht="30" customHeight="1" x14ac:dyDescent="0.25">
      <c r="A29" s="12" t="s">
        <v>0</v>
      </c>
      <c r="B29" s="12" t="s">
        <v>2</v>
      </c>
      <c r="C29" s="89" t="s">
        <v>8</v>
      </c>
      <c r="D29" s="89"/>
      <c r="E29" s="90" t="s">
        <v>12</v>
      </c>
      <c r="F29" s="90"/>
      <c r="G29" s="5"/>
      <c r="H29" s="5"/>
      <c r="I29" s="5"/>
    </row>
    <row r="30" spans="1:9" x14ac:dyDescent="0.25">
      <c r="A30" s="13"/>
      <c r="B30" s="13"/>
      <c r="C30" s="9" t="s">
        <v>10</v>
      </c>
      <c r="D30" s="9" t="s">
        <v>11</v>
      </c>
      <c r="E30" s="21" t="s">
        <v>10</v>
      </c>
      <c r="F30" s="21" t="s">
        <v>11</v>
      </c>
      <c r="G30" s="5"/>
      <c r="H30" s="5"/>
      <c r="I30" s="5"/>
    </row>
    <row r="31" spans="1:9" ht="45" x14ac:dyDescent="0.25">
      <c r="A31" s="43" t="s">
        <v>23</v>
      </c>
      <c r="B31" s="16" t="s">
        <v>80</v>
      </c>
      <c r="C31" s="17">
        <v>0</v>
      </c>
      <c r="D31" s="17">
        <v>0</v>
      </c>
      <c r="E31" s="17">
        <v>0</v>
      </c>
      <c r="F31" s="17">
        <v>0</v>
      </c>
      <c r="G31" s="5"/>
      <c r="H31" s="5"/>
      <c r="I31" s="5"/>
    </row>
    <row r="32" spans="1:9" x14ac:dyDescent="0.25">
      <c r="A32" s="103" t="s">
        <v>23</v>
      </c>
      <c r="B32" s="100" t="s">
        <v>55</v>
      </c>
      <c r="C32" s="17">
        <v>18124890.120000001</v>
      </c>
      <c r="D32" s="17">
        <v>18833601.420000002</v>
      </c>
      <c r="E32" s="17">
        <v>7736365.9299999997</v>
      </c>
      <c r="F32" s="17">
        <v>10815084.460000001</v>
      </c>
      <c r="G32" s="5"/>
      <c r="H32" s="5"/>
      <c r="I32" s="5"/>
    </row>
    <row r="33" spans="1:9" ht="90" x14ac:dyDescent="0.25">
      <c r="A33" s="104"/>
      <c r="B33" s="100"/>
      <c r="C33" s="33" t="s">
        <v>57</v>
      </c>
      <c r="D33" s="33"/>
      <c r="E33" s="33" t="s">
        <v>58</v>
      </c>
      <c r="F33" s="33"/>
      <c r="G33" s="5"/>
      <c r="H33" s="5"/>
      <c r="I33" s="5"/>
    </row>
    <row r="34" spans="1:9" x14ac:dyDescent="0.25">
      <c r="A34" s="5"/>
      <c r="B34" s="5"/>
      <c r="C34" s="5"/>
      <c r="D34" s="5"/>
      <c r="E34" s="5"/>
      <c r="F34" s="5"/>
      <c r="G34" s="5"/>
      <c r="H34" s="5"/>
      <c r="I34" s="5"/>
    </row>
    <row r="35" spans="1:9" x14ac:dyDescent="0.25">
      <c r="A35" s="5"/>
      <c r="B35" s="5"/>
      <c r="C35" s="5"/>
      <c r="D35" s="5"/>
      <c r="E35" s="5"/>
      <c r="F35" s="5"/>
      <c r="G35" s="5"/>
      <c r="H35" s="5"/>
      <c r="I35" s="5"/>
    </row>
    <row r="36" spans="1:9" ht="46.9" customHeight="1" x14ac:dyDescent="0.25">
      <c r="A36" s="97" t="s">
        <v>9</v>
      </c>
      <c r="B36" s="97"/>
      <c r="C36" s="97"/>
      <c r="D36" s="97"/>
      <c r="E36" s="97"/>
      <c r="F36" s="97"/>
      <c r="G36" s="97"/>
      <c r="H36" s="97"/>
      <c r="I36" s="5"/>
    </row>
    <row r="37" spans="1:9" x14ac:dyDescent="0.25">
      <c r="A37" s="5"/>
      <c r="B37" s="5"/>
      <c r="C37" s="5"/>
      <c r="D37" s="5"/>
      <c r="E37" s="5"/>
      <c r="F37" s="5"/>
      <c r="G37" s="5"/>
      <c r="H37" s="5"/>
      <c r="I37" s="5"/>
    </row>
    <row r="38" spans="1:9" x14ac:dyDescent="0.25">
      <c r="A38" s="67" t="s">
        <v>52</v>
      </c>
    </row>
  </sheetData>
  <mergeCells count="13">
    <mergeCell ref="A36:H36"/>
    <mergeCell ref="A27:H27"/>
    <mergeCell ref="C24:E24"/>
    <mergeCell ref="B32:B33"/>
    <mergeCell ref="A5:I5"/>
    <mergeCell ref="B7:C7"/>
    <mergeCell ref="A12:I12"/>
    <mergeCell ref="C14:D14"/>
    <mergeCell ref="A21:H21"/>
    <mergeCell ref="C29:D29"/>
    <mergeCell ref="E29:F29"/>
    <mergeCell ref="C25:E25"/>
    <mergeCell ref="A32:A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67A2-C685-417A-89E9-9D9E929159E7}">
  <dimension ref="A1:I35"/>
  <sheetViews>
    <sheetView topLeftCell="A22" workbookViewId="0">
      <selection activeCell="B37" sqref="B37"/>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9" x14ac:dyDescent="0.25">
      <c r="A1" s="6" t="s">
        <v>3</v>
      </c>
    </row>
    <row r="2" spans="1:9" x14ac:dyDescent="0.25">
      <c r="A2" s="6"/>
    </row>
    <row r="3" spans="1:9" x14ac:dyDescent="0.25">
      <c r="A3" s="6"/>
    </row>
    <row r="4" spans="1:9" x14ac:dyDescent="0.25">
      <c r="A4" s="6"/>
    </row>
    <row r="5" spans="1:9" ht="41.45" customHeight="1" x14ac:dyDescent="0.25">
      <c r="A5" s="97" t="s">
        <v>14</v>
      </c>
      <c r="B5" s="97"/>
      <c r="C5" s="97"/>
      <c r="D5" s="97"/>
      <c r="E5" s="97"/>
      <c r="F5" s="97"/>
      <c r="G5" s="97"/>
      <c r="H5" s="97"/>
      <c r="I5" s="97"/>
    </row>
    <row r="6" spans="1:9" x14ac:dyDescent="0.25">
      <c r="A6" s="5"/>
      <c r="B6" s="5"/>
      <c r="C6" s="5"/>
      <c r="D6" s="5"/>
      <c r="E6" s="5"/>
      <c r="F6" s="5"/>
      <c r="G6" s="5"/>
      <c r="H6" s="5"/>
      <c r="I6" s="5"/>
    </row>
    <row r="7" spans="1:9" x14ac:dyDescent="0.25">
      <c r="A7" s="8" t="s">
        <v>0</v>
      </c>
      <c r="B7" s="89" t="s">
        <v>4</v>
      </c>
      <c r="C7" s="89"/>
      <c r="D7" s="3"/>
      <c r="E7" s="5"/>
      <c r="F7" s="5"/>
      <c r="G7" s="5"/>
      <c r="H7" s="5"/>
      <c r="I7" s="5"/>
    </row>
    <row r="8" spans="1:9" x14ac:dyDescent="0.25">
      <c r="A8" s="8"/>
      <c r="B8" s="9" t="s">
        <v>10</v>
      </c>
      <c r="C8" s="9" t="s">
        <v>11</v>
      </c>
      <c r="D8" s="3"/>
      <c r="E8" s="5"/>
      <c r="F8" s="5"/>
      <c r="G8" s="5"/>
      <c r="H8" s="5"/>
      <c r="I8" s="5"/>
    </row>
    <row r="9" spans="1:9" x14ac:dyDescent="0.25">
      <c r="A9" s="15" t="s">
        <v>65</v>
      </c>
      <c r="B9" s="17">
        <f>SUM(C16:C17)</f>
        <v>0</v>
      </c>
      <c r="C9" s="17">
        <f>SUM(D16:D17)</f>
        <v>15968000</v>
      </c>
      <c r="D9" s="4"/>
      <c r="E9" s="5"/>
      <c r="F9" s="5"/>
      <c r="G9" s="5"/>
      <c r="H9" s="5"/>
      <c r="I9" s="5"/>
    </row>
    <row r="10" spans="1:9" x14ac:dyDescent="0.25">
      <c r="A10" s="5"/>
      <c r="B10" s="5"/>
      <c r="C10" s="5"/>
      <c r="D10" s="5"/>
      <c r="E10" s="5"/>
      <c r="F10" s="5"/>
      <c r="G10" s="5"/>
      <c r="H10" s="5"/>
      <c r="I10" s="5"/>
    </row>
    <row r="11" spans="1:9" x14ac:dyDescent="0.25">
      <c r="A11" s="5"/>
      <c r="B11" s="5"/>
      <c r="C11" s="5"/>
      <c r="D11" s="5"/>
      <c r="E11" s="5"/>
      <c r="F11" s="5"/>
      <c r="G11" s="5"/>
      <c r="H11" s="5"/>
      <c r="I11" s="5"/>
    </row>
    <row r="12" spans="1:9" ht="42.6" customHeight="1" x14ac:dyDescent="0.25">
      <c r="A12" s="97" t="s">
        <v>5</v>
      </c>
      <c r="B12" s="97"/>
      <c r="C12" s="97"/>
      <c r="D12" s="97"/>
      <c r="E12" s="97"/>
      <c r="F12" s="97"/>
      <c r="G12" s="97"/>
      <c r="H12" s="97"/>
      <c r="I12" s="97"/>
    </row>
    <row r="13" spans="1:9" x14ac:dyDescent="0.25">
      <c r="A13" s="5"/>
      <c r="B13" s="5"/>
      <c r="C13" s="5"/>
      <c r="D13" s="5"/>
      <c r="E13" s="5"/>
      <c r="F13" s="5"/>
      <c r="G13" s="5"/>
      <c r="H13" s="5"/>
      <c r="I13" s="5"/>
    </row>
    <row r="14" spans="1:9" ht="30" x14ac:dyDescent="0.25">
      <c r="A14" s="12" t="s">
        <v>0</v>
      </c>
      <c r="B14" s="14" t="s">
        <v>1</v>
      </c>
      <c r="C14" s="89" t="s">
        <v>4</v>
      </c>
      <c r="D14" s="89"/>
      <c r="E14" s="7"/>
      <c r="F14" s="3"/>
      <c r="G14" s="5"/>
      <c r="H14" s="5"/>
      <c r="I14" s="5"/>
    </row>
    <row r="15" spans="1:9" x14ac:dyDescent="0.25">
      <c r="A15" s="13"/>
      <c r="B15" s="14"/>
      <c r="C15" s="9" t="s">
        <v>10</v>
      </c>
      <c r="D15" s="9" t="s">
        <v>11</v>
      </c>
      <c r="E15" s="3"/>
      <c r="F15" s="3"/>
      <c r="G15" s="5"/>
      <c r="H15" s="5"/>
      <c r="I15" s="5"/>
    </row>
    <row r="16" spans="1:9" ht="19.899999999999999" customHeight="1" x14ac:dyDescent="0.25">
      <c r="A16" s="15" t="s">
        <v>65</v>
      </c>
      <c r="B16" s="16" t="s">
        <v>66</v>
      </c>
      <c r="C16" s="17">
        <v>0</v>
      </c>
      <c r="D16" s="17">
        <v>15500000</v>
      </c>
      <c r="E16" s="4"/>
      <c r="F16" s="4"/>
      <c r="G16" s="5"/>
      <c r="H16" s="5"/>
      <c r="I16" s="5"/>
    </row>
    <row r="17" spans="1:9" ht="45" x14ac:dyDescent="0.25">
      <c r="A17" s="15"/>
      <c r="B17" s="16" t="s">
        <v>72</v>
      </c>
      <c r="C17" s="17">
        <v>0</v>
      </c>
      <c r="D17" s="17">
        <v>468000</v>
      </c>
      <c r="E17" s="4"/>
      <c r="F17" s="4"/>
      <c r="G17" s="5"/>
      <c r="H17" s="5"/>
      <c r="I17" s="5"/>
    </row>
    <row r="18" spans="1:9" ht="23.45" customHeight="1" x14ac:dyDescent="0.25">
      <c r="A18" s="5"/>
      <c r="B18" s="5"/>
      <c r="C18" s="5"/>
      <c r="D18" s="5"/>
      <c r="E18" s="5"/>
      <c r="F18" s="5"/>
      <c r="G18" s="5"/>
      <c r="H18" s="5"/>
      <c r="I18" s="5"/>
    </row>
    <row r="19" spans="1:9" ht="42.6" customHeight="1" x14ac:dyDescent="0.25">
      <c r="A19" s="97" t="s">
        <v>6</v>
      </c>
      <c r="B19" s="97"/>
      <c r="C19" s="97"/>
      <c r="D19" s="97"/>
      <c r="E19" s="97"/>
      <c r="F19" s="97"/>
      <c r="G19" s="97"/>
      <c r="H19" s="97"/>
      <c r="I19" s="5"/>
    </row>
    <row r="20" spans="1:9" x14ac:dyDescent="0.25">
      <c r="A20" s="5"/>
      <c r="B20" s="5"/>
      <c r="C20" s="5"/>
      <c r="D20" s="5"/>
      <c r="E20" s="5"/>
      <c r="F20" s="5"/>
      <c r="G20" s="5"/>
      <c r="H20" s="5"/>
      <c r="I20" s="5"/>
    </row>
    <row r="21" spans="1:9" x14ac:dyDescent="0.25">
      <c r="A21" s="8" t="s">
        <v>0</v>
      </c>
      <c r="B21" s="8" t="s">
        <v>2</v>
      </c>
      <c r="C21" s="23" t="s">
        <v>7</v>
      </c>
      <c r="D21" s="25"/>
      <c r="E21" s="24"/>
      <c r="F21" s="5"/>
      <c r="G21" s="5"/>
      <c r="H21" s="5"/>
      <c r="I21" s="5"/>
    </row>
    <row r="22" spans="1:9" ht="22.9" customHeight="1" x14ac:dyDescent="0.25">
      <c r="A22" s="15" t="s">
        <v>65</v>
      </c>
      <c r="B22" s="16" t="s">
        <v>66</v>
      </c>
      <c r="C22" s="82" t="s">
        <v>67</v>
      </c>
      <c r="D22" s="82"/>
      <c r="E22" s="82"/>
      <c r="F22" s="5"/>
      <c r="G22" s="5"/>
      <c r="H22" s="5"/>
      <c r="I22" s="5"/>
    </row>
    <row r="23" spans="1:9" ht="45" x14ac:dyDescent="0.25">
      <c r="A23" s="15"/>
      <c r="B23" s="16" t="s">
        <v>72</v>
      </c>
      <c r="C23" s="82" t="s">
        <v>71</v>
      </c>
      <c r="D23" s="82"/>
      <c r="E23" s="82"/>
      <c r="F23" s="5"/>
      <c r="G23" s="5"/>
      <c r="H23" s="5"/>
      <c r="I23" s="5"/>
    </row>
    <row r="24" spans="1:9" x14ac:dyDescent="0.25">
      <c r="A24" s="5"/>
      <c r="B24" s="5"/>
      <c r="C24" s="2"/>
      <c r="D24" s="2"/>
      <c r="E24" s="5"/>
      <c r="F24" s="5"/>
      <c r="G24" s="5"/>
      <c r="H24" s="5"/>
      <c r="I24" s="5"/>
    </row>
    <row r="25" spans="1:9" ht="55.15" customHeight="1" x14ac:dyDescent="0.25">
      <c r="A25" s="97" t="s">
        <v>13</v>
      </c>
      <c r="B25" s="97"/>
      <c r="C25" s="97"/>
      <c r="D25" s="97"/>
      <c r="E25" s="97"/>
      <c r="F25" s="97"/>
      <c r="G25" s="97"/>
      <c r="H25" s="97"/>
      <c r="I25" s="5"/>
    </row>
    <row r="26" spans="1:9" x14ac:dyDescent="0.25">
      <c r="A26" s="5"/>
      <c r="B26" s="5"/>
      <c r="C26" s="5"/>
      <c r="D26" s="5"/>
      <c r="E26" s="5"/>
      <c r="F26" s="5"/>
      <c r="G26" s="5"/>
      <c r="H26" s="5"/>
      <c r="I26" s="5"/>
    </row>
    <row r="27" spans="1:9" ht="30" customHeight="1" x14ac:dyDescent="0.25">
      <c r="A27" s="12" t="s">
        <v>0</v>
      </c>
      <c r="B27" s="12" t="s">
        <v>2</v>
      </c>
      <c r="C27" s="89" t="s">
        <v>8</v>
      </c>
      <c r="D27" s="89"/>
      <c r="E27" s="90" t="s">
        <v>12</v>
      </c>
      <c r="F27" s="90"/>
      <c r="G27" s="5"/>
      <c r="H27" s="5"/>
      <c r="I27" s="5"/>
    </row>
    <row r="28" spans="1:9" x14ac:dyDescent="0.25">
      <c r="A28" s="13"/>
      <c r="B28" s="13"/>
      <c r="C28" s="9" t="s">
        <v>10</v>
      </c>
      <c r="D28" s="9" t="s">
        <v>11</v>
      </c>
      <c r="E28" s="21" t="s">
        <v>10</v>
      </c>
      <c r="F28" s="21" t="s">
        <v>11</v>
      </c>
      <c r="G28" s="5"/>
      <c r="H28" s="5"/>
      <c r="I28" s="5"/>
    </row>
    <row r="29" spans="1:9" x14ac:dyDescent="0.25">
      <c r="A29" s="15" t="s">
        <v>65</v>
      </c>
      <c r="B29" s="16" t="s">
        <v>66</v>
      </c>
      <c r="C29" s="17">
        <v>5000000</v>
      </c>
      <c r="D29" s="17">
        <v>11500000</v>
      </c>
      <c r="E29" s="17">
        <v>0</v>
      </c>
      <c r="F29" s="17">
        <v>15500000</v>
      </c>
      <c r="G29" s="5"/>
      <c r="H29" s="5"/>
      <c r="I29" s="5"/>
    </row>
    <row r="30" spans="1:9" x14ac:dyDescent="0.25">
      <c r="A30" s="15"/>
      <c r="B30" s="15" t="s">
        <v>72</v>
      </c>
      <c r="C30" s="17">
        <v>468000</v>
      </c>
      <c r="D30" s="17">
        <v>0</v>
      </c>
      <c r="E30" s="17">
        <v>0</v>
      </c>
      <c r="F30" s="17">
        <v>468000</v>
      </c>
      <c r="G30" s="5"/>
      <c r="H30" s="5"/>
      <c r="I30" s="5"/>
    </row>
    <row r="31" spans="1:9" x14ac:dyDescent="0.25">
      <c r="A31" s="5"/>
      <c r="B31" s="5"/>
      <c r="C31" s="5"/>
      <c r="D31" s="5"/>
      <c r="E31" s="5"/>
      <c r="F31" s="5"/>
      <c r="G31" s="5"/>
      <c r="H31" s="5"/>
      <c r="I31" s="5"/>
    </row>
    <row r="32" spans="1:9" x14ac:dyDescent="0.25">
      <c r="A32" s="5"/>
      <c r="B32" s="5"/>
      <c r="C32" s="5"/>
      <c r="D32" s="5"/>
      <c r="E32" s="5"/>
      <c r="F32" s="5"/>
      <c r="G32" s="5"/>
      <c r="H32" s="5"/>
      <c r="I32" s="5"/>
    </row>
    <row r="33" spans="1:9" ht="46.9" customHeight="1" x14ac:dyDescent="0.25">
      <c r="A33" s="97" t="s">
        <v>9</v>
      </c>
      <c r="B33" s="97"/>
      <c r="C33" s="97"/>
      <c r="D33" s="97"/>
      <c r="E33" s="97"/>
      <c r="F33" s="97"/>
      <c r="G33" s="97"/>
      <c r="H33" s="97"/>
      <c r="I33" s="5"/>
    </row>
    <row r="34" spans="1:9" x14ac:dyDescent="0.25">
      <c r="A34" s="5"/>
      <c r="B34" s="5"/>
      <c r="C34" s="5"/>
      <c r="D34" s="5"/>
      <c r="E34" s="5"/>
      <c r="F34" s="5"/>
      <c r="G34" s="5"/>
      <c r="H34" s="5"/>
      <c r="I34" s="5"/>
    </row>
    <row r="35" spans="1:9" x14ac:dyDescent="0.25">
      <c r="A35" s="67" t="s">
        <v>52</v>
      </c>
    </row>
  </sheetData>
  <mergeCells count="11">
    <mergeCell ref="C27:D27"/>
    <mergeCell ref="E27:F27"/>
    <mergeCell ref="A33:H33"/>
    <mergeCell ref="A25:H25"/>
    <mergeCell ref="A5:I5"/>
    <mergeCell ref="B7:C7"/>
    <mergeCell ref="A12:I12"/>
    <mergeCell ref="C14:D14"/>
    <mergeCell ref="A19:H19"/>
    <mergeCell ref="C22:E22"/>
    <mergeCell ref="C23:E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308B-D093-4804-9223-D0A6A9F69237}">
  <dimension ref="A1:S34"/>
  <sheetViews>
    <sheetView topLeftCell="A22" workbookViewId="0">
      <selection activeCell="B16" sqref="B16:S17"/>
    </sheetView>
  </sheetViews>
  <sheetFormatPr defaultColWidth="8.85546875" defaultRowHeight="15" x14ac:dyDescent="0.25"/>
  <cols>
    <col min="1" max="1" width="19.42578125" style="1" bestFit="1" customWidth="1"/>
    <col min="2" max="2" width="17.42578125" style="1" bestFit="1" customWidth="1"/>
    <col min="3" max="4" width="18.7109375" style="1" customWidth="1"/>
    <col min="5" max="6" width="19.7109375" style="1" customWidth="1"/>
    <col min="7" max="8" width="12.7109375" style="1" bestFit="1" customWidth="1"/>
    <col min="9" max="9" width="8.85546875" style="1" customWidth="1"/>
    <col min="10" max="16384" width="8.85546875" style="1"/>
  </cols>
  <sheetData>
    <row r="1" spans="1:19" x14ac:dyDescent="0.25">
      <c r="A1" s="6" t="s">
        <v>3</v>
      </c>
    </row>
    <row r="2" spans="1:19" x14ac:dyDescent="0.25">
      <c r="A2" s="6"/>
    </row>
    <row r="3" spans="1:19" x14ac:dyDescent="0.25">
      <c r="A3" s="6"/>
    </row>
    <row r="4" spans="1:19" ht="41.45" customHeight="1" x14ac:dyDescent="0.25">
      <c r="A4" s="97" t="s">
        <v>14</v>
      </c>
      <c r="B4" s="97"/>
      <c r="C4" s="97"/>
      <c r="D4" s="97"/>
      <c r="E4" s="97"/>
      <c r="F4" s="97"/>
      <c r="G4" s="97"/>
      <c r="H4" s="97"/>
      <c r="I4" s="97"/>
    </row>
    <row r="5" spans="1:19" x14ac:dyDescent="0.25">
      <c r="A5" s="5"/>
      <c r="B5" s="5"/>
      <c r="C5" s="5"/>
      <c r="D5" s="5"/>
      <c r="E5" s="5"/>
      <c r="F5" s="5"/>
      <c r="G5" s="5"/>
      <c r="H5" s="5"/>
      <c r="I5" s="5"/>
    </row>
    <row r="6" spans="1:19" x14ac:dyDescent="0.25">
      <c r="A6" s="48" t="s">
        <v>0</v>
      </c>
      <c r="B6" s="89" t="s">
        <v>4</v>
      </c>
      <c r="C6" s="89"/>
      <c r="D6" s="3"/>
      <c r="E6" s="5"/>
      <c r="F6" s="5"/>
      <c r="G6" s="5"/>
      <c r="H6" s="5"/>
      <c r="I6" s="5"/>
    </row>
    <row r="7" spans="1:19" x14ac:dyDescent="0.25">
      <c r="A7" s="13"/>
      <c r="B7" s="70" t="s">
        <v>10</v>
      </c>
      <c r="C7" s="70" t="s">
        <v>11</v>
      </c>
      <c r="D7" s="3"/>
      <c r="E7" s="5"/>
      <c r="F7" s="5"/>
      <c r="G7" s="5"/>
      <c r="H7" s="5"/>
      <c r="I7" s="5"/>
    </row>
    <row r="8" spans="1:19" x14ac:dyDescent="0.25">
      <c r="A8" s="15" t="s">
        <v>30</v>
      </c>
      <c r="B8" s="17" t="s">
        <v>96</v>
      </c>
      <c r="C8" s="17"/>
      <c r="D8" s="4"/>
      <c r="E8" s="5"/>
      <c r="F8" s="5"/>
      <c r="G8" s="5"/>
      <c r="H8" s="5"/>
      <c r="I8" s="5"/>
    </row>
    <row r="9" spans="1:19" x14ac:dyDescent="0.25">
      <c r="A9" s="5" t="s">
        <v>97</v>
      </c>
      <c r="B9" s="107" t="s">
        <v>95</v>
      </c>
      <c r="C9" s="107"/>
      <c r="D9" s="107"/>
      <c r="E9" s="107"/>
      <c r="F9" s="107"/>
      <c r="G9" s="107"/>
      <c r="H9" s="107"/>
      <c r="I9" s="107"/>
      <c r="J9" s="107"/>
      <c r="K9" s="107"/>
      <c r="L9" s="107"/>
      <c r="M9" s="107"/>
      <c r="N9" s="107"/>
      <c r="O9" s="107"/>
      <c r="P9" s="107"/>
      <c r="Q9" s="107"/>
      <c r="R9" s="107"/>
      <c r="S9" s="107"/>
    </row>
    <row r="10" spans="1:19" x14ac:dyDescent="0.25">
      <c r="A10" s="5"/>
      <c r="B10" s="107"/>
      <c r="C10" s="107"/>
      <c r="D10" s="107"/>
      <c r="E10" s="107"/>
      <c r="F10" s="107"/>
      <c r="G10" s="107"/>
      <c r="H10" s="107"/>
      <c r="I10" s="107"/>
      <c r="J10" s="107"/>
      <c r="K10" s="107"/>
      <c r="L10" s="107"/>
      <c r="M10" s="107"/>
      <c r="N10" s="107"/>
      <c r="O10" s="107"/>
      <c r="P10" s="107"/>
      <c r="Q10" s="107"/>
      <c r="R10" s="107"/>
      <c r="S10" s="107"/>
    </row>
    <row r="11" spans="1:19" ht="42.6" customHeight="1" x14ac:dyDescent="0.25">
      <c r="A11" s="97" t="s">
        <v>5</v>
      </c>
      <c r="B11" s="97"/>
      <c r="C11" s="97"/>
      <c r="D11" s="97"/>
      <c r="E11" s="97"/>
      <c r="F11" s="97"/>
      <c r="G11" s="97"/>
      <c r="H11" s="97"/>
      <c r="I11" s="97"/>
    </row>
    <row r="12" spans="1:19" x14ac:dyDescent="0.25">
      <c r="A12" s="5"/>
      <c r="B12" s="5"/>
      <c r="C12" s="5"/>
      <c r="D12" s="5"/>
      <c r="E12" s="5"/>
      <c r="F12" s="5"/>
      <c r="G12" s="5"/>
      <c r="H12" s="5"/>
      <c r="I12" s="5"/>
    </row>
    <row r="13" spans="1:19" ht="30" x14ac:dyDescent="0.25">
      <c r="A13" s="48" t="s">
        <v>0</v>
      </c>
      <c r="B13" s="14" t="s">
        <v>1</v>
      </c>
      <c r="C13" s="89" t="s">
        <v>4</v>
      </c>
      <c r="D13" s="89"/>
      <c r="E13" s="7"/>
      <c r="F13" s="3"/>
      <c r="G13" s="5"/>
      <c r="H13" s="5"/>
      <c r="I13" s="5"/>
    </row>
    <row r="14" spans="1:19" x14ac:dyDescent="0.25">
      <c r="A14" s="13"/>
      <c r="B14" s="14"/>
      <c r="C14" s="70" t="s">
        <v>10</v>
      </c>
      <c r="D14" s="70" t="s">
        <v>11</v>
      </c>
      <c r="E14" s="3"/>
      <c r="F14" s="3"/>
      <c r="G14" s="5"/>
      <c r="H14" s="5"/>
      <c r="I14" s="5"/>
    </row>
    <row r="15" spans="1:19" ht="19.899999999999999" customHeight="1" x14ac:dyDescent="0.25">
      <c r="A15" s="10" t="s">
        <v>30</v>
      </c>
      <c r="B15" s="74" t="s">
        <v>31</v>
      </c>
      <c r="C15" s="17" t="s">
        <v>96</v>
      </c>
      <c r="D15" s="17">
        <v>0</v>
      </c>
      <c r="E15" s="4"/>
      <c r="F15" s="4"/>
      <c r="G15" s="5"/>
      <c r="H15" s="5"/>
      <c r="I15" s="5"/>
    </row>
    <row r="16" spans="1:19" ht="19.899999999999999" customHeight="1" x14ac:dyDescent="0.25">
      <c r="A16" s="5" t="s">
        <v>97</v>
      </c>
      <c r="B16" s="107" t="s">
        <v>95</v>
      </c>
      <c r="C16" s="107"/>
      <c r="D16" s="107"/>
      <c r="E16" s="107"/>
      <c r="F16" s="107"/>
      <c r="G16" s="107"/>
      <c r="H16" s="107"/>
      <c r="I16" s="107"/>
      <c r="J16" s="107"/>
      <c r="K16" s="107"/>
      <c r="L16" s="107"/>
      <c r="M16" s="107"/>
      <c r="N16" s="107"/>
      <c r="O16" s="107"/>
      <c r="P16" s="107"/>
      <c r="Q16" s="107"/>
      <c r="R16" s="107"/>
      <c r="S16" s="107"/>
    </row>
    <row r="17" spans="1:19" ht="23.45" customHeight="1" x14ac:dyDescent="0.25">
      <c r="A17" s="5"/>
      <c r="B17" s="107"/>
      <c r="C17" s="107"/>
      <c r="D17" s="107"/>
      <c r="E17" s="107"/>
      <c r="F17" s="107"/>
      <c r="G17" s="107"/>
      <c r="H17" s="107"/>
      <c r="I17" s="107"/>
      <c r="J17" s="107"/>
      <c r="K17" s="107"/>
      <c r="L17" s="107"/>
      <c r="M17" s="107"/>
      <c r="N17" s="107"/>
      <c r="O17" s="107"/>
      <c r="P17" s="107"/>
      <c r="Q17" s="107"/>
      <c r="R17" s="107"/>
      <c r="S17" s="107"/>
    </row>
    <row r="18" spans="1:19" ht="42.6" customHeight="1" x14ac:dyDescent="0.25">
      <c r="A18" s="97" t="s">
        <v>6</v>
      </c>
      <c r="B18" s="97"/>
      <c r="C18" s="97"/>
      <c r="D18" s="97"/>
      <c r="E18" s="97"/>
      <c r="F18" s="97"/>
      <c r="G18" s="97"/>
      <c r="H18" s="97"/>
      <c r="I18" s="5"/>
    </row>
    <row r="19" spans="1:19" x14ac:dyDescent="0.25">
      <c r="A19" s="5"/>
      <c r="B19" s="5"/>
      <c r="C19" s="5"/>
      <c r="D19" s="5"/>
      <c r="E19" s="5"/>
      <c r="F19" s="5"/>
      <c r="G19" s="5"/>
      <c r="H19" s="5"/>
      <c r="I19" s="5"/>
    </row>
    <row r="20" spans="1:19" x14ac:dyDescent="0.25">
      <c r="A20" s="8" t="s">
        <v>0</v>
      </c>
      <c r="B20" s="8" t="s">
        <v>2</v>
      </c>
      <c r="C20" s="23" t="s">
        <v>7</v>
      </c>
      <c r="D20" s="25"/>
      <c r="E20" s="24"/>
      <c r="F20" s="5"/>
      <c r="G20" s="5"/>
      <c r="H20" s="5"/>
      <c r="I20" s="5"/>
    </row>
    <row r="21" spans="1:19" ht="22.9" customHeight="1" x14ac:dyDescent="0.25">
      <c r="A21" s="10" t="s">
        <v>30</v>
      </c>
      <c r="B21" s="33" t="s">
        <v>31</v>
      </c>
      <c r="C21" s="83" t="s">
        <v>99</v>
      </c>
      <c r="D21" s="84"/>
      <c r="E21" s="85"/>
      <c r="F21" s="5"/>
      <c r="G21" s="5"/>
      <c r="H21" s="5"/>
      <c r="I21" s="5"/>
    </row>
    <row r="22" spans="1:19" ht="22.9" customHeight="1" x14ac:dyDescent="0.25">
      <c r="A22" s="5"/>
      <c r="B22" s="2"/>
      <c r="C22" s="2"/>
      <c r="D22" s="2"/>
      <c r="E22" s="5"/>
      <c r="F22" s="5"/>
      <c r="G22" s="5"/>
      <c r="H22" s="5"/>
      <c r="I22" s="5"/>
    </row>
    <row r="23" spans="1:19" x14ac:dyDescent="0.25">
      <c r="A23" s="5"/>
      <c r="B23" s="5"/>
      <c r="C23" s="2"/>
      <c r="D23" s="2"/>
      <c r="E23" s="5"/>
      <c r="F23" s="5"/>
      <c r="G23" s="5"/>
      <c r="H23" s="5"/>
      <c r="I23" s="5"/>
    </row>
    <row r="24" spans="1:19" ht="55.15" customHeight="1" x14ac:dyDescent="0.25">
      <c r="A24" s="97" t="s">
        <v>13</v>
      </c>
      <c r="B24" s="97"/>
      <c r="C24" s="97"/>
      <c r="D24" s="97"/>
      <c r="E24" s="97"/>
      <c r="F24" s="97"/>
      <c r="G24" s="97"/>
      <c r="H24" s="97"/>
      <c r="I24" s="5"/>
    </row>
    <row r="25" spans="1:19" x14ac:dyDescent="0.25">
      <c r="A25" s="5"/>
      <c r="B25" s="5"/>
      <c r="C25" s="5"/>
      <c r="D25" s="5"/>
      <c r="E25" s="5"/>
      <c r="F25" s="5"/>
      <c r="G25" s="5"/>
      <c r="H25" s="5"/>
      <c r="I25" s="5"/>
    </row>
    <row r="26" spans="1:19" ht="30" customHeight="1" x14ac:dyDescent="0.25">
      <c r="A26" s="12" t="s">
        <v>0</v>
      </c>
      <c r="B26" s="12" t="s">
        <v>2</v>
      </c>
      <c r="C26" s="89" t="s">
        <v>8</v>
      </c>
      <c r="D26" s="89"/>
      <c r="E26" s="90" t="s">
        <v>12</v>
      </c>
      <c r="F26" s="90"/>
      <c r="G26" s="5"/>
      <c r="H26" s="5"/>
      <c r="I26" s="5"/>
    </row>
    <row r="27" spans="1:19" x14ac:dyDescent="0.25">
      <c r="A27" s="13"/>
      <c r="B27" s="13"/>
      <c r="C27" s="9" t="s">
        <v>10</v>
      </c>
      <c r="D27" s="9" t="s">
        <v>11</v>
      </c>
      <c r="E27" s="21" t="s">
        <v>10</v>
      </c>
      <c r="F27" s="21" t="s">
        <v>11</v>
      </c>
      <c r="G27" s="5"/>
      <c r="H27" s="5"/>
      <c r="I27" s="5"/>
    </row>
    <row r="28" spans="1:19" x14ac:dyDescent="0.25">
      <c r="A28" s="10" t="s">
        <v>30</v>
      </c>
      <c r="B28" s="33" t="s">
        <v>31</v>
      </c>
      <c r="C28" s="17">
        <v>0</v>
      </c>
      <c r="D28" s="17">
        <v>0</v>
      </c>
      <c r="E28" s="17">
        <v>0</v>
      </c>
      <c r="F28" s="17">
        <v>0</v>
      </c>
      <c r="G28" s="5"/>
      <c r="H28" s="5"/>
      <c r="I28" s="5"/>
    </row>
    <row r="29" spans="1:19" x14ac:dyDescent="0.25">
      <c r="A29" s="5"/>
      <c r="B29" s="5"/>
      <c r="C29" s="5"/>
      <c r="D29" s="5"/>
      <c r="E29" s="5"/>
      <c r="F29" s="5"/>
      <c r="G29" s="5"/>
      <c r="H29" s="5"/>
      <c r="I29" s="5"/>
    </row>
    <row r="30" spans="1:19" x14ac:dyDescent="0.25">
      <c r="A30" s="5"/>
      <c r="B30" s="5"/>
      <c r="C30" s="5"/>
      <c r="D30" s="5"/>
      <c r="E30" s="5"/>
      <c r="F30" s="5"/>
      <c r="G30" s="5"/>
      <c r="H30" s="5"/>
      <c r="I30" s="5"/>
    </row>
    <row r="31" spans="1:19" x14ac:dyDescent="0.25">
      <c r="A31" s="5"/>
      <c r="B31" s="5"/>
      <c r="C31" s="5"/>
      <c r="D31" s="5"/>
      <c r="E31" s="5"/>
      <c r="F31" s="5"/>
      <c r="G31" s="5"/>
      <c r="H31" s="5"/>
      <c r="I31" s="5"/>
    </row>
    <row r="32" spans="1:19" ht="46.9" customHeight="1" x14ac:dyDescent="0.25">
      <c r="A32" s="97" t="s">
        <v>9</v>
      </c>
      <c r="B32" s="97"/>
      <c r="C32" s="97"/>
      <c r="D32" s="97"/>
      <c r="E32" s="97"/>
      <c r="F32" s="97"/>
      <c r="G32" s="97"/>
      <c r="H32" s="97"/>
      <c r="I32" s="5"/>
    </row>
    <row r="33" spans="1:9" x14ac:dyDescent="0.25">
      <c r="A33" s="5"/>
      <c r="B33" s="5"/>
      <c r="C33" s="5"/>
      <c r="D33" s="5"/>
      <c r="E33" s="5"/>
      <c r="F33" s="5"/>
      <c r="G33" s="5"/>
      <c r="H33" s="5"/>
      <c r="I33" s="5"/>
    </row>
    <row r="34" spans="1:9" x14ac:dyDescent="0.25">
      <c r="A34" s="67" t="s">
        <v>52</v>
      </c>
    </row>
  </sheetData>
  <mergeCells count="12">
    <mergeCell ref="A4:I4"/>
    <mergeCell ref="B6:C6"/>
    <mergeCell ref="A11:I11"/>
    <mergeCell ref="C13:D13"/>
    <mergeCell ref="A18:H18"/>
    <mergeCell ref="B9:S10"/>
    <mergeCell ref="B16:S17"/>
    <mergeCell ref="C26:D26"/>
    <mergeCell ref="E26:F26"/>
    <mergeCell ref="A32:H32"/>
    <mergeCell ref="A24:H24"/>
    <mergeCell ref="C21:E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4" ma:contentTypeDescription="Een nieuw document maken." ma:contentTypeScope="" ma:versionID="db101bd186e8e5e7eca18f79632caaf8">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990a8f55025b5bacff4e9d2c56e651a2"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FF69F6-2DF0-4B98-8B71-E962010791B9}">
  <ds:schemaRefs>
    <ds:schemaRef ds:uri="http://schemas.microsoft.com/sharepoint/v3/contenttype/forms"/>
  </ds:schemaRefs>
</ds:datastoreItem>
</file>

<file path=customXml/itemProps2.xml><?xml version="1.0" encoding="utf-8"?>
<ds:datastoreItem xmlns:ds="http://schemas.openxmlformats.org/officeDocument/2006/customXml" ds:itemID="{606AB355-737E-4EC4-8569-7825B00C0C1B}">
  <ds:schemaRefs>
    <ds:schemaRef ds:uri="http://schemas.microsoft.com/office/2006/metadata/properties"/>
    <ds:schemaRef ds:uri="http://schemas.microsoft.com/office/2006/documentManagement/types"/>
    <ds:schemaRef ds:uri="http://purl.org/dc/elements/1.1/"/>
    <ds:schemaRef ds:uri="ceeae0c4-f3ff-4153-af2f-582bafa5e89e"/>
    <ds:schemaRef ds:uri="http://purl.org/dc/dcmitype/"/>
    <ds:schemaRef ds:uri="http://schemas.microsoft.com/office/infopath/2007/PartnerControls"/>
    <ds:schemaRef ds:uri="http://purl.org/dc/terms/"/>
    <ds:schemaRef ds:uri="http://schemas.openxmlformats.org/package/2006/metadata/core-properties"/>
    <ds:schemaRef ds:uri="03d5240a-782c-4048-8313-d01b5d6ab2a6"/>
    <ds:schemaRef ds:uri="http://www.w3.org/XML/1998/namespace"/>
  </ds:schemaRefs>
</ds:datastoreItem>
</file>

<file path=customXml/itemProps3.xml><?xml version="1.0" encoding="utf-8"?>
<ds:datastoreItem xmlns:ds="http://schemas.openxmlformats.org/officeDocument/2006/customXml" ds:itemID="{B3E74FB0-8DF0-4D52-8F8F-F6BFCE844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5240a-782c-4048-8313-d01b5d6ab2a6"/>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Antw 1-5</vt:lpstr>
      <vt:lpstr>Jambon</vt:lpstr>
      <vt:lpstr>Crevits</vt:lpstr>
      <vt:lpstr>Weyts</vt:lpstr>
      <vt:lpstr>Demir</vt:lpstr>
      <vt:lpstr>Beke</vt:lpstr>
      <vt:lpstr>Diependaele</vt:lpstr>
      <vt:lpstr>Peeters</vt:lpstr>
      <vt:lpstr>Somers</vt:lpstr>
      <vt:lpstr>Dalle</vt:lpstr>
      <vt:lpstr>'Antw 1-5'!Afdrukbereik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Rowies, Daan</dc:creator>
  <cp:lastModifiedBy>Hilkens Gunther</cp:lastModifiedBy>
  <cp:lastPrinted>2021-07-08T12:21:38Z</cp:lastPrinted>
  <dcterms:created xsi:type="dcterms:W3CDTF">2018-07-04T13:42:59Z</dcterms:created>
  <dcterms:modified xsi:type="dcterms:W3CDTF">2021-07-14T13:19:37Z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ies>
</file>