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10510/"/>
    </mc:Choice>
  </mc:AlternateContent>
  <xr:revisionPtr revIDLastSave="5" documentId="8_{4B274AEA-277D-45B8-9EA6-84776BF7E557}" xr6:coauthVersionLast="45" xr6:coauthVersionMax="45" xr10:uidLastSave="{51CC7839-5487-49FE-8AFD-145F16943454}"/>
  <bookViews>
    <workbookView xWindow="-108" yWindow="-108" windowWidth="23256" windowHeight="12576" xr2:uid="{7EBB6ED8-5103-467C-8DFE-E4A7D30C8507}"/>
  </bookViews>
  <sheets>
    <sheet name="vraag 1" sheetId="1" r:id="rId1"/>
    <sheet name="vraag 2" sheetId="2" r:id="rId2"/>
    <sheet name="vraag 3" sheetId="3" r:id="rId3"/>
    <sheet name="vraag 4" sheetId="4" r:id="rId4"/>
    <sheet name="vraag 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5" l="1"/>
  <c r="F17" i="5"/>
  <c r="E17" i="5"/>
  <c r="D17" i="5"/>
  <c r="C17" i="5"/>
  <c r="B17" i="5"/>
  <c r="B9" i="2" l="1"/>
  <c r="G9" i="2"/>
  <c r="F9" i="2"/>
  <c r="E9" i="2"/>
  <c r="D9" i="2"/>
  <c r="C9" i="2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</calcChain>
</file>

<file path=xl/sharedStrings.xml><?xml version="1.0" encoding="utf-8"?>
<sst xmlns="http://schemas.openxmlformats.org/spreadsheetml/2006/main" count="87" uniqueCount="50">
  <si>
    <t>Schriftelijke vraag nr. 425 van 31 maart 2021</t>
  </si>
  <si>
    <t>Bebouwd</t>
  </si>
  <si>
    <t>Aanslagjaar</t>
  </si>
  <si>
    <t>Onbebouwd</t>
  </si>
  <si>
    <t>Meterieel en outillage</t>
  </si>
  <si>
    <t>Totaal</t>
  </si>
  <si>
    <t>Materieel en outillage</t>
  </si>
  <si>
    <t>vraag 1a: aantal aanslagen onroerende voorheffing per soort en per aanslagjaar</t>
  </si>
  <si>
    <t>Aanslagjaar/soort</t>
  </si>
  <si>
    <t>Vlaams Gewest</t>
  </si>
  <si>
    <t>Provincies</t>
  </si>
  <si>
    <t>Gemeenten</t>
  </si>
  <si>
    <t>2015</t>
  </si>
  <si>
    <t>2016</t>
  </si>
  <si>
    <t>2017</t>
  </si>
  <si>
    <t>2018</t>
  </si>
  <si>
    <t>2019</t>
  </si>
  <si>
    <t>2020</t>
  </si>
  <si>
    <t>Oninbaar bedrag</t>
  </si>
  <si>
    <t>Ontvangsten</t>
  </si>
  <si>
    <t>Onroerende voorheffing</t>
  </si>
  <si>
    <t>Inningspercentage</t>
  </si>
  <si>
    <t>vraag 3: aantal en resultaat bezwaarschriften onroerende voorheffing per aanslagjaar (2015-2020)</t>
  </si>
  <si>
    <t>Ingewilligd</t>
  </si>
  <si>
    <t>Afgewezen</t>
  </si>
  <si>
    <t>Deels ingewilligd</t>
  </si>
  <si>
    <t>vraag 4: aantal en resultaat bezwaarschriften onroerende voorheffing wegens geen eigenaar, per aanslagjaar (2015-2020)</t>
  </si>
  <si>
    <t>aanvraag proportionele vermindering</t>
  </si>
  <si>
    <t>aanvraag vrijstelling</t>
  </si>
  <si>
    <t>reden</t>
  </si>
  <si>
    <t>vraag 5: reden bezwaarschriften onroerende voorheffing per aanslagjaar (2015-2020)</t>
  </si>
  <si>
    <t>Netto ingekohierd bedrag (*)</t>
  </si>
  <si>
    <t>(*) Netto ingekohierd = ingekohierd bedrag min ontheffingen</t>
  </si>
  <si>
    <t>Voor het onderscheid tussen bebouwd/onbebouwd/materieel en outillage (cf. vraag 1b) is enkel het ingekohierd bedrag beschikbaar</t>
  </si>
  <si>
    <t>Totaal (*)</t>
  </si>
  <si>
    <t>andere bezwaren</t>
  </si>
  <si>
    <t>huurder/vermindering kinderen</t>
  </si>
  <si>
    <t>vermindering energiezuinige woning</t>
  </si>
  <si>
    <t>huurder/vermindering handicap</t>
  </si>
  <si>
    <t>geen eigenaar</t>
  </si>
  <si>
    <t>vermindering handicap</t>
  </si>
  <si>
    <t>kadastraal inkomen</t>
  </si>
  <si>
    <t>Vraag 1b: ingekohierde onroerende voorheffing per soort en per aanslagjaar en volgens begunstigde (in euro)</t>
  </si>
  <si>
    <t>vraag 2: onroerende voorheffing per aanslagjaar (2015-2020): netto ingekohierd bedrag, ontvangsten, oninbaar bedrag en inningspercentage</t>
  </si>
  <si>
    <t>(*) Totaal = aantal vorderingen. Eén vordering kan zowel een bebouwd goed, onbebouwd goed als materieel en outillage bevatten</t>
  </si>
  <si>
    <t>vermindering kinderen</t>
  </si>
  <si>
    <t>In behandeling</t>
  </si>
  <si>
    <t>Onbepaald (*)</t>
  </si>
  <si>
    <t>(*) dossier is afgewerkt, maar resultaat is niet ingevuld in dossiersysteem</t>
  </si>
  <si>
    <t>Onbepaald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</si>
</sst>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right" vertical="top"/>
    </xf>
    <xf numFmtId="0" fontId="0" fillId="2" borderId="0" xfId="0" applyNumberFormat="1" applyFill="1" applyAlignment="1">
      <alignment horizontal="left" vertical="top"/>
    </xf>
    <xf numFmtId="164" fontId="0" fillId="2" borderId="0" xfId="1" applyNumberFormat="1" applyFont="1" applyFill="1"/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0" fontId="0" fillId="0" borderId="0" xfId="0" quotePrefix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43" fontId="0" fillId="0" borderId="0" xfId="0" applyNumberFormat="1"/>
    <xf numFmtId="0" fontId="3" fillId="0" borderId="0" xfId="0" applyFont="1"/>
    <xf numFmtId="164" fontId="0" fillId="3" borderId="0" xfId="1" applyNumberFormat="1" applyFont="1" applyFill="1" applyAlignment="1">
      <alignment horizontal="right"/>
    </xf>
    <xf numFmtId="0" fontId="0" fillId="3" borderId="0" xfId="0" applyFill="1"/>
    <xf numFmtId="0" fontId="3" fillId="0" borderId="0" xfId="0" applyFont="1" applyAlignment="1">
      <alignment horizontal="left"/>
    </xf>
    <xf numFmtId="0" fontId="4" fillId="0" borderId="0" xfId="0" applyFont="1"/>
  </cellXfs>
  <cellStyles count="3">
    <cellStyle name="Komma" xfId="1" builtinId="3"/>
    <cellStyle name="Procent" xfId="2" builtinId="5"/>
    <cellStyle name="Standaard" xfId="0" builtinId="0"/>
  </cellStyles>
  <dxfs count="35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164" formatCode="_-* #,##0_-;\-* #,##0_-;_-* &quot;-&quot;??_-;_-@_-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left" vertical="top" textRotation="0" wrapText="0" indent="0" justifyLastLine="0" shrinkToFit="0" readingOrder="0"/>
    </dxf>
    <dxf>
      <numFmt numFmtId="164" formatCode="_-* #,##0_-;\-* #,##0_-;_-* &quot;-&quot;??_-;_-@_-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numFmt numFmtId="164" formatCode="_-* #,##0_-;\-* #,##0_-;_-* &quot;-&quot;??_-;_-@_-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BC429D-D108-4D65-8826-06C90764046E}" name="Tabel1" displayName="Tabel1" ref="A5:E12" totalsRowShown="0">
  <tableColumns count="5">
    <tableColumn id="1" xr3:uid="{282C4592-1DE5-4255-9EBC-C23A1C624781}" name="Aanslagjaar" dataDxfId="34"/>
    <tableColumn id="4" xr3:uid="{3CB5954E-D9F1-41AC-98BD-106D5B623B69}" name="Onbebouwd" dataDxfId="33" dataCellStyle="Komma"/>
    <tableColumn id="5" xr3:uid="{FC85D065-C555-447D-A85C-59EE4F31676F}" name="Bebouwd" dataDxfId="32" dataCellStyle="Komma"/>
    <tableColumn id="6" xr3:uid="{73183D95-C1EA-4514-872E-8870A0578F30}" name="Meterieel en outillage" dataDxfId="31" dataCellStyle="Komma"/>
    <tableColumn id="7" xr3:uid="{A1FC140B-283F-434B-8D61-10C7A0B3F106}" name="Totaal (*)" dataDxfId="30" dataCellStyle="Komma"/>
  </tableColumns>
  <tableStyleInfo name="TableStyleLight8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0F10BF-CBAD-4579-ADA7-5ECC447E0506}" name="Tabel2" displayName="Tabel2" ref="A16:E40" totalsRowShown="0">
  <tableColumns count="5">
    <tableColumn id="1" xr3:uid="{01AD19DF-134F-48F3-8AB4-9263E9242F59}" name="Aanslagjaar/soort" dataDxfId="29"/>
    <tableColumn id="2" xr3:uid="{1FD1542A-80E1-4577-936C-810C0F28935B}" name="Vlaams Gewest" dataDxfId="28" dataCellStyle="Komma"/>
    <tableColumn id="3" xr3:uid="{B740F668-6DC4-4EF6-BF8D-04C7649E9DC9}" name="Provincies" dataDxfId="27" dataCellStyle="Komma"/>
    <tableColumn id="4" xr3:uid="{6971EA75-0A5B-4E88-88CC-23E388102551}" name="Gemeenten" dataDxfId="26" dataCellStyle="Komma"/>
    <tableColumn id="5" xr3:uid="{465B4F17-802F-4C7B-9A7C-533602FC8805}" name="Totaal" dataDxfId="25" dataCellStyle="Komma">
      <calculatedColumnFormula>SUM(Tabel2[[#This Row],[Vlaams Gewest]:[Gemeenten]])</calculatedColumnFormula>
    </tableColumn>
  </tableColumns>
  <tableStyleInfo name="TableStyleLight8" showFirstColumn="0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22CC1C-4B3C-4882-8B8B-B566B35CC930}" name="Tabel3" displayName="Tabel3" ref="A5:G9" totalsRowShown="0">
  <tableColumns count="7">
    <tableColumn id="1" xr3:uid="{A69492EB-AD89-45B2-856F-F396DC353BEC}" name="Onroerende voorheffing"/>
    <tableColumn id="2" xr3:uid="{27C74C22-3CA3-41EB-9796-9ABBAF03467D}" name="2015"/>
    <tableColumn id="3" xr3:uid="{BD398014-6534-4ECF-A78B-074D9CA7E6E1}" name="2016"/>
    <tableColumn id="4" xr3:uid="{CD382288-FB8F-4AC0-B801-2329B8B95103}" name="2017"/>
    <tableColumn id="5" xr3:uid="{03FC71D1-3AE5-43F8-B9FB-7ECC06D72EBA}" name="2018"/>
    <tableColumn id="6" xr3:uid="{0A118B1D-F89C-449E-845B-6A7A3375847B}" name="2019"/>
    <tableColumn id="7" xr3:uid="{00205788-D80A-46EA-81F9-2645207BEC21}" name="2020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921448-E6C4-46B2-94D0-DC614421459A}" name="Tabel4" displayName="Tabel4" ref="A5:G11" totalsRowShown="0">
  <tableColumns count="7">
    <tableColumn id="1" xr3:uid="{65C5E11D-E514-4082-A075-56E05E4740E0}" name="Aanslagjaar" dataDxfId="24"/>
    <tableColumn id="2" xr3:uid="{1438E2EE-A139-41B1-B424-034EBAD40248}" name="Ingewilligd" dataDxfId="23" dataCellStyle="Komma"/>
    <tableColumn id="3" xr3:uid="{F52F5534-28E4-4059-BE28-85D3C9D1CD5B}" name="Deels ingewilligd" dataDxfId="22" dataCellStyle="Komma"/>
    <tableColumn id="4" xr3:uid="{850F2723-FA2B-426F-A649-6677254E9B0D}" name="Afgewezen" dataDxfId="21" dataCellStyle="Komma"/>
    <tableColumn id="5" xr3:uid="{E54D8F63-ABBA-49A6-AA75-E5AD6F549E32}" name="In behandeling" dataDxfId="20" dataCellStyle="Komma"/>
    <tableColumn id="7" xr3:uid="{90217C3B-4F14-400F-9D6A-AD6DCCD38AEB}" name="Onbepaald (*)" dataDxfId="19" dataCellStyle="Komma"/>
    <tableColumn id="6" xr3:uid="{11D88751-68E0-48D5-AD8D-9B134F6715C6}" name="Totaal" dataDxfId="18" dataCellStyle="Komma"/>
  </tableColumns>
  <tableStyleInfo name="TableStyleLight8" showFirstColumn="0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3323F43-C1C8-4E36-9327-6A1A015BEB13}" name="Tabel5" displayName="Tabel5" ref="A5:G11">
  <tableColumns count="7">
    <tableColumn id="1" xr3:uid="{4F8347C7-8B27-4AB6-9472-CAB8CC3F1609}" name="Aanslagjaar" totalsRowLabel="Totaal" dataDxfId="17" totalsRowDxfId="16"/>
    <tableColumn id="2" xr3:uid="{E302EECE-3B2C-4C58-9416-53CD558C78D9}" name="Ingewilligd" dataDxfId="15" totalsRowDxfId="14" dataCellStyle="Komma"/>
    <tableColumn id="3" xr3:uid="{167D18D7-7D6D-4B05-8F07-7B247F17E0E3}" name="Deels ingewilligd" dataDxfId="13" totalsRowDxfId="12" dataCellStyle="Komma"/>
    <tableColumn id="4" xr3:uid="{AB4649D3-AACC-479E-98AB-19F7946CF784}" name="Afgewezen" dataDxfId="11" totalsRowDxfId="10" dataCellStyle="Komma"/>
    <tableColumn id="7" xr3:uid="{040C4DA1-8DF6-464C-8D84-C778FAE0B826}" name="In behandeling" dataDxfId="9" dataCellStyle="Komma"/>
    <tableColumn id="5" xr3:uid="{D16CAE5B-DAA1-422D-8E12-0D4947A361D7}" name="Onbepaald" dataDxfId="8" dataCellStyle="Komma"/>
    <tableColumn id="6" xr3:uid="{534C8019-6CF7-47CA-B9A6-0B80D3A6AFBE}" name="Totaal" totalsRowFunction="sum" dataDxfId="7" totalsRowDxfId="6" dataCellStyle="Komma"/>
  </tableColumns>
  <tableStyleInfo name="TableStyleLight8" showFirstColumn="0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BED225E-BE41-4EB4-9324-DB945002DA63}" name="Tabel27" displayName="Tabel27" ref="A6:G17" totalsRowCount="1">
  <sortState xmlns:xlrd2="http://schemas.microsoft.com/office/spreadsheetml/2017/richdata2" ref="A7:G15">
    <sortCondition descending="1" ref="G7"/>
  </sortState>
  <tableColumns count="7">
    <tableColumn id="1" xr3:uid="{7EA5F0E5-CD7A-4860-9E89-B45A0EF5EEBD}" name="reden" totalsRowLabel="Totaal"/>
    <tableColumn id="2" xr3:uid="{466AB2B5-69F9-4922-ACD9-0A85DBD0D718}" name="2015" totalsRowFunction="sum" totalsRowDxfId="5" dataCellStyle="Procent"/>
    <tableColumn id="3" xr3:uid="{AF52BBBC-BB29-4DA8-9E62-BA2715AE402B}" name="2016" totalsRowFunction="sum" totalsRowDxfId="4" dataCellStyle="Procent"/>
    <tableColumn id="4" xr3:uid="{9A9C7CF3-9EF8-4DD5-886F-C15E7EC45533}" name="2017" totalsRowFunction="sum" totalsRowDxfId="3" dataCellStyle="Procent"/>
    <tableColumn id="5" xr3:uid="{EF714689-B652-4EF4-BDC0-309C34D5638C}" name="2018" totalsRowFunction="sum" totalsRowDxfId="2" dataCellStyle="Procent"/>
    <tableColumn id="6" xr3:uid="{1FFC2DA2-9C3A-4EDA-8E02-0BE4C094B1CA}" name="2019" totalsRowFunction="sum" totalsRowDxfId="1" dataCellStyle="Procent"/>
    <tableColumn id="7" xr3:uid="{5007832F-3E1A-48D8-9F38-B077F543DEED}" name="2020" totalsRowFunction="sum" totalsRowDxfId="0" dataCellStyle="Procent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D6720-6905-46DE-8917-2FB327238EF4}">
  <sheetPr>
    <pageSetUpPr fitToPage="1"/>
  </sheetPr>
  <dimension ref="A1:I40"/>
  <sheetViews>
    <sheetView tabSelected="1" workbookViewId="0"/>
  </sheetViews>
  <sheetFormatPr defaultRowHeight="14.4" x14ac:dyDescent="0.3"/>
  <cols>
    <col min="1" max="1" width="22.5546875" customWidth="1"/>
    <col min="2" max="2" width="25" customWidth="1"/>
    <col min="3" max="3" width="22.109375" customWidth="1"/>
    <col min="4" max="4" width="20.77734375" bestFit="1" customWidth="1"/>
    <col min="5" max="5" width="14.109375" bestFit="1" customWidth="1"/>
    <col min="7" max="7" width="15.21875" bestFit="1" customWidth="1"/>
    <col min="9" max="9" width="15.44140625" bestFit="1" customWidth="1"/>
  </cols>
  <sheetData>
    <row r="1" spans="1:5" x14ac:dyDescent="0.3">
      <c r="A1" s="1" t="s">
        <v>0</v>
      </c>
    </row>
    <row r="3" spans="1:5" x14ac:dyDescent="0.3">
      <c r="A3" t="s">
        <v>7</v>
      </c>
    </row>
    <row r="4" spans="1:5" x14ac:dyDescent="0.3">
      <c r="A4" s="14"/>
      <c r="B4" s="14"/>
      <c r="C4" s="14"/>
      <c r="D4" s="14"/>
    </row>
    <row r="5" spans="1:5" x14ac:dyDescent="0.3">
      <c r="A5" s="2" t="s">
        <v>2</v>
      </c>
      <c r="B5" s="4" t="s">
        <v>3</v>
      </c>
      <c r="C5" s="4" t="s">
        <v>1</v>
      </c>
      <c r="D5" s="4" t="s">
        <v>4</v>
      </c>
      <c r="E5" s="4" t="s">
        <v>34</v>
      </c>
    </row>
    <row r="6" spans="1:5" x14ac:dyDescent="0.3">
      <c r="A6" s="3">
        <v>2015</v>
      </c>
      <c r="B6" s="5">
        <v>546362</v>
      </c>
      <c r="C6" s="5">
        <v>2650220</v>
      </c>
      <c r="D6" s="5">
        <v>17864</v>
      </c>
      <c r="E6" s="18">
        <v>3060210</v>
      </c>
    </row>
    <row r="7" spans="1:5" x14ac:dyDescent="0.3">
      <c r="A7" s="3">
        <v>2016</v>
      </c>
      <c r="B7" s="5">
        <v>523249</v>
      </c>
      <c r="C7" s="5">
        <v>2608106</v>
      </c>
      <c r="D7" s="5">
        <v>16518</v>
      </c>
      <c r="E7" s="18">
        <v>2953406</v>
      </c>
    </row>
    <row r="8" spans="1:5" x14ac:dyDescent="0.3">
      <c r="A8" s="3">
        <v>2017</v>
      </c>
      <c r="B8" s="5">
        <v>520008</v>
      </c>
      <c r="C8" s="5">
        <v>2611820</v>
      </c>
      <c r="D8" s="5">
        <v>15558</v>
      </c>
      <c r="E8" s="18">
        <v>2956597</v>
      </c>
    </row>
    <row r="9" spans="1:5" x14ac:dyDescent="0.3">
      <c r="A9" s="3">
        <v>2018</v>
      </c>
      <c r="B9" s="5">
        <v>517768</v>
      </c>
      <c r="C9" s="5">
        <v>2634756</v>
      </c>
      <c r="D9" s="5">
        <v>15083</v>
      </c>
      <c r="E9" s="18">
        <v>2977931</v>
      </c>
    </row>
    <row r="10" spans="1:5" x14ac:dyDescent="0.3">
      <c r="A10" s="3">
        <v>2019</v>
      </c>
      <c r="B10" s="5">
        <v>509928</v>
      </c>
      <c r="C10" s="5">
        <v>2657849</v>
      </c>
      <c r="D10" s="5">
        <v>14486</v>
      </c>
      <c r="E10" s="18">
        <v>2996539</v>
      </c>
    </row>
    <row r="11" spans="1:5" x14ac:dyDescent="0.3">
      <c r="A11" s="3">
        <v>2020</v>
      </c>
      <c r="B11" s="5">
        <v>504687</v>
      </c>
      <c r="C11" s="5">
        <v>2644574</v>
      </c>
      <c r="D11" s="5">
        <v>13689</v>
      </c>
      <c r="E11" s="18">
        <v>2995351</v>
      </c>
    </row>
    <row r="12" spans="1:5" x14ac:dyDescent="0.3">
      <c r="A12" s="20" t="s">
        <v>44</v>
      </c>
      <c r="B12" s="5"/>
      <c r="C12" s="5"/>
      <c r="D12" s="5"/>
      <c r="E12" s="18"/>
    </row>
    <row r="14" spans="1:5" x14ac:dyDescent="0.3">
      <c r="A14" t="s">
        <v>42</v>
      </c>
    </row>
    <row r="16" spans="1:5" x14ac:dyDescent="0.3">
      <c r="A16" t="s">
        <v>8</v>
      </c>
      <c r="B16" s="4" t="s">
        <v>9</v>
      </c>
      <c r="C16" s="4" t="s">
        <v>10</v>
      </c>
      <c r="D16" s="4" t="s">
        <v>11</v>
      </c>
      <c r="E16" s="4" t="s">
        <v>5</v>
      </c>
    </row>
    <row r="17" spans="1:9" x14ac:dyDescent="0.3">
      <c r="A17" s="7">
        <v>2015</v>
      </c>
      <c r="B17" s="8">
        <v>102004068.21000023</v>
      </c>
      <c r="C17" s="8">
        <v>535814947.19999969</v>
      </c>
      <c r="D17" s="8">
        <v>2279594979.4899998</v>
      </c>
      <c r="E17" s="8">
        <f>SUM(Tabel2[[#This Row],[Vlaams Gewest]:[Gemeenten]])</f>
        <v>2917413994.8999996</v>
      </c>
      <c r="G17" s="15"/>
      <c r="H17" s="15"/>
      <c r="I17" s="15"/>
    </row>
    <row r="18" spans="1:9" x14ac:dyDescent="0.3">
      <c r="A18" s="6" t="s">
        <v>3</v>
      </c>
      <c r="B18" s="5">
        <v>1418057.0599999998</v>
      </c>
      <c r="C18" s="5">
        <v>10162324.499999996</v>
      </c>
      <c r="D18" s="5">
        <v>45586410.600000009</v>
      </c>
      <c r="E18" s="5">
        <f>SUM(Tabel2[[#This Row],[Vlaams Gewest]:[Gemeenten]])</f>
        <v>57166792.160000004</v>
      </c>
      <c r="G18" s="15"/>
      <c r="H18" s="15"/>
      <c r="I18" s="15"/>
    </row>
    <row r="19" spans="1:9" x14ac:dyDescent="0.3">
      <c r="A19" s="6" t="s">
        <v>1</v>
      </c>
      <c r="B19" s="5">
        <v>100466405.57000029</v>
      </c>
      <c r="C19" s="5">
        <v>491196107.00000024</v>
      </c>
      <c r="D19" s="5">
        <v>2085444884.4199994</v>
      </c>
      <c r="E19" s="5">
        <f>SUM(Tabel2[[#This Row],[Vlaams Gewest]:[Gemeenten]])</f>
        <v>2677107396.9899998</v>
      </c>
      <c r="G19" s="15"/>
      <c r="H19" s="15"/>
      <c r="I19" s="15"/>
    </row>
    <row r="20" spans="1:9" x14ac:dyDescent="0.3">
      <c r="A20" s="6" t="s">
        <v>6</v>
      </c>
      <c r="B20" s="5">
        <v>119605.58000000002</v>
      </c>
      <c r="C20" s="5">
        <v>34456515.699999996</v>
      </c>
      <c r="D20" s="5">
        <v>148563684.47000009</v>
      </c>
      <c r="E20" s="5">
        <f>SUM(Tabel2[[#This Row],[Vlaams Gewest]:[Gemeenten]])</f>
        <v>183139805.75000009</v>
      </c>
      <c r="G20" s="15"/>
      <c r="H20" s="15"/>
      <c r="I20" s="15"/>
    </row>
    <row r="21" spans="1:9" x14ac:dyDescent="0.3">
      <c r="A21" s="7">
        <v>2016</v>
      </c>
      <c r="B21" s="8">
        <v>103459570.52000019</v>
      </c>
      <c r="C21" s="8">
        <v>540147073.1500001</v>
      </c>
      <c r="D21" s="8">
        <v>2298402069.8900003</v>
      </c>
      <c r="E21" s="8">
        <f>SUM(Tabel2[[#This Row],[Vlaams Gewest]:[Gemeenten]])</f>
        <v>2942008713.5600004</v>
      </c>
      <c r="G21" s="15"/>
      <c r="H21" s="15"/>
      <c r="I21" s="15"/>
    </row>
    <row r="22" spans="1:9" x14ac:dyDescent="0.3">
      <c r="A22" s="6" t="s">
        <v>3</v>
      </c>
      <c r="B22" s="5">
        <v>1424820.4300000002</v>
      </c>
      <c r="C22" s="5">
        <v>10242456.660000004</v>
      </c>
      <c r="D22" s="5">
        <v>45932492.349999934</v>
      </c>
      <c r="E22" s="5">
        <f>SUM(Tabel2[[#This Row],[Vlaams Gewest]:[Gemeenten]])</f>
        <v>57599769.439999938</v>
      </c>
      <c r="G22" s="15"/>
      <c r="H22" s="15"/>
      <c r="I22" s="15"/>
    </row>
    <row r="23" spans="1:9" x14ac:dyDescent="0.3">
      <c r="A23" s="6" t="s">
        <v>1</v>
      </c>
      <c r="B23" s="5">
        <v>101924429.53000024</v>
      </c>
      <c r="C23" s="5">
        <v>500165056.24000049</v>
      </c>
      <c r="D23" s="5">
        <v>2123305781.6900005</v>
      </c>
      <c r="E23" s="5">
        <f>SUM(Tabel2[[#This Row],[Vlaams Gewest]:[Gemeenten]])</f>
        <v>2725395267.460001</v>
      </c>
      <c r="G23" s="15"/>
      <c r="H23" s="15"/>
      <c r="I23" s="15"/>
    </row>
    <row r="24" spans="1:9" x14ac:dyDescent="0.3">
      <c r="A24" s="6" t="s">
        <v>6</v>
      </c>
      <c r="B24" s="5">
        <v>110320.55999999998</v>
      </c>
      <c r="C24" s="5">
        <v>29739560.249999996</v>
      </c>
      <c r="D24" s="5">
        <v>129163795.85000008</v>
      </c>
      <c r="E24" s="5">
        <f>SUM(Tabel2[[#This Row],[Vlaams Gewest]:[Gemeenten]])</f>
        <v>159013676.66000009</v>
      </c>
      <c r="G24" s="15"/>
      <c r="H24" s="15"/>
      <c r="I24" s="15"/>
    </row>
    <row r="25" spans="1:9" x14ac:dyDescent="0.3">
      <c r="A25" s="7">
        <v>2017</v>
      </c>
      <c r="B25" s="8">
        <v>106239564.71000028</v>
      </c>
      <c r="C25" s="8">
        <v>549372776.56999981</v>
      </c>
      <c r="D25" s="8">
        <v>2335529353.7300014</v>
      </c>
      <c r="E25" s="8">
        <f>SUM(Tabel2[[#This Row],[Vlaams Gewest]:[Gemeenten]])</f>
        <v>2991141695.0100017</v>
      </c>
      <c r="G25" s="15"/>
      <c r="H25" s="15"/>
      <c r="I25" s="15"/>
    </row>
    <row r="26" spans="1:9" x14ac:dyDescent="0.3">
      <c r="A26" s="6" t="s">
        <v>3</v>
      </c>
      <c r="B26" s="5">
        <v>1444764.7400000005</v>
      </c>
      <c r="C26" s="5">
        <v>10386833.459999995</v>
      </c>
      <c r="D26" s="5">
        <v>46567262.800000019</v>
      </c>
      <c r="E26" s="5">
        <f>SUM(Tabel2[[#This Row],[Vlaams Gewest]:[Gemeenten]])</f>
        <v>58398861.000000015</v>
      </c>
      <c r="G26" s="15"/>
      <c r="H26" s="15"/>
      <c r="I26" s="15"/>
    </row>
    <row r="27" spans="1:9" x14ac:dyDescent="0.3">
      <c r="A27" s="6" t="s">
        <v>1</v>
      </c>
      <c r="B27" s="5">
        <v>104688611.26000024</v>
      </c>
      <c r="C27" s="5">
        <v>512901832.78000027</v>
      </c>
      <c r="D27" s="5">
        <v>2175243995.7500005</v>
      </c>
      <c r="E27" s="5">
        <f>SUM(Tabel2[[#This Row],[Vlaams Gewest]:[Gemeenten]])</f>
        <v>2792834439.7900009</v>
      </c>
      <c r="G27" s="15"/>
      <c r="H27" s="15"/>
      <c r="I27" s="15"/>
    </row>
    <row r="28" spans="1:9" x14ac:dyDescent="0.3">
      <c r="A28" s="6" t="s">
        <v>6</v>
      </c>
      <c r="B28" s="5">
        <v>106188.71</v>
      </c>
      <c r="C28" s="5">
        <v>26084110.329999994</v>
      </c>
      <c r="D28" s="5">
        <v>113718095.17999998</v>
      </c>
      <c r="E28" s="5">
        <f>SUM(Tabel2[[#This Row],[Vlaams Gewest]:[Gemeenten]])</f>
        <v>139908394.21999997</v>
      </c>
      <c r="G28" s="15"/>
      <c r="H28" s="15"/>
      <c r="I28" s="15"/>
    </row>
    <row r="29" spans="1:9" x14ac:dyDescent="0.3">
      <c r="A29" s="7">
        <v>2018</v>
      </c>
      <c r="B29" s="8">
        <v>211747720.28000006</v>
      </c>
      <c r="C29" s="8">
        <v>460983872.14999998</v>
      </c>
      <c r="D29" s="8">
        <v>2394297661.4300008</v>
      </c>
      <c r="E29" s="8">
        <f>SUM(Tabel2[[#This Row],[Vlaams Gewest]:[Gemeenten]])</f>
        <v>3067029253.8600006</v>
      </c>
      <c r="G29" s="15"/>
      <c r="H29" s="15"/>
      <c r="I29" s="15"/>
    </row>
    <row r="30" spans="1:9" x14ac:dyDescent="0.3">
      <c r="A30" s="6" t="s">
        <v>3</v>
      </c>
      <c r="B30" s="5">
        <v>3398824.4000000008</v>
      </c>
      <c r="C30" s="5">
        <v>8664652.8400000036</v>
      </c>
      <c r="D30" s="5">
        <v>47574723.889999986</v>
      </c>
      <c r="E30" s="5">
        <f>SUM(Tabel2[[#This Row],[Vlaams Gewest]:[Gemeenten]])</f>
        <v>59638201.129999988</v>
      </c>
      <c r="G30" s="15"/>
      <c r="H30" s="15"/>
      <c r="I30" s="15"/>
    </row>
    <row r="31" spans="1:9" x14ac:dyDescent="0.3">
      <c r="A31" s="6" t="s">
        <v>1</v>
      </c>
      <c r="B31" s="5">
        <v>203999825.98000017</v>
      </c>
      <c r="C31" s="5">
        <v>433661739.94999993</v>
      </c>
      <c r="D31" s="5">
        <v>2247344348.77</v>
      </c>
      <c r="E31" s="5">
        <f>SUM(Tabel2[[#This Row],[Vlaams Gewest]:[Gemeenten]])</f>
        <v>2885005914.6999998</v>
      </c>
      <c r="G31" s="15"/>
      <c r="H31" s="15"/>
      <c r="I31" s="15"/>
    </row>
    <row r="32" spans="1:9" x14ac:dyDescent="0.3">
      <c r="A32" s="6" t="s">
        <v>6</v>
      </c>
      <c r="B32" s="5">
        <v>4349069.8999999994</v>
      </c>
      <c r="C32" s="5">
        <v>18657479.359999992</v>
      </c>
      <c r="D32" s="5">
        <v>99378588.770000011</v>
      </c>
      <c r="E32" s="5">
        <f>SUM(Tabel2[[#This Row],[Vlaams Gewest]:[Gemeenten]])</f>
        <v>122385138.03</v>
      </c>
      <c r="G32" s="15"/>
      <c r="H32" s="15"/>
      <c r="I32" s="15"/>
    </row>
    <row r="33" spans="1:9" x14ac:dyDescent="0.3">
      <c r="A33" s="7">
        <v>2019</v>
      </c>
      <c r="B33" s="8">
        <v>215368002.76999998</v>
      </c>
      <c r="C33" s="8">
        <v>465170736.37000018</v>
      </c>
      <c r="D33" s="8">
        <v>2425016998.5800009</v>
      </c>
      <c r="E33" s="8">
        <f>SUM(Tabel2[[#This Row],[Vlaams Gewest]:[Gemeenten]])</f>
        <v>3105555737.7200012</v>
      </c>
      <c r="G33" s="15"/>
      <c r="H33" s="15"/>
      <c r="I33" s="15"/>
    </row>
    <row r="34" spans="1:9" x14ac:dyDescent="0.3">
      <c r="A34" s="6" t="s">
        <v>3</v>
      </c>
      <c r="B34" s="5">
        <v>2859211.9200000018</v>
      </c>
      <c r="C34" s="5">
        <v>6508247.0799999991</v>
      </c>
      <c r="D34" s="5">
        <v>35043993.380000018</v>
      </c>
      <c r="E34" s="5">
        <f>SUM(Tabel2[[#This Row],[Vlaams Gewest]:[Gemeenten]])</f>
        <v>44411452.380000018</v>
      </c>
      <c r="G34" s="15"/>
      <c r="H34" s="15"/>
      <c r="I34" s="15"/>
    </row>
    <row r="35" spans="1:9" x14ac:dyDescent="0.3">
      <c r="A35" s="6" t="s">
        <v>1</v>
      </c>
      <c r="B35" s="5">
        <v>209108108.87000006</v>
      </c>
      <c r="C35" s="5">
        <v>444045406.19000012</v>
      </c>
      <c r="D35" s="5">
        <v>2312489536.1400027</v>
      </c>
      <c r="E35" s="5">
        <f>SUM(Tabel2[[#This Row],[Vlaams Gewest]:[Gemeenten]])</f>
        <v>2965643051.2000027</v>
      </c>
      <c r="G35" s="15"/>
      <c r="H35" s="15"/>
      <c r="I35" s="15"/>
    </row>
    <row r="36" spans="1:9" x14ac:dyDescent="0.3">
      <c r="A36" s="6" t="s">
        <v>6</v>
      </c>
      <c r="B36" s="5">
        <v>3400681.9799999995</v>
      </c>
      <c r="C36" s="5">
        <v>14617083.100000011</v>
      </c>
      <c r="D36" s="5">
        <v>77483469.060000017</v>
      </c>
      <c r="E36" s="5">
        <f>SUM(Tabel2[[#This Row],[Vlaams Gewest]:[Gemeenten]])</f>
        <v>95501234.14000003</v>
      </c>
      <c r="G36" s="15"/>
      <c r="H36" s="15"/>
      <c r="I36" s="15"/>
    </row>
    <row r="37" spans="1:9" x14ac:dyDescent="0.3">
      <c r="A37" s="7">
        <v>2020</v>
      </c>
      <c r="B37" s="8">
        <v>273194875.38999987</v>
      </c>
      <c r="C37" s="8">
        <v>463248775.10000014</v>
      </c>
      <c r="D37" s="8">
        <v>2454645613.6599998</v>
      </c>
      <c r="E37" s="8">
        <f>SUM(Tabel2[[#This Row],[Vlaams Gewest]:[Gemeenten]])</f>
        <v>3191089264.1499996</v>
      </c>
      <c r="G37" s="15"/>
      <c r="H37" s="15"/>
      <c r="I37" s="15"/>
    </row>
    <row r="38" spans="1:9" x14ac:dyDescent="0.3">
      <c r="A38" s="6" t="s">
        <v>3</v>
      </c>
      <c r="B38" s="5">
        <v>3610835.0800000029</v>
      </c>
      <c r="C38" s="5">
        <v>6316457.8999999957</v>
      </c>
      <c r="D38" s="5">
        <v>34666616.679999985</v>
      </c>
      <c r="E38" s="5">
        <f>SUM(Tabel2[[#This Row],[Vlaams Gewest]:[Gemeenten]])</f>
        <v>44593909.659999982</v>
      </c>
      <c r="G38" s="15"/>
      <c r="H38" s="15"/>
      <c r="I38" s="15"/>
    </row>
    <row r="39" spans="1:9" x14ac:dyDescent="0.3">
      <c r="A39" s="6" t="s">
        <v>1</v>
      </c>
      <c r="B39" s="5">
        <v>266910288.00999981</v>
      </c>
      <c r="C39" s="5">
        <v>445503822.24999988</v>
      </c>
      <c r="D39" s="5">
        <v>2358440274.5100017</v>
      </c>
      <c r="E39" s="5">
        <f>SUM(Tabel2[[#This Row],[Vlaams Gewest]:[Gemeenten]])</f>
        <v>3070854384.7700014</v>
      </c>
    </row>
    <row r="40" spans="1:9" x14ac:dyDescent="0.3">
      <c r="A40" s="6" t="s">
        <v>6</v>
      </c>
      <c r="B40" s="5">
        <v>2673752.2999999998</v>
      </c>
      <c r="C40" s="5">
        <v>11428494.950000001</v>
      </c>
      <c r="D40" s="5">
        <v>61538722.469999984</v>
      </c>
      <c r="E40" s="5">
        <f>SUM(Tabel2[[#This Row],[Vlaams Gewest]:[Gemeenten]])</f>
        <v>75640969.719999984</v>
      </c>
    </row>
  </sheetData>
  <pageMargins left="0.7" right="0.7" top="0.75" bottom="0.75" header="0.3" footer="0.3"/>
  <pageSetup paperSize="9" fitToHeight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15E04-421B-44FE-95F2-ECF2EC793543}">
  <sheetPr>
    <pageSetUpPr fitToPage="1"/>
  </sheetPr>
  <dimension ref="A1:G32"/>
  <sheetViews>
    <sheetView workbookViewId="0">
      <selection activeCell="A4" sqref="A4"/>
    </sheetView>
  </sheetViews>
  <sheetFormatPr defaultRowHeight="14.4" x14ac:dyDescent="0.3"/>
  <cols>
    <col min="1" max="1" width="38.88671875" bestFit="1" customWidth="1"/>
    <col min="2" max="7" width="16.5546875" bestFit="1" customWidth="1"/>
  </cols>
  <sheetData>
    <row r="1" spans="1:7" x14ac:dyDescent="0.3">
      <c r="A1" s="1" t="s">
        <v>0</v>
      </c>
    </row>
    <row r="3" spans="1:7" x14ac:dyDescent="0.3">
      <c r="A3" t="s">
        <v>43</v>
      </c>
    </row>
    <row r="5" spans="1:7" x14ac:dyDescent="0.3">
      <c r="A5" s="12" t="s">
        <v>20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</row>
    <row r="6" spans="1:7" x14ac:dyDescent="0.3">
      <c r="A6" t="s">
        <v>31</v>
      </c>
      <c r="B6" s="9">
        <v>2848611780.5599999</v>
      </c>
      <c r="C6" s="9">
        <v>2873450610.8499999</v>
      </c>
      <c r="D6" s="9">
        <v>2927989584.73</v>
      </c>
      <c r="E6" s="9">
        <v>2997050129.4499998</v>
      </c>
      <c r="F6" s="9">
        <v>3050023236.1199999</v>
      </c>
      <c r="G6" s="9">
        <v>3170896464.0999999</v>
      </c>
    </row>
    <row r="7" spans="1:7" x14ac:dyDescent="0.3">
      <c r="A7" t="s">
        <v>19</v>
      </c>
      <c r="B7" s="9">
        <v>2837079626.7399998</v>
      </c>
      <c r="C7" s="9">
        <v>2860492657.5300002</v>
      </c>
      <c r="D7" s="9">
        <v>2913574680.2399998</v>
      </c>
      <c r="E7" s="9">
        <v>2977506475.8099999</v>
      </c>
      <c r="F7" s="9">
        <v>3017691709.23</v>
      </c>
      <c r="G7" s="9">
        <v>2914791307.3400002</v>
      </c>
    </row>
    <row r="8" spans="1:7" x14ac:dyDescent="0.3">
      <c r="A8" t="s">
        <v>18</v>
      </c>
      <c r="B8" s="9">
        <v>5746398.3200000003</v>
      </c>
      <c r="C8" s="9">
        <v>4799643.17</v>
      </c>
      <c r="D8" s="9">
        <v>3983520.75</v>
      </c>
      <c r="E8" s="9">
        <v>3390618.11</v>
      </c>
      <c r="F8" s="9">
        <v>3039538.98</v>
      </c>
      <c r="G8" s="9">
        <v>2633775.56</v>
      </c>
    </row>
    <row r="9" spans="1:7" x14ac:dyDescent="0.3">
      <c r="A9" t="s">
        <v>21</v>
      </c>
      <c r="B9" s="11">
        <f>B7/B6</f>
        <v>0.99595165831346344</v>
      </c>
      <c r="C9" s="11">
        <f t="shared" ref="C9:G9" si="0">C7/C6</f>
        <v>0.99549045552720794</v>
      </c>
      <c r="D9" s="11">
        <f t="shared" si="0"/>
        <v>0.99507685936959045</v>
      </c>
      <c r="E9" s="11">
        <f t="shared" si="0"/>
        <v>0.993479036787554</v>
      </c>
      <c r="F9" s="11">
        <f t="shared" si="0"/>
        <v>0.98939958013856655</v>
      </c>
      <c r="G9" s="11">
        <f t="shared" si="0"/>
        <v>0.91923257045458584</v>
      </c>
    </row>
    <row r="10" spans="1:7" x14ac:dyDescent="0.3">
      <c r="A10" s="17" t="s">
        <v>32</v>
      </c>
    </row>
    <row r="11" spans="1:7" x14ac:dyDescent="0.3">
      <c r="A11" s="17" t="s">
        <v>33</v>
      </c>
    </row>
    <row r="17" spans="2:2" x14ac:dyDescent="0.3">
      <c r="B17" s="16"/>
    </row>
    <row r="19" spans="2:2" x14ac:dyDescent="0.3">
      <c r="B19" s="15"/>
    </row>
    <row r="20" spans="2:2" x14ac:dyDescent="0.3">
      <c r="B20" s="15"/>
    </row>
    <row r="22" spans="2:2" x14ac:dyDescent="0.3">
      <c r="B22" s="15"/>
    </row>
    <row r="23" spans="2:2" x14ac:dyDescent="0.3">
      <c r="B23" s="15"/>
    </row>
    <row r="24" spans="2:2" x14ac:dyDescent="0.3">
      <c r="B24" s="15"/>
    </row>
    <row r="26" spans="2:2" x14ac:dyDescent="0.3">
      <c r="B26" s="15"/>
    </row>
    <row r="27" spans="2:2" x14ac:dyDescent="0.3">
      <c r="B27" s="15"/>
    </row>
    <row r="28" spans="2:2" x14ac:dyDescent="0.3">
      <c r="B28" s="15"/>
    </row>
    <row r="30" spans="2:2" x14ac:dyDescent="0.3">
      <c r="B30" s="15"/>
    </row>
    <row r="31" spans="2:2" x14ac:dyDescent="0.3">
      <c r="B31" s="15"/>
    </row>
    <row r="32" spans="2:2" x14ac:dyDescent="0.3">
      <c r="B32" s="15"/>
    </row>
  </sheetData>
  <pageMargins left="0.7" right="0.7" top="0.75" bottom="0.75" header="0.3" footer="0.3"/>
  <pageSetup paperSize="9" scale="94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5BBB7-4B85-4156-A4F9-95A50841DAC1}">
  <sheetPr>
    <pageSetUpPr fitToPage="1"/>
  </sheetPr>
  <dimension ref="A1:G12"/>
  <sheetViews>
    <sheetView workbookViewId="0">
      <selection activeCell="B17" sqref="B17"/>
    </sheetView>
  </sheetViews>
  <sheetFormatPr defaultRowHeight="14.4" x14ac:dyDescent="0.3"/>
  <cols>
    <col min="1" max="1" width="9.5546875" customWidth="1"/>
    <col min="2" max="6" width="26.21875" customWidth="1"/>
  </cols>
  <sheetData>
    <row r="1" spans="1:7" x14ac:dyDescent="0.3">
      <c r="A1" s="1" t="s">
        <v>0</v>
      </c>
    </row>
    <row r="3" spans="1:7" x14ac:dyDescent="0.3">
      <c r="A3" t="s">
        <v>22</v>
      </c>
    </row>
    <row r="5" spans="1:7" x14ac:dyDescent="0.3">
      <c r="A5" s="2" t="s">
        <v>2</v>
      </c>
      <c r="B5" s="4" t="s">
        <v>23</v>
      </c>
      <c r="C5" s="4" t="s">
        <v>25</v>
      </c>
      <c r="D5" s="4" t="s">
        <v>24</v>
      </c>
      <c r="E5" s="4" t="s">
        <v>46</v>
      </c>
      <c r="F5" s="4" t="s">
        <v>47</v>
      </c>
      <c r="G5" s="4" t="s">
        <v>5</v>
      </c>
    </row>
    <row r="6" spans="1:7" x14ac:dyDescent="0.3">
      <c r="A6" s="3">
        <v>2015</v>
      </c>
      <c r="B6" s="5">
        <v>21347</v>
      </c>
      <c r="C6" s="5">
        <v>1403</v>
      </c>
      <c r="D6" s="5">
        <v>6985</v>
      </c>
      <c r="E6" s="5">
        <v>47</v>
      </c>
      <c r="F6" s="5">
        <v>516</v>
      </c>
      <c r="G6" s="5">
        <v>30298</v>
      </c>
    </row>
    <row r="7" spans="1:7" x14ac:dyDescent="0.3">
      <c r="A7" s="3">
        <v>2016</v>
      </c>
      <c r="B7" s="5">
        <v>21733</v>
      </c>
      <c r="C7" s="5">
        <v>1522</v>
      </c>
      <c r="D7" s="5">
        <v>6999</v>
      </c>
      <c r="E7" s="5">
        <v>436</v>
      </c>
      <c r="F7" s="5">
        <v>728</v>
      </c>
      <c r="G7" s="5">
        <v>31418</v>
      </c>
    </row>
    <row r="8" spans="1:7" x14ac:dyDescent="0.3">
      <c r="A8" s="3">
        <v>2017</v>
      </c>
      <c r="B8" s="5">
        <v>18612</v>
      </c>
      <c r="C8" s="5">
        <v>1195</v>
      </c>
      <c r="D8" s="5">
        <v>6452</v>
      </c>
      <c r="E8" s="5">
        <v>416</v>
      </c>
      <c r="F8" s="5">
        <v>496</v>
      </c>
      <c r="G8" s="5">
        <v>27171</v>
      </c>
    </row>
    <row r="9" spans="1:7" x14ac:dyDescent="0.3">
      <c r="A9" s="3">
        <v>2018</v>
      </c>
      <c r="B9" s="5">
        <v>18099</v>
      </c>
      <c r="C9" s="5">
        <v>1200</v>
      </c>
      <c r="D9" s="5">
        <v>6065</v>
      </c>
      <c r="E9" s="5">
        <v>912</v>
      </c>
      <c r="F9" s="5">
        <v>559</v>
      </c>
      <c r="G9" s="5">
        <v>26835</v>
      </c>
    </row>
    <row r="10" spans="1:7" x14ac:dyDescent="0.3">
      <c r="A10" s="3">
        <v>2019</v>
      </c>
      <c r="B10" s="5">
        <v>16827</v>
      </c>
      <c r="C10" s="5">
        <v>1086</v>
      </c>
      <c r="D10" s="5">
        <v>5996</v>
      </c>
      <c r="E10" s="5">
        <v>1290</v>
      </c>
      <c r="F10" s="5">
        <v>420</v>
      </c>
      <c r="G10" s="5">
        <v>25619</v>
      </c>
    </row>
    <row r="11" spans="1:7" x14ac:dyDescent="0.3">
      <c r="A11" s="3">
        <v>2020</v>
      </c>
      <c r="B11" s="5">
        <v>9006</v>
      </c>
      <c r="C11" s="5">
        <v>506</v>
      </c>
      <c r="D11" s="5">
        <v>4209</v>
      </c>
      <c r="E11" s="5">
        <v>9597</v>
      </c>
      <c r="F11" s="5">
        <v>395</v>
      </c>
      <c r="G11" s="5">
        <v>23713</v>
      </c>
    </row>
    <row r="12" spans="1:7" x14ac:dyDescent="0.3">
      <c r="A12" s="21" t="s">
        <v>48</v>
      </c>
    </row>
  </sheetData>
  <pageMargins left="0.7" right="0.7" top="0.75" bottom="0.75" header="0.3" footer="0.3"/>
  <pageSetup paperSize="9" scale="87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5C7C-A311-449D-8CCB-6BD743F0BB93}">
  <sheetPr>
    <pageSetUpPr fitToPage="1"/>
  </sheetPr>
  <dimension ref="A1:G12"/>
  <sheetViews>
    <sheetView workbookViewId="0">
      <selection activeCell="B13" sqref="B13"/>
    </sheetView>
  </sheetViews>
  <sheetFormatPr defaultRowHeight="14.4" x14ac:dyDescent="0.3"/>
  <cols>
    <col min="1" max="1" width="12.21875" customWidth="1"/>
    <col min="2" max="6" width="26.21875" customWidth="1"/>
  </cols>
  <sheetData>
    <row r="1" spans="1:7" x14ac:dyDescent="0.3">
      <c r="A1" s="1" t="s">
        <v>0</v>
      </c>
    </row>
    <row r="3" spans="1:7" x14ac:dyDescent="0.3">
      <c r="A3" t="s">
        <v>26</v>
      </c>
    </row>
    <row r="5" spans="1:7" x14ac:dyDescent="0.3">
      <c r="A5" s="2" t="s">
        <v>2</v>
      </c>
      <c r="B5" s="4" t="s">
        <v>23</v>
      </c>
      <c r="C5" s="4" t="s">
        <v>25</v>
      </c>
      <c r="D5" s="4" t="s">
        <v>24</v>
      </c>
      <c r="E5" s="4" t="s">
        <v>46</v>
      </c>
      <c r="F5" s="4" t="s">
        <v>49</v>
      </c>
      <c r="G5" s="4" t="s">
        <v>5</v>
      </c>
    </row>
    <row r="6" spans="1:7" x14ac:dyDescent="0.3">
      <c r="A6" s="3">
        <v>2015</v>
      </c>
      <c r="B6" s="9">
        <v>7825</v>
      </c>
      <c r="C6" s="9">
        <v>116</v>
      </c>
      <c r="D6" s="9">
        <v>1091</v>
      </c>
      <c r="E6" s="9">
        <v>6</v>
      </c>
      <c r="F6" s="9"/>
      <c r="G6" s="9">
        <v>9038</v>
      </c>
    </row>
    <row r="7" spans="1:7" x14ac:dyDescent="0.3">
      <c r="A7" s="3">
        <v>2016</v>
      </c>
      <c r="B7" s="9">
        <v>7267</v>
      </c>
      <c r="C7" s="9">
        <v>157</v>
      </c>
      <c r="D7" s="9">
        <v>1385</v>
      </c>
      <c r="E7" s="9">
        <v>44</v>
      </c>
      <c r="F7" s="9">
        <v>3</v>
      </c>
      <c r="G7" s="9">
        <v>8856</v>
      </c>
    </row>
    <row r="8" spans="1:7" x14ac:dyDescent="0.3">
      <c r="A8" s="3">
        <v>2017</v>
      </c>
      <c r="B8" s="9">
        <v>4232</v>
      </c>
      <c r="C8" s="9">
        <v>97</v>
      </c>
      <c r="D8" s="9">
        <v>1174</v>
      </c>
      <c r="E8" s="9">
        <v>68</v>
      </c>
      <c r="F8" s="9">
        <v>2</v>
      </c>
      <c r="G8" s="9">
        <v>5573</v>
      </c>
    </row>
    <row r="9" spans="1:7" x14ac:dyDescent="0.3">
      <c r="A9" s="3">
        <v>2018</v>
      </c>
      <c r="B9" s="9">
        <v>3794</v>
      </c>
      <c r="C9" s="9">
        <v>95</v>
      </c>
      <c r="D9" s="9">
        <v>989</v>
      </c>
      <c r="E9" s="9">
        <v>82</v>
      </c>
      <c r="F9" s="9">
        <v>9</v>
      </c>
      <c r="G9" s="9">
        <v>4969</v>
      </c>
    </row>
    <row r="10" spans="1:7" x14ac:dyDescent="0.3">
      <c r="A10" s="3">
        <v>2019</v>
      </c>
      <c r="B10" s="9">
        <v>3047</v>
      </c>
      <c r="C10" s="9">
        <v>61</v>
      </c>
      <c r="D10" s="9">
        <v>845</v>
      </c>
      <c r="E10" s="9">
        <v>188</v>
      </c>
      <c r="F10" s="9">
        <v>6</v>
      </c>
      <c r="G10" s="9">
        <v>4147</v>
      </c>
    </row>
    <row r="11" spans="1:7" x14ac:dyDescent="0.3">
      <c r="A11" s="3">
        <v>2020</v>
      </c>
      <c r="B11" s="9">
        <v>1454</v>
      </c>
      <c r="C11" s="9">
        <v>36</v>
      </c>
      <c r="D11" s="9">
        <v>654</v>
      </c>
      <c r="E11" s="9">
        <v>575</v>
      </c>
      <c r="F11" s="9">
        <v>6</v>
      </c>
      <c r="G11" s="9">
        <v>2725</v>
      </c>
    </row>
    <row r="12" spans="1:7" x14ac:dyDescent="0.3">
      <c r="A12" s="21" t="s">
        <v>48</v>
      </c>
    </row>
  </sheetData>
  <pageMargins left="0.7" right="0.7" top="0.75" bottom="0.75" header="0.3" footer="0.3"/>
  <pageSetup paperSize="9" scale="86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0201-6EA0-40F3-83F9-F630F04BD8AA}">
  <sheetPr>
    <pageSetUpPr fitToPage="1"/>
  </sheetPr>
  <dimension ref="A1:G17"/>
  <sheetViews>
    <sheetView workbookViewId="0">
      <selection activeCell="M22" sqref="M22"/>
    </sheetView>
  </sheetViews>
  <sheetFormatPr defaultRowHeight="14.4" x14ac:dyDescent="0.3"/>
  <cols>
    <col min="1" max="1" width="38.5546875" bestFit="1" customWidth="1"/>
    <col min="10" max="10" width="9.77734375" customWidth="1"/>
  </cols>
  <sheetData>
    <row r="1" spans="1:7" x14ac:dyDescent="0.3">
      <c r="A1" s="1" t="s">
        <v>0</v>
      </c>
    </row>
    <row r="3" spans="1:7" x14ac:dyDescent="0.3">
      <c r="A3" t="s">
        <v>30</v>
      </c>
    </row>
    <row r="6" spans="1:7" x14ac:dyDescent="0.3">
      <c r="A6" t="s">
        <v>29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</row>
    <row r="7" spans="1:7" x14ac:dyDescent="0.3">
      <c r="A7" t="s">
        <v>27</v>
      </c>
      <c r="B7" s="10">
        <v>0.17921975047857944</v>
      </c>
      <c r="C7" s="10">
        <v>0.170284550257814</v>
      </c>
      <c r="D7" s="10">
        <v>0.18865702403297632</v>
      </c>
      <c r="E7" s="10">
        <v>0.19485746226942427</v>
      </c>
      <c r="F7" s="10">
        <v>0.19715835903040713</v>
      </c>
      <c r="G7" s="10">
        <v>0.29717876270400201</v>
      </c>
    </row>
    <row r="8" spans="1:7" x14ac:dyDescent="0.3">
      <c r="A8" t="s">
        <v>28</v>
      </c>
      <c r="B8" s="10">
        <v>5.8683741501089182E-2</v>
      </c>
      <c r="C8" s="10">
        <v>7.8776497549175636E-2</v>
      </c>
      <c r="D8" s="10">
        <v>9.7125611865591988E-2</v>
      </c>
      <c r="E8" s="10">
        <v>0.12222843301658282</v>
      </c>
      <c r="F8" s="10">
        <v>0.14657090440688553</v>
      </c>
      <c r="G8" s="10">
        <v>0.1541348627335217</v>
      </c>
    </row>
    <row r="9" spans="1:7" x14ac:dyDescent="0.3">
      <c r="A9" t="s">
        <v>39</v>
      </c>
      <c r="B9" s="10">
        <v>0.29830351838405178</v>
      </c>
      <c r="C9" s="10">
        <v>0.28187663123050483</v>
      </c>
      <c r="D9" s="10">
        <v>0.20510838761915276</v>
      </c>
      <c r="E9" s="10">
        <v>0.18516862306689025</v>
      </c>
      <c r="F9" s="10">
        <v>0.16187204808930872</v>
      </c>
      <c r="G9" s="10">
        <v>0.11491586893265297</v>
      </c>
    </row>
    <row r="10" spans="1:7" x14ac:dyDescent="0.3">
      <c r="A10" t="s">
        <v>37</v>
      </c>
      <c r="B10" s="10">
        <v>4.4887451316918611E-2</v>
      </c>
      <c r="C10" s="10">
        <v>4.9875867337195241E-2</v>
      </c>
      <c r="D10" s="10">
        <v>6.2566707151006581E-2</v>
      </c>
      <c r="E10" s="10">
        <v>6.7561021054592885E-2</v>
      </c>
      <c r="F10" s="10">
        <v>8.3414653187087712E-2</v>
      </c>
      <c r="G10" s="10">
        <v>9.3999072238856327E-2</v>
      </c>
    </row>
    <row r="11" spans="1:7" x14ac:dyDescent="0.3">
      <c r="A11" s="19" t="s">
        <v>41</v>
      </c>
      <c r="B11" s="10">
        <v>5.8386692190903693E-2</v>
      </c>
      <c r="C11" s="10">
        <v>6.149341142020498E-2</v>
      </c>
      <c r="D11" s="10">
        <v>7.4049538110485438E-2</v>
      </c>
      <c r="E11" s="10">
        <v>7.259176448667784E-2</v>
      </c>
      <c r="F11" s="10">
        <v>8.1033607869159613E-2</v>
      </c>
      <c r="G11" s="10">
        <v>8.4763631763167882E-2</v>
      </c>
    </row>
    <row r="12" spans="1:7" x14ac:dyDescent="0.3">
      <c r="A12" t="s">
        <v>40</v>
      </c>
      <c r="B12" s="10">
        <v>8.2975773978480424E-2</v>
      </c>
      <c r="C12" s="10">
        <v>7.5498122095613976E-2</v>
      </c>
      <c r="D12" s="10">
        <v>8.0453424607117879E-2</v>
      </c>
      <c r="E12" s="10">
        <v>8.2839575181665737E-2</v>
      </c>
      <c r="F12" s="10">
        <v>7.3070767789531213E-2</v>
      </c>
      <c r="G12" s="10">
        <v>5.8533293973769662E-2</v>
      </c>
    </row>
    <row r="13" spans="1:7" x14ac:dyDescent="0.3">
      <c r="A13" t="s">
        <v>36</v>
      </c>
      <c r="B13" s="10">
        <v>7.4196316588553704E-2</v>
      </c>
      <c r="C13" s="10">
        <v>6.6076771277611565E-2</v>
      </c>
      <c r="D13" s="10">
        <v>8.1520739023223293E-2</v>
      </c>
      <c r="E13" s="10">
        <v>8.1274455002794857E-2</v>
      </c>
      <c r="F13" s="10">
        <v>6.3117217689995703E-2</v>
      </c>
      <c r="G13" s="10">
        <v>4.1664909543288491E-2</v>
      </c>
    </row>
    <row r="14" spans="1:7" x14ac:dyDescent="0.3">
      <c r="A14" t="s">
        <v>45</v>
      </c>
      <c r="B14" s="10">
        <v>3.8286355535018815E-2</v>
      </c>
      <c r="C14" s="10">
        <v>3.9022216563753265E-2</v>
      </c>
      <c r="D14" s="10">
        <v>3.5221375731478412E-2</v>
      </c>
      <c r="E14" s="10">
        <v>4.1885597167877771E-2</v>
      </c>
      <c r="F14" s="10">
        <v>3.9423865100121004E-2</v>
      </c>
      <c r="G14" s="10">
        <v>4.1875764348669506E-2</v>
      </c>
    </row>
    <row r="15" spans="1:7" x14ac:dyDescent="0.3">
      <c r="A15" t="s">
        <v>38</v>
      </c>
      <c r="B15" s="10">
        <v>7.498844808238167E-2</v>
      </c>
      <c r="C15" s="10">
        <v>6.2289133617671397E-2</v>
      </c>
      <c r="D15" s="10">
        <v>6.6946376651577044E-2</v>
      </c>
      <c r="E15" s="10">
        <v>5.9437302030929756E-2</v>
      </c>
      <c r="F15" s="10">
        <v>4.8245442835395606E-2</v>
      </c>
      <c r="G15" s="10">
        <v>3.1712562729304603E-2</v>
      </c>
    </row>
    <row r="16" spans="1:7" x14ac:dyDescent="0.3">
      <c r="A16" t="s">
        <v>35</v>
      </c>
      <c r="B16" s="10">
        <v>9.0071951944022705E-2</v>
      </c>
      <c r="C16" s="10">
        <v>0.11480679865045515</v>
      </c>
      <c r="D16" s="10">
        <v>0.10835081520739023</v>
      </c>
      <c r="E16" s="10">
        <v>9.2155766722563814E-2</v>
      </c>
      <c r="F16" s="10">
        <v>0.10609313400210781</v>
      </c>
      <c r="G16" s="10">
        <v>8.1221271032766842E-2</v>
      </c>
    </row>
    <row r="17" spans="1:7" x14ac:dyDescent="0.3">
      <c r="A17" t="s">
        <v>5</v>
      </c>
      <c r="B17" s="13">
        <f>SUBTOTAL(109,Tabel27[2015])</f>
        <v>1</v>
      </c>
      <c r="C17" s="13">
        <f>SUBTOTAL(109,Tabel27[2016])</f>
        <v>1.0000000000000002</v>
      </c>
      <c r="D17" s="13">
        <f>SUBTOTAL(109,Tabel27[2017])</f>
        <v>1</v>
      </c>
      <c r="E17" s="13">
        <f>SUBTOTAL(109,Tabel27[2018])</f>
        <v>1</v>
      </c>
      <c r="F17" s="13">
        <f>SUBTOTAL(109,Tabel27[2019])</f>
        <v>1</v>
      </c>
      <c r="G17" s="13">
        <f>SUBTOTAL(109,Tabel27[2020])</f>
        <v>0.99999999999999989</v>
      </c>
    </row>
  </sheetData>
  <pageMargins left="0.7" right="0.7" top="0.75" bottom="0.75" header="0.3" footer="0.3"/>
  <pageSetup paperSize="9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4d6940-b9ec-4ada-b4c2-7f3025c7a757">7D2RFHS3H3CS-1018149361-1213</_dlc_DocId>
    <_dlc_DocIdUrl xmlns="5e4d6940-b9ec-4ada-b4c2-7f3025c7a757">
      <Url>https://team.fb.vlaanderen.be/DOC/DFB/DFB/_layouts/15/DocIdRedir.aspx?ID=7D2RFHS3H3CS-1018149361-1213</Url>
      <Description>7D2RFHS3H3CS-1018149361-1213</Description>
    </_dlc_DocIdUrl>
  </documentManagement>
</p:properties>
</file>

<file path=customXml/itemProps1.xml><?xml version="1.0" encoding="utf-8"?>
<ds:datastoreItem xmlns:ds="http://schemas.openxmlformats.org/officeDocument/2006/customXml" ds:itemID="{BB719201-81B3-4C15-8E6C-B1F6E32BA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D85D24-7F2D-442D-AC90-A3722BE10A8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926D3F0-809A-4B83-A11F-3EBEC3DB54B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8F582A4-67BF-4758-AAE8-987EE3C2EFE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e4d6940-b9ec-4ada-b4c2-7f3025c7a757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vraag 1</vt:lpstr>
      <vt:lpstr>vraag 2</vt:lpstr>
      <vt:lpstr>vraag 3</vt:lpstr>
      <vt:lpstr>vraag 4</vt:lpstr>
      <vt:lpstr>vraag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Bogaert, Wim</dc:creator>
  <cp:lastModifiedBy>Achten Jeroen</cp:lastModifiedBy>
  <cp:lastPrinted>2021-05-05T14:48:26Z</cp:lastPrinted>
  <dcterms:created xsi:type="dcterms:W3CDTF">2021-04-26T14:38:45Z</dcterms:created>
  <dcterms:modified xsi:type="dcterms:W3CDTF">2021-05-05T14:48:28Z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0x010100A1FBD154BF0AB546B89B7EA7F0A09E55</vt:lpwstr>
  </property>
  <property fmtid="{D5CDD505-2E9C-101B-9397-08002B2CF9AE}" pid="3" name="_dlc_DocIdItemGuid">
    <vt:lpwstr>81fca45b-4558-4efa-8b68-1d4758e63b1b</vt:lpwstr>
  </property>
</Properties>
</file>