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0-2021/898/"/>
    </mc:Choice>
  </mc:AlternateContent>
  <xr:revisionPtr revIDLastSave="8" documentId="8_{13A763ED-28A3-4FF3-B503-336F47FBDF7D}" xr6:coauthVersionLast="45" xr6:coauthVersionMax="45" xr10:uidLastSave="{143763B6-17C5-4ACC-9DF3-55070CF00070}"/>
  <bookViews>
    <workbookView xWindow="-120" yWindow="-120" windowWidth="24240" windowHeight="13140" tabRatio="648" xr2:uid="{00000000-000D-0000-FFFF-FFFF00000000}"/>
  </bookViews>
  <sheets>
    <sheet name="Leerlingenaantallen" sheetId="3" r:id="rId1"/>
    <sheet name="Contracten" sheetId="4" r:id="rId2"/>
    <sheet name="Ritduur" sheetId="5" r:id="rId3"/>
    <sheet name="Overzicht corona-voertuigen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5" l="1"/>
  <c r="D30" i="5"/>
  <c r="C30" i="5"/>
  <c r="B30" i="5"/>
  <c r="E29" i="5"/>
  <c r="D29" i="5"/>
  <c r="C29" i="5"/>
  <c r="B29" i="5"/>
  <c r="B27" i="4"/>
  <c r="B20" i="3" l="1"/>
  <c r="B28" i="6" l="1"/>
  <c r="B19" i="6"/>
  <c r="B10" i="6"/>
  <c r="E28" i="5" l="1"/>
  <c r="D28" i="5"/>
  <c r="C28" i="5"/>
  <c r="B28" i="5"/>
  <c r="E27" i="5"/>
  <c r="D27" i="5"/>
  <c r="C27" i="5"/>
  <c r="B27" i="5"/>
  <c r="E26" i="5"/>
  <c r="D26" i="5"/>
  <c r="C26" i="5"/>
  <c r="B26" i="5"/>
  <c r="E25" i="5"/>
  <c r="D25" i="5"/>
  <c r="C25" i="5"/>
  <c r="B25" i="5"/>
  <c r="E24" i="5"/>
  <c r="D24" i="5"/>
  <c r="C24" i="5"/>
  <c r="B24" i="5"/>
  <c r="B26" i="4" l="1"/>
  <c r="B25" i="4"/>
  <c r="B24" i="4"/>
  <c r="B23" i="4"/>
  <c r="B22" i="4"/>
  <c r="C24" i="3" l="1"/>
  <c r="B24" i="3"/>
  <c r="C23" i="3"/>
  <c r="B23" i="3"/>
  <c r="C22" i="3"/>
  <c r="B22" i="3"/>
  <c r="C21" i="3"/>
  <c r="B21" i="3"/>
  <c r="C20" i="3"/>
  <c r="I16" i="3"/>
  <c r="D16" i="3"/>
  <c r="I15" i="3"/>
  <c r="D15" i="3"/>
  <c r="I14" i="3"/>
  <c r="D14" i="3"/>
  <c r="I13" i="3"/>
  <c r="D13" i="3"/>
  <c r="I12" i="3"/>
  <c r="D12" i="3"/>
  <c r="N9" i="3"/>
  <c r="I9" i="3"/>
  <c r="D9" i="3"/>
  <c r="D24" i="3" s="1"/>
  <c r="N8" i="3"/>
  <c r="I8" i="3"/>
  <c r="D8" i="3"/>
  <c r="D23" i="3" s="1"/>
  <c r="N7" i="3"/>
  <c r="I7" i="3"/>
  <c r="D7" i="3"/>
  <c r="D22" i="3" s="1"/>
  <c r="N6" i="3"/>
  <c r="I6" i="3"/>
  <c r="D21" i="3" s="1"/>
  <c r="D6" i="3"/>
  <c r="N5" i="3"/>
  <c r="I5" i="3"/>
  <c r="D5" i="3"/>
  <c r="D20" i="3" s="1"/>
</calcChain>
</file>

<file path=xl/sharedStrings.xml><?xml version="1.0" encoding="utf-8"?>
<sst xmlns="http://schemas.openxmlformats.org/spreadsheetml/2006/main" count="214" uniqueCount="41">
  <si>
    <t>Provincie</t>
  </si>
  <si>
    <t>1-ANT</t>
  </si>
  <si>
    <t>2-OVL</t>
  </si>
  <si>
    <t>3-VLB</t>
  </si>
  <si>
    <t>4-LIM</t>
  </si>
  <si>
    <t>5-WVL</t>
  </si>
  <si>
    <t>Collectief leerlingenvervoer</t>
  </si>
  <si>
    <t>Aantal vervoerde leerlingen BuO per onderwijsniveau 5-jaar evolutie</t>
  </si>
  <si>
    <t>Bubao</t>
  </si>
  <si>
    <t>BuSo</t>
  </si>
  <si>
    <t>Totaal</t>
  </si>
  <si>
    <t>2015-2016</t>
  </si>
  <si>
    <t>2016-2017</t>
  </si>
  <si>
    <t>2017-2018</t>
  </si>
  <si>
    <t>2018-2019</t>
  </si>
  <si>
    <t>2019-2020</t>
  </si>
  <si>
    <t>Eindtotalen :</t>
  </si>
  <si>
    <t>Vlaanderen</t>
  </si>
  <si>
    <t>Aantal contracten 5-jaar evolutie</t>
  </si>
  <si>
    <t>Ritduur in min / dag (berekend over de dagelijks uitgevoerde ritten)</t>
  </si>
  <si>
    <t>gem.</t>
  </si>
  <si>
    <t>medi</t>
  </si>
  <si>
    <t>min.</t>
  </si>
  <si>
    <t>max.</t>
  </si>
  <si>
    <t>2014-2015</t>
  </si>
  <si>
    <t>Extra ingezette voertuigen corona-maatregelen</t>
  </si>
  <si>
    <t>Aantal extra ingezette voertuigen</t>
  </si>
  <si>
    <t>totaal</t>
  </si>
  <si>
    <t>01-ANT</t>
  </si>
  <si>
    <t>02-OVL</t>
  </si>
  <si>
    <t>03-VLB</t>
  </si>
  <si>
    <t>04-LIM</t>
  </si>
  <si>
    <t>05-WVL</t>
  </si>
  <si>
    <t>Vlaand. :</t>
  </si>
  <si>
    <t>Aantal lln extra ingezette voertuigen</t>
  </si>
  <si>
    <t>Gemiddelde dagelijkse ritduur in min. extra ingezette voertuigen</t>
  </si>
  <si>
    <t>Gem.</t>
  </si>
  <si>
    <t>2020-2021</t>
  </si>
  <si>
    <t>ritten wordt nog steeds gesplitst uitgevoerd (optionele keuze door de scholen)</t>
  </si>
  <si>
    <t>Significante verhoging is voor sj 2020-2021 te wijten aan opsplitsing ritten</t>
  </si>
  <si>
    <t>tussen basis - en secundair onderwijs vanwege de corona-maatregelen. De helft van de uitgevoerde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</si>
</sst>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DashDotDot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DashDotDot">
        <color auto="1"/>
      </bottom>
      <diagonal/>
    </border>
    <border>
      <left style="medium">
        <color auto="1"/>
      </left>
      <right style="thin">
        <color auto="1"/>
      </right>
      <top style="mediumDashDot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DashDot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DashDotDot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DashDotDot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2" borderId="0"/>
  </cellStyleXfs>
  <cellXfs count="44">
    <xf numFmtId="0" fontId="0" fillId="0" borderId="0" xfId="0"/>
    <xf numFmtId="0" fontId="1" fillId="2" borderId="0" xfId="1"/>
    <xf numFmtId="0" fontId="3" fillId="2" borderId="0" xfId="1" applyFont="1"/>
    <xf numFmtId="0" fontId="4" fillId="2" borderId="0" xfId="1" applyFont="1"/>
    <xf numFmtId="0" fontId="4" fillId="2" borderId="2" xfId="1" applyFont="1" applyBorder="1"/>
    <xf numFmtId="0" fontId="1" fillId="2" borderId="3" xfId="1" applyBorder="1"/>
    <xf numFmtId="0" fontId="2" fillId="2" borderId="4" xfId="1" applyFont="1" applyBorder="1"/>
    <xf numFmtId="0" fontId="1" fillId="2" borderId="5" xfId="1" applyBorder="1"/>
    <xf numFmtId="3" fontId="1" fillId="2" borderId="1" xfId="1" applyNumberFormat="1" applyBorder="1"/>
    <xf numFmtId="3" fontId="2" fillId="2" borderId="6" xfId="1" applyNumberFormat="1" applyFont="1" applyBorder="1"/>
    <xf numFmtId="0" fontId="1" fillId="2" borderId="7" xfId="1" applyBorder="1"/>
    <xf numFmtId="3" fontId="1" fillId="2" borderId="8" xfId="1" applyNumberFormat="1" applyBorder="1"/>
    <xf numFmtId="3" fontId="2" fillId="2" borderId="9" xfId="1" applyNumberFormat="1" applyFont="1" applyBorder="1"/>
    <xf numFmtId="0" fontId="3" fillId="2" borderId="2" xfId="1" applyFont="1" applyBorder="1"/>
    <xf numFmtId="0" fontId="2" fillId="2" borderId="3" xfId="1" applyFont="1" applyBorder="1"/>
    <xf numFmtId="0" fontId="3" fillId="2" borderId="4" xfId="1" applyFont="1" applyBorder="1"/>
    <xf numFmtId="0" fontId="2" fillId="2" borderId="5" xfId="1" applyFont="1" applyBorder="1"/>
    <xf numFmtId="3" fontId="2" fillId="2" borderId="1" xfId="1" applyNumberFormat="1" applyFont="1" applyBorder="1"/>
    <xf numFmtId="3" fontId="3" fillId="2" borderId="6" xfId="1" applyNumberFormat="1" applyFont="1" applyBorder="1"/>
    <xf numFmtId="0" fontId="2" fillId="2" borderId="7" xfId="1" applyFont="1" applyBorder="1"/>
    <xf numFmtId="3" fontId="2" fillId="2" borderId="8" xfId="1" applyNumberFormat="1" applyFont="1" applyBorder="1"/>
    <xf numFmtId="3" fontId="3" fillId="2" borderId="9" xfId="1" applyNumberFormat="1" applyFont="1" applyBorder="1"/>
    <xf numFmtId="0" fontId="1" fillId="2" borderId="4" xfId="1" applyBorder="1"/>
    <xf numFmtId="3" fontId="1" fillId="2" borderId="6" xfId="1" applyNumberFormat="1" applyBorder="1"/>
    <xf numFmtId="3" fontId="1" fillId="2" borderId="9" xfId="1" applyNumberFormat="1" applyBorder="1"/>
    <xf numFmtId="0" fontId="1" fillId="2" borderId="10" xfId="1" applyBorder="1"/>
    <xf numFmtId="0" fontId="1" fillId="2" borderId="11" xfId="1" applyBorder="1"/>
    <xf numFmtId="0" fontId="1" fillId="2" borderId="12" xfId="1" applyBorder="1"/>
    <xf numFmtId="0" fontId="1" fillId="2" borderId="13" xfId="1" applyBorder="1"/>
    <xf numFmtId="0" fontId="1" fillId="2" borderId="1" xfId="1" applyBorder="1"/>
    <xf numFmtId="0" fontId="1" fillId="2" borderId="14" xfId="1" applyBorder="1"/>
    <xf numFmtId="0" fontId="1" fillId="2" borderId="15" xfId="1" applyBorder="1"/>
    <xf numFmtId="0" fontId="2" fillId="2" borderId="16" xfId="1" applyFont="1" applyBorder="1"/>
    <xf numFmtId="0" fontId="2" fillId="2" borderId="17" xfId="1" applyFont="1" applyBorder="1"/>
    <xf numFmtId="0" fontId="2" fillId="2" borderId="0" xfId="1" applyFont="1"/>
    <xf numFmtId="3" fontId="1" fillId="2" borderId="18" xfId="1" applyNumberFormat="1" applyBorder="1"/>
    <xf numFmtId="0" fontId="1" fillId="2" borderId="19" xfId="1" applyBorder="1"/>
    <xf numFmtId="0" fontId="2" fillId="2" borderId="14" xfId="1" applyFont="1" applyBorder="1"/>
    <xf numFmtId="3" fontId="2" fillId="2" borderId="18" xfId="1" applyNumberFormat="1" applyFont="1" applyBorder="1"/>
    <xf numFmtId="3" fontId="1" fillId="2" borderId="15" xfId="1" applyNumberFormat="1" applyBorder="1"/>
    <xf numFmtId="0" fontId="1" fillId="2" borderId="20" xfId="1" applyBorder="1"/>
    <xf numFmtId="3" fontId="2" fillId="2" borderId="15" xfId="1" applyNumberFormat="1" applyFont="1" applyBorder="1"/>
    <xf numFmtId="3" fontId="2" fillId="2" borderId="21" xfId="1" applyNumberFormat="1" applyFont="1" applyBorder="1"/>
    <xf numFmtId="3" fontId="2" fillId="2" borderId="22" xfId="1" applyNumberFormat="1" applyFont="1" applyBorder="1"/>
  </cellXfs>
  <cellStyles count="2">
    <cellStyle name="Standaard" xfId="0" builtinId="0"/>
    <cellStyle name="Standaard 2" xfId="1" xr:uid="{EE4442A6-4D48-41CB-8614-ADE3A6E794B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646D6-946C-4D87-9CD8-89ADB6D5508C}">
  <dimension ref="A1:N24"/>
  <sheetViews>
    <sheetView tabSelected="1" workbookViewId="0">
      <selection activeCell="A26" sqref="A26"/>
    </sheetView>
  </sheetViews>
  <sheetFormatPr defaultColWidth="9.140625" defaultRowHeight="15" x14ac:dyDescent="0.25"/>
  <cols>
    <col min="1" max="1" width="11.5703125" style="1" customWidth="1"/>
    <col min="2" max="4" width="6.5703125" style="1" bestFit="1" customWidth="1"/>
    <col min="5" max="5" width="1.5703125" style="1" customWidth="1"/>
    <col min="6" max="6" width="10" style="1" bestFit="1" customWidth="1"/>
    <col min="7" max="7" width="6.5703125" style="1" bestFit="1" customWidth="1"/>
    <col min="8" max="8" width="5.5703125" style="1" bestFit="1" customWidth="1"/>
    <col min="9" max="9" width="6.42578125" style="1" bestFit="1" customWidth="1"/>
    <col min="10" max="10" width="1.5703125" style="1" customWidth="1"/>
    <col min="11" max="11" width="10" style="1" bestFit="1" customWidth="1"/>
    <col min="12" max="12" width="6.5703125" style="1" bestFit="1" customWidth="1"/>
    <col min="13" max="13" width="5.5703125" style="1" bestFit="1" customWidth="1"/>
    <col min="14" max="14" width="6.42578125" style="1" bestFit="1" customWidth="1"/>
    <col min="15" max="16384" width="9.140625" style="1"/>
  </cols>
  <sheetData>
    <row r="1" spans="1:14" x14ac:dyDescent="0.25">
      <c r="A1" s="2" t="s">
        <v>6</v>
      </c>
    </row>
    <row r="2" spans="1:14" x14ac:dyDescent="0.25">
      <c r="A2" s="3" t="s">
        <v>7</v>
      </c>
    </row>
    <row r="3" spans="1:14" ht="15.75" thickBot="1" x14ac:dyDescent="0.3"/>
    <row r="4" spans="1:14" x14ac:dyDescent="0.25">
      <c r="A4" s="4" t="s">
        <v>1</v>
      </c>
      <c r="B4" s="5" t="s">
        <v>8</v>
      </c>
      <c r="C4" s="5" t="s">
        <v>9</v>
      </c>
      <c r="D4" s="6" t="s">
        <v>10</v>
      </c>
      <c r="F4" s="4" t="s">
        <v>2</v>
      </c>
      <c r="G4" s="5" t="s">
        <v>8</v>
      </c>
      <c r="H4" s="5" t="s">
        <v>9</v>
      </c>
      <c r="I4" s="6" t="s">
        <v>10</v>
      </c>
      <c r="K4" s="4" t="s">
        <v>3</v>
      </c>
      <c r="L4" s="5" t="s">
        <v>8</v>
      </c>
      <c r="M4" s="5" t="s">
        <v>9</v>
      </c>
      <c r="N4" s="6" t="s">
        <v>10</v>
      </c>
    </row>
    <row r="5" spans="1:14" x14ac:dyDescent="0.25">
      <c r="A5" s="7" t="s">
        <v>11</v>
      </c>
      <c r="B5" s="8">
        <v>7371</v>
      </c>
      <c r="C5" s="8">
        <v>3449</v>
      </c>
      <c r="D5" s="9">
        <f>B5+C5</f>
        <v>10820</v>
      </c>
      <c r="F5" s="7" t="s">
        <v>11</v>
      </c>
      <c r="G5" s="8">
        <v>5277</v>
      </c>
      <c r="H5" s="8">
        <v>2213</v>
      </c>
      <c r="I5" s="9">
        <f>G5+H5</f>
        <v>7490</v>
      </c>
      <c r="K5" s="7" t="s">
        <v>11</v>
      </c>
      <c r="L5" s="8">
        <v>3318</v>
      </c>
      <c r="M5" s="8">
        <v>1211</v>
      </c>
      <c r="N5" s="9">
        <f>L5+M5</f>
        <v>4529</v>
      </c>
    </row>
    <row r="6" spans="1:14" x14ac:dyDescent="0.25">
      <c r="A6" s="7" t="s">
        <v>12</v>
      </c>
      <c r="B6" s="8">
        <v>7433</v>
      </c>
      <c r="C6" s="8">
        <v>3693</v>
      </c>
      <c r="D6" s="9">
        <f t="shared" ref="D6:D9" si="0">B6+C6</f>
        <v>11126</v>
      </c>
      <c r="F6" s="7" t="s">
        <v>12</v>
      </c>
      <c r="G6" s="8">
        <v>4981</v>
      </c>
      <c r="H6" s="8">
        <v>2117</v>
      </c>
      <c r="I6" s="9">
        <f t="shared" ref="I6:I9" si="1">G6+H6</f>
        <v>7098</v>
      </c>
      <c r="K6" s="7" t="s">
        <v>12</v>
      </c>
      <c r="L6" s="8">
        <v>3257</v>
      </c>
      <c r="M6" s="8">
        <v>1136</v>
      </c>
      <c r="N6" s="9">
        <f t="shared" ref="N6:N9" si="2">L6+M6</f>
        <v>4393</v>
      </c>
    </row>
    <row r="7" spans="1:14" x14ac:dyDescent="0.25">
      <c r="A7" s="7" t="s">
        <v>13</v>
      </c>
      <c r="B7" s="8">
        <v>7165</v>
      </c>
      <c r="C7" s="8">
        <v>3488</v>
      </c>
      <c r="D7" s="9">
        <f t="shared" si="0"/>
        <v>10653</v>
      </c>
      <c r="F7" s="7" t="s">
        <v>13</v>
      </c>
      <c r="G7" s="8">
        <v>4757</v>
      </c>
      <c r="H7" s="8">
        <v>2062</v>
      </c>
      <c r="I7" s="9">
        <f t="shared" si="1"/>
        <v>6819</v>
      </c>
      <c r="K7" s="7" t="s">
        <v>13</v>
      </c>
      <c r="L7" s="8">
        <v>3207</v>
      </c>
      <c r="M7" s="8">
        <v>1160</v>
      </c>
      <c r="N7" s="9">
        <f t="shared" si="2"/>
        <v>4367</v>
      </c>
    </row>
    <row r="8" spans="1:14" x14ac:dyDescent="0.25">
      <c r="A8" s="7" t="s">
        <v>14</v>
      </c>
      <c r="B8" s="8">
        <v>7664</v>
      </c>
      <c r="C8" s="8">
        <v>3635</v>
      </c>
      <c r="D8" s="9">
        <f t="shared" si="0"/>
        <v>11299</v>
      </c>
      <c r="F8" s="7" t="s">
        <v>14</v>
      </c>
      <c r="G8" s="8">
        <v>4644</v>
      </c>
      <c r="H8" s="8">
        <v>2319</v>
      </c>
      <c r="I8" s="9">
        <f t="shared" si="1"/>
        <v>6963</v>
      </c>
      <c r="K8" s="7" t="s">
        <v>14</v>
      </c>
      <c r="L8" s="8">
        <v>3055</v>
      </c>
      <c r="M8" s="8">
        <v>1150</v>
      </c>
      <c r="N8" s="9">
        <f t="shared" si="2"/>
        <v>4205</v>
      </c>
    </row>
    <row r="9" spans="1:14" ht="15.75" thickBot="1" x14ac:dyDescent="0.3">
      <c r="A9" s="10" t="s">
        <v>15</v>
      </c>
      <c r="B9" s="11">
        <v>8013</v>
      </c>
      <c r="C9" s="11">
        <v>3330</v>
      </c>
      <c r="D9" s="12">
        <f t="shared" si="0"/>
        <v>11343</v>
      </c>
      <c r="F9" s="10" t="s">
        <v>15</v>
      </c>
      <c r="G9" s="11">
        <v>5139</v>
      </c>
      <c r="H9" s="11">
        <v>2266</v>
      </c>
      <c r="I9" s="12">
        <f t="shared" si="1"/>
        <v>7405</v>
      </c>
      <c r="K9" s="10" t="s">
        <v>15</v>
      </c>
      <c r="L9" s="11">
        <v>3278</v>
      </c>
      <c r="M9" s="11">
        <v>1175</v>
      </c>
      <c r="N9" s="12">
        <f t="shared" si="2"/>
        <v>4453</v>
      </c>
    </row>
    <row r="10" spans="1:14" ht="15.75" thickBot="1" x14ac:dyDescent="0.3"/>
    <row r="11" spans="1:14" x14ac:dyDescent="0.25">
      <c r="A11" s="4" t="s">
        <v>4</v>
      </c>
      <c r="B11" s="5" t="s">
        <v>8</v>
      </c>
      <c r="C11" s="5" t="s">
        <v>9</v>
      </c>
      <c r="D11" s="6" t="s">
        <v>10</v>
      </c>
      <c r="E11" s="3"/>
      <c r="F11" s="4" t="s">
        <v>5</v>
      </c>
      <c r="G11" s="5" t="s">
        <v>8</v>
      </c>
      <c r="H11" s="5" t="s">
        <v>9</v>
      </c>
      <c r="I11" s="6" t="s">
        <v>10</v>
      </c>
    </row>
    <row r="12" spans="1:14" x14ac:dyDescent="0.25">
      <c r="A12" s="7" t="s">
        <v>11</v>
      </c>
      <c r="B12" s="8">
        <v>4256</v>
      </c>
      <c r="C12" s="8">
        <v>2091</v>
      </c>
      <c r="D12" s="9">
        <f>B12+C12</f>
        <v>6347</v>
      </c>
      <c r="F12" s="7" t="s">
        <v>11</v>
      </c>
      <c r="G12" s="8">
        <v>5181</v>
      </c>
      <c r="H12" s="8">
        <v>2597</v>
      </c>
      <c r="I12" s="9">
        <f>G12+H12</f>
        <v>7778</v>
      </c>
    </row>
    <row r="13" spans="1:14" x14ac:dyDescent="0.25">
      <c r="A13" s="7" t="s">
        <v>12</v>
      </c>
      <c r="B13" s="8">
        <v>4137</v>
      </c>
      <c r="C13" s="8">
        <v>2038</v>
      </c>
      <c r="D13" s="9">
        <f t="shared" ref="D13:D16" si="3">B13+C13</f>
        <v>6175</v>
      </c>
      <c r="F13" s="7" t="s">
        <v>12</v>
      </c>
      <c r="G13" s="8">
        <v>5013</v>
      </c>
      <c r="H13" s="8">
        <v>2582</v>
      </c>
      <c r="I13" s="9">
        <f t="shared" ref="I13:I16" si="4">G13+H13</f>
        <v>7595</v>
      </c>
    </row>
    <row r="14" spans="1:14" x14ac:dyDescent="0.25">
      <c r="A14" s="7" t="s">
        <v>13</v>
      </c>
      <c r="B14" s="8">
        <v>4412</v>
      </c>
      <c r="C14" s="8">
        <v>2152</v>
      </c>
      <c r="D14" s="9">
        <f t="shared" si="3"/>
        <v>6564</v>
      </c>
      <c r="F14" s="7" t="s">
        <v>13</v>
      </c>
      <c r="G14" s="8">
        <v>4717</v>
      </c>
      <c r="H14" s="8">
        <v>2615</v>
      </c>
      <c r="I14" s="9">
        <f t="shared" si="4"/>
        <v>7332</v>
      </c>
    </row>
    <row r="15" spans="1:14" x14ac:dyDescent="0.25">
      <c r="A15" s="7" t="s">
        <v>14</v>
      </c>
      <c r="B15" s="8">
        <v>4414</v>
      </c>
      <c r="C15" s="8">
        <v>2193</v>
      </c>
      <c r="D15" s="9">
        <f t="shared" si="3"/>
        <v>6607</v>
      </c>
      <c r="F15" s="7" t="s">
        <v>14</v>
      </c>
      <c r="G15" s="8">
        <v>4985</v>
      </c>
      <c r="H15" s="8">
        <v>2637</v>
      </c>
      <c r="I15" s="9">
        <f t="shared" si="4"/>
        <v>7622</v>
      </c>
    </row>
    <row r="16" spans="1:14" ht="15.75" thickBot="1" x14ac:dyDescent="0.3">
      <c r="A16" s="10" t="s">
        <v>15</v>
      </c>
      <c r="B16" s="11">
        <v>4503</v>
      </c>
      <c r="C16" s="11">
        <v>2334</v>
      </c>
      <c r="D16" s="12">
        <f t="shared" si="3"/>
        <v>6837</v>
      </c>
      <c r="F16" s="10" t="s">
        <v>15</v>
      </c>
      <c r="G16" s="11">
        <v>5177</v>
      </c>
      <c r="H16" s="11">
        <v>2668</v>
      </c>
      <c r="I16" s="12">
        <f t="shared" si="4"/>
        <v>7845</v>
      </c>
    </row>
    <row r="18" spans="1:4" ht="15.75" thickBot="1" x14ac:dyDescent="0.3">
      <c r="A18" s="2" t="s">
        <v>16</v>
      </c>
    </row>
    <row r="19" spans="1:4" x14ac:dyDescent="0.25">
      <c r="A19" s="13" t="s">
        <v>17</v>
      </c>
      <c r="B19" s="14" t="s">
        <v>8</v>
      </c>
      <c r="C19" s="14" t="s">
        <v>9</v>
      </c>
      <c r="D19" s="15" t="s">
        <v>10</v>
      </c>
    </row>
    <row r="20" spans="1:4" x14ac:dyDescent="0.25">
      <c r="A20" s="16" t="s">
        <v>11</v>
      </c>
      <c r="B20" s="17">
        <f>B5+G5+L5+B12++G12</f>
        <v>25403</v>
      </c>
      <c r="C20" s="17">
        <f>C5+H5+M5+C12+H12</f>
        <v>11561</v>
      </c>
      <c r="D20" s="18">
        <f>D5+I5++N5+D12+I12</f>
        <v>36964</v>
      </c>
    </row>
    <row r="21" spans="1:4" x14ac:dyDescent="0.25">
      <c r="A21" s="16" t="s">
        <v>12</v>
      </c>
      <c r="B21" s="17">
        <f>B6+G6+L6+B13++G13</f>
        <v>24821</v>
      </c>
      <c r="C21" s="17">
        <f>C6+H6+M6+C13+H13</f>
        <v>11566</v>
      </c>
      <c r="D21" s="18">
        <f>D6+I6++N6+D13+I13</f>
        <v>36387</v>
      </c>
    </row>
    <row r="22" spans="1:4" x14ac:dyDescent="0.25">
      <c r="A22" s="16" t="s">
        <v>13</v>
      </c>
      <c r="B22" s="17">
        <f>B7+G7+L7+B14++G14</f>
        <v>24258</v>
      </c>
      <c r="C22" s="17">
        <f>C7+H7+M7+C14+H14</f>
        <v>11477</v>
      </c>
      <c r="D22" s="18">
        <f>D7+I7++N7+D14+I14</f>
        <v>35735</v>
      </c>
    </row>
    <row r="23" spans="1:4" x14ac:dyDescent="0.25">
      <c r="A23" s="16" t="s">
        <v>14</v>
      </c>
      <c r="B23" s="17">
        <f>B8+G8+L8+B15++G15</f>
        <v>24762</v>
      </c>
      <c r="C23" s="17">
        <f>C8+H8+M8+C15+H15</f>
        <v>11934</v>
      </c>
      <c r="D23" s="18">
        <f>D8+I8++N8+D15+I15</f>
        <v>36696</v>
      </c>
    </row>
    <row r="24" spans="1:4" ht="15.75" thickBot="1" x14ac:dyDescent="0.3">
      <c r="A24" s="19" t="s">
        <v>15</v>
      </c>
      <c r="B24" s="20">
        <f>B9+G9+L9+B16++G16</f>
        <v>26110</v>
      </c>
      <c r="C24" s="20">
        <f>C9+H9+M9+C16+H16</f>
        <v>11773</v>
      </c>
      <c r="D24" s="21">
        <f>D9+I9++N9+D16+I16</f>
        <v>37883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D7B2C-6450-42BA-9DFB-025CCDF8FE4B}">
  <dimension ref="A1:H27"/>
  <sheetViews>
    <sheetView workbookViewId="0"/>
  </sheetViews>
  <sheetFormatPr defaultColWidth="9.140625" defaultRowHeight="15" x14ac:dyDescent="0.25"/>
  <cols>
    <col min="1" max="1" width="11.5703125" style="1" customWidth="1"/>
    <col min="2" max="2" width="6.42578125" style="1" bestFit="1" customWidth="1"/>
    <col min="3" max="3" width="1.5703125" style="1" customWidth="1"/>
    <col min="4" max="4" width="10" style="1" bestFit="1" customWidth="1"/>
    <col min="5" max="5" width="6.42578125" style="1" bestFit="1" customWidth="1"/>
    <col min="6" max="6" width="1.5703125" style="1" customWidth="1"/>
    <col min="7" max="7" width="10" style="1" bestFit="1" customWidth="1"/>
    <col min="8" max="8" width="6.42578125" style="1" bestFit="1" customWidth="1"/>
    <col min="9" max="16384" width="9.140625" style="1"/>
  </cols>
  <sheetData>
    <row r="1" spans="1:8" x14ac:dyDescent="0.25">
      <c r="A1" s="2" t="s">
        <v>6</v>
      </c>
    </row>
    <row r="2" spans="1:8" x14ac:dyDescent="0.25">
      <c r="A2" s="3" t="s">
        <v>18</v>
      </c>
    </row>
    <row r="3" spans="1:8" ht="15.75" thickBot="1" x14ac:dyDescent="0.3"/>
    <row r="4" spans="1:8" x14ac:dyDescent="0.25">
      <c r="A4" s="4" t="s">
        <v>1</v>
      </c>
      <c r="B4" s="22" t="s">
        <v>10</v>
      </c>
      <c r="D4" s="4" t="s">
        <v>2</v>
      </c>
      <c r="E4" s="22" t="s">
        <v>10</v>
      </c>
      <c r="G4" s="4" t="s">
        <v>3</v>
      </c>
      <c r="H4" s="22" t="s">
        <v>10</v>
      </c>
    </row>
    <row r="5" spans="1:8" x14ac:dyDescent="0.25">
      <c r="A5" s="7" t="s">
        <v>11</v>
      </c>
      <c r="B5" s="23">
        <v>428</v>
      </c>
      <c r="D5" s="7" t="s">
        <v>11</v>
      </c>
      <c r="E5" s="23">
        <v>375</v>
      </c>
      <c r="G5" s="7" t="s">
        <v>11</v>
      </c>
      <c r="H5" s="23">
        <v>244</v>
      </c>
    </row>
    <row r="6" spans="1:8" x14ac:dyDescent="0.25">
      <c r="A6" s="7" t="s">
        <v>12</v>
      </c>
      <c r="B6" s="23">
        <v>433</v>
      </c>
      <c r="D6" s="7" t="s">
        <v>12</v>
      </c>
      <c r="E6" s="23">
        <v>374</v>
      </c>
      <c r="G6" s="7" t="s">
        <v>12</v>
      </c>
      <c r="H6" s="23">
        <v>248</v>
      </c>
    </row>
    <row r="7" spans="1:8" x14ac:dyDescent="0.25">
      <c r="A7" s="7" t="s">
        <v>13</v>
      </c>
      <c r="B7" s="23">
        <v>434</v>
      </c>
      <c r="D7" s="7" t="s">
        <v>13</v>
      </c>
      <c r="E7" s="23">
        <v>372</v>
      </c>
      <c r="G7" s="7" t="s">
        <v>13</v>
      </c>
      <c r="H7" s="23">
        <v>247</v>
      </c>
    </row>
    <row r="8" spans="1:8" x14ac:dyDescent="0.25">
      <c r="A8" s="7" t="s">
        <v>14</v>
      </c>
      <c r="B8" s="23">
        <v>438</v>
      </c>
      <c r="D8" s="7" t="s">
        <v>14</v>
      </c>
      <c r="E8" s="23">
        <v>375</v>
      </c>
      <c r="G8" s="7" t="s">
        <v>14</v>
      </c>
      <c r="H8" s="23">
        <v>249</v>
      </c>
    </row>
    <row r="9" spans="1:8" x14ac:dyDescent="0.25">
      <c r="A9" s="30" t="s">
        <v>15</v>
      </c>
      <c r="B9" s="35">
        <v>447</v>
      </c>
      <c r="D9" s="30" t="s">
        <v>15</v>
      </c>
      <c r="E9" s="35">
        <v>374</v>
      </c>
      <c r="G9" s="30" t="s">
        <v>15</v>
      </c>
      <c r="H9" s="35">
        <v>253</v>
      </c>
    </row>
    <row r="10" spans="1:8" ht="15.75" thickBot="1" x14ac:dyDescent="0.3">
      <c r="A10" s="10" t="s">
        <v>37</v>
      </c>
      <c r="B10" s="24">
        <v>446</v>
      </c>
      <c r="C10" s="36"/>
      <c r="D10" s="10" t="s">
        <v>37</v>
      </c>
      <c r="E10" s="24">
        <v>375</v>
      </c>
      <c r="F10" s="36"/>
      <c r="G10" s="10" t="s">
        <v>37</v>
      </c>
      <c r="H10" s="24">
        <v>253</v>
      </c>
    </row>
    <row r="11" spans="1:8" ht="15.75" thickBot="1" x14ac:dyDescent="0.3"/>
    <row r="12" spans="1:8" x14ac:dyDescent="0.25">
      <c r="A12" s="4" t="s">
        <v>4</v>
      </c>
      <c r="B12" s="22" t="s">
        <v>10</v>
      </c>
      <c r="C12" s="3"/>
      <c r="D12" s="4" t="s">
        <v>5</v>
      </c>
      <c r="E12" s="22" t="s">
        <v>10</v>
      </c>
    </row>
    <row r="13" spans="1:8" x14ac:dyDescent="0.25">
      <c r="A13" s="7" t="s">
        <v>11</v>
      </c>
      <c r="B13" s="23">
        <v>249</v>
      </c>
      <c r="D13" s="7" t="s">
        <v>11</v>
      </c>
      <c r="E13" s="23">
        <v>317</v>
      </c>
    </row>
    <row r="14" spans="1:8" x14ac:dyDescent="0.25">
      <c r="A14" s="7" t="s">
        <v>12</v>
      </c>
      <c r="B14" s="23">
        <v>249</v>
      </c>
      <c r="D14" s="7" t="s">
        <v>12</v>
      </c>
      <c r="E14" s="23">
        <v>319</v>
      </c>
    </row>
    <row r="15" spans="1:8" x14ac:dyDescent="0.25">
      <c r="A15" s="7" t="s">
        <v>13</v>
      </c>
      <c r="B15" s="23">
        <v>249</v>
      </c>
      <c r="D15" s="7" t="s">
        <v>13</v>
      </c>
      <c r="E15" s="23">
        <v>318</v>
      </c>
    </row>
    <row r="16" spans="1:8" x14ac:dyDescent="0.25">
      <c r="A16" s="7" t="s">
        <v>14</v>
      </c>
      <c r="B16" s="23">
        <v>250</v>
      </c>
      <c r="D16" s="7" t="s">
        <v>14</v>
      </c>
      <c r="E16" s="23">
        <v>316</v>
      </c>
    </row>
    <row r="17" spans="1:5" x14ac:dyDescent="0.25">
      <c r="A17" s="30" t="s">
        <v>15</v>
      </c>
      <c r="B17" s="35">
        <v>253</v>
      </c>
      <c r="D17" s="30" t="s">
        <v>15</v>
      </c>
      <c r="E17" s="35">
        <v>315</v>
      </c>
    </row>
    <row r="18" spans="1:5" ht="15.75" thickBot="1" x14ac:dyDescent="0.3">
      <c r="A18" s="10" t="s">
        <v>37</v>
      </c>
      <c r="B18" s="24">
        <v>253</v>
      </c>
      <c r="C18" s="36"/>
      <c r="D18" s="10" t="s">
        <v>37</v>
      </c>
      <c r="E18" s="24">
        <v>318</v>
      </c>
    </row>
    <row r="20" spans="1:5" ht="15.75" thickBot="1" x14ac:dyDescent="0.3">
      <c r="A20" s="2" t="s">
        <v>16</v>
      </c>
    </row>
    <row r="21" spans="1:5" x14ac:dyDescent="0.25">
      <c r="A21" s="13" t="s">
        <v>17</v>
      </c>
      <c r="B21" s="6" t="s">
        <v>10</v>
      </c>
    </row>
    <row r="22" spans="1:5" x14ac:dyDescent="0.25">
      <c r="A22" s="16" t="s">
        <v>11</v>
      </c>
      <c r="B22" s="9">
        <f t="shared" ref="B22:B27" si="0">B5+E5++H5+B13+E13</f>
        <v>1613</v>
      </c>
    </row>
    <row r="23" spans="1:5" x14ac:dyDescent="0.25">
      <c r="A23" s="16" t="s">
        <v>12</v>
      </c>
      <c r="B23" s="9">
        <f t="shared" si="0"/>
        <v>1623</v>
      </c>
    </row>
    <row r="24" spans="1:5" x14ac:dyDescent="0.25">
      <c r="A24" s="16" t="s">
        <v>13</v>
      </c>
      <c r="B24" s="9">
        <f t="shared" si="0"/>
        <v>1620</v>
      </c>
    </row>
    <row r="25" spans="1:5" x14ac:dyDescent="0.25">
      <c r="A25" s="16" t="s">
        <v>14</v>
      </c>
      <c r="B25" s="9">
        <f t="shared" si="0"/>
        <v>1628</v>
      </c>
    </row>
    <row r="26" spans="1:5" x14ac:dyDescent="0.25">
      <c r="A26" s="37" t="s">
        <v>15</v>
      </c>
      <c r="B26" s="38">
        <f t="shared" si="0"/>
        <v>1642</v>
      </c>
    </row>
    <row r="27" spans="1:5" ht="15.75" thickBot="1" x14ac:dyDescent="0.3">
      <c r="A27" s="19" t="s">
        <v>37</v>
      </c>
      <c r="B27" s="12">
        <f t="shared" si="0"/>
        <v>1645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Pagina &amp;P van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D2A7-B308-4775-97D2-D6B2B0E8143C}">
  <dimension ref="A1:Q30"/>
  <sheetViews>
    <sheetView topLeftCell="A4" workbookViewId="0">
      <selection activeCell="G27" sqref="G27"/>
    </sheetView>
  </sheetViews>
  <sheetFormatPr defaultColWidth="9.140625" defaultRowHeight="15" x14ac:dyDescent="0.25"/>
  <cols>
    <col min="1" max="1" width="11.5703125" style="1" customWidth="1"/>
    <col min="2" max="2" width="6.5703125" style="1" bestFit="1" customWidth="1"/>
    <col min="3" max="5" width="6.42578125" style="1" bestFit="1" customWidth="1"/>
    <col min="6" max="6" width="1.5703125" style="1" customWidth="1"/>
    <col min="7" max="7" width="10" style="1" bestFit="1" customWidth="1"/>
    <col min="8" max="8" width="6.5703125" style="1" bestFit="1" customWidth="1"/>
    <col min="9" max="11" width="5.42578125" style="1" bestFit="1" customWidth="1"/>
    <col min="12" max="12" width="1.5703125" style="1" customWidth="1"/>
    <col min="13" max="13" width="11.42578125" style="1" bestFit="1" customWidth="1"/>
    <col min="14" max="14" width="6.5703125" style="1" bestFit="1" customWidth="1"/>
    <col min="15" max="17" width="6.42578125" style="1" bestFit="1" customWidth="1"/>
    <col min="18" max="16384" width="9.140625" style="1"/>
  </cols>
  <sheetData>
    <row r="1" spans="1:17" x14ac:dyDescent="0.25">
      <c r="A1" s="2" t="s">
        <v>6</v>
      </c>
    </row>
    <row r="2" spans="1:17" x14ac:dyDescent="0.25">
      <c r="A2" s="3" t="s">
        <v>19</v>
      </c>
    </row>
    <row r="3" spans="1:17" ht="15.75" thickBot="1" x14ac:dyDescent="0.3"/>
    <row r="4" spans="1:17" x14ac:dyDescent="0.25">
      <c r="A4" s="4" t="s">
        <v>1</v>
      </c>
      <c r="B4" s="5" t="s">
        <v>20</v>
      </c>
      <c r="C4" s="5" t="s">
        <v>21</v>
      </c>
      <c r="D4" s="5" t="s">
        <v>22</v>
      </c>
      <c r="E4" s="5" t="s">
        <v>23</v>
      </c>
      <c r="G4" s="4" t="s">
        <v>2</v>
      </c>
      <c r="H4" s="5" t="s">
        <v>20</v>
      </c>
      <c r="I4" s="5" t="s">
        <v>21</v>
      </c>
      <c r="J4" s="5" t="s">
        <v>22</v>
      </c>
      <c r="K4" s="5" t="s">
        <v>23</v>
      </c>
      <c r="M4" s="4" t="s">
        <v>3</v>
      </c>
      <c r="N4" s="5" t="s">
        <v>20</v>
      </c>
      <c r="O4" s="5" t="s">
        <v>21</v>
      </c>
      <c r="P4" s="5" t="s">
        <v>22</v>
      </c>
      <c r="Q4" s="5" t="s">
        <v>23</v>
      </c>
    </row>
    <row r="5" spans="1:17" x14ac:dyDescent="0.25">
      <c r="A5" s="7" t="s">
        <v>24</v>
      </c>
      <c r="B5" s="8">
        <v>200</v>
      </c>
      <c r="C5" s="8">
        <v>200</v>
      </c>
      <c r="D5" s="8">
        <v>40</v>
      </c>
      <c r="E5" s="8">
        <v>340</v>
      </c>
      <c r="G5" s="7" t="s">
        <v>24</v>
      </c>
      <c r="H5" s="8">
        <v>162</v>
      </c>
      <c r="I5" s="8">
        <v>165</v>
      </c>
      <c r="J5" s="8">
        <v>26</v>
      </c>
      <c r="K5" s="8">
        <v>260</v>
      </c>
      <c r="M5" s="7" t="s">
        <v>24</v>
      </c>
      <c r="N5" s="8">
        <v>197</v>
      </c>
      <c r="O5" s="8">
        <v>191</v>
      </c>
      <c r="P5" s="8">
        <v>93</v>
      </c>
      <c r="Q5" s="8">
        <v>355</v>
      </c>
    </row>
    <row r="6" spans="1:17" x14ac:dyDescent="0.25">
      <c r="A6" s="7" t="s">
        <v>11</v>
      </c>
      <c r="B6" s="8">
        <v>201</v>
      </c>
      <c r="C6" s="8">
        <v>200</v>
      </c>
      <c r="D6" s="8">
        <v>26</v>
      </c>
      <c r="E6" s="8">
        <v>380</v>
      </c>
      <c r="G6" s="7" t="s">
        <v>11</v>
      </c>
      <c r="H6" s="8">
        <v>144</v>
      </c>
      <c r="I6" s="8">
        <v>140</v>
      </c>
      <c r="J6" s="8">
        <v>50</v>
      </c>
      <c r="K6" s="8">
        <v>240</v>
      </c>
      <c r="M6" s="7" t="s">
        <v>11</v>
      </c>
      <c r="N6" s="8">
        <v>189</v>
      </c>
      <c r="O6" s="8">
        <v>185</v>
      </c>
      <c r="P6" s="8">
        <v>80</v>
      </c>
      <c r="Q6" s="8">
        <v>315</v>
      </c>
    </row>
    <row r="7" spans="1:17" x14ac:dyDescent="0.25">
      <c r="A7" s="7" t="s">
        <v>12</v>
      </c>
      <c r="B7" s="8">
        <v>203</v>
      </c>
      <c r="C7" s="8">
        <v>200</v>
      </c>
      <c r="D7" s="8">
        <v>53</v>
      </c>
      <c r="E7" s="8">
        <v>385</v>
      </c>
      <c r="G7" s="7" t="s">
        <v>12</v>
      </c>
      <c r="H7" s="8">
        <v>147</v>
      </c>
      <c r="I7" s="8">
        <v>142</v>
      </c>
      <c r="J7" s="8">
        <v>50</v>
      </c>
      <c r="K7" s="8">
        <v>252</v>
      </c>
      <c r="M7" s="7" t="s">
        <v>12</v>
      </c>
      <c r="N7" s="8">
        <v>195</v>
      </c>
      <c r="O7" s="8">
        <v>199</v>
      </c>
      <c r="P7" s="8">
        <v>70</v>
      </c>
      <c r="Q7" s="8">
        <v>355</v>
      </c>
    </row>
    <row r="8" spans="1:17" x14ac:dyDescent="0.25">
      <c r="A8" s="7" t="s">
        <v>13</v>
      </c>
      <c r="B8" s="8">
        <v>199</v>
      </c>
      <c r="C8" s="8">
        <v>197</v>
      </c>
      <c r="D8" s="8">
        <v>53</v>
      </c>
      <c r="E8" s="8">
        <v>405</v>
      </c>
      <c r="G8" s="7" t="s">
        <v>13</v>
      </c>
      <c r="H8" s="8">
        <v>161</v>
      </c>
      <c r="I8" s="8">
        <v>160</v>
      </c>
      <c r="J8" s="8">
        <v>70</v>
      </c>
      <c r="K8" s="8">
        <v>263</v>
      </c>
      <c r="M8" s="7" t="s">
        <v>13</v>
      </c>
      <c r="N8" s="8">
        <v>195</v>
      </c>
      <c r="O8" s="8">
        <v>195</v>
      </c>
      <c r="P8" s="8">
        <v>78</v>
      </c>
      <c r="Q8" s="8">
        <v>360</v>
      </c>
    </row>
    <row r="9" spans="1:17" x14ac:dyDescent="0.25">
      <c r="A9" s="30" t="s">
        <v>14</v>
      </c>
      <c r="B9" s="39">
        <v>214</v>
      </c>
      <c r="C9" s="39">
        <v>210</v>
      </c>
      <c r="D9" s="39">
        <v>70</v>
      </c>
      <c r="E9" s="39">
        <v>360</v>
      </c>
      <c r="G9" s="30" t="s">
        <v>14</v>
      </c>
      <c r="H9" s="39">
        <v>161</v>
      </c>
      <c r="I9" s="39">
        <v>160</v>
      </c>
      <c r="J9" s="39">
        <v>58</v>
      </c>
      <c r="K9" s="39">
        <v>280</v>
      </c>
      <c r="M9" s="30" t="s">
        <v>14</v>
      </c>
      <c r="N9" s="39">
        <v>198</v>
      </c>
      <c r="O9" s="39">
        <v>195</v>
      </c>
      <c r="P9" s="39">
        <v>75</v>
      </c>
      <c r="Q9" s="39">
        <v>360</v>
      </c>
    </row>
    <row r="10" spans="1:17" x14ac:dyDescent="0.25">
      <c r="A10" s="7" t="s">
        <v>15</v>
      </c>
      <c r="B10" s="8">
        <v>209</v>
      </c>
      <c r="C10" s="8">
        <v>210</v>
      </c>
      <c r="D10" s="8">
        <v>34</v>
      </c>
      <c r="E10" s="8">
        <v>370</v>
      </c>
      <c r="F10" s="40"/>
      <c r="G10" s="7" t="s">
        <v>15</v>
      </c>
      <c r="H10" s="8">
        <v>178</v>
      </c>
      <c r="I10" s="8">
        <v>180</v>
      </c>
      <c r="J10" s="8">
        <v>80</v>
      </c>
      <c r="K10" s="8">
        <v>360</v>
      </c>
      <c r="L10" s="40"/>
      <c r="M10" s="7" t="s">
        <v>15</v>
      </c>
      <c r="N10" s="8">
        <v>200</v>
      </c>
      <c r="O10" s="8">
        <v>197</v>
      </c>
      <c r="P10" s="8">
        <v>55</v>
      </c>
      <c r="Q10" s="8">
        <v>370</v>
      </c>
    </row>
    <row r="11" spans="1:17" ht="15.75" thickBot="1" x14ac:dyDescent="0.3">
      <c r="A11" s="10" t="s">
        <v>37</v>
      </c>
      <c r="B11" s="11">
        <v>226</v>
      </c>
      <c r="C11" s="11">
        <v>221</v>
      </c>
      <c r="D11" s="11">
        <v>60</v>
      </c>
      <c r="E11" s="11">
        <v>420</v>
      </c>
      <c r="F11" s="36"/>
      <c r="G11" s="10" t="s">
        <v>37</v>
      </c>
      <c r="H11" s="11">
        <v>213</v>
      </c>
      <c r="I11" s="11">
        <v>210</v>
      </c>
      <c r="J11" s="11">
        <v>50</v>
      </c>
      <c r="K11" s="11">
        <v>360</v>
      </c>
      <c r="L11" s="36"/>
      <c r="M11" s="10" t="s">
        <v>37</v>
      </c>
      <c r="N11" s="11">
        <v>211</v>
      </c>
      <c r="O11" s="11">
        <v>210</v>
      </c>
      <c r="P11" s="11">
        <v>68</v>
      </c>
      <c r="Q11" s="11">
        <v>356</v>
      </c>
    </row>
    <row r="12" spans="1:17" ht="15.75" thickBot="1" x14ac:dyDescent="0.3"/>
    <row r="13" spans="1:17" x14ac:dyDescent="0.25">
      <c r="A13" s="4" t="s">
        <v>4</v>
      </c>
      <c r="B13" s="5" t="s">
        <v>20</v>
      </c>
      <c r="C13" s="5" t="s">
        <v>21</v>
      </c>
      <c r="D13" s="5" t="s">
        <v>22</v>
      </c>
      <c r="E13" s="5" t="s">
        <v>23</v>
      </c>
      <c r="F13" s="3"/>
      <c r="G13" s="4" t="s">
        <v>5</v>
      </c>
      <c r="H13" s="5" t="s">
        <v>20</v>
      </c>
      <c r="I13" s="5" t="s">
        <v>21</v>
      </c>
      <c r="J13" s="5" t="s">
        <v>22</v>
      </c>
      <c r="K13" s="5" t="s">
        <v>23</v>
      </c>
    </row>
    <row r="14" spans="1:17" x14ac:dyDescent="0.25">
      <c r="A14" s="7" t="s">
        <v>24</v>
      </c>
      <c r="B14" s="8">
        <v>175</v>
      </c>
      <c r="C14" s="8">
        <v>175</v>
      </c>
      <c r="D14" s="8">
        <v>42</v>
      </c>
      <c r="E14" s="8">
        <v>270</v>
      </c>
      <c r="G14" s="7" t="s">
        <v>24</v>
      </c>
      <c r="H14" s="8">
        <v>200</v>
      </c>
      <c r="I14" s="8">
        <v>204</v>
      </c>
      <c r="J14" s="8">
        <v>50</v>
      </c>
      <c r="K14" s="8">
        <v>300</v>
      </c>
    </row>
    <row r="15" spans="1:17" x14ac:dyDescent="0.25">
      <c r="A15" s="7" t="s">
        <v>11</v>
      </c>
      <c r="B15" s="8">
        <v>168</v>
      </c>
      <c r="C15" s="8">
        <v>166</v>
      </c>
      <c r="D15" s="8">
        <v>45</v>
      </c>
      <c r="E15" s="8">
        <v>267</v>
      </c>
      <c r="G15" s="7" t="s">
        <v>11</v>
      </c>
      <c r="H15" s="8">
        <v>199</v>
      </c>
      <c r="I15" s="8">
        <v>200</v>
      </c>
      <c r="J15" s="8">
        <v>50</v>
      </c>
      <c r="K15" s="8">
        <v>360</v>
      </c>
    </row>
    <row r="16" spans="1:17" x14ac:dyDescent="0.25">
      <c r="A16" s="7" t="s">
        <v>12</v>
      </c>
      <c r="B16" s="8">
        <v>165</v>
      </c>
      <c r="C16" s="8">
        <v>165</v>
      </c>
      <c r="D16" s="8">
        <v>45</v>
      </c>
      <c r="E16" s="8">
        <v>256</v>
      </c>
      <c r="G16" s="7" t="s">
        <v>12</v>
      </c>
      <c r="H16" s="8">
        <v>193</v>
      </c>
      <c r="I16" s="8">
        <v>200</v>
      </c>
      <c r="J16" s="8">
        <v>48</v>
      </c>
      <c r="K16" s="8">
        <v>300</v>
      </c>
    </row>
    <row r="17" spans="1:11" x14ac:dyDescent="0.25">
      <c r="A17" s="7" t="s">
        <v>13</v>
      </c>
      <c r="B17" s="8">
        <v>163</v>
      </c>
      <c r="C17" s="8">
        <v>160</v>
      </c>
      <c r="D17" s="8">
        <v>45</v>
      </c>
      <c r="E17" s="8">
        <v>270</v>
      </c>
      <c r="G17" s="7" t="s">
        <v>13</v>
      </c>
      <c r="H17" s="8">
        <v>197</v>
      </c>
      <c r="I17" s="8">
        <v>200</v>
      </c>
      <c r="J17" s="8">
        <v>55</v>
      </c>
      <c r="K17" s="8">
        <v>320</v>
      </c>
    </row>
    <row r="18" spans="1:11" x14ac:dyDescent="0.25">
      <c r="A18" s="30" t="s">
        <v>14</v>
      </c>
      <c r="B18" s="39">
        <v>166</v>
      </c>
      <c r="C18" s="39">
        <v>165</v>
      </c>
      <c r="D18" s="39">
        <v>45</v>
      </c>
      <c r="E18" s="39">
        <v>270</v>
      </c>
      <c r="G18" s="30" t="s">
        <v>14</v>
      </c>
      <c r="H18" s="39">
        <v>193</v>
      </c>
      <c r="I18" s="39">
        <v>195</v>
      </c>
      <c r="J18" s="39">
        <v>55</v>
      </c>
      <c r="K18" s="39">
        <v>270</v>
      </c>
    </row>
    <row r="19" spans="1:11" x14ac:dyDescent="0.25">
      <c r="A19" s="7" t="s">
        <v>15</v>
      </c>
      <c r="B19" s="8">
        <v>174</v>
      </c>
      <c r="C19" s="8">
        <v>175</v>
      </c>
      <c r="D19" s="8">
        <v>35</v>
      </c>
      <c r="E19" s="8">
        <v>275</v>
      </c>
      <c r="F19" s="40"/>
      <c r="G19" s="7" t="s">
        <v>15</v>
      </c>
      <c r="H19" s="8">
        <v>198</v>
      </c>
      <c r="I19" s="8">
        <v>195</v>
      </c>
      <c r="J19" s="8">
        <v>80</v>
      </c>
      <c r="K19" s="8">
        <v>320</v>
      </c>
    </row>
    <row r="20" spans="1:11" ht="15.75" thickBot="1" x14ac:dyDescent="0.3">
      <c r="A20" s="10" t="s">
        <v>37</v>
      </c>
      <c r="B20" s="11">
        <v>212</v>
      </c>
      <c r="C20" s="11">
        <v>210</v>
      </c>
      <c r="D20" s="11">
        <v>30</v>
      </c>
      <c r="E20" s="11">
        <v>340</v>
      </c>
      <c r="F20" s="36"/>
      <c r="G20" s="10" t="s">
        <v>37</v>
      </c>
      <c r="H20" s="11">
        <v>213</v>
      </c>
      <c r="I20" s="11">
        <v>214</v>
      </c>
      <c r="J20" s="11">
        <v>50</v>
      </c>
      <c r="K20" s="11">
        <v>350</v>
      </c>
    </row>
    <row r="22" spans="1:11" ht="15.75" thickBot="1" x14ac:dyDescent="0.3">
      <c r="A22" s="2" t="s">
        <v>16</v>
      </c>
    </row>
    <row r="23" spans="1:11" x14ac:dyDescent="0.25">
      <c r="A23" s="13" t="s">
        <v>17</v>
      </c>
      <c r="B23" s="5" t="s">
        <v>20</v>
      </c>
      <c r="C23" s="5" t="s">
        <v>21</v>
      </c>
      <c r="D23" s="5" t="s">
        <v>22</v>
      </c>
      <c r="E23" s="22" t="s">
        <v>23</v>
      </c>
      <c r="G23" s="1" t="s">
        <v>39</v>
      </c>
    </row>
    <row r="24" spans="1:11" x14ac:dyDescent="0.25">
      <c r="A24" s="16" t="s">
        <v>24</v>
      </c>
      <c r="B24" s="17">
        <f t="shared" ref="B24:E30" si="0">(B5+H5+N5+B14++H14)/5</f>
        <v>186.8</v>
      </c>
      <c r="C24" s="17">
        <f t="shared" si="0"/>
        <v>187</v>
      </c>
      <c r="D24" s="17">
        <f t="shared" si="0"/>
        <v>50.2</v>
      </c>
      <c r="E24" s="9">
        <f t="shared" si="0"/>
        <v>305</v>
      </c>
      <c r="G24" s="1" t="s">
        <v>40</v>
      </c>
    </row>
    <row r="25" spans="1:11" x14ac:dyDescent="0.25">
      <c r="A25" s="16" t="s">
        <v>11</v>
      </c>
      <c r="B25" s="17">
        <f t="shared" si="0"/>
        <v>180.2</v>
      </c>
      <c r="C25" s="17">
        <f t="shared" si="0"/>
        <v>178.2</v>
      </c>
      <c r="D25" s="17">
        <f t="shared" si="0"/>
        <v>50.2</v>
      </c>
      <c r="E25" s="9">
        <f t="shared" si="0"/>
        <v>312.39999999999998</v>
      </c>
      <c r="G25" s="1" t="s">
        <v>38</v>
      </c>
    </row>
    <row r="26" spans="1:11" x14ac:dyDescent="0.25">
      <c r="A26" s="16" t="s">
        <v>12</v>
      </c>
      <c r="B26" s="17">
        <f t="shared" si="0"/>
        <v>180.6</v>
      </c>
      <c r="C26" s="17">
        <f t="shared" si="0"/>
        <v>181.2</v>
      </c>
      <c r="D26" s="17">
        <f t="shared" si="0"/>
        <v>53.2</v>
      </c>
      <c r="E26" s="9">
        <f t="shared" si="0"/>
        <v>309.60000000000002</v>
      </c>
    </row>
    <row r="27" spans="1:11" x14ac:dyDescent="0.25">
      <c r="A27" s="16" t="s">
        <v>13</v>
      </c>
      <c r="B27" s="17">
        <f t="shared" si="0"/>
        <v>183</v>
      </c>
      <c r="C27" s="17">
        <f t="shared" si="0"/>
        <v>182.4</v>
      </c>
      <c r="D27" s="17">
        <f t="shared" si="0"/>
        <v>60.2</v>
      </c>
      <c r="E27" s="9">
        <f t="shared" si="0"/>
        <v>323.60000000000002</v>
      </c>
    </row>
    <row r="28" spans="1:11" x14ac:dyDescent="0.25">
      <c r="A28" s="37" t="s">
        <v>14</v>
      </c>
      <c r="B28" s="41">
        <f t="shared" si="0"/>
        <v>186.4</v>
      </c>
      <c r="C28" s="41">
        <f t="shared" si="0"/>
        <v>185</v>
      </c>
      <c r="D28" s="41">
        <f t="shared" si="0"/>
        <v>60.6</v>
      </c>
      <c r="E28" s="38">
        <f t="shared" si="0"/>
        <v>308</v>
      </c>
    </row>
    <row r="29" spans="1:11" x14ac:dyDescent="0.25">
      <c r="A29" s="16" t="s">
        <v>15</v>
      </c>
      <c r="B29" s="17">
        <f t="shared" si="0"/>
        <v>191.8</v>
      </c>
      <c r="C29" s="17">
        <f t="shared" si="0"/>
        <v>191.4</v>
      </c>
      <c r="D29" s="17">
        <f t="shared" si="0"/>
        <v>56.8</v>
      </c>
      <c r="E29" s="9">
        <f t="shared" si="0"/>
        <v>339</v>
      </c>
    </row>
    <row r="30" spans="1:11" ht="15.75" thickBot="1" x14ac:dyDescent="0.3">
      <c r="A30" s="19" t="s">
        <v>37</v>
      </c>
      <c r="B30" s="42">
        <f t="shared" si="0"/>
        <v>215</v>
      </c>
      <c r="C30" s="42">
        <f t="shared" si="0"/>
        <v>213</v>
      </c>
      <c r="D30" s="42">
        <f t="shared" si="0"/>
        <v>51.6</v>
      </c>
      <c r="E30" s="43">
        <f t="shared" si="0"/>
        <v>365.2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Pagina &amp;P van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664D9-FA4B-41C4-A344-48DE362E6F44}">
  <dimension ref="A1:B28"/>
  <sheetViews>
    <sheetView workbookViewId="0"/>
  </sheetViews>
  <sheetFormatPr defaultColWidth="9.140625" defaultRowHeight="15" x14ac:dyDescent="0.25"/>
  <cols>
    <col min="1" max="1" width="9.140625" style="1"/>
    <col min="2" max="2" width="5.5703125" style="1" customWidth="1"/>
    <col min="3" max="16384" width="9.140625" style="1"/>
  </cols>
  <sheetData>
    <row r="1" spans="1:2" x14ac:dyDescent="0.25">
      <c r="A1" s="2" t="s">
        <v>25</v>
      </c>
    </row>
    <row r="2" spans="1:2" ht="8.25" customHeight="1" x14ac:dyDescent="0.25"/>
    <row r="3" spans="1:2" ht="15.75" thickBot="1" x14ac:dyDescent="0.3">
      <c r="A3" s="3" t="s">
        <v>26</v>
      </c>
    </row>
    <row r="4" spans="1:2" ht="20.25" customHeight="1" thickBot="1" x14ac:dyDescent="0.3">
      <c r="A4" s="25" t="s">
        <v>0</v>
      </c>
      <c r="B4" s="26" t="s">
        <v>27</v>
      </c>
    </row>
    <row r="5" spans="1:2" x14ac:dyDescent="0.25">
      <c r="A5" s="27" t="s">
        <v>28</v>
      </c>
      <c r="B5" s="28">
        <v>49</v>
      </c>
    </row>
    <row r="6" spans="1:2" x14ac:dyDescent="0.25">
      <c r="A6" s="7" t="s">
        <v>29</v>
      </c>
      <c r="B6" s="29">
        <v>18</v>
      </c>
    </row>
    <row r="7" spans="1:2" x14ac:dyDescent="0.25">
      <c r="A7" s="7" t="s">
        <v>30</v>
      </c>
      <c r="B7" s="29">
        <v>29</v>
      </c>
    </row>
    <row r="8" spans="1:2" x14ac:dyDescent="0.25">
      <c r="A8" s="7" t="s">
        <v>31</v>
      </c>
      <c r="B8" s="29">
        <v>26</v>
      </c>
    </row>
    <row r="9" spans="1:2" ht="15.75" thickBot="1" x14ac:dyDescent="0.3">
      <c r="A9" s="30" t="s">
        <v>32</v>
      </c>
      <c r="B9" s="31">
        <v>24</v>
      </c>
    </row>
    <row r="10" spans="1:2" s="34" customFormat="1" ht="15.75" thickBot="1" x14ac:dyDescent="0.3">
      <c r="A10" s="32" t="s">
        <v>33</v>
      </c>
      <c r="B10" s="33">
        <f>SUM(B5:B9)</f>
        <v>146</v>
      </c>
    </row>
    <row r="11" spans="1:2" ht="8.25" customHeight="1" x14ac:dyDescent="0.25"/>
    <row r="12" spans="1:2" ht="15.75" thickBot="1" x14ac:dyDescent="0.3">
      <c r="A12" s="3" t="s">
        <v>34</v>
      </c>
    </row>
    <row r="13" spans="1:2" ht="15.75" thickBot="1" x14ac:dyDescent="0.3">
      <c r="A13" s="25" t="s">
        <v>0</v>
      </c>
      <c r="B13" s="26" t="s">
        <v>27</v>
      </c>
    </row>
    <row r="14" spans="1:2" x14ac:dyDescent="0.25">
      <c r="A14" s="27" t="s">
        <v>28</v>
      </c>
      <c r="B14" s="28">
        <v>704</v>
      </c>
    </row>
    <row r="15" spans="1:2" x14ac:dyDescent="0.25">
      <c r="A15" s="7" t="s">
        <v>29</v>
      </c>
      <c r="B15" s="29">
        <v>180</v>
      </c>
    </row>
    <row r="16" spans="1:2" x14ac:dyDescent="0.25">
      <c r="A16" s="7" t="s">
        <v>30</v>
      </c>
      <c r="B16" s="29">
        <v>325</v>
      </c>
    </row>
    <row r="17" spans="1:2" x14ac:dyDescent="0.25">
      <c r="A17" s="7" t="s">
        <v>31</v>
      </c>
      <c r="B17" s="29">
        <v>315</v>
      </c>
    </row>
    <row r="18" spans="1:2" ht="15.75" thickBot="1" x14ac:dyDescent="0.3">
      <c r="A18" s="30" t="s">
        <v>32</v>
      </c>
      <c r="B18" s="31">
        <v>375</v>
      </c>
    </row>
    <row r="19" spans="1:2" s="34" customFormat="1" ht="15.75" thickBot="1" x14ac:dyDescent="0.3">
      <c r="A19" s="32" t="s">
        <v>33</v>
      </c>
      <c r="B19" s="33">
        <f>SUM(B14:B18)</f>
        <v>1899</v>
      </c>
    </row>
    <row r="20" spans="1:2" ht="8.25" customHeight="1" x14ac:dyDescent="0.25"/>
    <row r="21" spans="1:2" ht="15.75" thickBot="1" x14ac:dyDescent="0.3">
      <c r="A21" s="3" t="s">
        <v>35</v>
      </c>
    </row>
    <row r="22" spans="1:2" ht="15.75" thickBot="1" x14ac:dyDescent="0.3">
      <c r="A22" s="25" t="s">
        <v>0</v>
      </c>
      <c r="B22" s="26" t="s">
        <v>36</v>
      </c>
    </row>
    <row r="23" spans="1:2" x14ac:dyDescent="0.25">
      <c r="A23" s="27" t="s">
        <v>28</v>
      </c>
      <c r="B23" s="28">
        <v>210</v>
      </c>
    </row>
    <row r="24" spans="1:2" x14ac:dyDescent="0.25">
      <c r="A24" s="7" t="s">
        <v>29</v>
      </c>
      <c r="B24" s="29">
        <v>193</v>
      </c>
    </row>
    <row r="25" spans="1:2" x14ac:dyDescent="0.25">
      <c r="A25" s="7" t="s">
        <v>30</v>
      </c>
      <c r="B25" s="29">
        <v>175</v>
      </c>
    </row>
    <row r="26" spans="1:2" x14ac:dyDescent="0.25">
      <c r="A26" s="7" t="s">
        <v>31</v>
      </c>
      <c r="B26" s="29">
        <v>182</v>
      </c>
    </row>
    <row r="27" spans="1:2" ht="15.75" thickBot="1" x14ac:dyDescent="0.3">
      <c r="A27" s="30" t="s">
        <v>32</v>
      </c>
      <c r="B27" s="31">
        <v>189</v>
      </c>
    </row>
    <row r="28" spans="1:2" s="34" customFormat="1" ht="15.75" thickBot="1" x14ac:dyDescent="0.3">
      <c r="A28" s="32" t="s">
        <v>33</v>
      </c>
      <c r="B28" s="33">
        <f>AVERAGE(B23:B27)</f>
        <v>189.8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12" ma:contentTypeDescription="Een nieuw document maken." ma:contentTypeScope="" ma:versionID="470fdf1e075dca26a388dbea4bc59d37">
  <xsd:schema xmlns:xsd="http://www.w3.org/2001/XMLSchema" xmlns:xs="http://www.w3.org/2001/XMLSchema" xmlns:p="http://schemas.microsoft.com/office/2006/metadata/properties" xmlns:ns3="eac5f7a4-719c-459a-993f-c334c6948003" xmlns:ns4="ef0fdacb-e8d0-4dee-93d6-a80ae5c4bcc4" targetNamespace="http://schemas.microsoft.com/office/2006/metadata/properties" ma:root="true" ma:fieldsID="b898dbc3d51f27d062c778e3d5266fbf" ns3:_="" ns4:_="">
    <xsd:import namespace="eac5f7a4-719c-459a-993f-c334c6948003"/>
    <xsd:import namespace="ef0fdacb-e8d0-4dee-93d6-a80ae5c4bc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fdacb-e8d0-4dee-93d6-a80ae5c4b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F0EF90-8A6E-43CF-A014-8DA56FE35E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E8D378-80C9-464B-B773-286169884E08}">
  <ds:schemaRefs>
    <ds:schemaRef ds:uri="http://schemas.microsoft.com/office/2006/documentManagement/types"/>
    <ds:schemaRef ds:uri="http://schemas.openxmlformats.org/package/2006/metadata/core-properties"/>
    <ds:schemaRef ds:uri="ef0fdacb-e8d0-4dee-93d6-a80ae5c4bcc4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eac5f7a4-719c-459a-993f-c334c694800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DC75CA-D775-4D64-976D-0BDF93988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ef0fdacb-e8d0-4dee-93d6-a80ae5c4b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Leerlingenaantallen</vt:lpstr>
      <vt:lpstr>Contracten</vt:lpstr>
      <vt:lpstr>Ritduur</vt:lpstr>
      <vt:lpstr>Overzicht corona-voertuigen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Lust</dc:creator>
  <cp:lastModifiedBy>Van Tilborg Michaël</cp:lastModifiedBy>
  <cp:lastPrinted>2021-04-22T16:29:30Z</cp:lastPrinted>
  <dcterms:created xsi:type="dcterms:W3CDTF">2020-12-15T07:35:28Z</dcterms:created>
  <dcterms:modified xsi:type="dcterms:W3CDTF">2021-04-22T16:29:32Z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