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laamseoverheid-my.sharepoint.com/personal/jeroen_achten_vlaanderen_be/Documents/Schriftelijke Vragen/20210326/"/>
    </mc:Choice>
  </mc:AlternateContent>
  <xr:revisionPtr revIDLastSave="0" documentId="8_{1EE2D4D0-CE33-4E1C-AD7E-41A15FE0A243}" xr6:coauthVersionLast="45" xr6:coauthVersionMax="45" xr10:uidLastSave="{00000000-0000-0000-0000-000000000000}"/>
  <bookViews>
    <workbookView xWindow="-108" yWindow="-108" windowWidth="23256" windowHeight="12576" tabRatio="921" xr2:uid="{457FB18C-DD45-4C15-A086-697D10AA472C}"/>
  </bookViews>
  <sheets>
    <sheet name="Jambon BUZA" sheetId="28" r:id="rId1"/>
    <sheet name="Demir Toerisme" sheetId="40" r:id="rId2"/>
    <sheet name="Crevits EWI" sheetId="23" r:id="rId3"/>
    <sheet name="Weyts OV" sheetId="31" r:id="rId4"/>
    <sheet name="Beke WVG" sheetId="32" r:id="rId5"/>
    <sheet name="Jambon Cultuur" sheetId="25" r:id="rId6"/>
    <sheet name="Weyts Sport" sheetId="24" r:id="rId7"/>
    <sheet name="Dalle Jeugd Media" sheetId="26" r:id="rId8"/>
    <sheet name="Crevits WSE" sheetId="33" r:id="rId9"/>
    <sheet name="Crevits LV" sheetId="27" r:id="rId10"/>
    <sheet name="Peeters MOW" sheetId="29" r:id="rId11"/>
    <sheet name="Somers KB" sheetId="34" r:id="rId12"/>
    <sheet name="Jambon KB" sheetId="37" r:id="rId13"/>
    <sheet name="Dalle KB - Brussel" sheetId="39" r:id="rId14"/>
    <sheet name="Demir OMG" sheetId="30"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28" l="1"/>
  <c r="B4" i="28"/>
  <c r="D5" i="30" l="1"/>
  <c r="B5" i="30"/>
  <c r="D29" i="32" l="1"/>
  <c r="B29" i="32"/>
  <c r="D6" i="33"/>
  <c r="B6" i="33"/>
  <c r="D13" i="31"/>
  <c r="B13" i="31"/>
  <c r="D6" i="27"/>
  <c r="B6" i="27"/>
  <c r="D8" i="26"/>
  <c r="B8" i="26"/>
  <c r="D5" i="25"/>
  <c r="B5" i="25"/>
  <c r="D10" i="24"/>
  <c r="B10" i="24"/>
  <c r="D9" i="37"/>
  <c r="B9" i="37"/>
  <c r="B17" i="34"/>
  <c r="D12" i="23"/>
  <c r="B12" i="23"/>
  <c r="D13" i="40"/>
  <c r="B13" i="40"/>
  <c r="D9" i="34" l="1"/>
  <c r="D17" i="34" s="1"/>
</calcChain>
</file>

<file path=xl/sharedStrings.xml><?xml version="1.0" encoding="utf-8"?>
<sst xmlns="http://schemas.openxmlformats.org/spreadsheetml/2006/main" count="205" uniqueCount="125">
  <si>
    <t>Omschrijving maatregel</t>
  </si>
  <si>
    <t>Ondersteuning opstart evenementensector</t>
  </si>
  <si>
    <t>Bijzonder exportsteun (Corona) en Starterspakket Internationalisering: FIT</t>
  </si>
  <si>
    <t>VLAM - corona exit plan</t>
  </si>
  <si>
    <t>Vergoeding voor Indaver voor opslag RMA (Risicohoudend Medisch Afval)</t>
  </si>
  <si>
    <t>Water- en energievergoeding bij tijdelijke werkloosheid door COVID-19</t>
  </si>
  <si>
    <t>IBO premie</t>
  </si>
  <si>
    <t>Premie wijkwerken</t>
  </si>
  <si>
    <t>Verhoging van het aanbod aan online cursussen van de Vlaamse Dienst voor Arbeidsbemiddeling en Beroepsopleiding (VDAB)</t>
  </si>
  <si>
    <t>Subsidies luchthavens noodfonds</t>
  </si>
  <si>
    <t>Subsidies autobus- en autocarsector</t>
  </si>
  <si>
    <t>Bijpassing exploitatie De Lijn maart-december</t>
  </si>
  <si>
    <t>Subsidies deelmobiliteit</t>
  </si>
  <si>
    <t xml:space="preserve">Versnelde investeringen m.b.t. HR en Organisatieontwikkeling </t>
  </si>
  <si>
    <t>Toekenning van een bijkomende toelage aan het Agentschap Integratie en Inburgering</t>
  </si>
  <si>
    <t>Projectsubsidie compensatie kosten kinderopvang: paasvakantie 2020, tijdens schooluren na paasvakantie 2020 en 3de golf</t>
  </si>
  <si>
    <t>Economisch en maatschappelijk relancecomité</t>
  </si>
  <si>
    <t>Noodfonds voor lokale besturen, de VGC en vzw 'De Rand'</t>
  </si>
  <si>
    <t>Subsidie consumptiebonnen: Vlaamse gemeenten en OCMW's enerzijds en Vlaamse gemeenschapscommissie anderzijds</t>
  </si>
  <si>
    <t>Noodfonds Brussel: projecten en Partners Brussel, Huis van het Nederlands, Muntpunt en partners ondersteund via VBF</t>
  </si>
  <si>
    <t>Eenmalige diplomabonus stagiairs verpleegkunde</t>
  </si>
  <si>
    <t>Middelen zomerkampen</t>
  </si>
  <si>
    <t>Noodfonds: VRT, Regionale omroepen, VAF - Media, Lokale Netwerkradio en Freelancers</t>
  </si>
  <si>
    <t>Noodfonds: VAF - Film, Literatuur Vlaanderen, Cultuurloket en Buitendiensten</t>
  </si>
  <si>
    <t>Apparaatskrediet en beleidsoverschrijdend</t>
  </si>
  <si>
    <t>Noodfonds: Kampeermateriaal, ULDK, Landelijk Jeugdwerk en Jeugdhostels</t>
  </si>
  <si>
    <t>ICT-uitgaven in kader van digitale noden jeugdhulpvoorzieningen</t>
  </si>
  <si>
    <t>Revalidatiesectoren</t>
  </si>
  <si>
    <t>Schakelzorgcentra</t>
  </si>
  <si>
    <t>Alternatieve testinitiatieven</t>
  </si>
  <si>
    <t>Crisismanagers</t>
  </si>
  <si>
    <t>VIPA: compensatie beschermend materiaal, vergoeding van infrastructurele meerkosten en beschermingsmateriaal en uitbreiding kennisloket en toepassing AXI</t>
  </si>
  <si>
    <t>Buffercapaciteit centra voor herstelverblijf en ziekenhuizen</t>
  </si>
  <si>
    <t>Plan kwetsbare kinderen minister Dalle: subsidies aan Huizen van het Kind voor aankoop vrijetijdsmateriaal, huiswerkbegeleiding en Nupraatikerover</t>
  </si>
  <si>
    <t xml:space="preserve">Contact tracing opstart call center Smals platform en ondersteuning IFC door E&amp;Y consultants </t>
  </si>
  <si>
    <t>Impact op maatschappelijk kwetsare kinderen en jongeren, o.a. subsidie Zelfmoordlijn</t>
  </si>
  <si>
    <t>Actieplan Mentaal Welzijn</t>
  </si>
  <si>
    <t>Ondersteuning lokale initiatieven en COVID-19 teams: opleiding</t>
  </si>
  <si>
    <t>Compensatie persoonlijk beschermingsmateriaal diensten gezinszorg</t>
  </si>
  <si>
    <t>Verhoging persoonlijk assistentiebudget, persoonsvolgend budget en vergoeding gederfde woonkosten bij niet-verblijf t.a.v. zorgaanbieders</t>
  </si>
  <si>
    <t>Afname- en triagecentra</t>
  </si>
  <si>
    <t>Uitzonderlijke gezinsbijslag i.k.v. COVID-19</t>
  </si>
  <si>
    <t>Pneumokokkenvaccinatie woonzorgcentra</t>
  </si>
  <si>
    <t>Communicatie inzake COVID-19 vaccinatie en projectmanagement vaccinaties</t>
  </si>
  <si>
    <t>Contact tracing communicatie, contact traciging app, AWS platform, snowflake platform, expertise privacygevoelige data, gebruikersonderzoek app door IMEC</t>
  </si>
  <si>
    <t>Testdorp Antwerpen</t>
  </si>
  <si>
    <t>Preventie: overheidsopdracht contacttracing</t>
  </si>
  <si>
    <t>Zorgraden: subsidies voor contact- en bronopsporing</t>
  </si>
  <si>
    <t>Mobiele Teams Infectieziektebestrijding</t>
  </si>
  <si>
    <t>Hinderpremie</t>
  </si>
  <si>
    <t>Compensatiepremie</t>
  </si>
  <si>
    <t>Ouderenzorg: dagprijscompensatie  voor dagopvang, woonzorgcentra en centra voor kortverblijf en dagzorgcentra, de inzet van extra personeel, de compensatie voor de sluiting en onderbezetting van CDO's en de compensatie voor de overschrijding van de erkende capaciteit van de woonzorgcentra</t>
  </si>
  <si>
    <t>Compensatieregeling opvang voor baby's en peuters en buitenschoolse kinderopvang en de compensatie voor consultatiebureaus</t>
  </si>
  <si>
    <t xml:space="preserve">Sociaal toerisme: bijkomende projectoproep Iedereen Verdient Vakantie 2020 </t>
  </si>
  <si>
    <t>Sociaal toerisme: bijkomende projectoproep Iedereen Verdient Vakantie 2021</t>
  </si>
  <si>
    <t>Sociaal toerisme: ondersteuning netwerkpartners voor activiteiten voor kwetsbare vakantiegangers</t>
  </si>
  <si>
    <t>Sociaal toerisme: eenmalige opstartkost solidariteitsfonds Iedereen Verdient Vakantie</t>
  </si>
  <si>
    <t>Sociaal toerisme: eenmalige heropstartskost Rap-Op Stap kantoren</t>
  </si>
  <si>
    <t xml:space="preserve">Sociaal toerisme: compensatie verloren overnachtingen van zorgverblijven </t>
  </si>
  <si>
    <t xml:space="preserve">Sociaal toerisme: compensatie verloren vakanties van vakantieorganisaties </t>
  </si>
  <si>
    <t>Sociaal toerisme: aankopen contingenten bij netwerkpartners om een vakantie-aanbod te garanderen</t>
  </si>
  <si>
    <t xml:space="preserve">Sociaal toerisme: compensatie verloren overnachtingen van jeugdverblijven (types A, B en C) </t>
  </si>
  <si>
    <t>Communicatiecampagne, creatie en aankoop van mediaruimte sensibilisering coronavirus</t>
  </si>
  <si>
    <t>Contacttracing</t>
  </si>
  <si>
    <t>Contact tracing - contract met ziekenfondsen en call centra: uitgaven tem december</t>
  </si>
  <si>
    <t>Digitale instrumenten en projectsubsidie VVSG cyberveiligheid</t>
  </si>
  <si>
    <t>Bijkomend krediet voor de kosten van contactcenter 1700 n.a.v. extra prestaties voor het informeren over de coronamaatregelen</t>
  </si>
  <si>
    <t>Totaal Gereserveerd (EUR)</t>
  </si>
  <si>
    <t>Herverdeeld VAK (EUR)</t>
  </si>
  <si>
    <t>Aantal orders (vastleggingen) per cluster</t>
  </si>
  <si>
    <t>Aankoop van mondmaskers en beschermend zorgmateriaal en aankoop van sneltesten</t>
  </si>
  <si>
    <t>De digitalisering van de besluitvorming VR toepassing Kaleidos, de ontwikkeling van de persberichtentoepassing en versnelde investeringen m.b.t. de digitale werkplek en basis-infrastructuur</t>
  </si>
  <si>
    <t>Aankoop materiaal voor het klaarmaken en toedienen van de COVID-19 vaccins</t>
  </si>
  <si>
    <t>Actieplan Generatie Veerkracht</t>
  </si>
  <si>
    <t>Awel &amp; De Ambrassade: communicatie naar jongeren</t>
  </si>
  <si>
    <t>Noodfonds Jeugd: gereserveerd bedrag is hoger dan herverdeeld VAK, dit door herverdeling van middelen vanuit Noodfonds Cultuur bij BA 2020.</t>
  </si>
  <si>
    <t>Opmerkingen beleidsdomein</t>
  </si>
  <si>
    <t>Ondersteund via het Vlaams Brusselfonds (totaal 40.000 euro):
Brussel Behoort ons Toe: 450 euro 22/07/2020 (bewijsstuk: jaarrekening)
Imal: 26.510 euro 22/07/2020 (bewijsstuk: jaarrekening)
VKConcerts: 13.040 euro 22/07/2020 (bewijsstuk: jaarrekening)</t>
  </si>
  <si>
    <t>De overbenutting van de coronamiddelen voor communicatieacties  en voor het contactcenter 1700 werd gefinancierd via beschikbare saldi op de reguliere kredieten binnen het betrokken begrotingsartikel.</t>
  </si>
  <si>
    <t>geen</t>
  </si>
  <si>
    <t>Sociaal toerisme: bijdrage aan solidariteitsfonds Iedereen Verdient Vakantie</t>
  </si>
  <si>
    <t>Begrotingsruiter 2021</t>
  </si>
  <si>
    <t>TOTAAL</t>
  </si>
  <si>
    <t>Er is een duidelijk lager bedrag gereserveerd dan herverdeeld omdat van het herverdeelde bedrag voor subsidies voor de autobus- en autocarsector 7.030.000 euro herverdeeld werd naar De Lijn voor versterkingsritten. Het totaal herverdeelde bedrag voor de subsidies van de autobus- en autocarsector bedraagt dus in werkelijkheid 8.510.000 euro VAK.</t>
  </si>
  <si>
    <t>Er is een duidelijk hoger bedrag gereserveerd dan herverdeeld omdat van het herverdeelde bedrag voor subsidies voor de autobus- en autocarsector 7.030.000 euro herverdeeld werd naar De Lijn voor versterkingsritten. Het totaal herverdeelde bedrag voor de de bijpassing voor de exploitatie van De Lijn bedraagt dus in werkelijkheid 65.504.000 euro VAK.</t>
  </si>
  <si>
    <t>Na interne herschikking</t>
  </si>
  <si>
    <t>Tegemoetkoming in kader van corona aan professionele siertelers en aardappeltelers (luik siertelers)</t>
  </si>
  <si>
    <t>Tegemoetkoming in kader van corona aan professionele siertelers en aardappeltelers (luik aardappeltelers)</t>
  </si>
  <si>
    <t xml:space="preserve">Coronamaatregelen (cfr. infra - uitsplitsing per maatregel) </t>
  </si>
  <si>
    <t>Corona Ondersteuningspremie</t>
  </si>
  <si>
    <t>Nieuw Vlaams Beschermingsmechanisme</t>
  </si>
  <si>
    <t>Vlaams Beschermingsmechanisme 3</t>
  </si>
  <si>
    <t>Vlaams Beschermingsmechanisme 4</t>
  </si>
  <si>
    <t>Vlaams Beschermingsmechanisme</t>
  </si>
  <si>
    <t>Evenementen</t>
  </si>
  <si>
    <t>VSF- Vlaamse Sportfederatie</t>
  </si>
  <si>
    <t>structurele beleidspartners</t>
  </si>
  <si>
    <t>Sportfederaties</t>
  </si>
  <si>
    <t>Sportkompas - sportwerk</t>
  </si>
  <si>
    <t>Sportkompas - sportamundi</t>
  </si>
  <si>
    <t xml:space="preserve">Toekenning van steun aan de sportsector in het kader van het noodfonds Sport n.a.v. de COVID-19 pandemie </t>
  </si>
  <si>
    <t>Uitvoering opgesplitst in de lijnen hieronder</t>
  </si>
  <si>
    <t>De uitgaven voor ouderenzorg bevatten niet alleen uitgaven die gedekt worden door de corona-provisie maar ook door de onderbenutting binnen de sector ouderenzorg (reguliere kredieten WZC en centra voor dagverzorging) die werd ingeschat op deze budgetten en die na goedkeuring door de VR hiervoor werden aangewend. Zie beslissing VR tabblad geconsolideerd overzicht. De uitgaven zijn daardoor hoger dan vanuit de coronaprovisie herverdeeld werd.</t>
  </si>
  <si>
    <t>De middelen voor revalidatie is een budget voor het opvangen van persoonlijke aandelen in de revalidatie-uitgaven. De kost van deze uitgaven moet nog worden gefactureerd in de loop van 2021. De afrekening hiervan moet dus nog gebeuren.
Deze kosten worden meegenomen in de reguliere financiering van de reva-ziekenhuizen en conventies.</t>
  </si>
  <si>
    <t>Er is vastgelegd maar nog geen budget uitgegeven. In de loop van dit jaar worden de facturen verrekend. Op basis hiervan zal duidelijk worden hoeveel van het maximaal vastgelegde bedrag uiteindelijk toegekend wordt aan de diensten gezinszorg.</t>
  </si>
  <si>
    <t>NVT</t>
  </si>
  <si>
    <t>Deze werden in verschillende betaalbatches uitbetaald, deels door FONS, deels door de private uitbetalingsactoren</t>
  </si>
  <si>
    <t>2020 is nog niet volledig afgerond, er wordt geraamd dat er nog 1,523 mio euro zal bijkomen</t>
  </si>
  <si>
    <t>Geen inkooporders, het gaat hier om lonen en werkingskosten. Budget gaat wel volledig benut worden in 2021.</t>
  </si>
  <si>
    <t xml:space="preserve">actie 48 loopt door in 2021, overdracht 1.683.383,44€ conform begrotingsruiter </t>
  </si>
  <si>
    <t>164 vastleggingen voor gemeenten en OCMW's in betaalbatch</t>
  </si>
  <si>
    <t>286 gemeenten en OCMW's in betaalbatch</t>
  </si>
  <si>
    <t>VAK en VEK 2020 werden overgedragen naar 2021 via bestelaanvraag</t>
  </si>
  <si>
    <t>296 gemeenten in betaalbatch Noodfonds (cultuur, jeugd, sport)
Betaalbatched via interface: geen link naar inkooporder</t>
  </si>
  <si>
    <t>300 gemeenten in betaalbatch Armoede
Betaalbatched via interface: geen link naar inkooporder</t>
  </si>
  <si>
    <t>Onderverdeeld in subtotalen hieronder</t>
  </si>
  <si>
    <t>4 in 1 nota
- Projectoproep organisatie remediëringstrajecten (zomerscholen ronde 1 en 2)
- Toekenning diverse ICT-investeringen leerplichtonderwijs en hoger onderwijs (Generieke IT-impuls + diverse subsidies: Digital for Youth, CLBch@t, digitaal lesmateriaal …)
- Toekenning bijkomende middelen organisatie toelatingsexamen arts-tandarts
- Zomerscholen.Vlaanderen als digitale en multimediale variant zomerscholen</t>
  </si>
  <si>
    <t>Permanentie- en afschakelplan onderwijsinternaten, MPIGO en IPO - verzekeren opvang tijdens periode waarop internaat normaliter gesloten is</t>
  </si>
  <si>
    <t>Toekenning van een compensatie aan de instellingen hoger onderwijs voor de gemaakte kosten ingevolge COVID-19 en van een extra werkingsbudget aan de studentenvoorzieningen voor de ondersteuning van studenten met financiële problemen</t>
  </si>
  <si>
    <t>3 in 1 toelage
- Compensatie geannuleerde schooluitstappen en -reizen en gederfde inkomsten voor het basis- en secundair onderwijs
- Toekenning extra ICT-ondersteuning in het basisonderwijs (vanaf het 5de leerjaar) en het secundair onderwijs (uitbouw IT-infrastructuur, extra IT-coördinatie en ondersteuning)
- Toekenning extra werkingsbudget voor de bijkomende kosten voor de aankoop poetsmateriaal en hygiënische uitrusting, en de inzet van extra poetspersoneel</t>
  </si>
  <si>
    <t>Extra werkingsbudget leerplichtonderwijs - Strategische reserve mondmaskers en ontsmettingsproducten</t>
  </si>
  <si>
    <t>2 in 1 nota (incl. heroriëntering middelen remediëringstrajecten voor aankoop laptops)
- Projectoproep organisatie aanvullende remediëringstrajecten secundair onderwijs (herfst- en winterscholen)
- Toekenning toelage aankoop laptops voor kwetsbare leerlingen en studenten</t>
  </si>
  <si>
    <t>Toekenning van extra werkingsbudget voor scholen van het gewoon en buitengewoon basis- en secundair onderwijs en clb, en middelen voor contactonderzoek door de clb en extra busbegeleiding in het buitengewoon onderwijs (periode september - december 2020)</t>
  </si>
  <si>
    <t>Toekenning aanvullend budget voor onderwijspersoneel als compensatie voor de vervanging van afwezige personeelsleden in het leerplichtonderwijs</t>
  </si>
  <si>
    <t>Toekenning extra werkingsbudget voor bijkomende hygiëne- en veiligheidsmaatregelen in het dko, de cvo en cbe, en de clb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</si>
</sst>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s>
  <fills count="3">
    <fill>
      <patternFill patternType="none"/>
    </fill>
    <fill>
      <patternFill patternType="gray125"/>
    </fill>
    <fill>
      <patternFill patternType="solid">
        <fgColor rgb="FF92D05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2" borderId="0" xfId="0" applyFont="1" applyFill="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ill="1" applyAlignment="1">
      <alignment horizontal="left" vertical="center" wrapText="1"/>
    </xf>
    <xf numFmtId="0" fontId="3" fillId="0" borderId="0" xfId="0" applyFont="1" applyAlignment="1">
      <alignment horizontal="left" vertical="center" wrapText="1"/>
    </xf>
    <xf numFmtId="0" fontId="0" fillId="0" borderId="0" xfId="0" applyAlignment="1">
      <alignment vertical="center"/>
    </xf>
    <xf numFmtId="0" fontId="2" fillId="2" borderId="0" xfId="0" applyFont="1" applyFill="1" applyAlignment="1">
      <alignment vertical="center"/>
    </xf>
    <xf numFmtId="0" fontId="2" fillId="2" borderId="0" xfId="0" applyFont="1" applyFill="1" applyAlignment="1">
      <alignment horizontal="left" vertical="center" wrapText="1"/>
    </xf>
    <xf numFmtId="0" fontId="0" fillId="0" borderId="0" xfId="0" applyFill="1" applyAlignment="1">
      <alignment vertical="center" wrapText="1"/>
    </xf>
    <xf numFmtId="0" fontId="4" fillId="0" borderId="0" xfId="0" applyFont="1" applyAlignment="1">
      <alignment vertical="center"/>
    </xf>
    <xf numFmtId="0" fontId="0" fillId="0" borderId="0" xfId="0" applyFont="1" applyAlignment="1">
      <alignment vertical="center" wrapText="1"/>
    </xf>
    <xf numFmtId="164" fontId="0" fillId="0" borderId="0" xfId="1" applyNumberFormat="1" applyFont="1" applyAlignment="1">
      <alignment horizontal="right" vertical="center"/>
    </xf>
    <xf numFmtId="0" fontId="0" fillId="0" borderId="1" xfId="0" applyBorder="1" applyAlignment="1">
      <alignment vertical="center"/>
    </xf>
    <xf numFmtId="0" fontId="0" fillId="0" borderId="4" xfId="0" applyBorder="1" applyAlignment="1">
      <alignment vertical="center"/>
    </xf>
    <xf numFmtId="0" fontId="2" fillId="0" borderId="0" xfId="0" applyFont="1" applyAlignment="1">
      <alignment vertical="center"/>
    </xf>
    <xf numFmtId="164" fontId="0" fillId="0" borderId="0" xfId="1" applyNumberFormat="1" applyFont="1" applyAlignment="1">
      <alignment vertical="center" wrapText="1"/>
    </xf>
    <xf numFmtId="164" fontId="0" fillId="0" borderId="0" xfId="1" applyNumberFormat="1" applyFont="1" applyAlignment="1">
      <alignment horizontal="right" vertical="center" wrapText="1"/>
    </xf>
    <xf numFmtId="4" fontId="0" fillId="0" borderId="0" xfId="0" applyNumberFormat="1" applyAlignment="1">
      <alignment vertical="center" wrapText="1"/>
    </xf>
    <xf numFmtId="164" fontId="0" fillId="0" borderId="0" xfId="1" applyNumberFormat="1" applyFont="1" applyFill="1" applyAlignment="1">
      <alignment horizontal="right" vertical="center"/>
    </xf>
    <xf numFmtId="164" fontId="0" fillId="0" borderId="0" xfId="1" applyNumberFormat="1" applyFont="1" applyBorder="1" applyAlignment="1">
      <alignment horizontal="right" vertical="center" wrapText="1"/>
    </xf>
    <xf numFmtId="164" fontId="0" fillId="0" borderId="0" xfId="1" applyNumberFormat="1" applyFont="1" applyBorder="1" applyAlignment="1">
      <alignment horizontal="right" vertical="center"/>
    </xf>
    <xf numFmtId="164" fontId="1" fillId="0" borderId="0" xfId="1" applyNumberFormat="1" applyFont="1" applyFill="1" applyAlignment="1">
      <alignment horizontal="right" vertical="center"/>
    </xf>
    <xf numFmtId="0" fontId="0" fillId="0" borderId="0" xfId="0"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horizontal="right" vertical="center" wrapText="1"/>
    </xf>
    <xf numFmtId="164" fontId="2" fillId="0" borderId="0" xfId="0" applyNumberFormat="1" applyFont="1" applyAlignment="1">
      <alignment horizontal="right" vertical="center"/>
    </xf>
    <xf numFmtId="164" fontId="0" fillId="0" borderId="0" xfId="1" applyNumberFormat="1" applyFont="1" applyFill="1" applyAlignment="1">
      <alignment horizontal="right" vertical="center" wrapText="1"/>
    </xf>
    <xf numFmtId="0" fontId="0" fillId="0" borderId="0" xfId="0" applyAlignment="1">
      <alignment horizontal="right" vertical="center" wrapText="1"/>
    </xf>
    <xf numFmtId="3" fontId="0" fillId="0" borderId="0" xfId="0" applyNumberFormat="1" applyBorder="1" applyAlignment="1">
      <alignment horizontal="right" vertical="center"/>
    </xf>
    <xf numFmtId="3" fontId="0" fillId="0" borderId="2" xfId="0" applyNumberFormat="1" applyBorder="1" applyAlignment="1">
      <alignment horizontal="right" vertical="center"/>
    </xf>
    <xf numFmtId="3" fontId="0" fillId="0" borderId="3" xfId="0" applyNumberFormat="1" applyBorder="1" applyAlignment="1">
      <alignment horizontal="right" vertical="center"/>
    </xf>
    <xf numFmtId="3" fontId="0" fillId="0" borderId="5" xfId="0" applyNumberFormat="1" applyBorder="1" applyAlignment="1">
      <alignment horizontal="right" vertical="center"/>
    </xf>
    <xf numFmtId="3" fontId="0" fillId="0" borderId="0" xfId="0" applyNumberFormat="1" applyAlignment="1">
      <alignment horizontal="right" vertical="center"/>
    </xf>
    <xf numFmtId="0" fontId="2" fillId="0" borderId="6" xfId="0" applyFont="1" applyBorder="1" applyAlignment="1">
      <alignmen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164" fontId="2" fillId="0" borderId="0" xfId="1" applyNumberFormat="1" applyFont="1" applyAlignment="1">
      <alignment horizontal="right" vertical="center" wrapText="1"/>
    </xf>
    <xf numFmtId="164" fontId="2" fillId="0" borderId="0" xfId="1" applyNumberFormat="1" applyFont="1" applyAlignment="1">
      <alignment horizontal="right" vertical="center"/>
    </xf>
  </cellXfs>
  <cellStyles count="2">
    <cellStyle name="Komma" xfId="1" builtinId="3"/>
    <cellStyle name="Standaard" xfId="0" builtinId="0"/>
  </cellStyles>
  <dxfs count="0"/>
  <tableStyles count="0" defaultTableStyle="TableStyleMedium2" defaultPivotStyle="PivotStyleLight16"/>
  <colors>
    <mruColors>
      <color rgb="FFFF00FF"/>
      <color rgb="FFCC66FF"/>
      <color rgb="FFCC0099"/>
      <color rgb="FFCC3300"/>
      <color rgb="FFCCFFCC"/>
      <color rgb="FF990033"/>
      <color rgb="FF6600CC"/>
      <color rgb="FFFFFF66"/>
      <color rgb="FFFF7C80"/>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8F78E-5A15-4838-B8E5-B65386688A4D}">
  <sheetPr>
    <tabColor rgb="FFFFFF00"/>
    <pageSetUpPr fitToPage="1"/>
  </sheetPr>
  <dimension ref="A2:E4"/>
  <sheetViews>
    <sheetView tabSelected="1" workbookViewId="0">
      <pane ySplit="2" topLeftCell="A3" activePane="bottomLeft" state="frozen"/>
      <selection pane="bottomLeft" activeCell="D11" sqref="D11"/>
    </sheetView>
  </sheetViews>
  <sheetFormatPr defaultColWidth="8.88671875" defaultRowHeight="14.4" x14ac:dyDescent="0.3"/>
  <cols>
    <col min="1" max="1" width="62" style="6" bestFit="1"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x14ac:dyDescent="0.3">
      <c r="A3" s="6" t="s">
        <v>2</v>
      </c>
      <c r="B3" s="12">
        <v>3000000</v>
      </c>
      <c r="C3" s="12">
        <v>539</v>
      </c>
      <c r="D3" s="12">
        <v>2999000</v>
      </c>
    </row>
    <row r="4" spans="1:5" x14ac:dyDescent="0.3">
      <c r="B4" s="26">
        <f>SUM(B3)</f>
        <v>3000000</v>
      </c>
      <c r="C4" s="26"/>
      <c r="D4" s="26">
        <f t="shared" ref="D4" si="0">SUM(D3)</f>
        <v>2999000</v>
      </c>
    </row>
  </sheetData>
  <pageMargins left="0.7" right="0.7" top="0.75" bottom="0.75" header="0.3" footer="0.3"/>
  <pageSetup paperSize="9"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2A296-B4C2-4B2C-B495-42FE7CB436EC}">
  <sheetPr>
    <tabColor rgb="FFFFC000"/>
    <pageSetUpPr fitToPage="1"/>
  </sheetPr>
  <dimension ref="A2:E7"/>
  <sheetViews>
    <sheetView workbookViewId="0">
      <pane ySplit="2" topLeftCell="A3" activePane="bottomLeft" state="frozen"/>
      <selection pane="bottomLeft" activeCell="E34" sqref="E34"/>
    </sheetView>
  </sheetViews>
  <sheetFormatPr defaultColWidth="8.88671875" defaultRowHeight="14.4" x14ac:dyDescent="0.3"/>
  <cols>
    <col min="1" max="1" width="71.5546875" style="6" bestFit="1"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x14ac:dyDescent="0.3">
      <c r="A3" s="2" t="s">
        <v>3</v>
      </c>
      <c r="B3" s="17">
        <v>300000</v>
      </c>
      <c r="C3" s="17">
        <v>1</v>
      </c>
      <c r="D3" s="17">
        <v>300000</v>
      </c>
      <c r="E3" s="2"/>
    </row>
    <row r="4" spans="1:5" ht="28.8" x14ac:dyDescent="0.3">
      <c r="A4" s="2" t="s">
        <v>86</v>
      </c>
      <c r="B4" s="17">
        <v>25000000</v>
      </c>
      <c r="C4" s="17">
        <v>135</v>
      </c>
      <c r="D4" s="17">
        <v>10329066.41</v>
      </c>
      <c r="E4" s="11"/>
    </row>
    <row r="5" spans="1:5" ht="28.8" x14ac:dyDescent="0.3">
      <c r="A5" s="2" t="s">
        <v>87</v>
      </c>
      <c r="B5" s="17">
        <v>10000000</v>
      </c>
      <c r="C5" s="17">
        <v>404</v>
      </c>
      <c r="D5" s="17">
        <v>5189607.21</v>
      </c>
    </row>
    <row r="6" spans="1:5" x14ac:dyDescent="0.3">
      <c r="B6" s="26">
        <f>SUM(B3:B5)</f>
        <v>35300000</v>
      </c>
      <c r="D6" s="26">
        <f>SUM(D3:D5)</f>
        <v>15818673.620000001</v>
      </c>
    </row>
    <row r="7" spans="1:5" x14ac:dyDescent="0.3">
      <c r="E7" s="2"/>
    </row>
  </sheetData>
  <pageMargins left="0.7" right="0.7" top="0.75" bottom="0.75" header="0.3" footer="0.3"/>
  <pageSetup paperSize="9" scale="6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E95AF-34D5-468C-AE20-2E06C6823EE4}">
  <sheetPr>
    <tabColor rgb="FF00B0F0"/>
    <pageSetUpPr fitToPage="1"/>
  </sheetPr>
  <dimension ref="A2:E17"/>
  <sheetViews>
    <sheetView workbookViewId="0">
      <pane ySplit="2" topLeftCell="A3" activePane="bottomLeft" state="frozen"/>
      <selection pane="bottomLeft" activeCell="A3" sqref="A3"/>
    </sheetView>
  </sheetViews>
  <sheetFormatPr defaultColWidth="8.88671875" defaultRowHeight="14.4" x14ac:dyDescent="0.3"/>
  <cols>
    <col min="1" max="1" width="38.77734375" style="6" bestFit="1"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x14ac:dyDescent="0.3">
      <c r="A3" s="6" t="s">
        <v>9</v>
      </c>
      <c r="B3" s="21">
        <v>2575000</v>
      </c>
      <c r="C3" s="29">
        <v>6</v>
      </c>
      <c r="D3" s="29">
        <v>2338791</v>
      </c>
      <c r="E3" s="2"/>
    </row>
    <row r="4" spans="1:5" ht="72" x14ac:dyDescent="0.3">
      <c r="A4" s="6" t="s">
        <v>10</v>
      </c>
      <c r="B4" s="21">
        <v>15540000</v>
      </c>
      <c r="C4" s="29">
        <v>167</v>
      </c>
      <c r="D4" s="29">
        <v>7544838.7999999989</v>
      </c>
      <c r="E4" s="11" t="s">
        <v>83</v>
      </c>
    </row>
    <row r="5" spans="1:5" ht="72" x14ac:dyDescent="0.3">
      <c r="A5" s="6" t="s">
        <v>11</v>
      </c>
      <c r="B5" s="21">
        <v>58474000</v>
      </c>
      <c r="C5" s="29">
        <v>1</v>
      </c>
      <c r="D5" s="29">
        <v>65504000</v>
      </c>
      <c r="E5" s="11" t="s">
        <v>84</v>
      </c>
    </row>
    <row r="6" spans="1:5" x14ac:dyDescent="0.3">
      <c r="A6" s="6" t="s">
        <v>12</v>
      </c>
      <c r="B6" s="21">
        <v>460000</v>
      </c>
      <c r="C6" s="29">
        <v>10</v>
      </c>
      <c r="D6" s="29">
        <v>418669</v>
      </c>
    </row>
    <row r="7" spans="1:5" x14ac:dyDescent="0.3">
      <c r="E7" s="2"/>
    </row>
    <row r="9" spans="1:5" x14ac:dyDescent="0.3">
      <c r="A9" s="15" t="s">
        <v>85</v>
      </c>
    </row>
    <row r="10" spans="1:5" x14ac:dyDescent="0.3">
      <c r="A10" s="13" t="s">
        <v>9</v>
      </c>
      <c r="B10" s="30">
        <v>2575000</v>
      </c>
      <c r="C10" s="30">
        <v>6</v>
      </c>
      <c r="D10" s="31">
        <v>2338791</v>
      </c>
    </row>
    <row r="11" spans="1:5" x14ac:dyDescent="0.3">
      <c r="A11" s="14" t="s">
        <v>10</v>
      </c>
      <c r="B11" s="29">
        <v>8510000</v>
      </c>
      <c r="C11" s="29">
        <v>167</v>
      </c>
      <c r="D11" s="32">
        <v>7544838.7999999989</v>
      </c>
    </row>
    <row r="12" spans="1:5" x14ac:dyDescent="0.3">
      <c r="A12" s="14" t="s">
        <v>11</v>
      </c>
      <c r="B12" s="29">
        <v>65504000</v>
      </c>
      <c r="C12" s="29">
        <v>1</v>
      </c>
      <c r="D12" s="32">
        <v>65504000</v>
      </c>
    </row>
    <row r="13" spans="1:5" x14ac:dyDescent="0.3">
      <c r="A13" s="14" t="s">
        <v>12</v>
      </c>
      <c r="B13" s="29">
        <v>460000</v>
      </c>
      <c r="C13" s="29">
        <v>10</v>
      </c>
      <c r="D13" s="32">
        <v>418669</v>
      </c>
    </row>
    <row r="14" spans="1:5" x14ac:dyDescent="0.3">
      <c r="A14" s="34" t="s">
        <v>82</v>
      </c>
      <c r="B14" s="35">
        <v>77049000</v>
      </c>
      <c r="C14" s="35"/>
      <c r="D14" s="36">
        <v>75806298.799999997</v>
      </c>
    </row>
    <row r="16" spans="1:5" x14ac:dyDescent="0.3">
      <c r="B16" s="26"/>
      <c r="D16" s="26"/>
    </row>
    <row r="17" spans="2:2" x14ac:dyDescent="0.3">
      <c r="B17" s="33"/>
    </row>
  </sheetData>
  <pageMargins left="0.7" right="0.7" top="0.75" bottom="0.75" header="0.3" footer="0.3"/>
  <pageSetup paperSize="9" scale="7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B672A-01EE-4ECE-A2EB-98CD2C84DED9}">
  <sheetPr>
    <tabColor rgb="FF00B0F0"/>
    <pageSetUpPr fitToPage="1"/>
  </sheetPr>
  <dimension ref="A2:E18"/>
  <sheetViews>
    <sheetView zoomScale="87" zoomScaleNormal="87" workbookViewId="0">
      <pane ySplit="2" topLeftCell="A3" activePane="bottomLeft" state="frozen"/>
      <selection pane="bottomLeft" activeCell="A3" sqref="A3"/>
    </sheetView>
  </sheetViews>
  <sheetFormatPr defaultColWidth="8.88671875" defaultRowHeight="14.4" x14ac:dyDescent="0.3"/>
  <cols>
    <col min="1" max="1" width="71.21875" style="2"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1" t="s">
        <v>0</v>
      </c>
      <c r="B2" s="24" t="s">
        <v>68</v>
      </c>
      <c r="C2" s="25" t="s">
        <v>69</v>
      </c>
      <c r="D2" s="25" t="s">
        <v>67</v>
      </c>
      <c r="E2" s="8" t="s">
        <v>76</v>
      </c>
    </row>
    <row r="3" spans="1:5" ht="28.8" x14ac:dyDescent="0.3">
      <c r="A3" s="9" t="s">
        <v>65</v>
      </c>
      <c r="B3" s="19">
        <v>2180000</v>
      </c>
      <c r="C3" s="12">
        <v>86</v>
      </c>
      <c r="D3" s="12">
        <v>496157.83000000066</v>
      </c>
      <c r="E3" s="2" t="s">
        <v>109</v>
      </c>
    </row>
    <row r="4" spans="1:5" ht="28.8" x14ac:dyDescent="0.3">
      <c r="A4" s="9" t="s">
        <v>15</v>
      </c>
      <c r="B4" s="19">
        <v>19662000</v>
      </c>
      <c r="C4" s="12"/>
      <c r="D4" s="12"/>
      <c r="E4" s="15" t="s">
        <v>115</v>
      </c>
    </row>
    <row r="5" spans="1:5" x14ac:dyDescent="0.3">
      <c r="A5" s="9"/>
      <c r="B5" s="19"/>
      <c r="C5" s="12">
        <v>3</v>
      </c>
      <c r="D5" s="12">
        <v>694375.67</v>
      </c>
      <c r="E5" s="11"/>
    </row>
    <row r="6" spans="1:5" x14ac:dyDescent="0.3">
      <c r="A6" s="9"/>
      <c r="B6" s="19"/>
      <c r="C6" s="12">
        <v>164</v>
      </c>
      <c r="D6" s="12">
        <v>3821020</v>
      </c>
      <c r="E6" s="11" t="s">
        <v>110</v>
      </c>
    </row>
    <row r="7" spans="1:5" ht="28.8" x14ac:dyDescent="0.3">
      <c r="A7" s="9" t="s">
        <v>18</v>
      </c>
      <c r="B7" s="19">
        <v>15000000</v>
      </c>
      <c r="C7" s="12"/>
      <c r="D7" s="12"/>
      <c r="E7" s="15" t="s">
        <v>115</v>
      </c>
    </row>
    <row r="8" spans="1:5" x14ac:dyDescent="0.3">
      <c r="A8" s="9"/>
      <c r="B8" s="19"/>
      <c r="C8" s="20">
        <v>1</v>
      </c>
      <c r="D8" s="21">
        <v>675000</v>
      </c>
    </row>
    <row r="9" spans="1:5" x14ac:dyDescent="0.3">
      <c r="A9" s="9"/>
      <c r="B9" s="19"/>
      <c r="C9" s="20">
        <v>286</v>
      </c>
      <c r="D9" s="21">
        <f>10142450.83+2466445.78</f>
        <v>12608896.609999999</v>
      </c>
      <c r="E9" s="6" t="s">
        <v>111</v>
      </c>
    </row>
    <row r="10" spans="1:5" x14ac:dyDescent="0.3">
      <c r="A10" s="9" t="s">
        <v>13</v>
      </c>
      <c r="B10" s="19">
        <v>1728000</v>
      </c>
      <c r="C10" s="12">
        <v>56</v>
      </c>
      <c r="D10" s="12">
        <v>1707789.3900000001</v>
      </c>
    </row>
    <row r="11" spans="1:5" x14ac:dyDescent="0.3">
      <c r="A11" s="9" t="s">
        <v>63</v>
      </c>
      <c r="B11" s="19">
        <v>11643000</v>
      </c>
      <c r="C11" s="12">
        <v>0</v>
      </c>
      <c r="D11" s="12">
        <v>0</v>
      </c>
      <c r="E11" s="2" t="s">
        <v>112</v>
      </c>
    </row>
    <row r="12" spans="1:5" ht="32.25" customHeight="1" x14ac:dyDescent="0.3">
      <c r="A12" s="9" t="s">
        <v>14</v>
      </c>
      <c r="B12" s="19">
        <v>200000</v>
      </c>
      <c r="C12" s="12">
        <v>1</v>
      </c>
      <c r="D12" s="12">
        <v>200000</v>
      </c>
    </row>
    <row r="13" spans="1:5" x14ac:dyDescent="0.3">
      <c r="A13" s="9" t="s">
        <v>17</v>
      </c>
      <c r="B13" s="22">
        <v>102300000</v>
      </c>
      <c r="C13" s="12"/>
      <c r="D13" s="12"/>
      <c r="E13" s="15" t="s">
        <v>115</v>
      </c>
    </row>
    <row r="14" spans="1:5" x14ac:dyDescent="0.3">
      <c r="A14" s="9"/>
      <c r="B14" s="12"/>
      <c r="C14" s="12">
        <v>3</v>
      </c>
      <c r="D14" s="12">
        <v>4784632.24</v>
      </c>
    </row>
    <row r="15" spans="1:5" ht="28.8" x14ac:dyDescent="0.3">
      <c r="A15" s="9"/>
      <c r="B15" s="12"/>
      <c r="C15" s="12">
        <v>296</v>
      </c>
      <c r="D15" s="12">
        <v>84015367.760000005</v>
      </c>
      <c r="E15" s="2" t="s">
        <v>113</v>
      </c>
    </row>
    <row r="16" spans="1:5" ht="28.8" x14ac:dyDescent="0.3">
      <c r="A16" s="9"/>
      <c r="B16" s="12"/>
      <c r="C16" s="12">
        <v>300</v>
      </c>
      <c r="D16" s="12">
        <v>13500000</v>
      </c>
      <c r="E16" s="2" t="s">
        <v>114</v>
      </c>
    </row>
    <row r="17" spans="1:4" x14ac:dyDescent="0.3">
      <c r="A17" s="9"/>
      <c r="B17" s="26">
        <f>SUM(B3:B16)</f>
        <v>152713000</v>
      </c>
      <c r="D17" s="26">
        <f>SUM(D3:D16)</f>
        <v>122503239.5</v>
      </c>
    </row>
    <row r="18" spans="1:4" x14ac:dyDescent="0.3">
      <c r="A18" s="9"/>
    </row>
  </sheetData>
  <pageMargins left="0.7" right="0.7" top="0.75" bottom="0.75" header="0.3" footer="0.3"/>
  <pageSetup paperSize="9" scale="64"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8BBB-5168-4A55-A955-B4105B3AF112}">
  <sheetPr>
    <tabColor rgb="FFFFFF00"/>
    <pageSetUpPr fitToPage="1"/>
  </sheetPr>
  <dimension ref="A2:E13"/>
  <sheetViews>
    <sheetView topLeftCell="A2" workbookViewId="0">
      <pane ySplit="1" topLeftCell="A3" activePane="bottomLeft" state="frozen"/>
      <selection activeCell="A2" sqref="A2"/>
      <selection pane="bottomLeft" activeCell="A3" sqref="A3"/>
    </sheetView>
  </sheetViews>
  <sheetFormatPr defaultColWidth="8.88671875" defaultRowHeight="14.4" x14ac:dyDescent="0.3"/>
  <cols>
    <col min="1" max="1" width="71.5546875" style="6"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ht="28.8" x14ac:dyDescent="0.3">
      <c r="A3" s="9" t="s">
        <v>70</v>
      </c>
      <c r="B3" s="19">
        <v>61255000</v>
      </c>
      <c r="C3" s="23">
        <v>100</v>
      </c>
      <c r="D3" s="12">
        <v>47134707.789999999</v>
      </c>
      <c r="E3" s="2"/>
    </row>
    <row r="4" spans="1:5" ht="28.8" x14ac:dyDescent="0.3">
      <c r="A4" s="9" t="s">
        <v>62</v>
      </c>
      <c r="B4" s="19">
        <v>3830000</v>
      </c>
      <c r="C4" s="23">
        <v>18</v>
      </c>
      <c r="D4" s="12">
        <v>4510221.5599999996</v>
      </c>
    </row>
    <row r="5" spans="1:5" ht="43.2" x14ac:dyDescent="0.3">
      <c r="A5" s="9" t="s">
        <v>71</v>
      </c>
      <c r="B5" s="19">
        <v>11235000</v>
      </c>
      <c r="C5" s="23">
        <v>101</v>
      </c>
      <c r="D5" s="12">
        <v>11190518.49</v>
      </c>
    </row>
    <row r="6" spans="1:5" x14ac:dyDescent="0.3">
      <c r="A6" s="9" t="s">
        <v>16</v>
      </c>
      <c r="B6" s="19">
        <v>518000</v>
      </c>
      <c r="C6" s="23">
        <v>15</v>
      </c>
      <c r="D6" s="12">
        <v>478237.81999999995</v>
      </c>
    </row>
    <row r="7" spans="1:5" ht="43.2" x14ac:dyDescent="0.3">
      <c r="A7" s="9" t="s">
        <v>66</v>
      </c>
      <c r="B7" s="19">
        <v>1350000</v>
      </c>
      <c r="C7" s="23">
        <v>1</v>
      </c>
      <c r="D7" s="12">
        <v>1387074</v>
      </c>
      <c r="E7" s="2" t="s">
        <v>78</v>
      </c>
    </row>
    <row r="8" spans="1:5" x14ac:dyDescent="0.3">
      <c r="A8" s="9" t="s">
        <v>72</v>
      </c>
      <c r="B8" s="19">
        <v>500000</v>
      </c>
      <c r="C8" s="23">
        <v>4</v>
      </c>
      <c r="D8" s="12">
        <v>80291.239999999991</v>
      </c>
    </row>
    <row r="9" spans="1:5" x14ac:dyDescent="0.3">
      <c r="A9" s="9"/>
      <c r="B9" s="26">
        <f>SUM(B3:B8)</f>
        <v>78688000</v>
      </c>
      <c r="D9" s="26">
        <f>SUM(D3:D8)</f>
        <v>64781050.900000006</v>
      </c>
    </row>
    <row r="10" spans="1:5" x14ac:dyDescent="0.3">
      <c r="A10" s="9"/>
    </row>
    <row r="11" spans="1:5" x14ac:dyDescent="0.3">
      <c r="A11" s="9"/>
    </row>
    <row r="12" spans="1:5" x14ac:dyDescent="0.3">
      <c r="A12" s="9"/>
    </row>
    <row r="13" spans="1:5" x14ac:dyDescent="0.3">
      <c r="A13" s="4"/>
    </row>
  </sheetData>
  <pageMargins left="0.7" right="0.7" top="0.75" bottom="0.75" header="0.3" footer="0.3"/>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09BE4-2C44-47E8-AEFB-CC700339FA03}">
  <sheetPr>
    <tabColor rgb="FFFFC000"/>
    <pageSetUpPr fitToPage="1"/>
  </sheetPr>
  <dimension ref="A2:E8"/>
  <sheetViews>
    <sheetView workbookViewId="0">
      <pane ySplit="2" topLeftCell="A3" activePane="bottomLeft" state="frozen"/>
      <selection pane="bottomLeft" activeCell="A3" sqref="A3"/>
    </sheetView>
  </sheetViews>
  <sheetFormatPr defaultColWidth="8.88671875" defaultRowHeight="14.4" x14ac:dyDescent="0.3"/>
  <cols>
    <col min="1" max="1" width="71.5546875" style="6"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ht="57.6" x14ac:dyDescent="0.3">
      <c r="A3" s="9" t="s">
        <v>19</v>
      </c>
      <c r="B3" s="19">
        <v>800000</v>
      </c>
      <c r="C3" s="23">
        <v>19</v>
      </c>
      <c r="D3" s="19">
        <v>800000</v>
      </c>
      <c r="E3" s="2" t="s">
        <v>77</v>
      </c>
    </row>
    <row r="5" spans="1:5" x14ac:dyDescent="0.3">
      <c r="A5" s="10"/>
    </row>
    <row r="6" spans="1:5" x14ac:dyDescent="0.3">
      <c r="A6" s="10"/>
    </row>
    <row r="7" spans="1:5" x14ac:dyDescent="0.3">
      <c r="A7" s="10"/>
    </row>
    <row r="8" spans="1:5" x14ac:dyDescent="0.3">
      <c r="A8" s="10"/>
    </row>
  </sheetData>
  <pageMargins left="0.7" right="0.7" top="0.75" bottom="0.75" header="0.3" footer="0.3"/>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022FA-3B29-4DF0-9268-D4E465F63CE6}">
  <sheetPr>
    <tabColor rgb="FFFFFF00"/>
    <pageSetUpPr fitToPage="1"/>
  </sheetPr>
  <dimension ref="A2:E7"/>
  <sheetViews>
    <sheetView workbookViewId="0">
      <pane ySplit="2" topLeftCell="A3" activePane="bottomLeft" state="frozen"/>
      <selection pane="bottomLeft" activeCell="A3" sqref="A3"/>
    </sheetView>
  </sheetViews>
  <sheetFormatPr defaultColWidth="8.88671875" defaultRowHeight="14.4" x14ac:dyDescent="0.3"/>
  <cols>
    <col min="1" max="1" width="61.6640625" style="6" bestFit="1"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8" customHeight="1" x14ac:dyDescent="0.3">
      <c r="A2" s="7" t="s">
        <v>0</v>
      </c>
      <c r="B2" s="24" t="s">
        <v>68</v>
      </c>
      <c r="C2" s="25" t="s">
        <v>69</v>
      </c>
      <c r="D2" s="25" t="s">
        <v>67</v>
      </c>
      <c r="E2" s="8" t="s">
        <v>76</v>
      </c>
    </row>
    <row r="3" spans="1:5" x14ac:dyDescent="0.3">
      <c r="A3" s="6" t="s">
        <v>5</v>
      </c>
      <c r="B3" s="12">
        <v>184000000</v>
      </c>
      <c r="C3" s="12">
        <v>1</v>
      </c>
      <c r="D3" s="12">
        <v>184027539</v>
      </c>
      <c r="E3" s="2"/>
    </row>
    <row r="4" spans="1:5" x14ac:dyDescent="0.3">
      <c r="A4" s="6" t="s">
        <v>4</v>
      </c>
      <c r="B4" s="12">
        <v>160000</v>
      </c>
      <c r="C4" s="12">
        <v>1</v>
      </c>
      <c r="D4" s="12">
        <v>132461</v>
      </c>
      <c r="E4" s="11"/>
    </row>
    <row r="5" spans="1:5" x14ac:dyDescent="0.3">
      <c r="B5" s="38">
        <f>SUM(B3:B4)</f>
        <v>184160000</v>
      </c>
      <c r="C5" s="38"/>
      <c r="D5" s="38">
        <f t="shared" ref="D5" si="0">SUM(D3:D4)</f>
        <v>184160000</v>
      </c>
    </row>
    <row r="6" spans="1:5" x14ac:dyDescent="0.3">
      <c r="B6" s="12"/>
      <c r="C6" s="12"/>
      <c r="D6" s="12"/>
    </row>
    <row r="7" spans="1:5" x14ac:dyDescent="0.3">
      <c r="E7" s="2"/>
    </row>
  </sheetData>
  <pageMargins left="0.7" right="0.7" top="0.75" bottom="0.75" header="0.3" footer="0.3"/>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6F1DF-3E02-4D9D-B3D3-85812957E0AA}">
  <sheetPr>
    <tabColor rgb="FFFFFF00"/>
    <pageSetUpPr fitToPage="1"/>
  </sheetPr>
  <dimension ref="A2:E13"/>
  <sheetViews>
    <sheetView workbookViewId="0">
      <pane ySplit="2" topLeftCell="A3" activePane="bottomLeft" state="frozen"/>
      <selection pane="bottomLeft" activeCell="A3" sqref="A3"/>
    </sheetView>
  </sheetViews>
  <sheetFormatPr defaultColWidth="8.88671875" defaultRowHeight="14.4" x14ac:dyDescent="0.3"/>
  <cols>
    <col min="1" max="1" width="62" style="6" bestFit="1"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ht="28.8" x14ac:dyDescent="0.3">
      <c r="A3" s="3" t="s">
        <v>53</v>
      </c>
      <c r="B3" s="12">
        <v>1000000</v>
      </c>
      <c r="C3" s="12" t="s">
        <v>79</v>
      </c>
      <c r="D3" s="12" t="s">
        <v>79</v>
      </c>
      <c r="E3" s="11" t="s">
        <v>81</v>
      </c>
    </row>
    <row r="4" spans="1:5" ht="28.8" x14ac:dyDescent="0.3">
      <c r="A4" s="2" t="s">
        <v>54</v>
      </c>
      <c r="B4" s="12">
        <v>1000000</v>
      </c>
      <c r="C4" s="12" t="s">
        <v>79</v>
      </c>
      <c r="D4" s="12" t="s">
        <v>79</v>
      </c>
      <c r="E4" s="6" t="s">
        <v>81</v>
      </c>
    </row>
    <row r="5" spans="1:5" ht="28.8" x14ac:dyDescent="0.3">
      <c r="A5" s="2" t="s">
        <v>55</v>
      </c>
      <c r="B5" s="12">
        <v>2080000</v>
      </c>
      <c r="C5" s="12">
        <v>96</v>
      </c>
      <c r="D5" s="12">
        <v>1754593</v>
      </c>
    </row>
    <row r="6" spans="1:5" ht="28.8" x14ac:dyDescent="0.3">
      <c r="A6" s="2" t="s">
        <v>56</v>
      </c>
      <c r="B6" s="12">
        <v>60000</v>
      </c>
      <c r="C6" s="12">
        <v>1</v>
      </c>
      <c r="D6" s="12">
        <v>60000</v>
      </c>
      <c r="E6" s="2"/>
    </row>
    <row r="7" spans="1:5" ht="28.8" x14ac:dyDescent="0.3">
      <c r="A7" s="2" t="s">
        <v>80</v>
      </c>
      <c r="B7" s="12">
        <v>500000</v>
      </c>
      <c r="C7" s="12">
        <v>1</v>
      </c>
      <c r="D7" s="12">
        <v>500000</v>
      </c>
    </row>
    <row r="8" spans="1:5" x14ac:dyDescent="0.3">
      <c r="A8" s="2" t="s">
        <v>57</v>
      </c>
      <c r="B8" s="12">
        <v>360000</v>
      </c>
      <c r="C8" s="12">
        <v>92</v>
      </c>
      <c r="D8" s="12">
        <v>368000</v>
      </c>
    </row>
    <row r="9" spans="1:5" ht="28.8" x14ac:dyDescent="0.3">
      <c r="A9" s="2" t="s">
        <v>58</v>
      </c>
      <c r="B9" s="12">
        <v>3850000</v>
      </c>
      <c r="C9" s="12">
        <v>52</v>
      </c>
      <c r="D9" s="12">
        <v>4490403</v>
      </c>
    </row>
    <row r="10" spans="1:5" ht="28.8" x14ac:dyDescent="0.3">
      <c r="A10" s="2" t="s">
        <v>59</v>
      </c>
      <c r="B10" s="12">
        <v>2500000</v>
      </c>
      <c r="C10" s="12">
        <v>35</v>
      </c>
      <c r="D10" s="12">
        <v>2496500</v>
      </c>
    </row>
    <row r="11" spans="1:5" ht="28.8" x14ac:dyDescent="0.3">
      <c r="A11" s="2" t="s">
        <v>60</v>
      </c>
      <c r="B11" s="12">
        <v>5000000</v>
      </c>
      <c r="C11" s="12">
        <v>439</v>
      </c>
      <c r="D11" s="12">
        <v>4791982.28</v>
      </c>
    </row>
    <row r="12" spans="1:5" ht="28.8" x14ac:dyDescent="0.3">
      <c r="A12" s="2" t="s">
        <v>61</v>
      </c>
      <c r="B12" s="12">
        <v>12100000</v>
      </c>
      <c r="C12" s="12">
        <v>964</v>
      </c>
      <c r="D12" s="12">
        <v>10583746</v>
      </c>
    </row>
    <row r="13" spans="1:5" x14ac:dyDescent="0.3">
      <c r="B13" s="26">
        <f>SUM(B3:B12)</f>
        <v>28450000</v>
      </c>
      <c r="D13" s="26">
        <f>SUM(D3:D12)</f>
        <v>25045224.280000001</v>
      </c>
    </row>
  </sheetData>
  <pageMargins left="0.7" right="0.7" top="0.75" bottom="0.75" header="0.3" footer="0.3"/>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29AB-4AA9-4168-86AA-02E5C81219EF}">
  <sheetPr>
    <tabColor rgb="FFFFC000"/>
    <pageSetUpPr fitToPage="1"/>
  </sheetPr>
  <dimension ref="A2:E12"/>
  <sheetViews>
    <sheetView workbookViewId="0">
      <pane ySplit="2" topLeftCell="A3" activePane="bottomLeft" state="frozen"/>
      <selection pane="bottomLeft" activeCell="A3" sqref="A3"/>
    </sheetView>
  </sheetViews>
  <sheetFormatPr defaultColWidth="8.88671875" defaultRowHeight="14.4" x14ac:dyDescent="0.3"/>
  <cols>
    <col min="1" max="1" width="50.44140625" style="6"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x14ac:dyDescent="0.3">
      <c r="A3" s="2" t="s">
        <v>49</v>
      </c>
      <c r="B3" s="12">
        <v>1352166000</v>
      </c>
      <c r="C3" s="12">
        <v>383692</v>
      </c>
      <c r="D3" s="12">
        <v>1160783039.99</v>
      </c>
      <c r="E3" s="2"/>
    </row>
    <row r="4" spans="1:5" x14ac:dyDescent="0.3">
      <c r="A4" s="2" t="s">
        <v>88</v>
      </c>
      <c r="B4" s="12">
        <v>780000000</v>
      </c>
      <c r="C4" s="12"/>
      <c r="D4" s="12"/>
      <c r="E4" s="11"/>
    </row>
    <row r="5" spans="1:5" x14ac:dyDescent="0.3">
      <c r="A5" s="2" t="s">
        <v>50</v>
      </c>
      <c r="B5" s="12"/>
      <c r="C5" s="12">
        <v>78267</v>
      </c>
      <c r="D5" s="12">
        <v>236232000</v>
      </c>
    </row>
    <row r="6" spans="1:5" x14ac:dyDescent="0.3">
      <c r="A6" s="2" t="s">
        <v>89</v>
      </c>
      <c r="B6" s="12"/>
      <c r="C6" s="12">
        <v>34677</v>
      </c>
      <c r="D6" s="12">
        <v>71301000</v>
      </c>
    </row>
    <row r="7" spans="1:5" x14ac:dyDescent="0.3">
      <c r="A7" s="2" t="s">
        <v>90</v>
      </c>
      <c r="B7" s="12"/>
      <c r="C7" s="12">
        <v>62225</v>
      </c>
      <c r="D7" s="12">
        <v>172274070.50999999</v>
      </c>
      <c r="E7" s="2"/>
    </row>
    <row r="8" spans="1:5" x14ac:dyDescent="0.3">
      <c r="A8" s="2" t="s">
        <v>91</v>
      </c>
      <c r="B8" s="12"/>
      <c r="C8" s="12">
        <v>52847</v>
      </c>
      <c r="D8" s="12">
        <v>166777498.80000001</v>
      </c>
    </row>
    <row r="9" spans="1:5" x14ac:dyDescent="0.3">
      <c r="A9" s="2" t="s">
        <v>92</v>
      </c>
      <c r="B9" s="12"/>
      <c r="C9" s="12">
        <v>5551</v>
      </c>
      <c r="D9" s="12">
        <v>15284115.01</v>
      </c>
    </row>
    <row r="10" spans="1:5" x14ac:dyDescent="0.3">
      <c r="A10" s="2" t="s">
        <v>93</v>
      </c>
      <c r="B10" s="12"/>
      <c r="C10" s="12">
        <v>14513</v>
      </c>
      <c r="D10" s="12">
        <v>56508016.780000001</v>
      </c>
    </row>
    <row r="11" spans="1:5" x14ac:dyDescent="0.3">
      <c r="A11" s="2" t="s">
        <v>1</v>
      </c>
      <c r="B11" s="12">
        <v>50000000</v>
      </c>
      <c r="C11" s="12">
        <v>168</v>
      </c>
      <c r="D11" s="12">
        <v>50000000</v>
      </c>
    </row>
    <row r="12" spans="1:5" x14ac:dyDescent="0.3">
      <c r="B12" s="26">
        <f>SUM(B3:B11)</f>
        <v>2182166000</v>
      </c>
      <c r="D12" s="26">
        <f>SUM(D3:D11)</f>
        <v>1929159741.0899999</v>
      </c>
    </row>
  </sheetData>
  <pageMargins left="0.7" right="0.7" top="0.75" bottom="0.7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0C3DB-12EE-4081-AD3A-84CC756D6CB9}">
  <sheetPr>
    <tabColor rgb="FFFFFF00"/>
    <pageSetUpPr fitToPage="1"/>
  </sheetPr>
  <dimension ref="A2:E15"/>
  <sheetViews>
    <sheetView workbookViewId="0">
      <pane ySplit="2" topLeftCell="A3" activePane="bottomLeft" state="frozen"/>
      <selection pane="bottomLeft" activeCell="A3" sqref="A3"/>
    </sheetView>
  </sheetViews>
  <sheetFormatPr defaultColWidth="8.88671875" defaultRowHeight="14.4" x14ac:dyDescent="0.3"/>
  <cols>
    <col min="1" max="1" width="86.88671875" style="2" customWidth="1"/>
    <col min="2" max="2" width="21.109375" style="28" bestFit="1" customWidth="1"/>
    <col min="3" max="3" width="22.44140625" style="28" customWidth="1"/>
    <col min="4" max="4" width="21.21875" style="28" customWidth="1"/>
    <col min="5" max="5" width="66.5546875" style="2" customWidth="1"/>
    <col min="6" max="16384" width="8.88671875" style="2"/>
  </cols>
  <sheetData>
    <row r="2" spans="1:5" ht="43.2" x14ac:dyDescent="0.3">
      <c r="A2" s="1" t="s">
        <v>0</v>
      </c>
      <c r="B2" s="25" t="s">
        <v>68</v>
      </c>
      <c r="C2" s="25" t="s">
        <v>69</v>
      </c>
      <c r="D2" s="25" t="s">
        <v>67</v>
      </c>
      <c r="E2" s="8" t="s">
        <v>76</v>
      </c>
    </row>
    <row r="3" spans="1:5" ht="86.4" x14ac:dyDescent="0.3">
      <c r="A3" s="2" t="s">
        <v>116</v>
      </c>
      <c r="B3" s="17">
        <v>18530000</v>
      </c>
      <c r="C3" s="17">
        <v>314</v>
      </c>
      <c r="D3" s="17">
        <v>15362612.92</v>
      </c>
    </row>
    <row r="4" spans="1:5" ht="28.8" x14ac:dyDescent="0.3">
      <c r="A4" s="2" t="s">
        <v>117</v>
      </c>
      <c r="B4" s="17">
        <v>3583000</v>
      </c>
      <c r="C4" s="17">
        <v>34</v>
      </c>
      <c r="D4" s="17">
        <v>3434146.22</v>
      </c>
    </row>
    <row r="5" spans="1:5" ht="43.2" x14ac:dyDescent="0.3">
      <c r="A5" s="2" t="s">
        <v>118</v>
      </c>
      <c r="B5" s="17">
        <v>40000000</v>
      </c>
      <c r="C5" s="17">
        <v>68</v>
      </c>
      <c r="D5" s="17">
        <v>39999930.979999997</v>
      </c>
    </row>
    <row r="6" spans="1:5" ht="100.8" x14ac:dyDescent="0.3">
      <c r="A6" s="2" t="s">
        <v>119</v>
      </c>
      <c r="B6" s="17">
        <v>67376000</v>
      </c>
      <c r="C6" s="17">
        <v>11</v>
      </c>
      <c r="D6" s="17">
        <v>67357725.620000005</v>
      </c>
    </row>
    <row r="7" spans="1:5" ht="28.8" x14ac:dyDescent="0.3">
      <c r="A7" s="2" t="s">
        <v>120</v>
      </c>
      <c r="B7" s="17">
        <v>873000</v>
      </c>
      <c r="C7" s="17">
        <v>12</v>
      </c>
      <c r="D7" s="17">
        <v>878819.64</v>
      </c>
    </row>
    <row r="8" spans="1:5" x14ac:dyDescent="0.3">
      <c r="A8" s="2" t="s">
        <v>20</v>
      </c>
      <c r="B8" s="17">
        <v>955000</v>
      </c>
      <c r="C8" s="17">
        <v>955</v>
      </c>
      <c r="D8" s="17">
        <v>955000</v>
      </c>
    </row>
    <row r="9" spans="1:5" ht="57.6" x14ac:dyDescent="0.3">
      <c r="A9" s="2" t="s">
        <v>121</v>
      </c>
      <c r="B9" s="17">
        <v>9000000</v>
      </c>
      <c r="C9" s="17">
        <v>70</v>
      </c>
      <c r="D9" s="17">
        <v>8988250</v>
      </c>
    </row>
    <row r="10" spans="1:5" ht="43.2" x14ac:dyDescent="0.3">
      <c r="A10" s="2" t="s">
        <v>122</v>
      </c>
      <c r="B10" s="17">
        <v>19931000</v>
      </c>
      <c r="C10" s="17">
        <v>79</v>
      </c>
      <c r="D10" s="17">
        <v>19224655.440000001</v>
      </c>
    </row>
    <row r="11" spans="1:5" ht="28.8" x14ac:dyDescent="0.3">
      <c r="A11" s="2" t="s">
        <v>123</v>
      </c>
      <c r="B11" s="17">
        <v>3044000</v>
      </c>
      <c r="C11" s="17">
        <v>136</v>
      </c>
      <c r="D11" s="17">
        <v>36653</v>
      </c>
    </row>
    <row r="12" spans="1:5" ht="28.8" x14ac:dyDescent="0.3">
      <c r="A12" s="2" t="s">
        <v>124</v>
      </c>
      <c r="B12" s="17">
        <v>6001000</v>
      </c>
      <c r="C12" s="17">
        <v>49</v>
      </c>
      <c r="D12" s="17">
        <v>6000173.8700000001</v>
      </c>
    </row>
    <row r="13" spans="1:5" x14ac:dyDescent="0.3">
      <c r="B13" s="37">
        <f>SUM(B3:B12)</f>
        <v>169293000</v>
      </c>
      <c r="C13" s="17"/>
      <c r="D13" s="37">
        <f>SUM(D3:D12)</f>
        <v>162237967.69</v>
      </c>
    </row>
    <row r="14" spans="1:5" x14ac:dyDescent="0.3">
      <c r="B14" s="17"/>
      <c r="C14" s="17"/>
      <c r="D14" s="17"/>
    </row>
    <row r="15" spans="1:5" x14ac:dyDescent="0.3">
      <c r="B15" s="17"/>
      <c r="C15" s="17"/>
      <c r="D15" s="17"/>
    </row>
  </sheetData>
  <pageMargins left="0.7" right="0.7" top="0.75" bottom="0.75" header="0.3" footer="0.3"/>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13ADF-F754-4012-AA84-2C7EC23E1531}">
  <sheetPr>
    <tabColor rgb="FFFFC000"/>
    <pageSetUpPr fitToPage="1"/>
  </sheetPr>
  <dimension ref="A2:E29"/>
  <sheetViews>
    <sheetView workbookViewId="0">
      <pane ySplit="2" topLeftCell="A9" activePane="bottomLeft" state="frozen"/>
      <selection pane="bottomLeft" activeCell="A3" sqref="A3"/>
    </sheetView>
  </sheetViews>
  <sheetFormatPr defaultColWidth="8.88671875" defaultRowHeight="14.4" x14ac:dyDescent="0.3"/>
  <cols>
    <col min="1" max="1" width="71.5546875" style="6" bestFit="1"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ht="86.4" x14ac:dyDescent="0.3">
      <c r="A3" s="2" t="s">
        <v>51</v>
      </c>
      <c r="B3" s="12">
        <v>116693000</v>
      </c>
      <c r="C3" s="17">
        <v>6329</v>
      </c>
      <c r="D3" s="12">
        <v>218764759.49000001</v>
      </c>
      <c r="E3" s="2" t="s">
        <v>102</v>
      </c>
    </row>
    <row r="4" spans="1:5" x14ac:dyDescent="0.3">
      <c r="A4" s="6" t="s">
        <v>30</v>
      </c>
      <c r="B4" s="12">
        <v>1000000</v>
      </c>
      <c r="C4" s="12">
        <v>63</v>
      </c>
      <c r="D4" s="12">
        <v>760000.01</v>
      </c>
    </row>
    <row r="5" spans="1:5" x14ac:dyDescent="0.3">
      <c r="A5" s="6" t="s">
        <v>47</v>
      </c>
      <c r="B5" s="12">
        <v>6504000</v>
      </c>
      <c r="C5" s="12">
        <v>105</v>
      </c>
      <c r="D5" s="12">
        <v>6413280</v>
      </c>
    </row>
    <row r="6" spans="1:5" ht="28.8" x14ac:dyDescent="0.3">
      <c r="A6" s="2" t="s">
        <v>33</v>
      </c>
      <c r="B6" s="12">
        <v>1275000</v>
      </c>
      <c r="C6" s="12">
        <v>261</v>
      </c>
      <c r="D6" s="12">
        <v>1245000</v>
      </c>
    </row>
    <row r="7" spans="1:5" x14ac:dyDescent="0.3">
      <c r="A7" s="6" t="s">
        <v>32</v>
      </c>
      <c r="B7" s="12">
        <v>490000</v>
      </c>
      <c r="C7" s="12">
        <v>8</v>
      </c>
      <c r="D7" s="12">
        <v>273280</v>
      </c>
    </row>
    <row r="8" spans="1:5" ht="86.4" x14ac:dyDescent="0.3">
      <c r="A8" s="6" t="s">
        <v>27</v>
      </c>
      <c r="B8" s="12">
        <v>3145000</v>
      </c>
      <c r="C8" s="12"/>
      <c r="D8" s="12"/>
      <c r="E8" s="2" t="s">
        <v>103</v>
      </c>
    </row>
    <row r="9" spans="1:5" ht="28.8" x14ac:dyDescent="0.3">
      <c r="A9" s="2" t="s">
        <v>31</v>
      </c>
      <c r="B9" s="12">
        <v>80021000</v>
      </c>
      <c r="C9" s="12">
        <v>1934</v>
      </c>
      <c r="D9" s="12">
        <v>54352396.035400003</v>
      </c>
    </row>
    <row r="10" spans="1:5" ht="57.6" x14ac:dyDescent="0.3">
      <c r="A10" s="6" t="s">
        <v>38</v>
      </c>
      <c r="B10" s="12">
        <v>4800000</v>
      </c>
      <c r="C10" s="12">
        <v>1</v>
      </c>
      <c r="D10" s="12">
        <v>4903684.0199999996</v>
      </c>
      <c r="E10" s="18" t="s">
        <v>104</v>
      </c>
    </row>
    <row r="11" spans="1:5" x14ac:dyDescent="0.3">
      <c r="A11" s="6" t="s">
        <v>37</v>
      </c>
      <c r="B11" s="12">
        <v>425000</v>
      </c>
      <c r="C11" s="12">
        <v>1</v>
      </c>
      <c r="D11" s="12">
        <v>514250</v>
      </c>
    </row>
    <row r="12" spans="1:5" x14ac:dyDescent="0.3">
      <c r="A12" s="6" t="s">
        <v>29</v>
      </c>
      <c r="B12" s="12">
        <v>620000</v>
      </c>
      <c r="C12" s="12">
        <v>6</v>
      </c>
      <c r="D12" s="12">
        <v>270746</v>
      </c>
    </row>
    <row r="13" spans="1:5" x14ac:dyDescent="0.3">
      <c r="A13" s="6" t="s">
        <v>36</v>
      </c>
      <c r="B13" s="12">
        <v>18225000</v>
      </c>
      <c r="C13" s="12">
        <v>368</v>
      </c>
      <c r="D13" s="12">
        <v>16962581.436099999</v>
      </c>
    </row>
    <row r="14" spans="1:5" ht="28.8" x14ac:dyDescent="0.3">
      <c r="A14" s="6" t="s">
        <v>48</v>
      </c>
      <c r="B14" s="12">
        <v>1244000</v>
      </c>
      <c r="C14" s="12">
        <v>0</v>
      </c>
      <c r="D14" s="12">
        <v>871844.63</v>
      </c>
      <c r="E14" s="2" t="s">
        <v>108</v>
      </c>
    </row>
    <row r="15" spans="1:5" x14ac:dyDescent="0.3">
      <c r="A15" s="6" t="s">
        <v>35</v>
      </c>
      <c r="B15" s="12">
        <v>285000</v>
      </c>
      <c r="C15" s="12">
        <v>10</v>
      </c>
      <c r="D15" s="12">
        <v>235000</v>
      </c>
    </row>
    <row r="16" spans="1:5" ht="28.8" x14ac:dyDescent="0.3">
      <c r="A16" s="2" t="s">
        <v>34</v>
      </c>
      <c r="B16" s="12">
        <v>3853000</v>
      </c>
      <c r="C16" s="12">
        <v>4</v>
      </c>
      <c r="D16" s="12">
        <v>3853817.44</v>
      </c>
    </row>
    <row r="17" spans="1:5" x14ac:dyDescent="0.3">
      <c r="A17" s="6" t="s">
        <v>28</v>
      </c>
      <c r="B17" s="12">
        <v>2425000</v>
      </c>
      <c r="C17" s="12">
        <v>55</v>
      </c>
      <c r="D17" s="12">
        <v>2312563.59</v>
      </c>
    </row>
    <row r="18" spans="1:5" ht="28.8" x14ac:dyDescent="0.3">
      <c r="A18" s="6" t="s">
        <v>41</v>
      </c>
      <c r="B18" s="12">
        <v>15000000</v>
      </c>
      <c r="C18" s="12" t="s">
        <v>105</v>
      </c>
      <c r="D18" s="12">
        <v>15000000</v>
      </c>
      <c r="E18" s="2" t="s">
        <v>106</v>
      </c>
    </row>
    <row r="19" spans="1:5" x14ac:dyDescent="0.3">
      <c r="A19" s="6" t="s">
        <v>40</v>
      </c>
      <c r="B19" s="12">
        <v>3987000</v>
      </c>
      <c r="C19" s="12">
        <v>234</v>
      </c>
      <c r="D19" s="12">
        <v>3474405.36</v>
      </c>
    </row>
    <row r="20" spans="1:5" ht="28.8" x14ac:dyDescent="0.3">
      <c r="A20" s="2" t="s">
        <v>39</v>
      </c>
      <c r="B20" s="12">
        <v>19334000</v>
      </c>
      <c r="C20" s="12">
        <v>5</v>
      </c>
      <c r="D20" s="12">
        <v>19346598</v>
      </c>
    </row>
    <row r="21" spans="1:5" ht="28.8" x14ac:dyDescent="0.3">
      <c r="A21" s="2" t="s">
        <v>52</v>
      </c>
      <c r="B21" s="12">
        <v>141217000</v>
      </c>
      <c r="C21" s="12">
        <v>27506</v>
      </c>
      <c r="D21" s="12">
        <v>127786684</v>
      </c>
      <c r="E21" s="16" t="s">
        <v>107</v>
      </c>
    </row>
    <row r="22" spans="1:5" x14ac:dyDescent="0.3">
      <c r="A22" s="2" t="s">
        <v>42</v>
      </c>
      <c r="B22" s="12">
        <v>1642000</v>
      </c>
      <c r="C22" s="12">
        <v>1</v>
      </c>
      <c r="D22" s="12">
        <v>1642046</v>
      </c>
    </row>
    <row r="23" spans="1:5" x14ac:dyDescent="0.3">
      <c r="A23" s="2" t="s">
        <v>43</v>
      </c>
      <c r="B23" s="12">
        <v>444000</v>
      </c>
      <c r="C23" s="12">
        <v>11</v>
      </c>
      <c r="D23" s="12">
        <v>638779.56999999995</v>
      </c>
    </row>
    <row r="24" spans="1:5" ht="28.8" x14ac:dyDescent="0.3">
      <c r="A24" s="2" t="s">
        <v>44</v>
      </c>
      <c r="B24" s="12">
        <v>3754000</v>
      </c>
      <c r="C24" s="12">
        <v>11</v>
      </c>
      <c r="D24" s="12">
        <v>1584620.81</v>
      </c>
    </row>
    <row r="25" spans="1:5" x14ac:dyDescent="0.3">
      <c r="A25" s="2" t="s">
        <v>26</v>
      </c>
      <c r="B25" s="12">
        <v>633000</v>
      </c>
      <c r="C25" s="17">
        <v>200</v>
      </c>
      <c r="D25" s="12">
        <v>621100</v>
      </c>
    </row>
    <row r="26" spans="1:5" x14ac:dyDescent="0.3">
      <c r="A26" s="2" t="s">
        <v>45</v>
      </c>
      <c r="B26" s="12">
        <v>250000</v>
      </c>
      <c r="C26" s="12">
        <v>1</v>
      </c>
      <c r="D26" s="12">
        <v>245775</v>
      </c>
    </row>
    <row r="27" spans="1:5" x14ac:dyDescent="0.3">
      <c r="A27" s="2" t="s">
        <v>46</v>
      </c>
      <c r="B27" s="12">
        <v>50000000</v>
      </c>
      <c r="C27" s="12">
        <v>1</v>
      </c>
      <c r="D27" s="12">
        <v>29981881.73</v>
      </c>
    </row>
    <row r="28" spans="1:5" x14ac:dyDescent="0.3">
      <c r="A28" s="5" t="s">
        <v>64</v>
      </c>
      <c r="B28" s="12">
        <v>16099000</v>
      </c>
      <c r="C28" s="12">
        <v>1</v>
      </c>
      <c r="D28" s="12">
        <v>34824089.340000004</v>
      </c>
    </row>
    <row r="29" spans="1:5" x14ac:dyDescent="0.3">
      <c r="B29" s="26">
        <f>SUM(B3:B28)</f>
        <v>493365000</v>
      </c>
      <c r="D29" s="26">
        <f>SUM(D3:D28)</f>
        <v>546879182.46150005</v>
      </c>
    </row>
  </sheetData>
  <pageMargins left="0.7" right="0.7" top="0.75" bottom="0.75" header="0.3" footer="0.3"/>
  <pageSetup paperSize="9" scale="6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37717-14CF-4911-82A2-2881C02E9AD9}">
  <sheetPr>
    <tabColor rgb="FFFFFF00"/>
    <pageSetUpPr fitToPage="1"/>
  </sheetPr>
  <dimension ref="A2:E7"/>
  <sheetViews>
    <sheetView workbookViewId="0">
      <pane ySplit="2" topLeftCell="A3" activePane="bottomLeft" state="frozen"/>
      <selection pane="bottomLeft" activeCell="A3" sqref="A3"/>
    </sheetView>
  </sheetViews>
  <sheetFormatPr defaultColWidth="8.88671875" defaultRowHeight="14.4" x14ac:dyDescent="0.3"/>
  <cols>
    <col min="1" max="1" width="65" style="6" bestFit="1"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x14ac:dyDescent="0.3">
      <c r="A3" s="6" t="s">
        <v>23</v>
      </c>
      <c r="B3" s="12">
        <v>7025000</v>
      </c>
      <c r="C3" s="12">
        <v>9</v>
      </c>
      <c r="D3" s="12">
        <v>7024858</v>
      </c>
      <c r="E3" s="2"/>
    </row>
    <row r="4" spans="1:5" x14ac:dyDescent="0.3">
      <c r="A4" s="6" t="s">
        <v>24</v>
      </c>
      <c r="B4" s="12">
        <v>55719000</v>
      </c>
      <c r="C4" s="12">
        <v>8965</v>
      </c>
      <c r="D4" s="12">
        <v>46817983</v>
      </c>
      <c r="E4" s="11"/>
    </row>
    <row r="5" spans="1:5" x14ac:dyDescent="0.3">
      <c r="B5" s="26">
        <f>SUM(B3:B4)</f>
        <v>62744000</v>
      </c>
      <c r="D5" s="26">
        <f>SUM(D3:D4)</f>
        <v>53842841</v>
      </c>
    </row>
    <row r="7" spans="1:5" x14ac:dyDescent="0.3">
      <c r="E7" s="2"/>
    </row>
  </sheetData>
  <pageMargins left="0.7" right="0.7" top="0.75" bottom="0.75" header="0.3" footer="0.3"/>
  <pageSetup paperSize="9"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5CDA1-6EEA-4B52-9B16-D5084CA6CCAB}">
  <sheetPr>
    <tabColor rgb="FFFFFF00"/>
    <pageSetUpPr fitToPage="1"/>
  </sheetPr>
  <dimension ref="A2:E10"/>
  <sheetViews>
    <sheetView workbookViewId="0">
      <pane ySplit="2" topLeftCell="A3" activePane="bottomLeft" state="frozen"/>
      <selection pane="bottomLeft" activeCell="A3" sqref="A3"/>
    </sheetView>
  </sheetViews>
  <sheetFormatPr defaultColWidth="8.88671875" defaultRowHeight="14.4" x14ac:dyDescent="0.3"/>
  <cols>
    <col min="1" max="1" width="74" style="6"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ht="28.8" x14ac:dyDescent="0.3">
      <c r="A3" s="2" t="s">
        <v>100</v>
      </c>
      <c r="B3" s="27">
        <v>10000000</v>
      </c>
      <c r="C3" s="28"/>
      <c r="D3" s="28"/>
      <c r="E3" s="2" t="s">
        <v>101</v>
      </c>
    </row>
    <row r="4" spans="1:5" x14ac:dyDescent="0.3">
      <c r="A4" s="2" t="s">
        <v>94</v>
      </c>
      <c r="B4" s="28"/>
      <c r="C4" s="17">
        <v>96</v>
      </c>
      <c r="D4" s="17">
        <v>841616.32</v>
      </c>
      <c r="E4" s="11"/>
    </row>
    <row r="5" spans="1:5" x14ac:dyDescent="0.3">
      <c r="A5" s="2" t="s">
        <v>95</v>
      </c>
      <c r="B5" s="28"/>
      <c r="C5" s="17">
        <v>1</v>
      </c>
      <c r="D5" s="17">
        <v>1145898</v>
      </c>
    </row>
    <row r="6" spans="1:5" x14ac:dyDescent="0.3">
      <c r="A6" s="2" t="s">
        <v>96</v>
      </c>
      <c r="B6" s="28"/>
      <c r="C6" s="17">
        <v>13</v>
      </c>
      <c r="D6" s="17">
        <v>650000</v>
      </c>
    </row>
    <row r="7" spans="1:5" x14ac:dyDescent="0.3">
      <c r="A7" s="2" t="s">
        <v>97</v>
      </c>
      <c r="B7" s="28"/>
      <c r="C7" s="17">
        <v>53</v>
      </c>
      <c r="D7" s="17">
        <v>5977499.9800000004</v>
      </c>
      <c r="E7" s="2"/>
    </row>
    <row r="8" spans="1:5" x14ac:dyDescent="0.3">
      <c r="A8" s="2" t="s">
        <v>98</v>
      </c>
      <c r="B8" s="28"/>
      <c r="C8" s="17">
        <v>1</v>
      </c>
      <c r="D8" s="17">
        <v>863335</v>
      </c>
    </row>
    <row r="9" spans="1:5" x14ac:dyDescent="0.3">
      <c r="A9" s="2" t="s">
        <v>99</v>
      </c>
      <c r="B9" s="28"/>
      <c r="C9" s="17">
        <v>1</v>
      </c>
      <c r="D9" s="17">
        <v>495000</v>
      </c>
    </row>
    <row r="10" spans="1:5" x14ac:dyDescent="0.3">
      <c r="B10" s="26">
        <f>SUM(B3:B9)</f>
        <v>10000000</v>
      </c>
      <c r="D10" s="26">
        <f>SUM(D3:D9)</f>
        <v>9973349.3000000007</v>
      </c>
    </row>
  </sheetData>
  <pageMargins left="0.7" right="0.7" top="0.75" bottom="0.75" header="0.3" footer="0.3"/>
  <pageSetup paperSize="9" scale="6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EF854-ACF8-4FC6-BD35-972951A0484E}">
  <sheetPr>
    <tabColor rgb="FFFFC000"/>
    <pageSetUpPr fitToPage="1"/>
  </sheetPr>
  <dimension ref="A2:E8"/>
  <sheetViews>
    <sheetView workbookViewId="0">
      <pane ySplit="2" topLeftCell="A3" activePane="bottomLeft" state="frozen"/>
      <selection pane="bottomLeft" activeCell="A3" sqref="A3"/>
    </sheetView>
  </sheetViews>
  <sheetFormatPr defaultColWidth="8.88671875" defaultRowHeight="14.4" x14ac:dyDescent="0.3"/>
  <cols>
    <col min="1" max="1" width="74.5546875" style="6" bestFit="1" customWidth="1"/>
    <col min="2" max="2" width="21.1093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x14ac:dyDescent="0.3">
      <c r="A3" s="6" t="s">
        <v>22</v>
      </c>
      <c r="B3" s="27">
        <v>10000000</v>
      </c>
      <c r="C3" s="27">
        <v>133</v>
      </c>
      <c r="D3" s="27">
        <v>9983613</v>
      </c>
      <c r="E3" s="2"/>
    </row>
    <row r="4" spans="1:5" ht="28.8" x14ac:dyDescent="0.3">
      <c r="A4" s="6" t="s">
        <v>25</v>
      </c>
      <c r="B4" s="12">
        <v>3989000</v>
      </c>
      <c r="C4" s="27">
        <v>47</v>
      </c>
      <c r="D4" s="27">
        <v>5338069</v>
      </c>
      <c r="E4" s="11" t="s">
        <v>75</v>
      </c>
    </row>
    <row r="5" spans="1:5" x14ac:dyDescent="0.3">
      <c r="A5" s="3" t="s">
        <v>21</v>
      </c>
      <c r="B5" s="27">
        <v>500000</v>
      </c>
      <c r="C5" s="27">
        <v>2</v>
      </c>
      <c r="D5" s="27">
        <v>500000</v>
      </c>
    </row>
    <row r="6" spans="1:5" x14ac:dyDescent="0.3">
      <c r="A6" s="3" t="s">
        <v>73</v>
      </c>
      <c r="B6" s="12">
        <v>3225000</v>
      </c>
      <c r="C6" s="27">
        <v>88</v>
      </c>
      <c r="D6" s="27">
        <v>3225000</v>
      </c>
    </row>
    <row r="7" spans="1:5" x14ac:dyDescent="0.3">
      <c r="A7" s="3" t="s">
        <v>74</v>
      </c>
      <c r="B7" s="12">
        <v>175000</v>
      </c>
      <c r="C7" s="27">
        <v>2</v>
      </c>
      <c r="D7" s="27">
        <v>175000</v>
      </c>
      <c r="E7" s="2"/>
    </row>
    <row r="8" spans="1:5" x14ac:dyDescent="0.3">
      <c r="B8" s="26">
        <f>SUM(B3:B7)</f>
        <v>17889000</v>
      </c>
      <c r="D8" s="26">
        <f>SUM(D3:D7)</f>
        <v>19221682</v>
      </c>
    </row>
  </sheetData>
  <pageMargins left="0.7" right="0.7" top="0.75" bottom="0.75" header="0.3" footer="0.3"/>
  <pageSetup paperSize="9" scale="6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CBB6C-0531-419E-A3A1-DCBDC47BF191}">
  <sheetPr>
    <tabColor rgb="FFFFC000"/>
    <pageSetUpPr fitToPage="1"/>
  </sheetPr>
  <dimension ref="A2:E7"/>
  <sheetViews>
    <sheetView workbookViewId="0">
      <pane ySplit="2" topLeftCell="A3" activePane="bottomLeft" state="frozen"/>
      <selection pane="bottomLeft" activeCell="A3" sqref="A3"/>
    </sheetView>
  </sheetViews>
  <sheetFormatPr defaultColWidth="8.88671875" defaultRowHeight="14.4" x14ac:dyDescent="0.3"/>
  <cols>
    <col min="1" max="1" width="71.5546875" style="6" bestFit="1" customWidth="1"/>
    <col min="2" max="2" width="20.5546875" style="23" bestFit="1" customWidth="1"/>
    <col min="3" max="3" width="22.44140625" style="23" customWidth="1"/>
    <col min="4" max="4" width="21.21875" style="23" customWidth="1"/>
    <col min="5" max="5" width="66.5546875" style="6" customWidth="1"/>
    <col min="6" max="16384" width="8.88671875" style="6"/>
  </cols>
  <sheetData>
    <row r="2" spans="1:5" ht="43.2" x14ac:dyDescent="0.3">
      <c r="A2" s="7" t="s">
        <v>0</v>
      </c>
      <c r="B2" s="24" t="s">
        <v>68</v>
      </c>
      <c r="C2" s="25" t="s">
        <v>69</v>
      </c>
      <c r="D2" s="25" t="s">
        <v>67</v>
      </c>
      <c r="E2" s="8" t="s">
        <v>76</v>
      </c>
    </row>
    <row r="3" spans="1:5" x14ac:dyDescent="0.3">
      <c r="A3" s="3" t="s">
        <v>6</v>
      </c>
      <c r="B3" s="12">
        <v>2518000</v>
      </c>
      <c r="C3" s="12">
        <v>6600</v>
      </c>
      <c r="D3" s="12">
        <v>2518000</v>
      </c>
      <c r="E3" s="2"/>
    </row>
    <row r="4" spans="1:5" x14ac:dyDescent="0.3">
      <c r="A4" s="3" t="s">
        <v>7</v>
      </c>
      <c r="B4" s="12">
        <v>1309000</v>
      </c>
      <c r="C4" s="12">
        <v>17479</v>
      </c>
      <c r="D4" s="12">
        <v>1309000</v>
      </c>
      <c r="E4" s="11"/>
    </row>
    <row r="5" spans="1:5" ht="28.8" x14ac:dyDescent="0.3">
      <c r="A5" s="3" t="s">
        <v>8</v>
      </c>
      <c r="B5" s="12">
        <v>4000000</v>
      </c>
      <c r="C5" s="12">
        <v>10</v>
      </c>
      <c r="D5" s="12">
        <v>3837016</v>
      </c>
    </row>
    <row r="6" spans="1:5" x14ac:dyDescent="0.3">
      <c r="B6" s="26">
        <f>SUM(B3:B5)</f>
        <v>7827000</v>
      </c>
      <c r="D6" s="26">
        <f>SUM(D3:D5)</f>
        <v>7664016</v>
      </c>
    </row>
    <row r="7" spans="1:5" x14ac:dyDescent="0.3">
      <c r="E7" s="2"/>
    </row>
  </sheetData>
  <pageMargins left="0.7" right="0.7" top="0.75" bottom="0.75" header="0.3" footer="0.3"/>
  <pageSetup paperSize="9" scale="6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1FBD154BF0AB546B89B7EA7F0A09E55" ma:contentTypeVersion="0" ma:contentTypeDescription="Een nieuw document maken." ma:contentTypeScope="" ma:versionID="860ff1c015d516477d96c283a4aac52a">
  <xsd:schema xmlns:xsd="http://www.w3.org/2001/XMLSchema" xmlns:xs="http://www.w3.org/2001/XMLSchema" xmlns:p="http://schemas.microsoft.com/office/2006/metadata/properties" xmlns:ns2="5e4d6940-b9ec-4ada-b4c2-7f3025c7a757" targetNamespace="http://schemas.microsoft.com/office/2006/metadata/properties" ma:root="true" ma:fieldsID="4843d2d5df6aa5d7af51710faa7435d4" ns2:_="">
    <xsd:import namespace="5e4d6940-b9ec-4ada-b4c2-7f3025c7a75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4d6940-b9ec-4ada-b4c2-7f3025c7a757"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e4d6940-b9ec-4ada-b4c2-7f3025c7a757">7D2RFHS3H3CS-1018149361-1009</_dlc_DocId>
    <_dlc_DocIdUrl xmlns="5e4d6940-b9ec-4ada-b4c2-7f3025c7a757">
      <Url>https://team.fb.vlaanderen.be/DOC/DFB/DFB/_layouts/15/DocIdRedir.aspx?ID=7D2RFHS3H3CS-1018149361-1009</Url>
      <Description>7D2RFHS3H3CS-1018149361-1009</Description>
    </_dlc_DocIdUrl>
  </documentManagement>
</p:properties>
</file>

<file path=customXml/itemProps1.xml><?xml version="1.0" encoding="utf-8"?>
<ds:datastoreItem xmlns:ds="http://schemas.openxmlformats.org/officeDocument/2006/customXml" ds:itemID="{B61EB42C-BEF6-4CB8-AF13-30657F346CBD}">
  <ds:schemaRefs>
    <ds:schemaRef ds:uri="http://schemas.microsoft.com/sharepoint/v3/contenttype/forms"/>
  </ds:schemaRefs>
</ds:datastoreItem>
</file>

<file path=customXml/itemProps2.xml><?xml version="1.0" encoding="utf-8"?>
<ds:datastoreItem xmlns:ds="http://schemas.openxmlformats.org/officeDocument/2006/customXml" ds:itemID="{0F6C8142-1EFC-44C3-B9C8-59E4EFBFB87E}">
  <ds:schemaRefs>
    <ds:schemaRef ds:uri="http://schemas.microsoft.com/sharepoint/events"/>
  </ds:schemaRefs>
</ds:datastoreItem>
</file>

<file path=customXml/itemProps3.xml><?xml version="1.0" encoding="utf-8"?>
<ds:datastoreItem xmlns:ds="http://schemas.openxmlformats.org/officeDocument/2006/customXml" ds:itemID="{B95FF2D5-86C2-4F9B-84D4-79E452002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4d6940-b9ec-4ada-b4c2-7f3025c7a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EE4924-D1A3-412A-B766-9C48834FD952}">
  <ds:schemaRefs>
    <ds:schemaRef ds:uri="http://purl.org/dc/terms/"/>
    <ds:schemaRef ds:uri="http://schemas.openxmlformats.org/package/2006/metadata/core-properties"/>
    <ds:schemaRef ds:uri="http://purl.org/dc/dcmitype/"/>
    <ds:schemaRef ds:uri="http://schemas.microsoft.com/office/infopath/2007/PartnerControls"/>
    <ds:schemaRef ds:uri="78eafc27-e9d1-4899-90cb-5076d0c0d9aa"/>
    <ds:schemaRef ds:uri="http://purl.org/dc/elements/1.1/"/>
    <ds:schemaRef ds:uri="http://schemas.microsoft.com/office/2006/documentManagement/types"/>
    <ds:schemaRef ds:uri="http://schemas.microsoft.com/office/2006/metadata/properties"/>
    <ds:schemaRef ds:uri="http://www.w3.org/XML/1998/namespace"/>
    <ds:schemaRef ds:uri="5e4d6940-b9ec-4ada-b4c2-7f3025c7a75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Jambon BUZA</vt:lpstr>
      <vt:lpstr>Demir Toerisme</vt:lpstr>
      <vt:lpstr>Crevits EWI</vt:lpstr>
      <vt:lpstr>Weyts OV</vt:lpstr>
      <vt:lpstr>Beke WVG</vt:lpstr>
      <vt:lpstr>Jambon Cultuur</vt:lpstr>
      <vt:lpstr>Weyts Sport</vt:lpstr>
      <vt:lpstr>Dalle Jeugd Media</vt:lpstr>
      <vt:lpstr>Crevits WSE</vt:lpstr>
      <vt:lpstr>Crevits LV</vt:lpstr>
      <vt:lpstr>Peeters MOW</vt:lpstr>
      <vt:lpstr>Somers KB</vt:lpstr>
      <vt:lpstr>Jambon KB</vt:lpstr>
      <vt:lpstr>Dalle KB - Brussel</vt:lpstr>
      <vt:lpstr>Demir OMG</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Cathalina Vermeulen</dc:creator>
  <cp:lastModifiedBy>Achten, Jeroen</cp:lastModifiedBy>
  <cp:lastPrinted>2021-03-23T12:03:43Z</cp:lastPrinted>
  <dcterms:created xsi:type="dcterms:W3CDTF">2021-01-18T14:14:49Z</dcterms:created>
  <dcterms:modified xsi:type="dcterms:W3CDTF">2021-03-23T12:04:03Z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0x010100A1FBD154BF0AB546B89B7EA7F0A09E55</vt:lpwstr>
  </property>
  <property fmtid="{D5CDD505-2E9C-101B-9397-08002B2CF9AE}" pid="3" name="_dlc_DocIdItemGuid">
    <vt:lpwstr>f6055db9-0f45-4c2c-a6ef-19d3fda72b5d</vt:lpwstr>
  </property>
</Properties>
</file>