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Deadline 5 februari 2021/"/>
    </mc:Choice>
  </mc:AlternateContent>
  <xr:revisionPtr revIDLastSave="3" documentId="13_ncr:1_{019A0431-C0DB-4A7E-8C85-DD748DE1F88F}" xr6:coauthVersionLast="45" xr6:coauthVersionMax="45" xr10:uidLastSave="{09D24B43-4DD0-4F3F-883A-2E843FEE37C8}"/>
  <bookViews>
    <workbookView xWindow="-108" yWindow="-108" windowWidth="23256" windowHeight="12576" xr2:uid="{CAE2AB85-056D-4FA8-AD0C-3ABABF286C84}"/>
  </bookViews>
  <sheets>
    <sheet name="Tabel 1" sheetId="1" r:id="rId1"/>
    <sheet name="Tabel 2" sheetId="3" r:id="rId2"/>
  </sheets>
  <definedNames>
    <definedName name="_xlnm.Print_Titles" localSheetId="1">'Tabel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3" l="1"/>
  <c r="C13" i="1"/>
  <c r="C116" i="3" l="1"/>
  <c r="C93" i="3"/>
  <c r="C83" i="3"/>
  <c r="C70" i="3"/>
  <c r="C64" i="3"/>
  <c r="C59" i="3"/>
  <c r="C41" i="3"/>
  <c r="C31" i="3"/>
  <c r="C25" i="3"/>
  <c r="C15" i="3"/>
  <c r="C8" i="3"/>
  <c r="C4" i="3"/>
  <c r="C17" i="1"/>
  <c r="B17" i="1"/>
  <c r="C119" i="3" l="1"/>
  <c r="B19" i="1"/>
  <c r="A116" i="3" l="1"/>
  <c r="A42" i="3"/>
  <c r="A31" i="3"/>
</calcChain>
</file>

<file path=xl/sharedStrings.xml><?xml version="1.0" encoding="utf-8"?>
<sst xmlns="http://schemas.openxmlformats.org/spreadsheetml/2006/main" count="221" uniqueCount="122">
  <si>
    <t>Beleidsdomein</t>
  </si>
  <si>
    <t>Totaal</t>
  </si>
  <si>
    <t>Vlaamse overheid</t>
  </si>
  <si>
    <t>Type</t>
  </si>
  <si>
    <t>Toerisme Vlaanderen (TVL)</t>
  </si>
  <si>
    <t>IVA rp</t>
  </si>
  <si>
    <t>Agentschap Vlaamse Sociale Bescherming</t>
  </si>
  <si>
    <t>Kind en Gezin (Opgroeien regie)</t>
  </si>
  <si>
    <t>Vlaams Agentschap voor Personen met een Handicap (VAPH)</t>
  </si>
  <si>
    <t>Vlaams Infrastructuurfonds voor Persoonsgebonden Aangelegenheden (VIPA)</t>
  </si>
  <si>
    <t>Sport Vlaanderen</t>
  </si>
  <si>
    <t>Openbare Vlaamse Afvalstoffenmaatschappij (OVAM)</t>
  </si>
  <si>
    <t>Vlaamse Milieumaatschappij (VMM)</t>
  </si>
  <si>
    <t>Fonds voor Flankerend Economisch Innovatiebeleid - HermesFonds</t>
  </si>
  <si>
    <t>A</t>
  </si>
  <si>
    <t>Fonds Culturele Infrastructuur (FoCI)</t>
  </si>
  <si>
    <t>Topstukkenfonds</t>
  </si>
  <si>
    <t>Financieringsinstrument voor de Vlaamse visserij- en aquacultuursector (FIVA)</t>
  </si>
  <si>
    <t>Vlaams Landbouwinvesteringsfonds (VLIF)</t>
  </si>
  <si>
    <t>Pendelfonds</t>
  </si>
  <si>
    <t>Vlaams Brusselfonds (VBF)</t>
  </si>
  <si>
    <t>Garantiefonds voor Huisvesting</t>
  </si>
  <si>
    <t>Grindfonds</t>
  </si>
  <si>
    <t>Rubiconfonds</t>
  </si>
  <si>
    <t>Vlaams Financieringsfonds voor Grond- en Woonbeleid voor Vlaams-Brabant</t>
  </si>
  <si>
    <t>Vlaams Agentschap voor Internationaal Ondernemen (Flanders Investment and Trade - FIT)</t>
  </si>
  <si>
    <t>EVA PuR</t>
  </si>
  <si>
    <t>Agentschap Plantentuin Meise</t>
  </si>
  <si>
    <t>Agentschap voor Infrastructuur in het onderwijs (AGIOn)</t>
  </si>
  <si>
    <t>OPZ Geel</t>
  </si>
  <si>
    <t>OPZ Rekem</t>
  </si>
  <si>
    <t>Vlaamse Regulator voor de Media (VRM)</t>
  </si>
  <si>
    <t>Vlaams Agentschap voor Ondernemersvorming - Syntra Vlaanderen</t>
  </si>
  <si>
    <t>Vlaamse Dienst voor Arbeidsbemiddeling en Beroepsopleiding (VDAB)</t>
  </si>
  <si>
    <t>Luchthavenontwikkelingsmaatschappij Antwerpen (LOM Antwerpen)</t>
  </si>
  <si>
    <t>Luchthavenontwikkelingsmaatschappij Oostende-Brugge (LOM Oostende-Brugge)</t>
  </si>
  <si>
    <t>Vlaamse Vervoermaatschappij - De Lijn (VVM - De Lijn)</t>
  </si>
  <si>
    <t>Vlaamse Landmaatschappij NV (VLM)</t>
  </si>
  <si>
    <t>Vlaamse Maatschappij voor Sociaal Wonen (VMSW)</t>
  </si>
  <si>
    <t>Vlaamse Regulator van de Elektriciteits- en Gasmarkt (VREG)</t>
  </si>
  <si>
    <t>Vlaamse Maatschappij voor Watervoorziening - De Watergroep</t>
  </si>
  <si>
    <t>B</t>
  </si>
  <si>
    <t>Vlaamse Onderwijsraad (VLOR)</t>
  </si>
  <si>
    <t>SAR</t>
  </si>
  <si>
    <t>Sociaal-Economische Raad van Vlaanderen (SERV)</t>
  </si>
  <si>
    <t>Milieu- en Natuurraad van Vlaanderen (Minaraad)</t>
  </si>
  <si>
    <t>Strategische Adviesraad Ruimtelijke Ordening - Onroerend Erfgoed (SARO)</t>
  </si>
  <si>
    <t>Eigen Vermogen Instituut voor Landbouw- en Visserijonderzoek (EV ILVO)</t>
  </si>
  <si>
    <t>EV</t>
  </si>
  <si>
    <t>Eigen Vermogen Flanders Hydraulics (EVFH)</t>
  </si>
  <si>
    <t>Eigen Vermogen Informatie Vlaanderen (EV IV)</t>
  </si>
  <si>
    <t>Eigen Vermogen Instituut voor Natuur- en Bosonderzoek (EV INBO)</t>
  </si>
  <si>
    <t>Eigen Vermogen Natuurinvest</t>
  </si>
  <si>
    <t>Vlaamse Instelling voor Technologisch Onderzoek NV (VITO)</t>
  </si>
  <si>
    <t>SG</t>
  </si>
  <si>
    <t>Gemeenschapsonderwijs (GO!)</t>
  </si>
  <si>
    <t>Koninklijke Academie voor Nederlandse Taal en Letteren (KANTL)</t>
  </si>
  <si>
    <t>Vlaams Fonds voor de Letteren (VFL)</t>
  </si>
  <si>
    <t>Vlaamse Radio- en Televisieomroeporganisatie NV (VRT)</t>
  </si>
  <si>
    <t>Vlaams-Europees Verbindingsagentschap (VLEVA) - vzw</t>
  </si>
  <si>
    <t>vzw</t>
  </si>
  <si>
    <t>Beheer Kunstsite - vzw</t>
  </si>
  <si>
    <t>deSingel - vzw</t>
  </si>
  <si>
    <t>Museum voor Hedendaagse Kunsten Antwerpen (M HKA) - vzw</t>
  </si>
  <si>
    <t>Opera Ballet Vlaanderen - vzw</t>
  </si>
  <si>
    <t>Participatiemaatschappij Vlaanderen (PMV) - NV</t>
  </si>
  <si>
    <t>EVA PrR</t>
  </si>
  <si>
    <t>Vlaams Energiebedrijf (VEB) - nv</t>
  </si>
  <si>
    <t>Diestsepoort nv</t>
  </si>
  <si>
    <t>nv</t>
  </si>
  <si>
    <t>Gigarant</t>
  </si>
  <si>
    <t>Beheersmaatschappij Antwerpen Mobiel</t>
  </si>
  <si>
    <t>DOMUS FLANDRIA - NV</t>
  </si>
  <si>
    <t>PMV</t>
  </si>
  <si>
    <t>PMV/z-Waarborgen</t>
  </si>
  <si>
    <t/>
  </si>
  <si>
    <t>DAB</t>
  </si>
  <si>
    <t>DAB Inclusieve Financiering</t>
  </si>
  <si>
    <t>DAB Centrum voor Informatie, Communicatie en Vorming in de Welzijnssector (CICOV)</t>
  </si>
  <si>
    <t>DAB Frans Masereel Centrum</t>
  </si>
  <si>
    <t>DAB Kasteel van Gaasbeek</t>
  </si>
  <si>
    <t>DAB Landcommanderij Alden Biesen</t>
  </si>
  <si>
    <t>DAB Uitleendienst Kampeermateriaal voor de Jeugd</t>
  </si>
  <si>
    <t>DAB Loodswezen</t>
  </si>
  <si>
    <t>DAB Vlaams Infrastructuurfonds (VIF)</t>
  </si>
  <si>
    <t>DAB Vloot</t>
  </si>
  <si>
    <t>DAB Audit Vlaanderen</t>
  </si>
  <si>
    <t>DAB Catering en Schoonmaak</t>
  </si>
  <si>
    <t>DAB ICT</t>
  </si>
  <si>
    <t>DAB Overheidspersoneel</t>
  </si>
  <si>
    <t>DAB Fonds ter Bestrijding van de Uithuiszettingen</t>
  </si>
  <si>
    <t>DAB Fonds voor de Financiering van het Urgentieplan voor de Sociale Huisvesting</t>
  </si>
  <si>
    <t xml:space="preserve">DAB Fonds voor Preventie en Sanering inzake Leefmilieu en Natuurbehoud (MINAFONDS) </t>
  </si>
  <si>
    <t>DAB Grondfonds</t>
  </si>
  <si>
    <t>DAB Vlaams Instituut voor het Onroerend Erfgoed (VIOE)</t>
  </si>
  <si>
    <t>MVG</t>
  </si>
  <si>
    <t>ALGEMEEN TOTAAL</t>
  </si>
  <si>
    <t>RECHTSPERSOON
Juridische procedures, dadingen en schadevergoedingen</t>
  </si>
  <si>
    <t>Entiteit</t>
  </si>
  <si>
    <t>Financiën en Begroting (FB)</t>
  </si>
  <si>
    <t>internationaal Vlaanderen (iV)</t>
  </si>
  <si>
    <t>Onderwijs en Vorming (OV)</t>
  </si>
  <si>
    <t>Landbouw en Visserij (LV)</t>
  </si>
  <si>
    <t>Cultuur, Jeugd, Sport en Media (CJSM)</t>
  </si>
  <si>
    <t>Kanselarij en Bestuur (KB)</t>
  </si>
  <si>
    <t>Economie, Wetenschap en Innovatie (EWI)</t>
  </si>
  <si>
    <t>Welzijn, Volksgezondheid en Gezin (WVG)</t>
  </si>
  <si>
    <t>Mobiliteit en Openbare Werken (MOW)</t>
  </si>
  <si>
    <t>Omgeving (OMG)</t>
  </si>
  <si>
    <t>Werk en Sociale Economie (WSE)</t>
  </si>
  <si>
    <t>Hogere entiteiten</t>
  </si>
  <si>
    <t>Vlaams Fonds voor de Lastendelging (VFLD)</t>
  </si>
  <si>
    <t>Vlaamse Gemeenschap</t>
  </si>
  <si>
    <t>Rechts-personen</t>
  </si>
  <si>
    <r>
      <t xml:space="preserve">internationaal Vlaanderen (iV) </t>
    </r>
    <r>
      <rPr>
        <vertAlign val="superscript"/>
        <sz val="11"/>
        <color rgb="FF000000"/>
        <rFont val="Calibri"/>
        <family val="2"/>
      </rPr>
      <t>1</t>
    </r>
  </si>
  <si>
    <r>
      <t xml:space="preserve">Kanselarij en Bestuur (KB) </t>
    </r>
    <r>
      <rPr>
        <vertAlign val="superscript"/>
        <sz val="11"/>
        <color rgb="FF000000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</si>
  <si>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</rPr>
      <t xml:space="preserve"> op 01.09.20 is iV en KB samengevoegd tot het beleidsdomein Kanselarij, Bestuur, Buitenlandse Zaken en Justitie (KBBJ)</t>
    </r>
  </si>
  <si>
    <r>
      <t>internationaal Vlaanderen (iV)</t>
    </r>
    <r>
      <rPr>
        <b/>
        <vertAlign val="superscript"/>
        <sz val="11"/>
        <rFont val="Calibri"/>
        <family val="2"/>
      </rPr>
      <t xml:space="preserve"> 1</t>
    </r>
  </si>
  <si>
    <t>De Vlaamse Waterweg nv</t>
  </si>
  <si>
    <r>
      <t>Kanselarij en Bestuur (KB)</t>
    </r>
    <r>
      <rPr>
        <b/>
        <vertAlign val="superscript"/>
        <sz val="11"/>
        <color rgb="FF000000"/>
        <rFont val="Calibri"/>
        <family val="2"/>
      </rPr>
      <t xml:space="preserve"> 1</t>
    </r>
  </si>
  <si>
    <t>Tabel 1: Verwijlintresten binnen de Vlaamse overheid (in euro)</t>
  </si>
  <si>
    <t>Tabel 2: Verwijlintresten binnen de Vlaamse overheid per entiteit (in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</si>
</sst>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3]#,##0;\-#,##0"/>
    <numFmt numFmtId="165" formatCode="#,##0_ ;\-#,##0\ "/>
  </numFmts>
  <fonts count="1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333333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u/>
      <sz val="11"/>
      <name val="Calibri"/>
      <family val="2"/>
    </font>
    <font>
      <vertAlign val="superscript"/>
      <sz val="11"/>
      <color rgb="FF000000"/>
      <name val="Calibri"/>
      <family val="2"/>
    </font>
    <font>
      <vertAlign val="superscript"/>
      <sz val="11"/>
      <name val="Calibri"/>
      <family val="2"/>
    </font>
    <font>
      <b/>
      <u/>
      <sz val="10"/>
      <color rgb="FF000000"/>
      <name val="Arial"/>
      <family val="2"/>
    </font>
    <font>
      <sz val="10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Fill="1" applyBorder="1"/>
    <xf numFmtId="164" fontId="5" fillId="0" borderId="3" xfId="1" applyNumberFormat="1" applyFont="1" applyFill="1" applyBorder="1" applyAlignment="1">
      <alignment horizontal="right" vertical="top" wrapText="1" readingOrder="1"/>
    </xf>
    <xf numFmtId="164" fontId="5" fillId="0" borderId="2" xfId="1" applyNumberFormat="1" applyFont="1" applyFill="1" applyBorder="1" applyAlignment="1">
      <alignment horizontal="right" vertical="top" wrapText="1" readingOrder="1"/>
    </xf>
    <xf numFmtId="164" fontId="5" fillId="0" borderId="5" xfId="1" applyNumberFormat="1" applyFont="1" applyFill="1" applyBorder="1" applyAlignment="1">
      <alignment horizontal="right" vertical="top" wrapText="1" readingOrder="1"/>
    </xf>
    <xf numFmtId="164" fontId="5" fillId="0" borderId="4" xfId="1" applyNumberFormat="1" applyFont="1" applyFill="1" applyBorder="1" applyAlignment="1">
      <alignment horizontal="right" vertical="top" wrapText="1" readingOrder="1"/>
    </xf>
    <xf numFmtId="164" fontId="5" fillId="0" borderId="7" xfId="1" applyNumberFormat="1" applyFont="1" applyFill="1" applyBorder="1" applyAlignment="1">
      <alignment horizontal="right" vertical="top" wrapText="1" readingOrder="1"/>
    </xf>
    <xf numFmtId="164" fontId="5" fillId="0" borderId="6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/>
    <xf numFmtId="0" fontId="9" fillId="0" borderId="10" xfId="1" applyNumberFormat="1" applyFont="1" applyFill="1" applyBorder="1" applyAlignment="1">
      <alignment horizontal="center" vertical="top" wrapText="1" readingOrder="1"/>
    </xf>
    <xf numFmtId="0" fontId="10" fillId="0" borderId="10" xfId="1" applyNumberFormat="1" applyFont="1" applyFill="1" applyBorder="1" applyAlignment="1">
      <alignment horizontal="left" vertical="top" wrapText="1" readingOrder="1"/>
    </xf>
    <xf numFmtId="0" fontId="10" fillId="0" borderId="10" xfId="1" applyNumberFormat="1" applyFont="1" applyFill="1" applyBorder="1" applyAlignment="1">
      <alignment horizontal="center" vertical="top" wrapText="1" readingOrder="1"/>
    </xf>
    <xf numFmtId="164" fontId="11" fillId="0" borderId="10" xfId="1" applyNumberFormat="1" applyFont="1" applyFill="1" applyBorder="1" applyAlignment="1">
      <alignment horizontal="right" vertical="top" wrapText="1" readingOrder="1"/>
    </xf>
    <xf numFmtId="164" fontId="9" fillId="2" borderId="10" xfId="1" applyNumberFormat="1" applyFont="1" applyFill="1" applyBorder="1" applyAlignment="1">
      <alignment horizontal="right" vertical="top" wrapText="1" readingOrder="1"/>
    </xf>
    <xf numFmtId="0" fontId="7" fillId="0" borderId="11" xfId="1" applyNumberFormat="1" applyFont="1" applyFill="1" applyBorder="1" applyAlignment="1">
      <alignment vertical="top" wrapText="1"/>
    </xf>
    <xf numFmtId="0" fontId="8" fillId="3" borderId="0" xfId="1" applyNumberFormat="1" applyFont="1" applyFill="1" applyBorder="1" applyAlignment="1">
      <alignment horizontal="left" vertical="top" wrapText="1" readingOrder="1"/>
    </xf>
    <xf numFmtId="0" fontId="9" fillId="3" borderId="0" xfId="1" applyNumberFormat="1" applyFont="1" applyFill="1" applyBorder="1" applyAlignment="1">
      <alignment horizontal="right" vertical="top" wrapText="1" readingOrder="1"/>
    </xf>
    <xf numFmtId="0" fontId="7" fillId="0" borderId="11" xfId="1" applyNumberFormat="1" applyFont="1" applyFill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left" vertical="top" wrapText="1" readingOrder="1"/>
    </xf>
    <xf numFmtId="0" fontId="10" fillId="0" borderId="4" xfId="1" applyNumberFormat="1" applyFont="1" applyFill="1" applyBorder="1" applyAlignment="1">
      <alignment horizontal="left" vertical="top" wrapText="1" readingOrder="1"/>
    </xf>
    <xf numFmtId="0" fontId="12" fillId="0" borderId="11" xfId="1" applyNumberFormat="1" applyFont="1" applyFill="1" applyBorder="1" applyAlignment="1">
      <alignment vertical="top" wrapText="1"/>
    </xf>
    <xf numFmtId="0" fontId="10" fillId="0" borderId="6" xfId="1" applyNumberFormat="1" applyFont="1" applyFill="1" applyBorder="1" applyAlignment="1">
      <alignment horizontal="left" vertical="top" wrapText="1" readingOrder="1"/>
    </xf>
    <xf numFmtId="0" fontId="12" fillId="4" borderId="11" xfId="1" applyNumberFormat="1" applyFont="1" applyFill="1" applyBorder="1" applyAlignment="1">
      <alignment vertical="top" wrapText="1"/>
    </xf>
    <xf numFmtId="0" fontId="7" fillId="4" borderId="11" xfId="1" applyNumberFormat="1" applyFont="1" applyFill="1" applyBorder="1" applyAlignment="1">
      <alignment vertical="center" wrapText="1"/>
    </xf>
    <xf numFmtId="3" fontId="9" fillId="4" borderId="10" xfId="1" applyNumberFormat="1" applyFont="1" applyFill="1" applyBorder="1" applyAlignment="1">
      <alignment horizontal="center" vertical="top" wrapText="1" readingOrder="1"/>
    </xf>
    <xf numFmtId="165" fontId="9" fillId="4" borderId="10" xfId="1" applyNumberFormat="1" applyFont="1" applyFill="1" applyBorder="1" applyAlignment="1">
      <alignment horizontal="center" vertical="top" wrapText="1" readingOrder="1"/>
    </xf>
    <xf numFmtId="0" fontId="10" fillId="4" borderId="10" xfId="1" applyNumberFormat="1" applyFont="1" applyFill="1" applyBorder="1" applyAlignment="1">
      <alignment horizontal="center" vertical="top" wrapText="1" readingOrder="1"/>
    </xf>
    <xf numFmtId="164" fontId="9" fillId="4" borderId="10" xfId="1" applyNumberFormat="1" applyFont="1" applyFill="1" applyBorder="1" applyAlignment="1">
      <alignment horizontal="center" vertical="top" wrapText="1" readingOrder="1"/>
    </xf>
    <xf numFmtId="0" fontId="6" fillId="4" borderId="10" xfId="1" applyNumberFormat="1" applyFont="1" applyFill="1" applyBorder="1" applyAlignment="1">
      <alignment horizontal="left" vertical="top" wrapText="1" readingOrder="1"/>
    </xf>
    <xf numFmtId="3" fontId="10" fillId="0" borderId="10" xfId="1" applyNumberFormat="1" applyFont="1" applyFill="1" applyBorder="1" applyAlignment="1">
      <alignment horizontal="right" vertical="top" wrapText="1" readingOrder="1"/>
    </xf>
    <xf numFmtId="0" fontId="8" fillId="5" borderId="10" xfId="1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4" fillId="4" borderId="1" xfId="1" applyNumberFormat="1" applyFont="1" applyFill="1" applyBorder="1" applyAlignment="1">
      <alignment horizontal="left" vertical="top" wrapText="1" readingOrder="1"/>
    </xf>
    <xf numFmtId="164" fontId="3" fillId="4" borderId="1" xfId="1" applyNumberFormat="1" applyFont="1" applyFill="1" applyBorder="1" applyAlignment="1">
      <alignment horizontal="right" vertical="top" wrapText="1" readingOrder="1"/>
    </xf>
    <xf numFmtId="0" fontId="4" fillId="5" borderId="1" xfId="1" applyNumberFormat="1" applyFont="1" applyFill="1" applyBorder="1" applyAlignment="1">
      <alignment horizontal="left" vertical="top" wrapText="1" readingOrder="1"/>
    </xf>
    <xf numFmtId="0" fontId="8" fillId="0" borderId="1" xfId="1" applyNumberFormat="1" applyFont="1" applyFill="1" applyBorder="1" applyAlignment="1">
      <alignment horizontal="left" vertical="top" wrapText="1" readingOrder="1"/>
    </xf>
    <xf numFmtId="0" fontId="8" fillId="0" borderId="12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4" fillId="4" borderId="1" xfId="1" applyNumberFormat="1" applyFont="1" applyFill="1" applyBorder="1" applyAlignment="1">
      <alignment horizontal="center" vertical="top" wrapText="1" readingOrder="1"/>
    </xf>
    <xf numFmtId="0" fontId="8" fillId="0" borderId="12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16" fillId="0" borderId="0" xfId="0" applyFont="1"/>
    <xf numFmtId="0" fontId="6" fillId="0" borderId="0" xfId="1" applyNumberFormat="1" applyFont="1" applyFill="1" applyBorder="1" applyAlignment="1">
      <alignment vertical="top" readingOrder="1"/>
    </xf>
    <xf numFmtId="0" fontId="15" fillId="0" borderId="0" xfId="1" applyNumberFormat="1" applyFont="1" applyFill="1" applyBorder="1" applyAlignment="1">
      <alignment horizontal="left" vertical="top" readingOrder="1"/>
    </xf>
    <xf numFmtId="0" fontId="3" fillId="4" borderId="1" xfId="1" applyNumberFormat="1" applyFont="1" applyFill="1" applyBorder="1" applyAlignment="1">
      <alignment horizontal="center" vertical="center" wrapText="1" readingOrder="1"/>
    </xf>
    <xf numFmtId="0" fontId="2" fillId="4" borderId="1" xfId="1" applyNumberFormat="1" applyFont="1" applyFill="1" applyBorder="1" applyAlignment="1">
      <alignment vertical="top" wrapText="1"/>
    </xf>
    <xf numFmtId="0" fontId="4" fillId="4" borderId="1" xfId="1" applyNumberFormat="1" applyFont="1" applyFill="1" applyBorder="1" applyAlignment="1">
      <alignment horizontal="center" vertical="top" wrapText="1" readingOrder="1"/>
    </xf>
    <xf numFmtId="164" fontId="3" fillId="5" borderId="8" xfId="1" applyNumberFormat="1" applyFont="1" applyFill="1" applyBorder="1" applyAlignment="1">
      <alignment horizontal="center" vertical="top" wrapText="1" readingOrder="1"/>
    </xf>
    <xf numFmtId="0" fontId="0" fillId="5" borderId="9" xfId="0" applyFill="1" applyBorder="1" applyAlignment="1">
      <alignment horizontal="center" vertical="top" wrapText="1" readingOrder="1"/>
    </xf>
    <xf numFmtId="164" fontId="3" fillId="0" borderId="8" xfId="1" applyNumberFormat="1" applyFont="1" applyFill="1" applyBorder="1" applyAlignment="1">
      <alignment horizontal="center" vertical="top" wrapText="1" readingOrder="1"/>
    </xf>
    <xf numFmtId="0" fontId="0" fillId="0" borderId="9" xfId="0" applyFill="1" applyBorder="1" applyAlignment="1">
      <alignment horizontal="center" vertical="top" wrapText="1" readingOrder="1"/>
    </xf>
    <xf numFmtId="0" fontId="8" fillId="0" borderId="12" xfId="1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center" vertical="top" wrapText="1" readingOrder="1"/>
    </xf>
    <xf numFmtId="0" fontId="7" fillId="0" borderId="11" xfId="1" applyNumberFormat="1" applyFont="1" applyFill="1" applyBorder="1" applyAlignment="1">
      <alignment vertical="top" wrapText="1"/>
    </xf>
    <xf numFmtId="0" fontId="8" fillId="0" borderId="12" xfId="1" applyNumberFormat="1" applyFont="1" applyFill="1" applyBorder="1" applyAlignment="1">
      <alignment horizontal="center" vertical="top" wrapText="1" readingOrder="1"/>
    </xf>
    <xf numFmtId="0" fontId="0" fillId="0" borderId="11" xfId="0" applyBorder="1" applyAlignment="1">
      <alignment vertical="top" wrapText="1"/>
    </xf>
  </cellXfs>
  <cellStyles count="2">
    <cellStyle name="Normal" xfId="1" xr:uid="{32C28401-4376-412F-A41D-D9AECFEF27A9}"/>
    <cellStyle name="Standaard" xfId="0" builtinId="0"/>
  </cellStyles>
  <dxfs count="0"/>
  <tableStyles count="0" defaultTableStyle="TableStyleMedium2" defaultPivotStyle="PivotStyleLight16"/>
  <colors>
    <mruColors>
      <color rgb="FFDAEEF3"/>
      <color rgb="FFE6F2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BD7C-74F5-4128-B1AF-0C6D23A28999}">
  <sheetPr>
    <pageSetUpPr fitToPage="1"/>
  </sheetPr>
  <dimension ref="A1:C23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ColWidth="9" defaultRowHeight="14.4"/>
  <cols>
    <col min="1" max="1" width="37.88671875" style="1" customWidth="1"/>
    <col min="2" max="3" width="13" style="1" customWidth="1"/>
    <col min="4" max="6" width="16.109375" style="1" customWidth="1"/>
    <col min="7" max="16384" width="9" style="1"/>
  </cols>
  <sheetData>
    <row r="1" spans="1:3">
      <c r="A1" s="43" t="s">
        <v>120</v>
      </c>
    </row>
    <row r="2" spans="1:3" ht="15" thickBot="1"/>
    <row r="3" spans="1:3" ht="15" thickBot="1">
      <c r="A3" s="44" t="s">
        <v>0</v>
      </c>
      <c r="B3" s="46">
        <v>2020</v>
      </c>
      <c r="C3" s="45"/>
    </row>
    <row r="4" spans="1:3" ht="29.4" thickBot="1">
      <c r="A4" s="45"/>
      <c r="B4" s="38" t="s">
        <v>112</v>
      </c>
      <c r="C4" s="38" t="s">
        <v>113</v>
      </c>
    </row>
    <row r="5" spans="1:3">
      <c r="A5" s="18" t="s">
        <v>99</v>
      </c>
      <c r="B5" s="3">
        <v>0</v>
      </c>
      <c r="C5" s="2">
        <v>0</v>
      </c>
    </row>
    <row r="6" spans="1:3" ht="16.2">
      <c r="A6" s="19" t="s">
        <v>114</v>
      </c>
      <c r="B6" s="5">
        <v>29.48</v>
      </c>
      <c r="C6" s="4">
        <v>495.03</v>
      </c>
    </row>
    <row r="7" spans="1:3">
      <c r="A7" s="19" t="s">
        <v>105</v>
      </c>
      <c r="B7" s="5">
        <v>0</v>
      </c>
      <c r="C7" s="4">
        <v>1300.9100000000001</v>
      </c>
    </row>
    <row r="8" spans="1:3">
      <c r="A8" s="19" t="s">
        <v>101</v>
      </c>
      <c r="B8" s="5">
        <v>30</v>
      </c>
      <c r="C8" s="4">
        <v>39</v>
      </c>
    </row>
    <row r="9" spans="1:3">
      <c r="A9" s="19" t="s">
        <v>106</v>
      </c>
      <c r="B9" s="5">
        <v>0</v>
      </c>
      <c r="C9" s="4">
        <v>3802.03</v>
      </c>
    </row>
    <row r="10" spans="1:3">
      <c r="A10" s="19" t="s">
        <v>103</v>
      </c>
      <c r="B10" s="5">
        <v>58.33</v>
      </c>
      <c r="C10" s="4">
        <v>10860.65</v>
      </c>
    </row>
    <row r="11" spans="1:3">
      <c r="A11" s="19" t="s">
        <v>109</v>
      </c>
      <c r="B11" s="5">
        <v>0</v>
      </c>
      <c r="C11" s="4">
        <v>0</v>
      </c>
    </row>
    <row r="12" spans="1:3">
      <c r="A12" s="19" t="s">
        <v>102</v>
      </c>
      <c r="B12" s="5">
        <v>0</v>
      </c>
      <c r="C12" s="4">
        <v>0</v>
      </c>
    </row>
    <row r="13" spans="1:3">
      <c r="A13" s="19" t="s">
        <v>107</v>
      </c>
      <c r="B13" s="5">
        <v>1562017.79</v>
      </c>
      <c r="C13" s="4">
        <f>7955.6</f>
        <v>7955.6</v>
      </c>
    </row>
    <row r="14" spans="1:3" ht="16.2">
      <c r="A14" s="19" t="s">
        <v>115</v>
      </c>
      <c r="B14" s="5">
        <v>9713.7999999999993</v>
      </c>
      <c r="C14" s="4">
        <v>0</v>
      </c>
    </row>
    <row r="15" spans="1:3">
      <c r="A15" s="19" t="s">
        <v>108</v>
      </c>
      <c r="B15" s="5">
        <v>7595.93</v>
      </c>
      <c r="C15" s="4">
        <v>16458.939999999999</v>
      </c>
    </row>
    <row r="16" spans="1:3" ht="15" thickBot="1">
      <c r="A16" s="21" t="s">
        <v>110</v>
      </c>
      <c r="B16" s="7">
        <v>121.83</v>
      </c>
      <c r="C16" s="6">
        <v>0</v>
      </c>
    </row>
    <row r="17" spans="1:3" ht="15" thickBot="1">
      <c r="A17" s="32" t="s">
        <v>1</v>
      </c>
      <c r="B17" s="33">
        <f t="shared" ref="B17:C17" si="0">SUM(B5:B16)</f>
        <v>1579567.1600000001</v>
      </c>
      <c r="C17" s="33">
        <f t="shared" si="0"/>
        <v>40912.160000000003</v>
      </c>
    </row>
    <row r="18" spans="1:3" ht="15" thickBot="1">
      <c r="B18" s="37"/>
      <c r="C18" s="37"/>
    </row>
    <row r="19" spans="1:3" ht="15" thickBot="1">
      <c r="A19" s="34" t="s">
        <v>2</v>
      </c>
      <c r="B19" s="47">
        <f>SUM(B17:C17)</f>
        <v>1620479.32</v>
      </c>
      <c r="C19" s="48"/>
    </row>
    <row r="20" spans="1:3" ht="15" thickBot="1">
      <c r="B20" s="37"/>
      <c r="C20" s="37"/>
    </row>
    <row r="21" spans="1:3" s="31" customFormat="1" ht="29.4" thickBot="1">
      <c r="A21" s="35" t="s">
        <v>111</v>
      </c>
      <c r="B21" s="49">
        <v>0</v>
      </c>
      <c r="C21" s="50"/>
    </row>
    <row r="22" spans="1:3" ht="16.2">
      <c r="A22" s="40" t="s">
        <v>116</v>
      </c>
    </row>
    <row r="23" spans="1:3" ht="13.95" customHeight="1">
      <c r="A23" s="41"/>
    </row>
  </sheetData>
  <mergeCells count="4">
    <mergeCell ref="A3:A4"/>
    <mergeCell ref="B3:C3"/>
    <mergeCell ref="B19:C19"/>
    <mergeCell ref="B21:C21"/>
  </mergeCells>
  <pageMargins left="0.98425196850393704" right="0.98425196850393704" top="0.98425196850393704" bottom="0.98425196850393704" header="0.62992125984251968" footer="0.62992125984251968"/>
  <pageSetup fitToHeight="0" orientation="landscape" r:id="rId1"/>
  <headerFooter alignWithMargins="0">
    <oddHeader>&amp;L&amp;"-,Cursief"Schriftelijke vraag nr. 191 van 6 januari 2021 - bijlage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3994-F718-4699-B162-ACD70F0E8DDA}">
  <sheetPr>
    <pageSetUpPr fitToPage="1"/>
  </sheetPr>
  <dimension ref="A1:C124"/>
  <sheetViews>
    <sheetView showGridLines="0" zoomScaleNormal="100" workbookViewId="0">
      <pane ySplit="3" topLeftCell="A4" activePane="bottomLeft" state="frozen"/>
      <selection pane="bottomLeft" activeCell="A2" sqref="A2"/>
    </sheetView>
  </sheetViews>
  <sheetFormatPr defaultColWidth="9" defaultRowHeight="14.4"/>
  <cols>
    <col min="1" max="1" width="47.109375" style="8" customWidth="1"/>
    <col min="2" max="2" width="11" style="8" customWidth="1"/>
    <col min="3" max="3" width="13.77734375" style="8" customWidth="1"/>
    <col min="4" max="16384" width="9" style="8"/>
  </cols>
  <sheetData>
    <row r="1" spans="1:3" ht="17.100000000000001" customHeight="1">
      <c r="A1" s="42" t="s">
        <v>121</v>
      </c>
      <c r="B1" s="42"/>
    </row>
    <row r="2" spans="1:3" ht="11.4" customHeight="1"/>
    <row r="3" spans="1:3" ht="30" customHeight="1">
      <c r="A3" s="36" t="s">
        <v>98</v>
      </c>
      <c r="B3" s="36" t="s">
        <v>3</v>
      </c>
      <c r="C3" s="39">
        <v>2020</v>
      </c>
    </row>
    <row r="4" spans="1:3">
      <c r="A4" s="22" t="s">
        <v>99</v>
      </c>
      <c r="B4" s="23"/>
      <c r="C4" s="24">
        <f>SUM(C5:C6)</f>
        <v>0</v>
      </c>
    </row>
    <row r="5" spans="1:3">
      <c r="A5" s="10" t="s">
        <v>99</v>
      </c>
      <c r="B5" s="11" t="s">
        <v>95</v>
      </c>
      <c r="C5" s="12">
        <v>0</v>
      </c>
    </row>
    <row r="6" spans="1:3">
      <c r="A6" s="10" t="s">
        <v>68</v>
      </c>
      <c r="B6" s="11" t="s">
        <v>69</v>
      </c>
      <c r="C6" s="12">
        <v>0</v>
      </c>
    </row>
    <row r="7" spans="1:3">
      <c r="A7" s="20"/>
      <c r="B7" s="17"/>
      <c r="C7" s="9"/>
    </row>
    <row r="8" spans="1:3" ht="16.2">
      <c r="A8" s="22" t="s">
        <v>117</v>
      </c>
      <c r="B8" s="23"/>
      <c r="C8" s="24">
        <f t="shared" ref="C8" si="0">SUM(C9:C13)</f>
        <v>524.51</v>
      </c>
    </row>
    <row r="9" spans="1:3">
      <c r="A9" s="14" t="s">
        <v>100</v>
      </c>
      <c r="B9" s="11" t="s">
        <v>95</v>
      </c>
      <c r="C9" s="29">
        <v>29.48</v>
      </c>
    </row>
    <row r="10" spans="1:3">
      <c r="A10" s="10" t="s">
        <v>77</v>
      </c>
      <c r="B10" s="11" t="s">
        <v>76</v>
      </c>
      <c r="C10" s="12">
        <v>0</v>
      </c>
    </row>
    <row r="11" spans="1:3">
      <c r="A11" s="10" t="s">
        <v>4</v>
      </c>
      <c r="B11" s="11" t="s">
        <v>5</v>
      </c>
      <c r="C11" s="12">
        <v>41</v>
      </c>
    </row>
    <row r="12" spans="1:3" ht="28.8">
      <c r="A12" s="10" t="s">
        <v>25</v>
      </c>
      <c r="B12" s="11" t="s">
        <v>26</v>
      </c>
      <c r="C12" s="12">
        <v>454.03</v>
      </c>
    </row>
    <row r="13" spans="1:3">
      <c r="A13" s="10" t="s">
        <v>59</v>
      </c>
      <c r="B13" s="11" t="s">
        <v>60</v>
      </c>
      <c r="C13" s="12">
        <v>0</v>
      </c>
    </row>
    <row r="14" spans="1:3">
      <c r="A14" s="20"/>
      <c r="B14" s="17"/>
      <c r="C14" s="9"/>
    </row>
    <row r="15" spans="1:3">
      <c r="A15" s="22" t="s">
        <v>105</v>
      </c>
      <c r="B15" s="23"/>
      <c r="C15" s="25">
        <f>SUM(C16:C23)</f>
        <v>1300.9099999999999</v>
      </c>
    </row>
    <row r="16" spans="1:3">
      <c r="A16" s="14" t="s">
        <v>105</v>
      </c>
      <c r="B16" s="11" t="s">
        <v>95</v>
      </c>
      <c r="C16" s="12">
        <v>0</v>
      </c>
    </row>
    <row r="17" spans="1:3" ht="28.8">
      <c r="A17" s="10" t="s">
        <v>13</v>
      </c>
      <c r="B17" s="11" t="s">
        <v>14</v>
      </c>
      <c r="C17" s="12">
        <v>0</v>
      </c>
    </row>
    <row r="18" spans="1:3">
      <c r="A18" s="10" t="s">
        <v>27</v>
      </c>
      <c r="B18" s="11" t="s">
        <v>26</v>
      </c>
      <c r="C18" s="12">
        <v>651.37</v>
      </c>
    </row>
    <row r="19" spans="1:3" ht="28.8">
      <c r="A19" s="10" t="s">
        <v>53</v>
      </c>
      <c r="B19" s="11" t="s">
        <v>54</v>
      </c>
      <c r="C19" s="12">
        <v>649.54</v>
      </c>
    </row>
    <row r="20" spans="1:3">
      <c r="A20" s="10" t="s">
        <v>65</v>
      </c>
      <c r="B20" s="11" t="s">
        <v>66</v>
      </c>
      <c r="C20" s="12">
        <v>0</v>
      </c>
    </row>
    <row r="21" spans="1:3">
      <c r="A21" s="10" t="s">
        <v>67</v>
      </c>
      <c r="B21" s="11" t="s">
        <v>66</v>
      </c>
      <c r="C21" s="12">
        <v>0</v>
      </c>
    </row>
    <row r="22" spans="1:3">
      <c r="A22" s="10" t="s">
        <v>70</v>
      </c>
      <c r="B22" s="11" t="s">
        <v>69</v>
      </c>
      <c r="C22" s="12">
        <v>0</v>
      </c>
    </row>
    <row r="23" spans="1:3">
      <c r="A23" s="10" t="s">
        <v>74</v>
      </c>
      <c r="B23" s="11" t="s">
        <v>73</v>
      </c>
      <c r="C23" s="12">
        <v>0</v>
      </c>
    </row>
    <row r="24" spans="1:3">
      <c r="A24" s="14"/>
      <c r="B24" s="11"/>
      <c r="C24" s="9"/>
    </row>
    <row r="25" spans="1:3">
      <c r="A25" s="22" t="s">
        <v>101</v>
      </c>
      <c r="B25" s="26"/>
      <c r="C25" s="25">
        <f>SUM(C26:C29)</f>
        <v>69</v>
      </c>
    </row>
    <row r="26" spans="1:3">
      <c r="A26" s="14" t="s">
        <v>101</v>
      </c>
      <c r="B26" s="11" t="s">
        <v>95</v>
      </c>
      <c r="C26" s="12">
        <v>30</v>
      </c>
    </row>
    <row r="27" spans="1:3" ht="28.8">
      <c r="A27" s="10" t="s">
        <v>28</v>
      </c>
      <c r="B27" s="11" t="s">
        <v>26</v>
      </c>
      <c r="C27" s="12">
        <v>0</v>
      </c>
    </row>
    <row r="28" spans="1:3">
      <c r="A28" s="10" t="s">
        <v>42</v>
      </c>
      <c r="B28" s="11" t="s">
        <v>43</v>
      </c>
      <c r="C28" s="12">
        <v>39</v>
      </c>
    </row>
    <row r="29" spans="1:3">
      <c r="A29" s="10" t="s">
        <v>55</v>
      </c>
      <c r="B29" s="11" t="s">
        <v>54</v>
      </c>
      <c r="C29" s="12">
        <v>0</v>
      </c>
    </row>
    <row r="30" spans="1:3">
      <c r="A30" s="14"/>
      <c r="B30" s="11"/>
      <c r="C30" s="12"/>
    </row>
    <row r="31" spans="1:3">
      <c r="A31" s="22" t="str">
        <f>+'Tabel 1'!A9</f>
        <v>Welzijn, Volksgezondheid en Gezin (WVG)</v>
      </c>
      <c r="B31" s="26"/>
      <c r="C31" s="27">
        <f>SUM(C32:C39)</f>
        <v>3802.0299999999997</v>
      </c>
    </row>
    <row r="32" spans="1:3">
      <c r="A32" s="14" t="s">
        <v>106</v>
      </c>
      <c r="B32" s="11" t="s">
        <v>95</v>
      </c>
      <c r="C32" s="12">
        <v>0</v>
      </c>
    </row>
    <row r="33" spans="1:3" ht="28.8">
      <c r="A33" s="10" t="s">
        <v>78</v>
      </c>
      <c r="B33" s="11" t="s">
        <v>76</v>
      </c>
      <c r="C33" s="12">
        <v>0</v>
      </c>
    </row>
    <row r="34" spans="1:3">
      <c r="A34" s="10" t="s">
        <v>6</v>
      </c>
      <c r="B34" s="11" t="s">
        <v>5</v>
      </c>
      <c r="C34" s="12">
        <v>926.03</v>
      </c>
    </row>
    <row r="35" spans="1:3">
      <c r="A35" s="10" t="s">
        <v>7</v>
      </c>
      <c r="B35" s="11" t="s">
        <v>5</v>
      </c>
      <c r="C35" s="12">
        <v>2876</v>
      </c>
    </row>
    <row r="36" spans="1:3" ht="28.8">
      <c r="A36" s="10" t="s">
        <v>8</v>
      </c>
      <c r="B36" s="11" t="s">
        <v>5</v>
      </c>
      <c r="C36" s="12">
        <v>0</v>
      </c>
    </row>
    <row r="37" spans="1:3" ht="28.8">
      <c r="A37" s="10" t="s">
        <v>9</v>
      </c>
      <c r="B37" s="11" t="s">
        <v>5</v>
      </c>
      <c r="C37" s="12">
        <v>0</v>
      </c>
    </row>
    <row r="38" spans="1:3">
      <c r="A38" s="10" t="s">
        <v>29</v>
      </c>
      <c r="B38" s="11" t="s">
        <v>26</v>
      </c>
      <c r="C38" s="12">
        <v>0</v>
      </c>
    </row>
    <row r="39" spans="1:3">
      <c r="A39" s="10" t="s">
        <v>30</v>
      </c>
      <c r="B39" s="11" t="s">
        <v>26</v>
      </c>
      <c r="C39" s="12">
        <v>0</v>
      </c>
    </row>
    <row r="40" spans="1:3">
      <c r="A40" s="14"/>
      <c r="B40" s="11"/>
      <c r="C40" s="12"/>
    </row>
    <row r="41" spans="1:3">
      <c r="A41" s="22" t="s">
        <v>103</v>
      </c>
      <c r="B41" s="26"/>
      <c r="C41" s="27">
        <f>SUM(C42:C57)</f>
        <v>10918.98</v>
      </c>
    </row>
    <row r="42" spans="1:3">
      <c r="A42" s="14" t="str">
        <f>+A41</f>
        <v>Cultuur, Jeugd, Sport en Media (CJSM)</v>
      </c>
      <c r="B42" s="11" t="s">
        <v>95</v>
      </c>
      <c r="C42" s="12">
        <v>0</v>
      </c>
    </row>
    <row r="43" spans="1:3">
      <c r="A43" s="10" t="s">
        <v>79</v>
      </c>
      <c r="B43" s="11" t="s">
        <v>76</v>
      </c>
      <c r="C43" s="12">
        <v>0</v>
      </c>
    </row>
    <row r="44" spans="1:3">
      <c r="A44" s="10" t="s">
        <v>80</v>
      </c>
      <c r="B44" s="11" t="s">
        <v>76</v>
      </c>
      <c r="C44" s="12">
        <v>58.33</v>
      </c>
    </row>
    <row r="45" spans="1:3">
      <c r="A45" s="10" t="s">
        <v>81</v>
      </c>
      <c r="B45" s="11" t="s">
        <v>76</v>
      </c>
      <c r="C45" s="12">
        <v>0</v>
      </c>
    </row>
    <row r="46" spans="1:3">
      <c r="A46" s="10" t="s">
        <v>82</v>
      </c>
      <c r="B46" s="11" t="s">
        <v>76</v>
      </c>
      <c r="C46" s="12">
        <v>0</v>
      </c>
    </row>
    <row r="47" spans="1:3">
      <c r="A47" s="10" t="s">
        <v>10</v>
      </c>
      <c r="B47" s="11" t="s">
        <v>5</v>
      </c>
      <c r="C47" s="12">
        <v>0</v>
      </c>
    </row>
    <row r="48" spans="1:3">
      <c r="A48" s="10" t="s">
        <v>15</v>
      </c>
      <c r="B48" s="11" t="s">
        <v>14</v>
      </c>
      <c r="C48" s="12">
        <v>9203.83</v>
      </c>
    </row>
    <row r="49" spans="1:3">
      <c r="A49" s="10" t="s">
        <v>16</v>
      </c>
      <c r="B49" s="11" t="s">
        <v>14</v>
      </c>
      <c r="C49" s="12">
        <v>0</v>
      </c>
    </row>
    <row r="50" spans="1:3">
      <c r="A50" s="10" t="s">
        <v>31</v>
      </c>
      <c r="B50" s="11" t="s">
        <v>26</v>
      </c>
      <c r="C50" s="12">
        <v>53.39</v>
      </c>
    </row>
    <row r="51" spans="1:3" ht="28.8">
      <c r="A51" s="10" t="s">
        <v>56</v>
      </c>
      <c r="B51" s="11" t="s">
        <v>54</v>
      </c>
      <c r="C51" s="12">
        <v>0</v>
      </c>
    </row>
    <row r="52" spans="1:3">
      <c r="A52" s="10" t="s">
        <v>57</v>
      </c>
      <c r="B52" s="11" t="s">
        <v>54</v>
      </c>
      <c r="C52" s="12">
        <v>0</v>
      </c>
    </row>
    <row r="53" spans="1:3" ht="28.8">
      <c r="A53" s="10" t="s">
        <v>58</v>
      </c>
      <c r="B53" s="11" t="s">
        <v>54</v>
      </c>
      <c r="C53" s="12">
        <v>468.31</v>
      </c>
    </row>
    <row r="54" spans="1:3">
      <c r="A54" s="10" t="s">
        <v>61</v>
      </c>
      <c r="B54" s="11" t="s">
        <v>60</v>
      </c>
      <c r="C54" s="12">
        <v>0</v>
      </c>
    </row>
    <row r="55" spans="1:3">
      <c r="A55" s="10" t="s">
        <v>62</v>
      </c>
      <c r="B55" s="11" t="s">
        <v>60</v>
      </c>
      <c r="C55" s="12">
        <v>0</v>
      </c>
    </row>
    <row r="56" spans="1:3" ht="28.8">
      <c r="A56" s="10" t="s">
        <v>63</v>
      </c>
      <c r="B56" s="11" t="s">
        <v>60</v>
      </c>
      <c r="C56" s="12">
        <v>0</v>
      </c>
    </row>
    <row r="57" spans="1:3">
      <c r="A57" s="10" t="s">
        <v>64</v>
      </c>
      <c r="B57" s="11" t="s">
        <v>60</v>
      </c>
      <c r="C57" s="12">
        <v>1135.1199999999999</v>
      </c>
    </row>
    <row r="58" spans="1:3">
      <c r="A58" s="10"/>
      <c r="B58" s="11"/>
      <c r="C58" s="12"/>
    </row>
    <row r="59" spans="1:3">
      <c r="A59" s="28" t="s">
        <v>109</v>
      </c>
      <c r="B59" s="26"/>
      <c r="C59" s="27">
        <f>SUM(C60:C62)</f>
        <v>0</v>
      </c>
    </row>
    <row r="60" spans="1:3">
      <c r="A60" s="10" t="s">
        <v>109</v>
      </c>
      <c r="B60" s="11" t="s">
        <v>95</v>
      </c>
      <c r="C60" s="12">
        <v>0</v>
      </c>
    </row>
    <row r="61" spans="1:3" ht="28.8">
      <c r="A61" s="10" t="s">
        <v>32</v>
      </c>
      <c r="B61" s="11" t="s">
        <v>26</v>
      </c>
      <c r="C61" s="12">
        <v>0</v>
      </c>
    </row>
    <row r="62" spans="1:3" ht="28.8">
      <c r="A62" s="10" t="s">
        <v>33</v>
      </c>
      <c r="B62" s="11" t="s">
        <v>26</v>
      </c>
      <c r="C62" s="12">
        <v>0</v>
      </c>
    </row>
    <row r="63" spans="1:3">
      <c r="A63" s="10"/>
      <c r="B63" s="11"/>
      <c r="C63" s="12"/>
    </row>
    <row r="64" spans="1:3">
      <c r="A64" s="28" t="s">
        <v>102</v>
      </c>
      <c r="B64" s="26"/>
      <c r="C64" s="27">
        <f>SUM(C65:C68)</f>
        <v>0</v>
      </c>
    </row>
    <row r="65" spans="1:3">
      <c r="A65" s="10" t="s">
        <v>102</v>
      </c>
      <c r="B65" s="11" t="s">
        <v>95</v>
      </c>
      <c r="C65" s="12">
        <v>0</v>
      </c>
    </row>
    <row r="66" spans="1:3" ht="28.8">
      <c r="A66" s="10" t="s">
        <v>17</v>
      </c>
      <c r="B66" s="11" t="s">
        <v>14</v>
      </c>
      <c r="C66" s="12">
        <v>0</v>
      </c>
    </row>
    <row r="67" spans="1:3">
      <c r="A67" s="10" t="s">
        <v>18</v>
      </c>
      <c r="B67" s="11" t="s">
        <v>14</v>
      </c>
      <c r="C67" s="12">
        <v>0</v>
      </c>
    </row>
    <row r="68" spans="1:3" ht="28.8">
      <c r="A68" s="10" t="s">
        <v>47</v>
      </c>
      <c r="B68" s="11" t="s">
        <v>48</v>
      </c>
      <c r="C68" s="12">
        <v>0</v>
      </c>
    </row>
    <row r="69" spans="1:3">
      <c r="A69" s="10"/>
      <c r="B69" s="11"/>
      <c r="C69" s="12"/>
    </row>
    <row r="70" spans="1:3">
      <c r="A70" s="28" t="s">
        <v>107</v>
      </c>
      <c r="B70" s="26"/>
      <c r="C70" s="27">
        <f>SUM(C71:C81)</f>
        <v>1569973.39</v>
      </c>
    </row>
    <row r="71" spans="1:3">
      <c r="A71" s="10" t="s">
        <v>107</v>
      </c>
      <c r="B71" s="11" t="s">
        <v>95</v>
      </c>
      <c r="C71" s="12">
        <v>288275.24</v>
      </c>
    </row>
    <row r="72" spans="1:3">
      <c r="A72" s="10" t="s">
        <v>83</v>
      </c>
      <c r="B72" s="11" t="s">
        <v>76</v>
      </c>
      <c r="C72" s="12">
        <v>0</v>
      </c>
    </row>
    <row r="73" spans="1:3">
      <c r="A73" s="10" t="s">
        <v>84</v>
      </c>
      <c r="B73" s="11" t="s">
        <v>76</v>
      </c>
      <c r="C73" s="12">
        <v>1273742.55</v>
      </c>
    </row>
    <row r="74" spans="1:3">
      <c r="A74" s="10" t="s">
        <v>85</v>
      </c>
      <c r="B74" s="11" t="s">
        <v>76</v>
      </c>
      <c r="C74" s="12">
        <v>0</v>
      </c>
    </row>
    <row r="75" spans="1:3">
      <c r="A75" s="10" t="s">
        <v>19</v>
      </c>
      <c r="B75" s="11" t="s">
        <v>14</v>
      </c>
      <c r="C75" s="12">
        <v>0</v>
      </c>
    </row>
    <row r="76" spans="1:3">
      <c r="A76" s="10" t="s">
        <v>118</v>
      </c>
      <c r="B76" s="11" t="s">
        <v>26</v>
      </c>
      <c r="C76" s="12">
        <f>1163.92</f>
        <v>1163.92</v>
      </c>
    </row>
    <row r="77" spans="1:3" ht="28.8">
      <c r="A77" s="10" t="s">
        <v>34</v>
      </c>
      <c r="B77" s="11" t="s">
        <v>26</v>
      </c>
      <c r="C77" s="12">
        <v>0</v>
      </c>
    </row>
    <row r="78" spans="1:3" ht="28.8">
      <c r="A78" s="10" t="s">
        <v>35</v>
      </c>
      <c r="B78" s="11" t="s">
        <v>26</v>
      </c>
      <c r="C78" s="12">
        <v>0</v>
      </c>
    </row>
    <row r="79" spans="1:3">
      <c r="A79" s="10" t="s">
        <v>36</v>
      </c>
      <c r="B79" s="11" t="s">
        <v>26</v>
      </c>
      <c r="C79" s="12">
        <v>2257.6799999999998</v>
      </c>
    </row>
    <row r="80" spans="1:3">
      <c r="A80" s="10" t="s">
        <v>49</v>
      </c>
      <c r="B80" s="11" t="s">
        <v>48</v>
      </c>
      <c r="C80" s="12">
        <v>0</v>
      </c>
    </row>
    <row r="81" spans="1:3">
      <c r="A81" s="10" t="s">
        <v>71</v>
      </c>
      <c r="B81" s="11" t="s">
        <v>69</v>
      </c>
      <c r="C81" s="12">
        <v>4534</v>
      </c>
    </row>
    <row r="82" spans="1:3">
      <c r="A82" s="10"/>
      <c r="B82" s="11"/>
      <c r="C82" s="12"/>
    </row>
    <row r="83" spans="1:3" ht="16.2">
      <c r="A83" s="28" t="s">
        <v>119</v>
      </c>
      <c r="B83" s="26"/>
      <c r="C83" s="27">
        <f>SUM(C84:C91)</f>
        <v>9713.7999999999993</v>
      </c>
    </row>
    <row r="84" spans="1:3">
      <c r="A84" s="10" t="s">
        <v>104</v>
      </c>
      <c r="B84" s="11" t="s">
        <v>95</v>
      </c>
      <c r="C84" s="12">
        <v>9713.7999999999993</v>
      </c>
    </row>
    <row r="85" spans="1:3">
      <c r="A85" s="10" t="s">
        <v>86</v>
      </c>
      <c r="B85" s="11" t="s">
        <v>76</v>
      </c>
      <c r="C85" s="12">
        <v>0</v>
      </c>
    </row>
    <row r="86" spans="1:3">
      <c r="A86" s="10" t="s">
        <v>87</v>
      </c>
      <c r="B86" s="11" t="s">
        <v>76</v>
      </c>
      <c r="C86" s="12">
        <v>0</v>
      </c>
    </row>
    <row r="87" spans="1:3">
      <c r="A87" s="10" t="s">
        <v>88</v>
      </c>
      <c r="B87" s="11" t="s">
        <v>76</v>
      </c>
      <c r="C87" s="12">
        <v>0</v>
      </c>
    </row>
    <row r="88" spans="1:3">
      <c r="A88" s="10" t="s">
        <v>89</v>
      </c>
      <c r="B88" s="11" t="s">
        <v>76</v>
      </c>
      <c r="C88" s="12">
        <v>0</v>
      </c>
    </row>
    <row r="89" spans="1:3">
      <c r="A89" s="10" t="s">
        <v>20</v>
      </c>
      <c r="B89" s="11" t="s">
        <v>14</v>
      </c>
      <c r="C89" s="12">
        <v>0</v>
      </c>
    </row>
    <row r="90" spans="1:3">
      <c r="A90" s="10" t="s">
        <v>44</v>
      </c>
      <c r="B90" s="11" t="s">
        <v>43</v>
      </c>
      <c r="C90" s="12">
        <v>0</v>
      </c>
    </row>
    <row r="91" spans="1:3">
      <c r="A91" s="10" t="s">
        <v>50</v>
      </c>
      <c r="B91" s="11" t="s">
        <v>48</v>
      </c>
      <c r="C91" s="12">
        <v>0</v>
      </c>
    </row>
    <row r="92" spans="1:3">
      <c r="A92" s="10"/>
      <c r="B92" s="11"/>
      <c r="C92" s="12"/>
    </row>
    <row r="93" spans="1:3">
      <c r="A93" s="28" t="s">
        <v>108</v>
      </c>
      <c r="B93" s="26"/>
      <c r="C93" s="27">
        <f>SUM(C94:C114)</f>
        <v>24054.87</v>
      </c>
    </row>
    <row r="94" spans="1:3">
      <c r="A94" s="10" t="s">
        <v>108</v>
      </c>
      <c r="B94" s="11" t="s">
        <v>95</v>
      </c>
      <c r="C94" s="12">
        <v>13.07</v>
      </c>
    </row>
    <row r="95" spans="1:3">
      <c r="A95" s="10" t="s">
        <v>90</v>
      </c>
      <c r="B95" s="11" t="s">
        <v>76</v>
      </c>
      <c r="C95" s="12">
        <v>0</v>
      </c>
    </row>
    <row r="96" spans="1:3" ht="28.8">
      <c r="A96" s="10" t="s">
        <v>91</v>
      </c>
      <c r="B96" s="11" t="s">
        <v>76</v>
      </c>
      <c r="C96" s="12">
        <v>0</v>
      </c>
    </row>
    <row r="97" spans="1:3" ht="28.8">
      <c r="A97" s="10" t="s">
        <v>92</v>
      </c>
      <c r="B97" s="11" t="s">
        <v>76</v>
      </c>
      <c r="C97" s="12">
        <v>7582.86</v>
      </c>
    </row>
    <row r="98" spans="1:3">
      <c r="A98" s="10" t="s">
        <v>93</v>
      </c>
      <c r="B98" s="11" t="s">
        <v>76</v>
      </c>
      <c r="C98" s="12">
        <v>0</v>
      </c>
    </row>
    <row r="99" spans="1:3" ht="28.8">
      <c r="A99" s="10" t="s">
        <v>94</v>
      </c>
      <c r="B99" s="11" t="s">
        <v>76</v>
      </c>
      <c r="C99" s="12">
        <v>0</v>
      </c>
    </row>
    <row r="100" spans="1:3">
      <c r="A100" s="10" t="s">
        <v>11</v>
      </c>
      <c r="B100" s="11" t="s">
        <v>5</v>
      </c>
      <c r="C100" s="12">
        <v>0</v>
      </c>
    </row>
    <row r="101" spans="1:3">
      <c r="A101" s="10" t="s">
        <v>12</v>
      </c>
      <c r="B101" s="11" t="s">
        <v>5</v>
      </c>
      <c r="C101" s="12">
        <v>2716.83</v>
      </c>
    </row>
    <row r="102" spans="1:3">
      <c r="A102" s="10" t="s">
        <v>21</v>
      </c>
      <c r="B102" s="11" t="s">
        <v>14</v>
      </c>
      <c r="C102" s="12">
        <v>0</v>
      </c>
    </row>
    <row r="103" spans="1:3">
      <c r="A103" s="10" t="s">
        <v>22</v>
      </c>
      <c r="B103" s="11" t="s">
        <v>14</v>
      </c>
      <c r="C103" s="12">
        <v>0</v>
      </c>
    </row>
    <row r="104" spans="1:3">
      <c r="A104" s="10" t="s">
        <v>23</v>
      </c>
      <c r="B104" s="11" t="s">
        <v>14</v>
      </c>
      <c r="C104" s="12">
        <v>0</v>
      </c>
    </row>
    <row r="105" spans="1:3" ht="28.8">
      <c r="A105" s="10" t="s">
        <v>24</v>
      </c>
      <c r="B105" s="11" t="s">
        <v>14</v>
      </c>
      <c r="C105" s="12">
        <v>0</v>
      </c>
    </row>
    <row r="106" spans="1:3">
      <c r="A106" s="10" t="s">
        <v>37</v>
      </c>
      <c r="B106" s="11" t="s">
        <v>26</v>
      </c>
      <c r="C106" s="12">
        <v>4.82</v>
      </c>
    </row>
    <row r="107" spans="1:3">
      <c r="A107" s="10" t="s">
        <v>38</v>
      </c>
      <c r="B107" s="11" t="s">
        <v>26</v>
      </c>
      <c r="C107" s="12">
        <v>5709.77</v>
      </c>
    </row>
    <row r="108" spans="1:3" ht="28.8">
      <c r="A108" s="10" t="s">
        <v>39</v>
      </c>
      <c r="B108" s="11" t="s">
        <v>26</v>
      </c>
      <c r="C108" s="12">
        <v>317.17</v>
      </c>
    </row>
    <row r="109" spans="1:3" ht="28.8">
      <c r="A109" s="10" t="s">
        <v>40</v>
      </c>
      <c r="B109" s="11" t="s">
        <v>41</v>
      </c>
      <c r="C109" s="12">
        <v>7568.96</v>
      </c>
    </row>
    <row r="110" spans="1:3">
      <c r="A110" s="10" t="s">
        <v>45</v>
      </c>
      <c r="B110" s="11" t="s">
        <v>43</v>
      </c>
      <c r="C110" s="12">
        <v>0</v>
      </c>
    </row>
    <row r="111" spans="1:3" ht="28.8">
      <c r="A111" s="10" t="s">
        <v>46</v>
      </c>
      <c r="B111" s="11" t="s">
        <v>43</v>
      </c>
      <c r="C111" s="12">
        <v>0</v>
      </c>
    </row>
    <row r="112" spans="1:3" ht="28.8">
      <c r="A112" s="10" t="s">
        <v>51</v>
      </c>
      <c r="B112" s="11" t="s">
        <v>48</v>
      </c>
      <c r="C112" s="12">
        <v>25.3</v>
      </c>
    </row>
    <row r="113" spans="1:3">
      <c r="A113" s="10" t="s">
        <v>52</v>
      </c>
      <c r="B113" s="11" t="s">
        <v>48</v>
      </c>
      <c r="C113" s="12">
        <v>116.09</v>
      </c>
    </row>
    <row r="114" spans="1:3">
      <c r="A114" s="10" t="s">
        <v>72</v>
      </c>
      <c r="B114" s="11" t="s">
        <v>69</v>
      </c>
      <c r="C114" s="12">
        <v>0</v>
      </c>
    </row>
    <row r="115" spans="1:3">
      <c r="A115" s="10"/>
      <c r="B115" s="11"/>
      <c r="C115" s="12"/>
    </row>
    <row r="116" spans="1:3">
      <c r="A116" s="28" t="str">
        <f>+'Tabel 1'!A16</f>
        <v>Hogere entiteiten</v>
      </c>
      <c r="B116" s="26"/>
      <c r="C116" s="27">
        <f>SUM(C117)</f>
        <v>121.83</v>
      </c>
    </row>
    <row r="117" spans="1:3">
      <c r="A117" s="10" t="s">
        <v>110</v>
      </c>
      <c r="B117" s="11" t="s">
        <v>95</v>
      </c>
      <c r="C117" s="12">
        <v>121.83</v>
      </c>
    </row>
    <row r="118" spans="1:3">
      <c r="A118" s="15" t="s">
        <v>75</v>
      </c>
      <c r="B118" s="15"/>
      <c r="C118" s="16" t="s">
        <v>75</v>
      </c>
    </row>
    <row r="119" spans="1:3">
      <c r="A119" s="30" t="s">
        <v>96</v>
      </c>
      <c r="B119" s="30"/>
      <c r="C119" s="13">
        <f>SUM(C4:C117)/2</f>
        <v>1620479.3199999996</v>
      </c>
    </row>
    <row r="120" spans="1:3" ht="19.649999999999999" customHeight="1">
      <c r="C120" s="40"/>
    </row>
    <row r="121" spans="1:3">
      <c r="A121" s="53" t="s">
        <v>97</v>
      </c>
      <c r="B121" s="55"/>
      <c r="C121" s="51">
        <v>2020</v>
      </c>
    </row>
    <row r="122" spans="1:3" ht="31.5" customHeight="1">
      <c r="A122" s="54"/>
      <c r="B122" s="56"/>
      <c r="C122" s="52"/>
    </row>
    <row r="123" spans="1:3">
      <c r="A123" s="10" t="s">
        <v>111</v>
      </c>
      <c r="B123" s="11" t="s">
        <v>14</v>
      </c>
      <c r="C123" s="12">
        <v>0</v>
      </c>
    </row>
    <row r="124" spans="1:3" ht="16.2">
      <c r="A124" s="40" t="s">
        <v>116</v>
      </c>
    </row>
  </sheetData>
  <mergeCells count="3">
    <mergeCell ref="C121:C122"/>
    <mergeCell ref="A121:A122"/>
    <mergeCell ref="B121:B122"/>
  </mergeCells>
  <pageMargins left="0.98425196850393704" right="0.98425196850393704" top="0.98425196850393704" bottom="0.98425196850393704" header="0.62992125984251968" footer="0.62992125984251968"/>
  <pageSetup fitToHeight="0" orientation="landscape" r:id="rId1"/>
  <headerFooter alignWithMargins="0">
    <oddHeader>&amp;L&amp;"-,Cursief"Schriftelijke vraag nr. 191 van 6 januari 2021 - bijlage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Tabel 1</vt:lpstr>
      <vt:lpstr>Tabel 2</vt:lpstr>
      <vt:lpstr>'Tabel 2'!Afdruktitels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Vuylsteke, Stefan</dc:creator>
  <cp:lastModifiedBy>Achten Jeroen</cp:lastModifiedBy>
  <cp:lastPrinted>2021-02-05T14:02:51Z</cp:lastPrinted>
  <dcterms:created xsi:type="dcterms:W3CDTF">2020-02-25T12:56:47Z</dcterms:created>
  <dcterms:modified xsi:type="dcterms:W3CDTF">2021-02-05T14:02:52Z</dcterms:modified>
</cp:coreProperties>
</file>