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oskb\Desktop\"/>
    </mc:Choice>
  </mc:AlternateContent>
  <xr:revisionPtr revIDLastSave="0" documentId="8_{2632A4D9-630F-490C-BA48-FB89176A76FC}" xr6:coauthVersionLast="45" xr6:coauthVersionMax="45" xr10:uidLastSave="{00000000-0000-0000-0000-000000000000}"/>
  <bookViews>
    <workbookView xWindow="-108" yWindow="-108" windowWidth="23256" windowHeight="12576" xr2:uid="{9F51C605-3F09-4DF3-AF59-A178DA61D38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E30" i="1"/>
  <c r="D30" i="1"/>
  <c r="C30" i="1"/>
  <c r="B30" i="1"/>
  <c r="M23" i="1"/>
  <c r="M31" i="1" s="1"/>
  <c r="L23" i="1"/>
  <c r="L31" i="1" s="1"/>
  <c r="K23" i="1"/>
  <c r="K31" i="1" s="1"/>
  <c r="J23" i="1"/>
  <c r="J31" i="1" s="1"/>
  <c r="I23" i="1"/>
  <c r="I31" i="1" s="1"/>
  <c r="H23" i="1"/>
  <c r="H31" i="1" s="1"/>
  <c r="G23" i="1"/>
  <c r="G31" i="1" s="1"/>
  <c r="F23" i="1"/>
  <c r="F31" i="1" s="1"/>
  <c r="E23" i="1"/>
  <c r="E31" i="1" s="1"/>
  <c r="D23" i="1"/>
  <c r="D31" i="1" s="1"/>
  <c r="C23" i="1"/>
  <c r="C31" i="1" s="1"/>
  <c r="B23" i="1"/>
  <c r="B31" i="1" s="1"/>
  <c r="B15" i="1"/>
  <c r="J11" i="1"/>
  <c r="J15" i="1" s="1"/>
  <c r="E11" i="1"/>
  <c r="E15" i="1" s="1"/>
  <c r="M10" i="1"/>
  <c r="M15" i="1" s="1"/>
  <c r="L10" i="1"/>
  <c r="L15" i="1" s="1"/>
  <c r="K10" i="1"/>
  <c r="K15" i="1" s="1"/>
  <c r="I10" i="1"/>
  <c r="I15" i="1" s="1"/>
  <c r="H10" i="1"/>
  <c r="H15" i="1" s="1"/>
  <c r="G10" i="1"/>
  <c r="G15" i="1" s="1"/>
  <c r="F10" i="1"/>
  <c r="F15" i="1" s="1"/>
  <c r="D10" i="1"/>
  <c r="D15" i="1" s="1"/>
  <c r="C10" i="1"/>
  <c r="C15" i="1" s="1"/>
  <c r="L8" i="1"/>
  <c r="K8" i="1"/>
  <c r="J8" i="1"/>
  <c r="I8" i="1"/>
  <c r="H8" i="1"/>
  <c r="G8" i="1"/>
  <c r="F8" i="1"/>
  <c r="E8" i="1"/>
  <c r="D8" i="1"/>
  <c r="C8" i="1"/>
  <c r="B8" i="1"/>
  <c r="M7" i="1"/>
  <c r="M8" i="1" s="1"/>
  <c r="M16" i="1" s="1"/>
  <c r="F16" i="1" l="1"/>
  <c r="K16" i="1"/>
  <c r="J16" i="1"/>
  <c r="G16" i="1"/>
  <c r="B16" i="1"/>
  <c r="E16" i="1"/>
  <c r="I16" i="1"/>
  <c r="C16" i="1"/>
  <c r="H16" i="1"/>
  <c r="D16" i="1"/>
  <c r="L16" i="1"/>
</calcChain>
</file>

<file path=xl/sharedStrings.xml><?xml version="1.0" encoding="utf-8"?>
<sst xmlns="http://schemas.openxmlformats.org/spreadsheetml/2006/main" count="66" uniqueCount="55">
  <si>
    <t xml:space="preserve">Januari </t>
  </si>
  <si>
    <t xml:space="preserve">Februari </t>
  </si>
  <si>
    <t xml:space="preserve">Maart 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</si>
  <si>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</si>
  <si>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</si>
  <si>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</si>
  <si>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</si>
  <si>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</si>
  <si>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>September</t>
  </si>
  <si>
    <t>Oktober</t>
  </si>
  <si>
    <t xml:space="preserve">November </t>
  </si>
  <si>
    <t xml:space="preserve">December </t>
  </si>
  <si>
    <t>Kleuters  (0-5 jaar)</t>
  </si>
  <si>
    <t>Kinderen (6-11 jaar)</t>
  </si>
  <si>
    <t>Jongeren (12-14 jaar)</t>
  </si>
  <si>
    <t>Subtotaal JEUGD</t>
  </si>
  <si>
    <t>Adolescenten (15-17 jaar)</t>
  </si>
  <si>
    <t>Volwassenen (18-50 jaar)</t>
  </si>
  <si>
    <t>Medioren (51-60 jaar)</t>
  </si>
  <si>
    <t>Jongsenioren (61-70 jaar)</t>
  </si>
  <si>
    <t>Senioren (71-80 jaar)</t>
  </si>
  <si>
    <t>Hoogbejaarden (81-120 jaar)</t>
  </si>
  <si>
    <t>Subtotaal VOLWASSENEN</t>
  </si>
  <si>
    <t xml:space="preserve">TOTAAL </t>
  </si>
  <si>
    <t xml:space="preserve">DAISY-UITLENINGEN </t>
  </si>
  <si>
    <t xml:space="preserve">van lezers rechtstreeks via LP en van lezers via organisties </t>
  </si>
  <si>
    <t>TOTAAL</t>
  </si>
  <si>
    <t xml:space="preserve">GENDER </t>
  </si>
  <si>
    <t>3.986 vrouwen/meisjes</t>
  </si>
  <si>
    <t xml:space="preserve">3.433 mannen/jongens </t>
  </si>
  <si>
    <t xml:space="preserve">die rechtstreeks Daisy-boeken lezen via Luisterpunt </t>
  </si>
  <si>
    <t xml:space="preserve">GENRES </t>
  </si>
  <si>
    <t>Meest uitgeleende genres in het werkjaar 2020</t>
  </si>
  <si>
    <t>Jeugd</t>
  </si>
  <si>
    <t>Fantasy (4.060)</t>
  </si>
  <si>
    <t>Humor (3.162)</t>
  </si>
  <si>
    <t>Avonturenverhalen (2.778)</t>
  </si>
  <si>
    <t>Griezelverhalen (1.117)</t>
  </si>
  <si>
    <t>Fantasieverhalen (1.110)</t>
  </si>
  <si>
    <t>Volwassenen</t>
  </si>
  <si>
    <t>Detectives (18.538)</t>
  </si>
  <si>
    <t>Thrillers (16.452)</t>
  </si>
  <si>
    <t>Romans (15.889)</t>
  </si>
  <si>
    <t>Romantische literatuur (11.770)</t>
  </si>
  <si>
    <t>Historische literatuur (5.977)</t>
  </si>
  <si>
    <t>Blind (6%)</t>
  </si>
  <si>
    <t>Slechtziend (22%)</t>
  </si>
  <si>
    <t>Fysieke beperking (3%)</t>
  </si>
  <si>
    <t xml:space="preserve">Dyslexie-leesstoornis (53%) </t>
  </si>
  <si>
    <t xml:space="preserve">Andere (16%) </t>
  </si>
  <si>
    <t>DAISY-LEZERS, actief in deze bepaalde maand</t>
  </si>
  <si>
    <t xml:space="preserve">Rechtstreeks via Luistertpunt en Daisy-online-lezers via organisaties </t>
  </si>
  <si>
    <t>Maandtellingen - werkjaar 2020</t>
  </si>
  <si>
    <t>Naast online-lezers van organisaties (vooral scholen en bibliotheken), tellen we in het werkjaar 2020</t>
  </si>
  <si>
    <t>LEESBEPERKING van de particuliere Daisy-lezers die rechtstreeks lezen via Luisterpunt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</si>
</sst>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2" borderId="0" xfId="0" applyFont="1" applyFill="1"/>
    <xf numFmtId="0" fontId="2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4" borderId="1" xfId="0" applyNumberFormat="1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left"/>
    </xf>
    <xf numFmtId="3" fontId="1" fillId="5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4" fillId="2" borderId="1" xfId="0" applyFont="1" applyFill="1" applyBorder="1"/>
    <xf numFmtId="3" fontId="1" fillId="0" borderId="1" xfId="0" applyNumberFormat="1" applyFont="1" applyBorder="1" applyAlignment="1"/>
    <xf numFmtId="3" fontId="1" fillId="4" borderId="1" xfId="0" applyNumberFormat="1" applyFont="1" applyFill="1" applyBorder="1" applyAlignment="1"/>
    <xf numFmtId="3" fontId="1" fillId="5" borderId="1" xfId="0" applyNumberFormat="1" applyFont="1" applyFill="1" applyBorder="1" applyAlignment="1"/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99E6-5D02-4D80-884C-4114FCE819B8}">
  <dimension ref="A1:M59"/>
  <sheetViews>
    <sheetView tabSelected="1" zoomScaleNormal="100" workbookViewId="0">
      <selection activeCell="A60" sqref="A60:XFD83"/>
    </sheetView>
  </sheetViews>
  <sheetFormatPr defaultRowHeight="13.8" x14ac:dyDescent="0.25"/>
  <cols>
    <col min="1" max="1" width="25.77734375" style="3" customWidth="1"/>
    <col min="2" max="2" width="7.6640625" style="3" bestFit="1" customWidth="1"/>
    <col min="3" max="3" width="8.44140625" style="3" bestFit="1" customWidth="1"/>
    <col min="4" max="8" width="6.5546875" style="3" bestFit="1" customWidth="1"/>
    <col min="9" max="9" width="9" style="3" bestFit="1" customWidth="1"/>
    <col min="10" max="10" width="9.77734375" style="3" bestFit="1" customWidth="1"/>
    <col min="11" max="11" width="7.33203125" style="3" bestFit="1" customWidth="1"/>
    <col min="12" max="12" width="8.88671875" style="3"/>
    <col min="13" max="13" width="10" style="3" bestFit="1" customWidth="1"/>
    <col min="14" max="16384" width="8.88671875" style="3"/>
  </cols>
  <sheetData>
    <row r="1" spans="1:13" ht="15.6" x14ac:dyDescent="0.3">
      <c r="A1" s="16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x14ac:dyDescent="0.25">
      <c r="A3" s="20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4" t="s">
        <v>51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6" t="s">
        <v>12</v>
      </c>
      <c r="B5" s="7">
        <v>2</v>
      </c>
      <c r="C5" s="7">
        <v>0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0</v>
      </c>
      <c r="J5" s="7">
        <v>1</v>
      </c>
      <c r="K5" s="7">
        <v>0</v>
      </c>
      <c r="L5" s="7">
        <v>5</v>
      </c>
      <c r="M5" s="7">
        <v>3</v>
      </c>
    </row>
    <row r="6" spans="1:13" x14ac:dyDescent="0.25">
      <c r="A6" s="6" t="s">
        <v>13</v>
      </c>
      <c r="B6" s="7">
        <v>304</v>
      </c>
      <c r="C6" s="7">
        <v>254</v>
      </c>
      <c r="D6" s="7">
        <v>341</v>
      </c>
      <c r="E6" s="7">
        <v>180</v>
      </c>
      <c r="F6" s="7">
        <v>113</v>
      </c>
      <c r="G6" s="7">
        <v>116</v>
      </c>
      <c r="H6" s="7">
        <v>103</v>
      </c>
      <c r="I6" s="7">
        <v>98</v>
      </c>
      <c r="J6" s="7">
        <v>288</v>
      </c>
      <c r="K6" s="7">
        <v>540</v>
      </c>
      <c r="L6" s="7">
        <v>524</v>
      </c>
      <c r="M6" s="7">
        <v>645</v>
      </c>
    </row>
    <row r="7" spans="1:13" x14ac:dyDescent="0.25">
      <c r="A7" s="6" t="s">
        <v>14</v>
      </c>
      <c r="B7" s="7">
        <v>404</v>
      </c>
      <c r="C7" s="7">
        <v>353</v>
      </c>
      <c r="D7" s="7">
        <v>412</v>
      </c>
      <c r="E7" s="7">
        <v>218</v>
      </c>
      <c r="F7" s="7">
        <v>133</v>
      </c>
      <c r="G7" s="7">
        <v>115</v>
      </c>
      <c r="H7" s="7">
        <v>111</v>
      </c>
      <c r="I7" s="7">
        <v>104</v>
      </c>
      <c r="J7" s="7">
        <v>237</v>
      </c>
      <c r="K7" s="7">
        <v>577</v>
      </c>
      <c r="L7" s="7">
        <v>407</v>
      </c>
      <c r="M7" s="7">
        <f>196+130</f>
        <v>326</v>
      </c>
    </row>
    <row r="8" spans="1:13" x14ac:dyDescent="0.25">
      <c r="A8" s="8" t="s">
        <v>15</v>
      </c>
      <c r="B8" s="9">
        <f>B5+B6+B7</f>
        <v>710</v>
      </c>
      <c r="C8" s="9">
        <f t="shared" ref="C8:L8" si="0">C5+C6+C7</f>
        <v>607</v>
      </c>
      <c r="D8" s="9">
        <f t="shared" si="0"/>
        <v>754</v>
      </c>
      <c r="E8" s="9">
        <f t="shared" si="0"/>
        <v>399</v>
      </c>
      <c r="F8" s="9">
        <f t="shared" si="0"/>
        <v>247</v>
      </c>
      <c r="G8" s="9">
        <f t="shared" si="0"/>
        <v>232</v>
      </c>
      <c r="H8" s="9">
        <f t="shared" si="0"/>
        <v>215</v>
      </c>
      <c r="I8" s="9">
        <f t="shared" si="0"/>
        <v>202</v>
      </c>
      <c r="J8" s="9">
        <f t="shared" si="0"/>
        <v>526</v>
      </c>
      <c r="K8" s="9">
        <f t="shared" si="0"/>
        <v>1117</v>
      </c>
      <c r="L8" s="9">
        <f t="shared" si="0"/>
        <v>936</v>
      </c>
      <c r="M8" s="9">
        <f>M5+M6+M7</f>
        <v>974</v>
      </c>
    </row>
    <row r="9" spans="1:13" x14ac:dyDescent="0.25">
      <c r="A9" s="6" t="s">
        <v>16</v>
      </c>
      <c r="B9" s="7">
        <v>287</v>
      </c>
      <c r="C9" s="7">
        <v>273</v>
      </c>
      <c r="D9" s="7">
        <v>256</v>
      </c>
      <c r="E9" s="7">
        <v>169</v>
      </c>
      <c r="F9" s="7">
        <v>91</v>
      </c>
      <c r="G9" s="7">
        <v>41</v>
      </c>
      <c r="H9" s="7">
        <v>50</v>
      </c>
      <c r="I9" s="7">
        <v>50</v>
      </c>
      <c r="J9" s="7">
        <v>201</v>
      </c>
      <c r="K9" s="7">
        <v>303</v>
      </c>
      <c r="L9" s="7">
        <v>264</v>
      </c>
      <c r="M9" s="7">
        <v>124</v>
      </c>
    </row>
    <row r="10" spans="1:13" x14ac:dyDescent="0.25">
      <c r="A10" s="6" t="s">
        <v>17</v>
      </c>
      <c r="B10" s="7">
        <v>577</v>
      </c>
      <c r="C10" s="7">
        <f>543</f>
        <v>543</v>
      </c>
      <c r="D10" s="7">
        <f>633</f>
        <v>633</v>
      </c>
      <c r="E10" s="7">
        <v>477</v>
      </c>
      <c r="F10" s="7">
        <f>382</f>
        <v>382</v>
      </c>
      <c r="G10" s="7">
        <f>338</f>
        <v>338</v>
      </c>
      <c r="H10" s="7">
        <f>333</f>
        <v>333</v>
      </c>
      <c r="I10" s="7">
        <f>284</f>
        <v>284</v>
      </c>
      <c r="J10" s="7">
        <v>378</v>
      </c>
      <c r="K10" s="7">
        <f>448</f>
        <v>448</v>
      </c>
      <c r="L10" s="7">
        <f>497</f>
        <v>497</v>
      </c>
      <c r="M10" s="7">
        <f>481</f>
        <v>481</v>
      </c>
    </row>
    <row r="11" spans="1:13" x14ac:dyDescent="0.25">
      <c r="A11" s="6" t="s">
        <v>18</v>
      </c>
      <c r="B11" s="7">
        <v>218</v>
      </c>
      <c r="C11" s="7">
        <v>209</v>
      </c>
      <c r="D11" s="7">
        <v>243</v>
      </c>
      <c r="E11" s="7">
        <f>209-1</f>
        <v>208</v>
      </c>
      <c r="F11" s="7">
        <v>177</v>
      </c>
      <c r="G11" s="7">
        <v>192</v>
      </c>
      <c r="H11" s="7">
        <v>182</v>
      </c>
      <c r="I11" s="7">
        <v>184</v>
      </c>
      <c r="J11" s="7">
        <f>181+5</f>
        <v>186</v>
      </c>
      <c r="K11" s="7">
        <v>209</v>
      </c>
      <c r="L11" s="7">
        <v>205</v>
      </c>
      <c r="M11" s="7">
        <v>221</v>
      </c>
    </row>
    <row r="12" spans="1:13" x14ac:dyDescent="0.25">
      <c r="A12" s="6" t="s">
        <v>19</v>
      </c>
      <c r="B12" s="7">
        <v>316</v>
      </c>
      <c r="C12" s="7">
        <v>279</v>
      </c>
      <c r="D12" s="7">
        <v>335</v>
      </c>
      <c r="E12" s="7">
        <v>258</v>
      </c>
      <c r="F12" s="7">
        <v>250</v>
      </c>
      <c r="G12" s="7">
        <v>270</v>
      </c>
      <c r="H12" s="7">
        <v>261</v>
      </c>
      <c r="I12" s="7">
        <v>236</v>
      </c>
      <c r="J12" s="7">
        <v>259</v>
      </c>
      <c r="K12" s="7">
        <v>289</v>
      </c>
      <c r="L12" s="7">
        <v>296</v>
      </c>
      <c r="M12" s="7">
        <v>287</v>
      </c>
    </row>
    <row r="13" spans="1:13" x14ac:dyDescent="0.25">
      <c r="A13" s="6" t="s">
        <v>20</v>
      </c>
      <c r="B13" s="7">
        <v>310</v>
      </c>
      <c r="C13" s="7">
        <v>285</v>
      </c>
      <c r="D13" s="7">
        <v>336</v>
      </c>
      <c r="E13" s="7">
        <v>286</v>
      </c>
      <c r="F13" s="7">
        <v>236</v>
      </c>
      <c r="G13" s="7">
        <v>273</v>
      </c>
      <c r="H13" s="7">
        <v>250</v>
      </c>
      <c r="I13" s="7">
        <v>246</v>
      </c>
      <c r="J13" s="7">
        <v>262</v>
      </c>
      <c r="K13" s="7">
        <v>311</v>
      </c>
      <c r="L13" s="7">
        <v>308</v>
      </c>
      <c r="M13" s="7">
        <v>305</v>
      </c>
    </row>
    <row r="14" spans="1:13" x14ac:dyDescent="0.25">
      <c r="A14" s="6" t="s">
        <v>21</v>
      </c>
      <c r="B14" s="7">
        <v>468</v>
      </c>
      <c r="C14" s="7">
        <v>461</v>
      </c>
      <c r="D14" s="7">
        <v>569</v>
      </c>
      <c r="E14" s="7">
        <v>407</v>
      </c>
      <c r="F14" s="7">
        <v>374</v>
      </c>
      <c r="G14" s="7">
        <v>387</v>
      </c>
      <c r="H14" s="7">
        <v>382</v>
      </c>
      <c r="I14" s="7">
        <v>354</v>
      </c>
      <c r="J14" s="7">
        <v>380</v>
      </c>
      <c r="K14" s="7">
        <v>457</v>
      </c>
      <c r="L14" s="7">
        <v>443</v>
      </c>
      <c r="M14" s="7">
        <v>448</v>
      </c>
    </row>
    <row r="15" spans="1:13" x14ac:dyDescent="0.25">
      <c r="A15" s="8" t="s">
        <v>22</v>
      </c>
      <c r="B15" s="9">
        <f>SUM(B9:B14)</f>
        <v>2176</v>
      </c>
      <c r="C15" s="9">
        <f t="shared" ref="C15:M15" si="1">SUM(C9:C14)</f>
        <v>2050</v>
      </c>
      <c r="D15" s="9">
        <f t="shared" si="1"/>
        <v>2372</v>
      </c>
      <c r="E15" s="9">
        <f t="shared" si="1"/>
        <v>1805</v>
      </c>
      <c r="F15" s="9">
        <f t="shared" si="1"/>
        <v>1510</v>
      </c>
      <c r="G15" s="9">
        <f t="shared" si="1"/>
        <v>1501</v>
      </c>
      <c r="H15" s="9">
        <f t="shared" si="1"/>
        <v>1458</v>
      </c>
      <c r="I15" s="9">
        <f t="shared" si="1"/>
        <v>1354</v>
      </c>
      <c r="J15" s="9">
        <f t="shared" si="1"/>
        <v>1666</v>
      </c>
      <c r="K15" s="9">
        <f t="shared" si="1"/>
        <v>2017</v>
      </c>
      <c r="L15" s="9">
        <f t="shared" si="1"/>
        <v>2013</v>
      </c>
      <c r="M15" s="9">
        <f t="shared" si="1"/>
        <v>1866</v>
      </c>
    </row>
    <row r="16" spans="1:13" x14ac:dyDescent="0.25">
      <c r="A16" s="10" t="s">
        <v>23</v>
      </c>
      <c r="B16" s="11">
        <f>B8+B15</f>
        <v>2886</v>
      </c>
      <c r="C16" s="11">
        <f t="shared" ref="C16:M16" si="2">C8+C15</f>
        <v>2657</v>
      </c>
      <c r="D16" s="11">
        <f t="shared" si="2"/>
        <v>3126</v>
      </c>
      <c r="E16" s="11">
        <f t="shared" si="2"/>
        <v>2204</v>
      </c>
      <c r="F16" s="11">
        <f t="shared" si="2"/>
        <v>1757</v>
      </c>
      <c r="G16" s="11">
        <f t="shared" si="2"/>
        <v>1733</v>
      </c>
      <c r="H16" s="11">
        <f t="shared" si="2"/>
        <v>1673</v>
      </c>
      <c r="I16" s="11">
        <f t="shared" si="2"/>
        <v>1556</v>
      </c>
      <c r="J16" s="11">
        <f t="shared" si="2"/>
        <v>2192</v>
      </c>
      <c r="K16" s="11">
        <f t="shared" si="2"/>
        <v>3134</v>
      </c>
      <c r="L16" s="11">
        <f t="shared" si="2"/>
        <v>2949</v>
      </c>
      <c r="M16" s="11">
        <f t="shared" si="2"/>
        <v>2840</v>
      </c>
    </row>
    <row r="17" spans="1:13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</row>
    <row r="18" spans="1:13" x14ac:dyDescent="0.25">
      <c r="A18" s="20" t="s">
        <v>24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4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6" t="s">
        <v>12</v>
      </c>
      <c r="B20" s="17">
        <v>2</v>
      </c>
      <c r="C20" s="17">
        <v>0</v>
      </c>
      <c r="D20" s="17">
        <v>8</v>
      </c>
      <c r="E20" s="17">
        <v>1</v>
      </c>
      <c r="F20" s="17">
        <v>2</v>
      </c>
      <c r="G20" s="17">
        <v>4</v>
      </c>
      <c r="H20" s="17">
        <v>5</v>
      </c>
      <c r="I20" s="17">
        <v>0</v>
      </c>
      <c r="J20" s="17">
        <v>1</v>
      </c>
      <c r="K20" s="17">
        <v>0</v>
      </c>
      <c r="L20" s="17">
        <v>13</v>
      </c>
      <c r="M20" s="17">
        <v>4</v>
      </c>
    </row>
    <row r="21" spans="1:13" x14ac:dyDescent="0.25">
      <c r="A21" s="6" t="s">
        <v>13</v>
      </c>
      <c r="B21" s="17">
        <v>644</v>
      </c>
      <c r="C21" s="17">
        <v>511</v>
      </c>
      <c r="D21" s="17">
        <v>794</v>
      </c>
      <c r="E21" s="17">
        <v>455</v>
      </c>
      <c r="F21" s="17">
        <v>281</v>
      </c>
      <c r="G21" s="17">
        <v>346</v>
      </c>
      <c r="H21" s="17">
        <v>333</v>
      </c>
      <c r="I21" s="17">
        <v>310</v>
      </c>
      <c r="J21" s="17">
        <v>589</v>
      </c>
      <c r="K21" s="17">
        <v>1209</v>
      </c>
      <c r="L21" s="17">
        <v>1158</v>
      </c>
      <c r="M21" s="17">
        <v>1418</v>
      </c>
    </row>
    <row r="22" spans="1:13" x14ac:dyDescent="0.25">
      <c r="A22" s="6" t="s">
        <v>14</v>
      </c>
      <c r="B22" s="17">
        <v>765</v>
      </c>
      <c r="C22" s="17">
        <v>654</v>
      </c>
      <c r="D22" s="17">
        <v>869</v>
      </c>
      <c r="E22" s="17">
        <v>497</v>
      </c>
      <c r="F22" s="17">
        <v>398</v>
      </c>
      <c r="G22" s="17">
        <v>331</v>
      </c>
      <c r="H22" s="17">
        <v>375</v>
      </c>
      <c r="I22" s="17">
        <v>353</v>
      </c>
      <c r="J22" s="17">
        <v>455</v>
      </c>
      <c r="K22" s="17">
        <v>1072</v>
      </c>
      <c r="L22" s="17">
        <v>792</v>
      </c>
      <c r="M22" s="17">
        <v>406</v>
      </c>
    </row>
    <row r="23" spans="1:13" x14ac:dyDescent="0.25">
      <c r="A23" s="8" t="s">
        <v>15</v>
      </c>
      <c r="B23" s="18">
        <f>SUM(B20:B22)</f>
        <v>1411</v>
      </c>
      <c r="C23" s="18">
        <f t="shared" ref="C23:M23" si="3">SUM(C20:C22)</f>
        <v>1165</v>
      </c>
      <c r="D23" s="18">
        <f t="shared" si="3"/>
        <v>1671</v>
      </c>
      <c r="E23" s="18">
        <f t="shared" si="3"/>
        <v>953</v>
      </c>
      <c r="F23" s="18">
        <f t="shared" si="3"/>
        <v>681</v>
      </c>
      <c r="G23" s="18">
        <f t="shared" si="3"/>
        <v>681</v>
      </c>
      <c r="H23" s="18">
        <f t="shared" si="3"/>
        <v>713</v>
      </c>
      <c r="I23" s="18">
        <f t="shared" si="3"/>
        <v>663</v>
      </c>
      <c r="J23" s="18">
        <f t="shared" si="3"/>
        <v>1045</v>
      </c>
      <c r="K23" s="18">
        <f t="shared" si="3"/>
        <v>2281</v>
      </c>
      <c r="L23" s="18">
        <f t="shared" si="3"/>
        <v>1963</v>
      </c>
      <c r="M23" s="18">
        <f t="shared" si="3"/>
        <v>1828</v>
      </c>
    </row>
    <row r="24" spans="1:13" x14ac:dyDescent="0.25">
      <c r="A24" s="6" t="s">
        <v>16</v>
      </c>
      <c r="B24" s="17">
        <v>574</v>
      </c>
      <c r="C24" s="17">
        <v>551</v>
      </c>
      <c r="D24" s="17">
        <v>455</v>
      </c>
      <c r="E24" s="17">
        <v>388</v>
      </c>
      <c r="F24" s="17">
        <v>252</v>
      </c>
      <c r="G24" s="17">
        <v>131</v>
      </c>
      <c r="H24" s="17">
        <v>175</v>
      </c>
      <c r="I24" s="17">
        <v>150</v>
      </c>
      <c r="J24" s="17">
        <v>367</v>
      </c>
      <c r="K24" s="17">
        <v>531</v>
      </c>
      <c r="L24" s="17">
        <v>479</v>
      </c>
      <c r="M24" s="17">
        <v>299</v>
      </c>
    </row>
    <row r="25" spans="1:13" x14ac:dyDescent="0.25">
      <c r="A25" s="6" t="s">
        <v>17</v>
      </c>
      <c r="B25" s="17">
        <v>1875</v>
      </c>
      <c r="C25" s="17">
        <v>1758</v>
      </c>
      <c r="D25" s="17">
        <v>2486</v>
      </c>
      <c r="E25" s="17">
        <v>2056</v>
      </c>
      <c r="F25" s="17">
        <v>1845</v>
      </c>
      <c r="G25" s="17">
        <v>1767</v>
      </c>
      <c r="H25" s="17">
        <v>1684</v>
      </c>
      <c r="I25" s="17">
        <v>1317</v>
      </c>
      <c r="J25" s="17">
        <v>1566</v>
      </c>
      <c r="K25" s="17">
        <v>2044</v>
      </c>
      <c r="L25" s="17">
        <v>1995</v>
      </c>
      <c r="M25" s="17">
        <v>1966</v>
      </c>
    </row>
    <row r="26" spans="1:13" x14ac:dyDescent="0.25">
      <c r="A26" s="6" t="s">
        <v>18</v>
      </c>
      <c r="B26" s="17">
        <v>1331</v>
      </c>
      <c r="C26" s="17">
        <v>1147</v>
      </c>
      <c r="D26" s="17">
        <v>1648</v>
      </c>
      <c r="E26" s="17">
        <v>1532</v>
      </c>
      <c r="F26" s="17">
        <v>1481</v>
      </c>
      <c r="G26" s="17">
        <v>1477</v>
      </c>
      <c r="H26" s="17">
        <v>1353</v>
      </c>
      <c r="I26" s="17">
        <v>1277</v>
      </c>
      <c r="J26" s="17">
        <v>1293</v>
      </c>
      <c r="K26" s="17">
        <v>1228</v>
      </c>
      <c r="L26" s="17">
        <v>1252</v>
      </c>
      <c r="M26" s="17">
        <v>1321</v>
      </c>
    </row>
    <row r="27" spans="1:13" x14ac:dyDescent="0.25">
      <c r="A27" s="6" t="s">
        <v>19</v>
      </c>
      <c r="B27" s="17">
        <v>1909</v>
      </c>
      <c r="C27" s="17">
        <v>1714</v>
      </c>
      <c r="D27" s="17">
        <v>2972</v>
      </c>
      <c r="E27" s="17">
        <v>2415</v>
      </c>
      <c r="F27" s="17">
        <v>2348</v>
      </c>
      <c r="G27" s="17">
        <v>2612</v>
      </c>
      <c r="H27" s="17">
        <v>2210</v>
      </c>
      <c r="I27" s="17">
        <v>1680</v>
      </c>
      <c r="J27" s="17">
        <v>1753</v>
      </c>
      <c r="K27" s="17">
        <v>2047</v>
      </c>
      <c r="L27" s="17">
        <v>1895</v>
      </c>
      <c r="M27" s="17">
        <v>1926</v>
      </c>
    </row>
    <row r="28" spans="1:13" x14ac:dyDescent="0.25">
      <c r="A28" s="6" t="s">
        <v>20</v>
      </c>
      <c r="B28" s="17">
        <v>2291</v>
      </c>
      <c r="C28" s="17">
        <v>1864</v>
      </c>
      <c r="D28" s="17">
        <v>3601</v>
      </c>
      <c r="E28" s="17">
        <v>2704</v>
      </c>
      <c r="F28" s="17">
        <v>2426</v>
      </c>
      <c r="G28" s="17">
        <v>2801</v>
      </c>
      <c r="H28" s="17">
        <v>2361</v>
      </c>
      <c r="I28" s="17">
        <v>2210</v>
      </c>
      <c r="J28" s="17">
        <v>2150</v>
      </c>
      <c r="K28" s="17">
        <v>2343</v>
      </c>
      <c r="L28" s="17">
        <v>2496</v>
      </c>
      <c r="M28" s="17">
        <v>2396</v>
      </c>
    </row>
    <row r="29" spans="1:13" x14ac:dyDescent="0.25">
      <c r="A29" s="6" t="s">
        <v>21</v>
      </c>
      <c r="B29" s="17">
        <v>3327</v>
      </c>
      <c r="C29" s="17">
        <v>2856</v>
      </c>
      <c r="D29" s="17">
        <v>5378</v>
      </c>
      <c r="E29" s="17">
        <v>3653</v>
      </c>
      <c r="F29" s="17">
        <v>3721</v>
      </c>
      <c r="G29" s="17">
        <v>4183</v>
      </c>
      <c r="H29" s="17">
        <v>3340</v>
      </c>
      <c r="I29" s="17">
        <v>2619</v>
      </c>
      <c r="J29" s="17">
        <v>2667</v>
      </c>
      <c r="K29" s="17">
        <v>3190</v>
      </c>
      <c r="L29" s="17">
        <v>2965</v>
      </c>
      <c r="M29" s="17">
        <v>3255</v>
      </c>
    </row>
    <row r="30" spans="1:13" x14ac:dyDescent="0.25">
      <c r="A30" s="8" t="s">
        <v>22</v>
      </c>
      <c r="B30" s="18">
        <f>SUM(B25:B29)</f>
        <v>10733</v>
      </c>
      <c r="C30" s="18">
        <f t="shared" ref="C30:M30" si="4">SUM(C24:C29)</f>
        <v>9890</v>
      </c>
      <c r="D30" s="18">
        <f t="shared" si="4"/>
        <v>16540</v>
      </c>
      <c r="E30" s="18">
        <f t="shared" si="4"/>
        <v>12748</v>
      </c>
      <c r="F30" s="18">
        <f t="shared" si="4"/>
        <v>12073</v>
      </c>
      <c r="G30" s="18">
        <f t="shared" si="4"/>
        <v>12971</v>
      </c>
      <c r="H30" s="18">
        <f t="shared" si="4"/>
        <v>11123</v>
      </c>
      <c r="I30" s="18">
        <f t="shared" si="4"/>
        <v>9253</v>
      </c>
      <c r="J30" s="18">
        <f t="shared" si="4"/>
        <v>9796</v>
      </c>
      <c r="K30" s="18">
        <f t="shared" si="4"/>
        <v>11383</v>
      </c>
      <c r="L30" s="18">
        <f t="shared" si="4"/>
        <v>11082</v>
      </c>
      <c r="M30" s="18">
        <f t="shared" si="4"/>
        <v>11163</v>
      </c>
    </row>
    <row r="31" spans="1:13" x14ac:dyDescent="0.25">
      <c r="A31" s="10" t="s">
        <v>26</v>
      </c>
      <c r="B31" s="19">
        <f>B23+B30</f>
        <v>12144</v>
      </c>
      <c r="C31" s="19">
        <f t="shared" ref="C31:M31" si="5">C23+C30</f>
        <v>11055</v>
      </c>
      <c r="D31" s="19">
        <f t="shared" si="5"/>
        <v>18211</v>
      </c>
      <c r="E31" s="19">
        <f t="shared" si="5"/>
        <v>13701</v>
      </c>
      <c r="F31" s="19">
        <f t="shared" si="5"/>
        <v>12754</v>
      </c>
      <c r="G31" s="19">
        <f t="shared" si="5"/>
        <v>13652</v>
      </c>
      <c r="H31" s="19">
        <f t="shared" si="5"/>
        <v>11836</v>
      </c>
      <c r="I31" s="19">
        <f t="shared" si="5"/>
        <v>9916</v>
      </c>
      <c r="J31" s="19">
        <f t="shared" si="5"/>
        <v>10841</v>
      </c>
      <c r="K31" s="19">
        <f t="shared" si="5"/>
        <v>13664</v>
      </c>
      <c r="L31" s="19">
        <f t="shared" si="5"/>
        <v>13045</v>
      </c>
      <c r="M31" s="19">
        <f t="shared" si="5"/>
        <v>12991</v>
      </c>
    </row>
    <row r="32" spans="1:13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5">
      <c r="A33" s="21" t="s">
        <v>27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6" t="s">
        <v>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14" t="s">
        <v>28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A36" s="14" t="s">
        <v>29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6" t="s">
        <v>30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20" t="s">
        <v>31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5">
      <c r="A40" s="15" t="s">
        <v>32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5">
      <c r="A41" s="8" t="s">
        <v>33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15" t="s">
        <v>34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5">
      <c r="A43" s="15" t="s">
        <v>35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15" t="s">
        <v>36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A45" s="15" t="s">
        <v>37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A46" s="15" t="s">
        <v>38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A47" s="8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x14ac:dyDescent="0.25">
      <c r="A48" s="15" t="s">
        <v>40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x14ac:dyDescent="0.25">
      <c r="A49" s="15" t="s">
        <v>41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15" t="s">
        <v>42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25">
      <c r="A51" s="15" t="s">
        <v>43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25">
      <c r="A52" s="15" t="s">
        <v>44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x14ac:dyDescent="0.25">
      <c r="A54" s="20" t="s">
        <v>54</v>
      </c>
      <c r="B54" s="20"/>
      <c r="C54" s="20"/>
      <c r="D54" s="20"/>
      <c r="E54" s="20"/>
      <c r="F54" s="20"/>
      <c r="G54" s="20"/>
      <c r="H54" s="15"/>
      <c r="I54" s="15"/>
      <c r="J54" s="15"/>
      <c r="K54" s="15"/>
      <c r="L54" s="15"/>
      <c r="M54" s="15"/>
    </row>
    <row r="55" spans="1:13" x14ac:dyDescent="0.25">
      <c r="A55" s="15" t="s">
        <v>45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x14ac:dyDescent="0.25">
      <c r="A56" s="15" t="s">
        <v>46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x14ac:dyDescent="0.25">
      <c r="A57" s="15" t="s">
        <v>47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x14ac:dyDescent="0.25">
      <c r="A58" s="15" t="s">
        <v>48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x14ac:dyDescent="0.25">
      <c r="A59" s="15" t="s">
        <v>49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</sheetData>
  <mergeCells count="1">
    <mergeCell ref="A17:M17"/>
  </mergeCells>
  <printOptions gridLines="1"/>
  <pageMargins left="0.7" right="0.7" top="0.75" bottom="0.75" header="0.3" footer="0.3"/>
  <pageSetup paperSize="9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Voet</dc:creator>
  <cp:lastModifiedBy>De Vos, Katia</cp:lastModifiedBy>
  <cp:lastPrinted>2021-01-21T07:57:05Z</cp:lastPrinted>
  <dcterms:created xsi:type="dcterms:W3CDTF">2021-01-19T19:24:26Z</dcterms:created>
  <dcterms:modified xsi:type="dcterms:W3CDTF">2021-01-29T19:14:26Z</dcterms:modified>
</cp:coreProperties>
</file>