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Schriftelijke vragen/SV 81/"/>
    </mc:Choice>
  </mc:AlternateContent>
  <xr:revisionPtr revIDLastSave="0" documentId="8_{FFCB18F1-FE6E-4E84-B15C-442959C387F8}" xr6:coauthVersionLast="41" xr6:coauthVersionMax="41" xr10:uidLastSave="{00000000-0000-0000-0000-000000000000}"/>
  <bookViews>
    <workbookView xWindow="-108" yWindow="-108" windowWidth="23256" windowHeight="12576" activeTab="2" xr2:uid="{00000000-000D-0000-FFFF-FFFF00000000}"/>
  </bookViews>
  <sheets>
    <sheet name="Totaal budget" sheetId="1" r:id="rId1"/>
    <sheet name="aantal lln per LBV" sheetId="3" r:id="rId2"/>
    <sheet name="Budget per LBV" sheetId="2" r:id="rId3"/>
  </sheets>
  <definedNames>
    <definedName name="_xlnm.Print_Area" localSheetId="1">'aantal lln per LBV'!$A$1:$G$25</definedName>
    <definedName name="_xlnm.Print_Area" localSheetId="2">'Budget per LBV'!$A$1:$G$26</definedName>
    <definedName name="_xlnm.Print_Area" localSheetId="0">'Totaal budget'!$A$1:$E$22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2" l="1"/>
  <c r="D19" i="1"/>
  <c r="G16" i="2" s="1"/>
  <c r="D18" i="1"/>
  <c r="F14" i="2" s="1"/>
  <c r="D15" i="1"/>
  <c r="C16" i="2" s="1"/>
  <c r="C19" i="1"/>
  <c r="G5" i="2" s="1"/>
  <c r="C18" i="1"/>
  <c r="F6" i="2" s="1"/>
  <c r="C15" i="1"/>
  <c r="C4" i="2" s="1"/>
  <c r="F21" i="2" l="1"/>
  <c r="F20" i="2"/>
  <c r="C18" i="2"/>
  <c r="G3" i="2"/>
  <c r="C17" i="2"/>
  <c r="G4" i="2"/>
  <c r="G18" i="2"/>
  <c r="G11" i="2"/>
  <c r="G13" i="2"/>
  <c r="G17" i="2"/>
  <c r="C21" i="2"/>
  <c r="C15" i="2"/>
  <c r="F17" i="2"/>
  <c r="G8" i="2"/>
  <c r="G21" i="2"/>
  <c r="G15" i="2"/>
  <c r="C19" i="2"/>
  <c r="C14" i="2"/>
  <c r="F16" i="2"/>
  <c r="G7" i="2"/>
  <c r="G19" i="2"/>
  <c r="G14" i="2"/>
  <c r="C10" i="2"/>
  <c r="C6" i="2"/>
  <c r="F3" i="2"/>
  <c r="F8" i="2"/>
  <c r="F4" i="2"/>
  <c r="F19" i="2"/>
  <c r="F15" i="2"/>
  <c r="G10" i="2"/>
  <c r="G6" i="2"/>
  <c r="C9" i="2"/>
  <c r="C5" i="2"/>
  <c r="C20" i="2"/>
  <c r="F11" i="2"/>
  <c r="F7" i="2"/>
  <c r="F13" i="2"/>
  <c r="F18" i="2"/>
  <c r="G9" i="2"/>
  <c r="G20" i="2"/>
  <c r="C11" i="2"/>
  <c r="C7" i="2"/>
  <c r="F9" i="2"/>
  <c r="F5" i="2"/>
  <c r="C3" i="2"/>
  <c r="C8" i="2"/>
  <c r="F10" i="2"/>
  <c r="D7" i="1"/>
  <c r="D17" i="1" s="1"/>
  <c r="D6" i="1"/>
  <c r="D16" i="1" s="1"/>
  <c r="C7" i="1"/>
  <c r="C17" i="1" s="1"/>
  <c r="C6" i="1"/>
  <c r="C16" i="1" s="1"/>
  <c r="E7" i="2" l="1"/>
  <c r="E11" i="2"/>
  <c r="E6" i="2"/>
  <c r="E10" i="2"/>
  <c r="E4" i="2"/>
  <c r="E8" i="2"/>
  <c r="E3" i="2"/>
  <c r="E5" i="2"/>
  <c r="E9" i="2"/>
  <c r="E15" i="2"/>
  <c r="E19" i="2"/>
  <c r="E14" i="2"/>
  <c r="E18" i="2"/>
  <c r="E13" i="2"/>
  <c r="E16" i="2"/>
  <c r="E20" i="2"/>
  <c r="E17" i="2"/>
  <c r="E21" i="2"/>
  <c r="D14" i="2"/>
  <c r="D18" i="2"/>
  <c r="D13" i="2"/>
  <c r="D17" i="2"/>
  <c r="D21" i="2"/>
  <c r="D15" i="2"/>
  <c r="D19" i="2"/>
  <c r="D16" i="2"/>
  <c r="D20" i="2"/>
  <c r="D6" i="2"/>
  <c r="D10" i="2"/>
  <c r="D5" i="2"/>
  <c r="D9" i="2"/>
  <c r="D7" i="2"/>
  <c r="D11" i="2"/>
  <c r="D4" i="2"/>
  <c r="D8" i="2"/>
  <c r="D3" i="2"/>
  <c r="G22" i="3"/>
  <c r="F22" i="3"/>
  <c r="E22" i="3"/>
  <c r="D22" i="3"/>
  <c r="C22" i="3"/>
  <c r="D12" i="3"/>
  <c r="E12" i="3"/>
  <c r="F12" i="3"/>
  <c r="C12" i="3"/>
  <c r="G12" i="3"/>
  <c r="C22" i="2" l="1"/>
  <c r="C12" i="2"/>
  <c r="D22" i="2"/>
  <c r="D12" i="2"/>
  <c r="D24" i="2" s="1"/>
  <c r="E22" i="2"/>
  <c r="E12" i="2"/>
  <c r="E24" i="2" s="1"/>
  <c r="F22" i="2"/>
  <c r="F12" i="2"/>
  <c r="F24" i="2" s="1"/>
  <c r="G22" i="2"/>
  <c r="G12" i="2"/>
  <c r="G24" i="2" s="1"/>
  <c r="C24" i="2" l="1"/>
</calcChain>
</file>

<file path=xl/sharedStrings.xml><?xml version="1.0" encoding="utf-8"?>
<sst xmlns="http://schemas.openxmlformats.org/spreadsheetml/2006/main" count="76" uniqueCount="27">
  <si>
    <t>SO</t>
  </si>
  <si>
    <t>Buso</t>
  </si>
  <si>
    <t>2014-2015</t>
  </si>
  <si>
    <t>2018-2019</t>
  </si>
  <si>
    <t>2017-2018</t>
  </si>
  <si>
    <t>2016-2017</t>
  </si>
  <si>
    <t>2015-2016</t>
  </si>
  <si>
    <t>Begrotingsjaar</t>
  </si>
  <si>
    <t>Schooljaar</t>
  </si>
  <si>
    <t>Katholieke godsdienst</t>
  </si>
  <si>
    <t>Protestantse godsdienst</t>
  </si>
  <si>
    <t>Israëlitische godsdienst</t>
  </si>
  <si>
    <t>Islamitische godsdienst</t>
  </si>
  <si>
    <t>Orthodoxe godsdienst</t>
  </si>
  <si>
    <t>Anglicaanse godsdienst</t>
  </si>
  <si>
    <t>Niet-confessionele zedenleer</t>
  </si>
  <si>
    <t>Cultuurbeschouwing</t>
  </si>
  <si>
    <t>Vrijstelling</t>
  </si>
  <si>
    <t>Totaalbedragen budget voorafname meerdere LBV</t>
  </si>
  <si>
    <t>TOTAAL</t>
  </si>
  <si>
    <t>Bron: statistisch jaarboek</t>
  </si>
  <si>
    <t>Totaal bedrag per leerling meerdere LBV</t>
  </si>
  <si>
    <t>Leerlingen LBV SO</t>
  </si>
  <si>
    <t>Leerlingen LBV BuSO</t>
  </si>
  <si>
    <t>Werkingsmiddelen LBV SO</t>
  </si>
  <si>
    <t>Werkingqmiddelen LBV buso</t>
  </si>
  <si>
    <t>Globaal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</si>
</sst>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#,##0;0;&quot;-&quot;"/>
    <numFmt numFmtId="166" formatCode="#,##0.0000_ ;\-#,##0.000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2" fillId="0" borderId="1" xfId="0" applyFont="1" applyBorder="1"/>
    <xf numFmtId="0" fontId="0" fillId="0" borderId="0" xfId="0" applyBorder="1"/>
    <xf numFmtId="0" fontId="2" fillId="0" borderId="5" xfId="0" applyFont="1" applyBorder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/>
    </xf>
    <xf numFmtId="165" fontId="2" fillId="3" borderId="10" xfId="0" applyNumberFormat="1" applyFont="1" applyFill="1" applyBorder="1"/>
    <xf numFmtId="165" fontId="2" fillId="3" borderId="11" xfId="0" applyNumberFormat="1" applyFont="1" applyFill="1" applyBorder="1"/>
    <xf numFmtId="164" fontId="0" fillId="0" borderId="5" xfId="1" applyNumberFormat="1" applyFont="1" applyBorder="1"/>
    <xf numFmtId="164" fontId="0" fillId="0" borderId="5" xfId="1" applyNumberFormat="1" applyFont="1" applyFill="1" applyBorder="1"/>
    <xf numFmtId="164" fontId="0" fillId="0" borderId="6" xfId="1" applyNumberFormat="1" applyFont="1" applyBorder="1"/>
    <xf numFmtId="0" fontId="2" fillId="2" borderId="16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7" xfId="0" applyFont="1" applyBorder="1"/>
    <xf numFmtId="0" fontId="2" fillId="0" borderId="12" xfId="0" applyFont="1" applyBorder="1"/>
    <xf numFmtId="0" fontId="2" fillId="3" borderId="22" xfId="0" applyFont="1" applyFill="1" applyBorder="1" applyAlignment="1">
      <alignment horizontal="right"/>
    </xf>
    <xf numFmtId="164" fontId="2" fillId="3" borderId="14" xfId="1" applyNumberFormat="1" applyFont="1" applyFill="1" applyBorder="1"/>
    <xf numFmtId="164" fontId="2" fillId="3" borderId="15" xfId="1" applyNumberFormat="1" applyFont="1" applyFill="1" applyBorder="1"/>
    <xf numFmtId="3" fontId="0" fillId="0" borderId="1" xfId="1" applyNumberFormat="1" applyFont="1" applyBorder="1"/>
    <xf numFmtId="3" fontId="0" fillId="0" borderId="0" xfId="0" applyNumberFormat="1"/>
    <xf numFmtId="166" fontId="0" fillId="0" borderId="1" xfId="1" applyNumberFormat="1" applyFont="1" applyBorder="1"/>
    <xf numFmtId="165" fontId="0" fillId="0" borderId="0" xfId="0" applyNumberFormat="1"/>
    <xf numFmtId="165" fontId="0" fillId="0" borderId="5" xfId="0" applyNumberFormat="1" applyFill="1" applyBorder="1"/>
    <xf numFmtId="165" fontId="0" fillId="0" borderId="6" xfId="0" applyNumberFormat="1" applyFill="1" applyBorder="1"/>
    <xf numFmtId="165" fontId="0" fillId="0" borderId="1" xfId="0" applyNumberFormat="1" applyFill="1" applyBorder="1"/>
    <xf numFmtId="165" fontId="0" fillId="0" borderId="8" xfId="0" applyNumberFormat="1" applyFill="1" applyBorder="1"/>
    <xf numFmtId="165" fontId="2" fillId="0" borderId="10" xfId="0" applyNumberFormat="1" applyFont="1" applyFill="1" applyBorder="1"/>
    <xf numFmtId="165" fontId="2" fillId="0" borderId="11" xfId="0" applyNumberFormat="1" applyFont="1" applyFill="1" applyBorder="1"/>
    <xf numFmtId="0" fontId="2" fillId="0" borderId="22" xfId="0" applyFont="1" applyFill="1" applyBorder="1"/>
    <xf numFmtId="164" fontId="2" fillId="0" borderId="14" xfId="0" applyNumberFormat="1" applyFont="1" applyBorder="1"/>
    <xf numFmtId="164" fontId="2" fillId="0" borderId="15" xfId="0" applyNumberFormat="1" applyFont="1" applyBorder="1"/>
    <xf numFmtId="0" fontId="0" fillId="0" borderId="2" xfId="0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19"/>
  <sheetViews>
    <sheetView workbookViewId="0">
      <selection activeCell="A22" sqref="A1:E22"/>
    </sheetView>
  </sheetViews>
  <sheetFormatPr defaultRowHeight="14.4" x14ac:dyDescent="0.3"/>
  <cols>
    <col min="1" max="1" width="13.44140625" bestFit="1" customWidth="1"/>
    <col min="2" max="2" width="9.44140625" bestFit="1" customWidth="1"/>
    <col min="3" max="4" width="24.109375" customWidth="1"/>
  </cols>
  <sheetData>
    <row r="3" spans="1:4" x14ac:dyDescent="0.3">
      <c r="A3" s="40" t="s">
        <v>18</v>
      </c>
      <c r="B3" s="40"/>
      <c r="C3" s="40"/>
      <c r="D3" s="40"/>
    </row>
    <row r="4" spans="1:4" x14ac:dyDescent="0.3">
      <c r="A4" s="1" t="s">
        <v>7</v>
      </c>
      <c r="B4" s="1" t="s">
        <v>8</v>
      </c>
      <c r="C4" s="3" t="s">
        <v>0</v>
      </c>
      <c r="D4" s="3" t="s">
        <v>1</v>
      </c>
    </row>
    <row r="5" spans="1:4" x14ac:dyDescent="0.3">
      <c r="A5" s="3">
        <v>2015</v>
      </c>
      <c r="B5" s="3" t="s">
        <v>2</v>
      </c>
      <c r="C5" s="27">
        <v>4683026</v>
      </c>
      <c r="D5" s="27">
        <v>460222</v>
      </c>
    </row>
    <row r="6" spans="1:4" x14ac:dyDescent="0.3">
      <c r="A6" s="3">
        <v>2016</v>
      </c>
      <c r="B6" s="3" t="s">
        <v>6</v>
      </c>
      <c r="C6" s="28">
        <f>3365125+1396076</f>
        <v>4761201</v>
      </c>
      <c r="D6" s="28">
        <f>313020+152534</f>
        <v>465554</v>
      </c>
    </row>
    <row r="7" spans="1:4" x14ac:dyDescent="0.3">
      <c r="A7" s="3">
        <v>2017</v>
      </c>
      <c r="B7" s="3" t="s">
        <v>5</v>
      </c>
      <c r="C7" s="27">
        <f>3451053+1395141</f>
        <v>4846194</v>
      </c>
      <c r="D7" s="27">
        <f>293176+140642</f>
        <v>433818</v>
      </c>
    </row>
    <row r="8" spans="1:4" x14ac:dyDescent="0.3">
      <c r="A8" s="3">
        <v>2018</v>
      </c>
      <c r="B8" s="3" t="s">
        <v>4</v>
      </c>
      <c r="C8" s="27">
        <v>4992759</v>
      </c>
      <c r="D8" s="27">
        <v>434679</v>
      </c>
    </row>
    <row r="9" spans="1:4" x14ac:dyDescent="0.3">
      <c r="A9" s="3">
        <v>2019</v>
      </c>
      <c r="B9" s="3" t="s">
        <v>3</v>
      </c>
      <c r="C9" s="27">
        <v>5128962</v>
      </c>
      <c r="D9" s="27">
        <v>445699</v>
      </c>
    </row>
    <row r="10" spans="1:4" x14ac:dyDescent="0.3"/>
    <row r="13" spans="1:4" x14ac:dyDescent="0.3">
      <c r="A13" s="40" t="s">
        <v>21</v>
      </c>
      <c r="B13" s="40"/>
      <c r="C13" s="40"/>
      <c r="D13" s="40"/>
    </row>
    <row r="14" spans="1:4" x14ac:dyDescent="0.3">
      <c r="A14" s="1" t="s">
        <v>7</v>
      </c>
      <c r="B14" s="1" t="s">
        <v>8</v>
      </c>
      <c r="C14" s="3" t="s">
        <v>0</v>
      </c>
      <c r="D14" s="3" t="s">
        <v>1</v>
      </c>
    </row>
    <row r="15" spans="1:4" x14ac:dyDescent="0.3">
      <c r="A15" s="3">
        <v>2015</v>
      </c>
      <c r="B15" s="3" t="s">
        <v>2</v>
      </c>
      <c r="C15" s="29">
        <f>C5/'aantal lln per LBV'!C12</f>
        <v>43.571138816524005</v>
      </c>
      <c r="D15" s="2">
        <f>D5/'aantal lln per LBV'!C22</f>
        <v>59.146896285824447</v>
      </c>
    </row>
    <row r="16" spans="1:4" x14ac:dyDescent="0.3">
      <c r="A16" s="3">
        <v>2016</v>
      </c>
      <c r="B16" s="3" t="s">
        <v>6</v>
      </c>
      <c r="C16" s="29">
        <f>C6/'aantal lln per LBV'!D12</f>
        <v>43.927786542666553</v>
      </c>
      <c r="D16" s="2">
        <f>D6/'aantal lln per LBV'!D22</f>
        <v>61.104344402152513</v>
      </c>
    </row>
    <row r="17" spans="1:4" x14ac:dyDescent="0.3">
      <c r="A17" s="3">
        <v>2017</v>
      </c>
      <c r="B17" s="3" t="s">
        <v>5</v>
      </c>
      <c r="C17" s="29">
        <f>C7/'aantal lln per LBV'!E12</f>
        <v>43.841485810437945</v>
      </c>
      <c r="D17" s="2">
        <f>D7/'aantal lln per LBV'!E22</f>
        <v>57.337827121332275</v>
      </c>
    </row>
    <row r="18" spans="1:4" x14ac:dyDescent="0.3">
      <c r="A18" s="3">
        <v>2018</v>
      </c>
      <c r="B18" s="3" t="s">
        <v>4</v>
      </c>
      <c r="C18" s="29">
        <f>C8/'aantal lln per LBV'!F12</f>
        <v>44.191529474243232</v>
      </c>
      <c r="D18" s="2">
        <f>D8/'aantal lln per LBV'!F22</f>
        <v>56.123821820529372</v>
      </c>
    </row>
    <row r="19" spans="1:4" x14ac:dyDescent="0.3">
      <c r="A19" s="3">
        <v>2019</v>
      </c>
      <c r="B19" s="3" t="s">
        <v>3</v>
      </c>
      <c r="C19" s="29">
        <f>C9/'aantal lln per LBV'!G12</f>
        <v>44.037521035821001</v>
      </c>
      <c r="D19" s="2">
        <f>D9/'aantal lln per LBV'!G22</f>
        <v>56.154592415270251</v>
      </c>
    </row>
  </sheetData>
  <mergeCells count="2">
    <mergeCell ref="A3:D3"/>
    <mergeCell ref="A13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DF15E-B127-4E72-B015-0D0DCEBAC817}">
  <sheetPr>
    <pageSetUpPr fitToPage="1"/>
  </sheetPr>
  <dimension ref="A1:G24"/>
  <sheetViews>
    <sheetView workbookViewId="0">
      <selection activeCell="A25" sqref="A1:G25"/>
    </sheetView>
  </sheetViews>
  <sheetFormatPr defaultRowHeight="14.4" x14ac:dyDescent="0.3"/>
  <cols>
    <col min="1" max="1" width="24" bestFit="1" customWidth="1"/>
    <col min="2" max="2" width="27.21875" bestFit="1" customWidth="1"/>
    <col min="3" max="7" width="19.109375" customWidth="1"/>
  </cols>
  <sheetData>
    <row r="1" spans="1:7" x14ac:dyDescent="0.3">
      <c r="A1" s="4"/>
      <c r="B1" s="4"/>
      <c r="C1" s="7">
        <v>2015</v>
      </c>
      <c r="D1" s="8">
        <v>2016</v>
      </c>
      <c r="E1" s="8">
        <v>2017</v>
      </c>
      <c r="F1" s="8">
        <v>2018</v>
      </c>
      <c r="G1" s="9">
        <v>2019</v>
      </c>
    </row>
    <row r="2" spans="1:7" ht="15" thickBot="1" x14ac:dyDescent="0.35">
      <c r="A2" s="4"/>
      <c r="B2" s="4"/>
      <c r="C2" s="10" t="s">
        <v>2</v>
      </c>
      <c r="D2" s="11" t="s">
        <v>6</v>
      </c>
      <c r="E2" s="11" t="s">
        <v>5</v>
      </c>
      <c r="F2" s="11" t="s">
        <v>4</v>
      </c>
      <c r="G2" s="12" t="s">
        <v>3</v>
      </c>
    </row>
    <row r="3" spans="1:7" x14ac:dyDescent="0.3">
      <c r="A3" s="41" t="s">
        <v>22</v>
      </c>
      <c r="B3" s="5" t="s">
        <v>9</v>
      </c>
      <c r="C3" s="31">
        <v>28979</v>
      </c>
      <c r="D3" s="31">
        <v>28631</v>
      </c>
      <c r="E3" s="31">
        <v>28030</v>
      </c>
      <c r="F3" s="31">
        <v>28171</v>
      </c>
      <c r="G3" s="32">
        <v>28447</v>
      </c>
    </row>
    <row r="4" spans="1:7" x14ac:dyDescent="0.3">
      <c r="A4" s="42"/>
      <c r="B4" s="3" t="s">
        <v>10</v>
      </c>
      <c r="C4" s="33">
        <v>1843</v>
      </c>
      <c r="D4" s="33">
        <v>1986</v>
      </c>
      <c r="E4" s="33">
        <v>2230</v>
      </c>
      <c r="F4" s="33">
        <v>2368</v>
      </c>
      <c r="G4" s="34">
        <v>2529</v>
      </c>
    </row>
    <row r="5" spans="1:7" x14ac:dyDescent="0.3">
      <c r="A5" s="42"/>
      <c r="B5" s="3" t="s">
        <v>11</v>
      </c>
      <c r="C5" s="33">
        <v>40</v>
      </c>
      <c r="D5" s="33">
        <v>51</v>
      </c>
      <c r="E5" s="33">
        <v>54</v>
      </c>
      <c r="F5" s="33">
        <v>73</v>
      </c>
      <c r="G5" s="34">
        <v>74</v>
      </c>
    </row>
    <row r="6" spans="1:7" x14ac:dyDescent="0.3">
      <c r="A6" s="42"/>
      <c r="B6" s="3" t="s">
        <v>12</v>
      </c>
      <c r="C6" s="33">
        <v>19494</v>
      </c>
      <c r="D6" s="33">
        <v>21786</v>
      </c>
      <c r="E6" s="33">
        <v>23283</v>
      </c>
      <c r="F6" s="33">
        <v>24231</v>
      </c>
      <c r="G6" s="34">
        <v>25700</v>
      </c>
    </row>
    <row r="7" spans="1:7" x14ac:dyDescent="0.3">
      <c r="A7" s="42"/>
      <c r="B7" s="3" t="s">
        <v>13</v>
      </c>
      <c r="C7" s="33">
        <v>711</v>
      </c>
      <c r="D7" s="33">
        <v>719</v>
      </c>
      <c r="E7" s="33">
        <v>785</v>
      </c>
      <c r="F7" s="33">
        <v>849</v>
      </c>
      <c r="G7" s="34">
        <v>929</v>
      </c>
    </row>
    <row r="8" spans="1:7" x14ac:dyDescent="0.3">
      <c r="A8" s="42"/>
      <c r="B8" s="3" t="s">
        <v>14</v>
      </c>
      <c r="C8" s="33">
        <v>8</v>
      </c>
      <c r="D8" s="33">
        <v>3</v>
      </c>
      <c r="E8" s="33">
        <v>6</v>
      </c>
      <c r="F8" s="33">
        <v>8</v>
      </c>
      <c r="G8" s="34">
        <v>8</v>
      </c>
    </row>
    <row r="9" spans="1:7" x14ac:dyDescent="0.3">
      <c r="A9" s="42"/>
      <c r="B9" s="3" t="s">
        <v>15</v>
      </c>
      <c r="C9" s="33">
        <v>54424</v>
      </c>
      <c r="D9" s="33">
        <v>54445</v>
      </c>
      <c r="E9" s="33">
        <v>55266</v>
      </c>
      <c r="F9" s="33">
        <v>56204</v>
      </c>
      <c r="G9" s="34">
        <v>57562</v>
      </c>
    </row>
    <row r="10" spans="1:7" x14ac:dyDescent="0.3">
      <c r="A10" s="42"/>
      <c r="B10" s="3" t="s">
        <v>16</v>
      </c>
      <c r="C10" s="33">
        <v>0</v>
      </c>
      <c r="D10" s="33">
        <v>0</v>
      </c>
      <c r="E10" s="33">
        <v>0</v>
      </c>
      <c r="F10" s="33">
        <v>0</v>
      </c>
      <c r="G10" s="34">
        <v>0</v>
      </c>
    </row>
    <row r="11" spans="1:7" x14ac:dyDescent="0.3">
      <c r="A11" s="42"/>
      <c r="B11" s="3" t="s">
        <v>17</v>
      </c>
      <c r="C11" s="33">
        <v>1981</v>
      </c>
      <c r="D11" s="33">
        <v>766</v>
      </c>
      <c r="E11" s="33">
        <v>885</v>
      </c>
      <c r="F11" s="33">
        <v>1076</v>
      </c>
      <c r="G11" s="34">
        <v>1219</v>
      </c>
    </row>
    <row r="12" spans="1:7" ht="15" thickBot="1" x14ac:dyDescent="0.35">
      <c r="A12" s="43"/>
      <c r="B12" s="14" t="s">
        <v>19</v>
      </c>
      <c r="C12" s="35">
        <f>SUM(C3:C11)</f>
        <v>107480</v>
      </c>
      <c r="D12" s="35">
        <f t="shared" ref="D12:F12" si="0">SUM(D3:D11)</f>
        <v>108387</v>
      </c>
      <c r="E12" s="35">
        <f t="shared" si="0"/>
        <v>110539</v>
      </c>
      <c r="F12" s="35">
        <f t="shared" si="0"/>
        <v>112980</v>
      </c>
      <c r="G12" s="36">
        <f>SUM(G3:G11)</f>
        <v>116468</v>
      </c>
    </row>
    <row r="13" spans="1:7" x14ac:dyDescent="0.3">
      <c r="A13" s="41" t="s">
        <v>23</v>
      </c>
      <c r="B13" s="5" t="s">
        <v>9</v>
      </c>
      <c r="C13" s="31">
        <v>3477</v>
      </c>
      <c r="D13" s="31">
        <v>3371</v>
      </c>
      <c r="E13" s="31">
        <v>3314</v>
      </c>
      <c r="F13" s="31">
        <v>3395</v>
      </c>
      <c r="G13" s="32">
        <v>3358</v>
      </c>
    </row>
    <row r="14" spans="1:7" x14ac:dyDescent="0.3">
      <c r="A14" s="42"/>
      <c r="B14" s="3" t="s">
        <v>10</v>
      </c>
      <c r="C14" s="33">
        <v>126</v>
      </c>
      <c r="D14" s="33">
        <v>127</v>
      </c>
      <c r="E14" s="33">
        <v>144</v>
      </c>
      <c r="F14" s="33">
        <v>162</v>
      </c>
      <c r="G14" s="34">
        <v>200</v>
      </c>
    </row>
    <row r="15" spans="1:7" x14ac:dyDescent="0.3">
      <c r="A15" s="42"/>
      <c r="B15" s="3" t="s">
        <v>11</v>
      </c>
      <c r="C15" s="33">
        <v>2</v>
      </c>
      <c r="D15" s="33">
        <v>2</v>
      </c>
      <c r="E15" s="33">
        <v>3</v>
      </c>
      <c r="F15" s="33">
        <v>2</v>
      </c>
      <c r="G15" s="34">
        <v>1</v>
      </c>
    </row>
    <row r="16" spans="1:7" x14ac:dyDescent="0.3">
      <c r="A16" s="42"/>
      <c r="B16" s="3" t="s">
        <v>12</v>
      </c>
      <c r="C16" s="33">
        <v>1388</v>
      </c>
      <c r="D16" s="33">
        <v>1366</v>
      </c>
      <c r="E16" s="33">
        <v>1406</v>
      </c>
      <c r="F16" s="33">
        <v>1447</v>
      </c>
      <c r="G16" s="34">
        <v>1512</v>
      </c>
    </row>
    <row r="17" spans="1:7" x14ac:dyDescent="0.3">
      <c r="A17" s="42"/>
      <c r="B17" s="3" t="s">
        <v>13</v>
      </c>
      <c r="C17" s="33">
        <v>32</v>
      </c>
      <c r="D17" s="33">
        <v>34</v>
      </c>
      <c r="E17" s="33">
        <v>32</v>
      </c>
      <c r="F17" s="33">
        <v>28</v>
      </c>
      <c r="G17" s="34">
        <v>31</v>
      </c>
    </row>
    <row r="18" spans="1:7" x14ac:dyDescent="0.3">
      <c r="A18" s="42"/>
      <c r="B18" s="3" t="s">
        <v>14</v>
      </c>
      <c r="C18" s="33"/>
      <c r="D18" s="33"/>
      <c r="E18" s="33">
        <v>1</v>
      </c>
      <c r="F18" s="33"/>
      <c r="G18" s="34"/>
    </row>
    <row r="19" spans="1:7" x14ac:dyDescent="0.3">
      <c r="A19" s="42"/>
      <c r="B19" s="3" t="s">
        <v>15</v>
      </c>
      <c r="C19" s="33">
        <v>2719</v>
      </c>
      <c r="D19" s="33">
        <v>2697</v>
      </c>
      <c r="E19" s="33">
        <v>2638</v>
      </c>
      <c r="F19" s="33">
        <v>2678</v>
      </c>
      <c r="G19" s="34">
        <v>2767</v>
      </c>
    </row>
    <row r="20" spans="1:7" x14ac:dyDescent="0.3">
      <c r="A20" s="42"/>
      <c r="B20" s="3" t="s">
        <v>16</v>
      </c>
      <c r="C20" s="33">
        <v>0</v>
      </c>
      <c r="D20" s="33">
        <v>0</v>
      </c>
      <c r="E20" s="33">
        <v>0</v>
      </c>
      <c r="F20" s="33">
        <v>0</v>
      </c>
      <c r="G20" s="34">
        <v>0</v>
      </c>
    </row>
    <row r="21" spans="1:7" x14ac:dyDescent="0.3">
      <c r="A21" s="42"/>
      <c r="B21" s="3" t="s">
        <v>17</v>
      </c>
      <c r="C21" s="33">
        <v>37</v>
      </c>
      <c r="D21" s="33">
        <v>22</v>
      </c>
      <c r="E21" s="33">
        <v>28</v>
      </c>
      <c r="F21" s="33">
        <v>33</v>
      </c>
      <c r="G21" s="34">
        <v>68</v>
      </c>
    </row>
    <row r="22" spans="1:7" ht="15" thickBot="1" x14ac:dyDescent="0.35">
      <c r="A22" s="43"/>
      <c r="B22" s="14" t="s">
        <v>19</v>
      </c>
      <c r="C22" s="15">
        <f>SUM(C13:C21)</f>
        <v>7781</v>
      </c>
      <c r="D22" s="15">
        <f t="shared" ref="D22" si="1">SUM(D13:D21)</f>
        <v>7619</v>
      </c>
      <c r="E22" s="15">
        <f t="shared" ref="E22" si="2">SUM(E13:E21)</f>
        <v>7566</v>
      </c>
      <c r="F22" s="15">
        <f t="shared" ref="F22" si="3">SUM(F13:F21)</f>
        <v>7745</v>
      </c>
      <c r="G22" s="16">
        <f>SUM(G13:G21)</f>
        <v>7937</v>
      </c>
    </row>
    <row r="24" spans="1:7" x14ac:dyDescent="0.3">
      <c r="A24" t="s">
        <v>20</v>
      </c>
      <c r="C24" s="30"/>
    </row>
  </sheetData>
  <mergeCells count="2">
    <mergeCell ref="A3:A12"/>
    <mergeCell ref="A13:A22"/>
  </mergeCells>
  <pageMargins left="0.31496062992125984" right="0.31496062992125984" top="0.74803149606299213" bottom="0.74803149606299213" header="0.31496062992125984" footer="0.31496062992125984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86631-DFD1-4FBF-87D8-C15EA48625B9}">
  <sheetPr>
    <pageSetUpPr fitToPage="1"/>
  </sheetPr>
  <dimension ref="A1:G24"/>
  <sheetViews>
    <sheetView tabSelected="1" workbookViewId="0">
      <selection activeCell="A26" sqref="A1:G26"/>
    </sheetView>
  </sheetViews>
  <sheetFormatPr defaultRowHeight="14.4" x14ac:dyDescent="0.3"/>
  <cols>
    <col min="1" max="1" width="25.5546875" customWidth="1"/>
    <col min="2" max="2" width="27.21875" bestFit="1" customWidth="1"/>
    <col min="3" max="7" width="16.44140625" customWidth="1"/>
  </cols>
  <sheetData>
    <row r="1" spans="1:7" x14ac:dyDescent="0.3">
      <c r="A1" s="4"/>
      <c r="B1" s="4"/>
      <c r="C1" s="7">
        <v>2015</v>
      </c>
      <c r="D1" s="8">
        <v>2016</v>
      </c>
      <c r="E1" s="8">
        <v>2017</v>
      </c>
      <c r="F1" s="8">
        <v>2018</v>
      </c>
      <c r="G1" s="9">
        <v>2019</v>
      </c>
    </row>
    <row r="2" spans="1:7" ht="15" thickBot="1" x14ac:dyDescent="0.35">
      <c r="A2" s="4"/>
      <c r="B2" s="4"/>
      <c r="C2" s="13" t="s">
        <v>2</v>
      </c>
      <c r="D2" s="6" t="s">
        <v>6</v>
      </c>
      <c r="E2" s="6" t="s">
        <v>5</v>
      </c>
      <c r="F2" s="6" t="s">
        <v>4</v>
      </c>
      <c r="G2" s="20" t="s">
        <v>3</v>
      </c>
    </row>
    <row r="3" spans="1:7" ht="15" thickBot="1" x14ac:dyDescent="0.35">
      <c r="A3" s="44" t="s">
        <v>24</v>
      </c>
      <c r="B3" s="21" t="s">
        <v>9</v>
      </c>
      <c r="C3" s="18">
        <f>'Totaal budget'!$C$15*'aantal lln per LBV'!C3</f>
        <v>1262648.0317640491</v>
      </c>
      <c r="D3" s="17">
        <f>'Totaal budget'!$C$16*'aantal lln per LBV'!D3</f>
        <v>1257696.456503086</v>
      </c>
      <c r="E3" s="17">
        <f>'Totaal budget'!$C$17*'aantal lln per LBV'!E3</f>
        <v>1228876.8472665756</v>
      </c>
      <c r="F3" s="17">
        <f>'Totaal budget'!$C$18*'aantal lln per LBV'!F3</f>
        <v>1244919.576818906</v>
      </c>
      <c r="G3" s="19">
        <f>'Totaal budget'!$C$19*'aantal lln per LBV'!G3</f>
        <v>1252735.360906</v>
      </c>
    </row>
    <row r="4" spans="1:7" ht="15" thickBot="1" x14ac:dyDescent="0.35">
      <c r="A4" s="45"/>
      <c r="B4" s="22" t="s">
        <v>10</v>
      </c>
      <c r="C4" s="18">
        <f>'Totaal budget'!$C$15*'aantal lln per LBV'!C4</f>
        <v>80301.608838853746</v>
      </c>
      <c r="D4" s="17">
        <f>'Totaal budget'!$C$16*'aantal lln per LBV'!D4</f>
        <v>87240.584073735779</v>
      </c>
      <c r="E4" s="17">
        <f>'Totaal budget'!$C$17*'aantal lln per LBV'!E4</f>
        <v>97766.513357276621</v>
      </c>
      <c r="F4" s="17">
        <f>'Totaal budget'!$C$18*'aantal lln per LBV'!F4</f>
        <v>104645.54179500797</v>
      </c>
      <c r="G4" s="19">
        <f>'Totaal budget'!$C$19*'aantal lln per LBV'!G4</f>
        <v>111370.89069959131</v>
      </c>
    </row>
    <row r="5" spans="1:7" ht="15" thickBot="1" x14ac:dyDescent="0.35">
      <c r="A5" s="45"/>
      <c r="B5" s="22" t="s">
        <v>11</v>
      </c>
      <c r="C5" s="18">
        <f>'Totaal budget'!$C$15*'aantal lln per LBV'!C5</f>
        <v>1742.8455526609603</v>
      </c>
      <c r="D5" s="17">
        <f>'Totaal budget'!$C$16*'aantal lln per LBV'!D5</f>
        <v>2240.3171136759943</v>
      </c>
      <c r="E5" s="17">
        <f>'Totaal budget'!$C$17*'aantal lln per LBV'!E5</f>
        <v>2367.4402337636488</v>
      </c>
      <c r="F5" s="17">
        <f>'Totaal budget'!$C$18*'aantal lln per LBV'!F5</f>
        <v>3225.9816516197561</v>
      </c>
      <c r="G5" s="19">
        <f>'Totaal budget'!$C$19*'aantal lln per LBV'!G5</f>
        <v>3258.7765566507542</v>
      </c>
    </row>
    <row r="6" spans="1:7" ht="15" thickBot="1" x14ac:dyDescent="0.35">
      <c r="A6" s="45"/>
      <c r="B6" s="22" t="s">
        <v>12</v>
      </c>
      <c r="C6" s="18">
        <f>'Totaal budget'!$C$15*'aantal lln per LBV'!C6</f>
        <v>849375.78008931899</v>
      </c>
      <c r="D6" s="17">
        <f>'Totaal budget'!$C$16*'aantal lln per LBV'!D6</f>
        <v>957010.75761853356</v>
      </c>
      <c r="E6" s="17">
        <f>'Totaal budget'!$C$17*'aantal lln per LBV'!E6</f>
        <v>1020761.3141244267</v>
      </c>
      <c r="F6" s="17">
        <f>'Totaal budget'!$C$18*'aantal lln per LBV'!F6</f>
        <v>1070804.9506903877</v>
      </c>
      <c r="G6" s="19">
        <f>'Totaal budget'!$C$19*'aantal lln per LBV'!G6</f>
        <v>1131764.2906205996</v>
      </c>
    </row>
    <row r="7" spans="1:7" ht="15" thickBot="1" x14ac:dyDescent="0.35">
      <c r="A7" s="45"/>
      <c r="B7" s="22" t="s">
        <v>13</v>
      </c>
      <c r="C7" s="18">
        <f>'Totaal budget'!$C$15*'aantal lln per LBV'!C7</f>
        <v>30979.079698548569</v>
      </c>
      <c r="D7" s="17">
        <f>'Totaal budget'!$C$16*'aantal lln per LBV'!D7</f>
        <v>31584.07852417725</v>
      </c>
      <c r="E7" s="17">
        <f>'Totaal budget'!$C$17*'aantal lln per LBV'!E7</f>
        <v>34415.566361193785</v>
      </c>
      <c r="F7" s="17">
        <f>'Totaal budget'!$C$18*'aantal lln per LBV'!F7</f>
        <v>37518.608523632502</v>
      </c>
      <c r="G7" s="19">
        <f>'Totaal budget'!$C$19*'aantal lln per LBV'!G7</f>
        <v>40910.857042277712</v>
      </c>
    </row>
    <row r="8" spans="1:7" ht="15" thickBot="1" x14ac:dyDescent="0.35">
      <c r="A8" s="45"/>
      <c r="B8" s="22" t="s">
        <v>14</v>
      </c>
      <c r="C8" s="18">
        <f>'Totaal budget'!$C$15*'aantal lln per LBV'!C8</f>
        <v>348.56911053219204</v>
      </c>
      <c r="D8" s="17">
        <f>'Totaal budget'!$C$16*'aantal lln per LBV'!D8</f>
        <v>131.78335962799966</v>
      </c>
      <c r="E8" s="17">
        <f>'Totaal budget'!$C$17*'aantal lln per LBV'!E8</f>
        <v>263.04891486262767</v>
      </c>
      <c r="F8" s="17">
        <f>'Totaal budget'!$C$18*'aantal lln per LBV'!F8</f>
        <v>353.53223579394586</v>
      </c>
      <c r="G8" s="19">
        <f>'Totaal budget'!$C$19*'aantal lln per LBV'!G8</f>
        <v>352.30016828656801</v>
      </c>
    </row>
    <row r="9" spans="1:7" ht="15" thickBot="1" x14ac:dyDescent="0.35">
      <c r="A9" s="45"/>
      <c r="B9" s="22" t="s">
        <v>15</v>
      </c>
      <c r="C9" s="18">
        <f>'Totaal budget'!$C$15*'aantal lln per LBV'!C9</f>
        <v>2371315.6589505025</v>
      </c>
      <c r="D9" s="17">
        <f>'Totaal budget'!$C$16*'aantal lln per LBV'!D9</f>
        <v>2391648.3383154804</v>
      </c>
      <c r="E9" s="17">
        <f>'Totaal budget'!$C$17*'aantal lln per LBV'!E9</f>
        <v>2422943.5547996634</v>
      </c>
      <c r="F9" s="17">
        <f>'Totaal budget'!$C$18*'aantal lln per LBV'!F9</f>
        <v>2483740.7225703667</v>
      </c>
      <c r="G9" s="19">
        <f>'Totaal budget'!$C$19*'aantal lln per LBV'!G9</f>
        <v>2534887.7858639285</v>
      </c>
    </row>
    <row r="10" spans="1:7" ht="15" thickBot="1" x14ac:dyDescent="0.35">
      <c r="A10" s="45"/>
      <c r="B10" s="22" t="s">
        <v>16</v>
      </c>
      <c r="C10" s="18">
        <f>'Totaal budget'!$C$15*'aantal lln per LBV'!C10</f>
        <v>0</v>
      </c>
      <c r="D10" s="17">
        <f>'Totaal budget'!$C$16*'aantal lln per LBV'!D10</f>
        <v>0</v>
      </c>
      <c r="E10" s="17">
        <f>'Totaal budget'!$C$17*'aantal lln per LBV'!E10</f>
        <v>0</v>
      </c>
      <c r="F10" s="17">
        <f>'Totaal budget'!$C$18*'aantal lln per LBV'!F10</f>
        <v>0</v>
      </c>
      <c r="G10" s="19">
        <f>'Totaal budget'!$C$19*'aantal lln per LBV'!G10</f>
        <v>0</v>
      </c>
    </row>
    <row r="11" spans="1:7" ht="15" thickBot="1" x14ac:dyDescent="0.35">
      <c r="A11" s="45"/>
      <c r="B11" s="23" t="s">
        <v>17</v>
      </c>
      <c r="C11" s="18">
        <f>'Totaal budget'!$C$15*'aantal lln per LBV'!C11</f>
        <v>86314.425995534053</v>
      </c>
      <c r="D11" s="17">
        <f>'Totaal budget'!$C$16*'aantal lln per LBV'!D11</f>
        <v>33648.684491682579</v>
      </c>
      <c r="E11" s="17">
        <f>'Totaal budget'!$C$17*'aantal lln per LBV'!E11</f>
        <v>38799.714942237581</v>
      </c>
      <c r="F11" s="17">
        <f>'Totaal budget'!$C$18*'aantal lln per LBV'!F11</f>
        <v>47550.08571428572</v>
      </c>
      <c r="G11" s="19">
        <f>'Totaal budget'!$C$19*'aantal lln per LBV'!G11</f>
        <v>53681.738142665803</v>
      </c>
    </row>
    <row r="12" spans="1:7" ht="15" thickBot="1" x14ac:dyDescent="0.35">
      <c r="A12" s="46"/>
      <c r="B12" s="24" t="s">
        <v>19</v>
      </c>
      <c r="C12" s="25">
        <f>SUM(C3:C11)</f>
        <v>4683026</v>
      </c>
      <c r="D12" s="25">
        <f t="shared" ref="D12:G12" si="0">SUM(D3:D11)</f>
        <v>4761201</v>
      </c>
      <c r="E12" s="25">
        <f t="shared" si="0"/>
        <v>4846194</v>
      </c>
      <c r="F12" s="25">
        <f t="shared" si="0"/>
        <v>4992758.9999999991</v>
      </c>
      <c r="G12" s="26">
        <f t="shared" si="0"/>
        <v>5128962</v>
      </c>
    </row>
    <row r="13" spans="1:7" ht="15" thickBot="1" x14ac:dyDescent="0.35">
      <c r="A13" s="44" t="s">
        <v>25</v>
      </c>
      <c r="B13" s="21" t="s">
        <v>9</v>
      </c>
      <c r="C13" s="18">
        <f>'Totaal budget'!$D$15*'aantal lln per LBV'!C13</f>
        <v>205653.75838581161</v>
      </c>
      <c r="D13" s="17">
        <f>'Totaal budget'!$D$16*'aantal lln per LBV'!D13</f>
        <v>205982.74497965613</v>
      </c>
      <c r="E13" s="17">
        <f>'Totaal budget'!$D$17*'aantal lln per LBV'!E13</f>
        <v>190017.55908009515</v>
      </c>
      <c r="F13" s="17">
        <f>'Totaal budget'!$D$18*'aantal lln per LBV'!F13</f>
        <v>190540.37508069721</v>
      </c>
      <c r="G13" s="19">
        <f>'Totaal budget'!$D$19*'aantal lln per LBV'!G13</f>
        <v>188567.1213304775</v>
      </c>
    </row>
    <row r="14" spans="1:7" ht="15" thickBot="1" x14ac:dyDescent="0.35">
      <c r="A14" s="45"/>
      <c r="B14" s="22" t="s">
        <v>10</v>
      </c>
      <c r="C14" s="18">
        <f>'Totaal budget'!$D$15*'aantal lln per LBV'!C14</f>
        <v>7452.5089320138804</v>
      </c>
      <c r="D14" s="17">
        <f>'Totaal budget'!$D$16*'aantal lln per LBV'!D14</f>
        <v>7760.2517390733692</v>
      </c>
      <c r="E14" s="17">
        <f>'Totaal budget'!$D$17*'aantal lln per LBV'!E14</f>
        <v>8256.6471054718477</v>
      </c>
      <c r="F14" s="17">
        <f>'Totaal budget'!$D$18*'aantal lln per LBV'!F14</f>
        <v>9092.0591349257575</v>
      </c>
      <c r="G14" s="19">
        <f>'Totaal budget'!$D$19*'aantal lln per LBV'!G14</f>
        <v>11230.918483054051</v>
      </c>
    </row>
    <row r="15" spans="1:7" ht="15" thickBot="1" x14ac:dyDescent="0.35">
      <c r="A15" s="45"/>
      <c r="B15" s="22" t="s">
        <v>11</v>
      </c>
      <c r="C15" s="18">
        <f>'Totaal budget'!$D$15*'aantal lln per LBV'!C15</f>
        <v>118.29379257164889</v>
      </c>
      <c r="D15" s="17">
        <f>'Totaal budget'!$D$16*'aantal lln per LBV'!D15</f>
        <v>122.20868880430503</v>
      </c>
      <c r="E15" s="17">
        <f>'Totaal budget'!$D$17*'aantal lln per LBV'!E15</f>
        <v>172.01348136399682</v>
      </c>
      <c r="F15" s="17">
        <f>'Totaal budget'!$D$18*'aantal lln per LBV'!F15</f>
        <v>112.24764364105874</v>
      </c>
      <c r="G15" s="19">
        <f>'Totaal budget'!$D$19*'aantal lln per LBV'!G15</f>
        <v>56.154592415270251</v>
      </c>
    </row>
    <row r="16" spans="1:7" ht="15" thickBot="1" x14ac:dyDescent="0.35">
      <c r="A16" s="45"/>
      <c r="B16" s="22" t="s">
        <v>12</v>
      </c>
      <c r="C16" s="18">
        <f>'Totaal budget'!$D$15*'aantal lln per LBV'!C16</f>
        <v>82095.892044724329</v>
      </c>
      <c r="D16" s="17">
        <f>'Totaal budget'!$D$16*'aantal lln per LBV'!D16</f>
        <v>83468.53445334034</v>
      </c>
      <c r="E16" s="17">
        <f>'Totaal budget'!$D$17*'aantal lln per LBV'!E16</f>
        <v>80616.984932593172</v>
      </c>
      <c r="F16" s="17">
        <f>'Totaal budget'!$D$18*'aantal lln per LBV'!F16</f>
        <v>81211.170174305997</v>
      </c>
      <c r="G16" s="19">
        <f>'Totaal budget'!$D$19*'aantal lln per LBV'!G16</f>
        <v>84905.743731888622</v>
      </c>
    </row>
    <row r="17" spans="1:7" ht="15" thickBot="1" x14ac:dyDescent="0.35">
      <c r="A17" s="45"/>
      <c r="B17" s="22" t="s">
        <v>13</v>
      </c>
      <c r="C17" s="18">
        <f>'Totaal budget'!$D$15*'aantal lln per LBV'!C17</f>
        <v>1892.7006811463823</v>
      </c>
      <c r="D17" s="17">
        <f>'Totaal budget'!$D$16*'aantal lln per LBV'!D17</f>
        <v>2077.5477096731856</v>
      </c>
      <c r="E17" s="17">
        <f>'Totaal budget'!$D$17*'aantal lln per LBV'!E17</f>
        <v>1834.8104678826328</v>
      </c>
      <c r="F17" s="17">
        <f>'Totaal budget'!$D$18*'aantal lln per LBV'!F17</f>
        <v>1571.4670109748224</v>
      </c>
      <c r="G17" s="19">
        <f>'Totaal budget'!$D$19*'aantal lln per LBV'!G17</f>
        <v>1740.7923648733779</v>
      </c>
    </row>
    <row r="18" spans="1:7" ht="15" thickBot="1" x14ac:dyDescent="0.35">
      <c r="A18" s="45"/>
      <c r="B18" s="22" t="s">
        <v>14</v>
      </c>
      <c r="C18" s="18">
        <f>'Totaal budget'!$D$15*'aantal lln per LBV'!C18</f>
        <v>0</v>
      </c>
      <c r="D18" s="17">
        <f>'Totaal budget'!$D$16*'aantal lln per LBV'!D18</f>
        <v>0</v>
      </c>
      <c r="E18" s="17">
        <f>'Totaal budget'!$D$17*'aantal lln per LBV'!E18</f>
        <v>57.337827121332275</v>
      </c>
      <c r="F18" s="17">
        <f>'Totaal budget'!$D$18*'aantal lln per LBV'!F18</f>
        <v>0</v>
      </c>
      <c r="G18" s="19">
        <f>'Totaal budget'!$D$19*'aantal lln per LBV'!G18</f>
        <v>0</v>
      </c>
    </row>
    <row r="19" spans="1:7" ht="15" thickBot="1" x14ac:dyDescent="0.35">
      <c r="A19" s="45"/>
      <c r="B19" s="22" t="s">
        <v>15</v>
      </c>
      <c r="C19" s="18">
        <f>'Totaal budget'!$D$15*'aantal lln per LBV'!C19</f>
        <v>160820.41100115667</v>
      </c>
      <c r="D19" s="17">
        <f>'Totaal budget'!$D$16*'aantal lln per LBV'!D19</f>
        <v>164798.41685260533</v>
      </c>
      <c r="E19" s="17">
        <f>'Totaal budget'!$D$17*'aantal lln per LBV'!E19</f>
        <v>151257.18794607455</v>
      </c>
      <c r="F19" s="17">
        <f>'Totaal budget'!$D$18*'aantal lln per LBV'!F19</f>
        <v>150299.59483537765</v>
      </c>
      <c r="G19" s="19">
        <f>'Totaal budget'!$D$19*'aantal lln per LBV'!G19</f>
        <v>155379.7572130528</v>
      </c>
    </row>
    <row r="20" spans="1:7" ht="15" thickBot="1" x14ac:dyDescent="0.35">
      <c r="A20" s="45"/>
      <c r="B20" s="22" t="s">
        <v>16</v>
      </c>
      <c r="C20" s="18">
        <f>'Totaal budget'!$D$15*'aantal lln per LBV'!C20</f>
        <v>0</v>
      </c>
      <c r="D20" s="17">
        <f>'Totaal budget'!$D$16*'aantal lln per LBV'!D20</f>
        <v>0</v>
      </c>
      <c r="E20" s="17">
        <f>'Totaal budget'!$D$17*'aantal lln per LBV'!E20</f>
        <v>0</v>
      </c>
      <c r="F20" s="17">
        <f>'Totaal budget'!$D$18*'aantal lln per LBV'!F20</f>
        <v>0</v>
      </c>
      <c r="G20" s="19">
        <f>'Totaal budget'!$D$19*'aantal lln per LBV'!G20</f>
        <v>0</v>
      </c>
    </row>
    <row r="21" spans="1:7" ht="15" thickBot="1" x14ac:dyDescent="0.35">
      <c r="A21" s="45"/>
      <c r="B21" s="23" t="s">
        <v>17</v>
      </c>
      <c r="C21" s="18">
        <f>'Totaal budget'!$D$15*'aantal lln per LBV'!C21</f>
        <v>2188.4351625755044</v>
      </c>
      <c r="D21" s="17">
        <f>'Totaal budget'!$D$16*'aantal lln per LBV'!D21</f>
        <v>1344.2955768473553</v>
      </c>
      <c r="E21" s="17">
        <f>'Totaal budget'!$D$17*'aantal lln per LBV'!E21</f>
        <v>1605.4591593973037</v>
      </c>
      <c r="F21" s="17">
        <f>'Totaal budget'!$D$18*'aantal lln per LBV'!F21</f>
        <v>1852.0861200774693</v>
      </c>
      <c r="G21" s="19">
        <f>'Totaal budget'!$D$19*'aantal lln per LBV'!G21</f>
        <v>3818.5122842383771</v>
      </c>
    </row>
    <row r="22" spans="1:7" ht="15" thickBot="1" x14ac:dyDescent="0.35">
      <c r="A22" s="46"/>
      <c r="B22" s="24" t="s">
        <v>19</v>
      </c>
      <c r="C22" s="25">
        <f>SUM(C13:C21)</f>
        <v>460222.00000000006</v>
      </c>
      <c r="D22" s="25">
        <f>SUM(D13:D21)</f>
        <v>465553.99999999994</v>
      </c>
      <c r="E22" s="25">
        <f t="shared" ref="E22:F22" si="1">SUM(E13:E21)</f>
        <v>433817.99999999988</v>
      </c>
      <c r="F22" s="25">
        <f t="shared" si="1"/>
        <v>434678.99999999994</v>
      </c>
      <c r="G22" s="26">
        <f>SUM(G13:G21)</f>
        <v>445699</v>
      </c>
    </row>
    <row r="23" spans="1:7" ht="15.75" thickBot="1" x14ac:dyDescent="0.35"/>
    <row r="24" spans="1:7" ht="15.75" thickBot="1" x14ac:dyDescent="0.35">
      <c r="B24" s="37" t="s">
        <v>26</v>
      </c>
      <c r="C24" s="38">
        <f>+C12+C22</f>
        <v>5143248</v>
      </c>
      <c r="D24" s="38">
        <f t="shared" ref="D24:G24" si="2">+D12+D22</f>
        <v>5226755</v>
      </c>
      <c r="E24" s="38">
        <f t="shared" si="2"/>
        <v>5280012</v>
      </c>
      <c r="F24" s="38">
        <f t="shared" si="2"/>
        <v>5427437.9999999991</v>
      </c>
      <c r="G24" s="39">
        <f t="shared" si="2"/>
        <v>5574661</v>
      </c>
    </row>
  </sheetData>
  <mergeCells count="2">
    <mergeCell ref="A3:A12"/>
    <mergeCell ref="A13:A22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voegdheid xmlns="ba616aa1-8870-443e-b2aa-0e4b68090a65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BD154BF0AB546B89B7EA7F0A09E55" ma:contentTypeVersion="0" ma:contentTypeDescription="Een nieuw document maken." ma:contentTypeScope="" ma:versionID="860ff1c015d516477d96c283a4aac52a">
  <xsd:schema xmlns:xsd="http://www.w3.org/2001/XMLSchema" xmlns:xs="http://www.w3.org/2001/XMLSchema" xmlns:p="http://schemas.microsoft.com/office/2006/metadata/properties" xmlns:ns2="5e4d6940-b9ec-4ada-b4c2-7f3025c7a757" targetNamespace="http://schemas.microsoft.com/office/2006/metadata/properties" ma:root="true" ma:fieldsID="4843d2d5df6aa5d7af51710faa7435d4" ns2:_="">
    <xsd:import namespace="5e4d6940-b9ec-4ada-b4c2-7f3025c7a75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4d6940-b9ec-4ada-b4c2-7f3025c7a75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1CA5D6C8EFDF4A809BAD84FD11FA87" ma:contentTypeVersion="5" ma:contentTypeDescription="Een nieuw document maken." ma:contentTypeScope="" ma:versionID="ec5b3600597b2061c6a290fb5b9b8e3d">
  <xsd:schema xmlns:xsd="http://www.w3.org/2001/XMLSchema" xmlns:xs="http://www.w3.org/2001/XMLSchema" xmlns:p="http://schemas.microsoft.com/office/2006/metadata/properties" xmlns:ns2="ba616aa1-8870-443e-b2aa-0e4b68090a65" xmlns:ns3="ceeae0c4-f3ff-4153-af2f-582bafa5e89e" targetNamespace="http://schemas.microsoft.com/office/2006/metadata/properties" ma:root="true" ma:fieldsID="923646d7b318b344b1e493af7c69005f" ns2:_="" ns3:_="">
    <xsd:import namespace="ba616aa1-8870-443e-b2aa-0e4b68090a65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Bevoegdhe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16aa1-8870-443e-b2aa-0e4b68090a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Bevoegdheid" ma:index="10" nillable="true" ma:displayName="Bevoegdheid" ma:format="Dropdown" ma:internalName="Bevoegdheid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nciën &amp; Begroting"/>
                    <xsd:enumeration value="Wonen"/>
                    <xsd:enumeration value="Onroerend Erfgoed"/>
                    <xsd:enumeration value="Andere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97BCF1-C94C-4583-8F91-9452F5E07E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E86C9D-7317-4405-B524-C2B2AF67A286}">
  <ds:schemaRefs>
    <ds:schemaRef ds:uri="6db0a55f-ffe7-4af6-8ae7-98b5b9774e17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8229986-F213-4008-ACAC-897B3C777E78}"/>
</file>

<file path=customXml/itemProps4.xml><?xml version="1.0" encoding="utf-8"?>
<ds:datastoreItem xmlns:ds="http://schemas.openxmlformats.org/officeDocument/2006/customXml" ds:itemID="{ADFC3418-E2AE-48DB-A594-9113D217E2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Totaal budget</vt:lpstr>
      <vt:lpstr>aantal lln per LBV</vt:lpstr>
      <vt:lpstr>Budget per LBV</vt:lpstr>
      <vt:lpstr>'aantal lln per LBV'!Afdrukbereik</vt:lpstr>
      <vt:lpstr>'Budget per LBV'!Afdrukbereik</vt:lpstr>
      <vt:lpstr>'Totaal budget'!Afdrukbereik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Luypaert, Yves</dc:creator>
  <cp:lastModifiedBy>Pauwels Kathleen</cp:lastModifiedBy>
  <cp:lastPrinted>2019-11-19T16:51:33Z</cp:lastPrinted>
  <dcterms:created xsi:type="dcterms:W3CDTF">2019-11-14T12:39:26Z</dcterms:created>
  <dcterms:modified xsi:type="dcterms:W3CDTF">2019-11-20T11:56:26Z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0x010100F51CA5D6C8EFDF4A809BAD84FD11FA87</vt:lpwstr>
  </property>
  <property fmtid="{D5CDD505-2E9C-101B-9397-08002B2CF9AE}" pid="3" name="_dlc_DocIdItemGuid">
    <vt:lpwstr>659ae68b-55fa-415f-b684-2f543e6d240f</vt:lpwstr>
  </property>
</Properties>
</file>