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bruikersgegevens\knaepest\Documents\"/>
    </mc:Choice>
  </mc:AlternateContent>
  <xr:revisionPtr revIDLastSave="0" documentId="8_{FCDCEE50-B3D6-4921-BAAB-412B8DE39866}" xr6:coauthVersionLast="36" xr6:coauthVersionMax="36" xr10:uidLastSave="{00000000-0000-0000-0000-000000000000}"/>
  <bookViews>
    <workbookView xWindow="0" yWindow="0" windowWidth="28800" windowHeight="10410" xr2:uid="{00000000-000D-0000-FFFF-FFFF00000000}"/>
  </bookViews>
  <sheets>
    <sheet name="Inhoud" sheetId="3" r:id="rId1"/>
    <sheet name="1. Actieve toegangspunten" sheetId="1" r:id="rId2"/>
    <sheet name="2. Hoeveelheden afname" sheetId="2" r:id="rId3"/>
    <sheet name="3. Hoeveelheden injectie" sheetId="4" r:id="rId4"/>
    <sheet name="4. Netkosten" sheetId="5" r:id="rId5"/>
  </sheets>
  <definedNames>
    <definedName name="_xlnm.Print_Area" localSheetId="0">Inhoud!$A$1:$P$35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5" l="1"/>
  <c r="G5" i="5"/>
  <c r="F5" i="5"/>
  <c r="E5" i="5"/>
  <c r="D5" i="5"/>
  <c r="C5" i="5"/>
  <c r="B5" i="5"/>
  <c r="H23" i="5" l="1"/>
  <c r="G23" i="5"/>
  <c r="F23" i="5"/>
  <c r="E23" i="5"/>
  <c r="D23" i="5"/>
  <c r="C23" i="5"/>
  <c r="B23" i="5"/>
  <c r="M29" i="5"/>
  <c r="H14" i="5"/>
  <c r="G14" i="5"/>
  <c r="F14" i="5"/>
  <c r="E14" i="5"/>
  <c r="D14" i="5"/>
  <c r="C14" i="5"/>
  <c r="B14" i="5"/>
  <c r="H8" i="5"/>
  <c r="G8" i="5"/>
  <c r="F8" i="5"/>
  <c r="E8" i="5"/>
  <c r="D8" i="5"/>
  <c r="C8" i="5"/>
  <c r="B8" i="5"/>
  <c r="H11" i="5"/>
  <c r="G11" i="5"/>
  <c r="F11" i="5"/>
  <c r="E11" i="5"/>
  <c r="D11" i="5"/>
  <c r="C11" i="5"/>
  <c r="B11" i="5"/>
  <c r="H17" i="5"/>
  <c r="G17" i="5"/>
  <c r="F17" i="5"/>
  <c r="E17" i="5"/>
  <c r="D17" i="5"/>
  <c r="C17" i="5"/>
  <c r="B17" i="5"/>
  <c r="H20" i="5"/>
  <c r="G20" i="5"/>
  <c r="F20" i="5"/>
  <c r="E20" i="5"/>
  <c r="D20" i="5"/>
  <c r="C20" i="5"/>
  <c r="B20" i="5"/>
  <c r="L23" i="5" l="1"/>
  <c r="K23" i="5"/>
  <c r="J23" i="5"/>
  <c r="I23" i="5"/>
  <c r="L20" i="5"/>
  <c r="K20" i="5"/>
  <c r="J20" i="5"/>
  <c r="I20" i="5"/>
  <c r="L17" i="5"/>
  <c r="K17" i="5"/>
  <c r="J17" i="5"/>
  <c r="I17" i="5"/>
  <c r="L14" i="5"/>
  <c r="K14" i="5"/>
  <c r="J14" i="5"/>
  <c r="I14" i="5"/>
  <c r="L11" i="5"/>
  <c r="K11" i="5"/>
  <c r="J11" i="5"/>
  <c r="I11" i="5"/>
  <c r="L8" i="5"/>
  <c r="K8" i="5"/>
  <c r="J8" i="5"/>
  <c r="I8" i="5"/>
  <c r="H26" i="5"/>
  <c r="G26" i="5"/>
  <c r="G32" i="5" s="1"/>
  <c r="F26" i="5"/>
  <c r="E26" i="5"/>
  <c r="D26" i="5"/>
  <c r="C26" i="5"/>
  <c r="C32" i="5" s="1"/>
  <c r="B26" i="5"/>
  <c r="L30" i="5"/>
  <c r="K30" i="5"/>
  <c r="J30" i="5"/>
  <c r="I30" i="5"/>
  <c r="H30" i="5"/>
  <c r="G30" i="5"/>
  <c r="F30" i="5"/>
  <c r="E30" i="5"/>
  <c r="D30" i="5"/>
  <c r="C30" i="5"/>
  <c r="B30" i="5"/>
  <c r="M25" i="5"/>
  <c r="M24" i="5"/>
  <c r="M22" i="5"/>
  <c r="M21" i="5"/>
  <c r="M19" i="5"/>
  <c r="M18" i="5"/>
  <c r="M16" i="5"/>
  <c r="M15" i="5"/>
  <c r="M13" i="5"/>
  <c r="M12" i="5"/>
  <c r="M10" i="5"/>
  <c r="M9" i="5"/>
  <c r="M7" i="5"/>
  <c r="M6" i="5"/>
  <c r="L5" i="5"/>
  <c r="L26" i="5" s="1"/>
  <c r="K5" i="5"/>
  <c r="J5" i="5"/>
  <c r="J26" i="5" s="1"/>
  <c r="I5" i="5"/>
  <c r="E32" i="5" l="1"/>
  <c r="K26" i="5"/>
  <c r="K32" i="5" s="1"/>
  <c r="M8" i="5"/>
  <c r="M14" i="5"/>
  <c r="J32" i="5"/>
  <c r="B32" i="5"/>
  <c r="F32" i="5"/>
  <c r="L32" i="5"/>
  <c r="D32" i="5"/>
  <c r="H32" i="5"/>
  <c r="M11" i="5"/>
  <c r="M17" i="5"/>
  <c r="M20" i="5"/>
  <c r="M23" i="5"/>
  <c r="I26" i="5"/>
  <c r="I32" i="5" s="1"/>
  <c r="M28" i="5" l="1"/>
  <c r="M30" i="5" s="1"/>
  <c r="M5" i="5"/>
  <c r="M26" i="5" s="1"/>
  <c r="M32" i="5" l="1"/>
  <c r="E16" i="4"/>
  <c r="D16" i="4"/>
  <c r="C16" i="4"/>
  <c r="B16" i="4"/>
  <c r="F15" i="4"/>
  <c r="F14" i="4"/>
  <c r="F13" i="4"/>
  <c r="F12" i="4"/>
  <c r="F11" i="4"/>
  <c r="F10" i="4"/>
  <c r="F9" i="4"/>
  <c r="F8" i="4"/>
  <c r="F7" i="4"/>
  <c r="F6" i="4"/>
  <c r="F5" i="4"/>
  <c r="F16" i="4" l="1"/>
  <c r="E16" i="2" l="1"/>
  <c r="D16" i="2"/>
  <c r="C16" i="2"/>
  <c r="B16" i="2"/>
  <c r="F15" i="2"/>
  <c r="F14" i="2"/>
  <c r="F13" i="2"/>
  <c r="F12" i="2"/>
  <c r="F11" i="2"/>
  <c r="F10" i="2"/>
  <c r="F9" i="2"/>
  <c r="F8" i="2"/>
  <c r="F7" i="2"/>
  <c r="F6" i="2"/>
  <c r="F5" i="2"/>
  <c r="E30" i="1"/>
  <c r="D30" i="1"/>
  <c r="C30" i="1"/>
  <c r="B30" i="1"/>
  <c r="F29" i="1"/>
  <c r="F28" i="1"/>
  <c r="F27" i="1"/>
  <c r="F26" i="1"/>
  <c r="F25" i="1"/>
  <c r="F24" i="1"/>
  <c r="F23" i="1"/>
  <c r="F22" i="1"/>
  <c r="F21" i="1"/>
  <c r="F20" i="1"/>
  <c r="F19" i="1"/>
  <c r="F15" i="1"/>
  <c r="F14" i="1"/>
  <c r="F13" i="1"/>
  <c r="F12" i="1"/>
  <c r="F11" i="1"/>
  <c r="F10" i="1"/>
  <c r="F9" i="1"/>
  <c r="F8" i="1"/>
  <c r="F7" i="1"/>
  <c r="F6" i="1"/>
  <c r="F5" i="1"/>
  <c r="E16" i="1"/>
  <c r="D16" i="1"/>
  <c r="C16" i="1"/>
  <c r="B16" i="1"/>
  <c r="F16" i="2" l="1"/>
  <c r="F30" i="1"/>
  <c r="F16" i="1"/>
</calcChain>
</file>

<file path=xl/sharedStrings.xml><?xml version="1.0" encoding="utf-8"?>
<sst xmlns="http://schemas.openxmlformats.org/spreadsheetml/2006/main" count="129" uniqueCount="57">
  <si>
    <t>26-1kV</t>
  </si>
  <si>
    <t>Trans LS</t>
  </si>
  <si>
    <t>LS</t>
  </si>
  <si>
    <t>Trans HS</t>
  </si>
  <si>
    <t>TOTAAL</t>
  </si>
  <si>
    <t>GASELWEST</t>
  </si>
  <si>
    <t>IMEA</t>
  </si>
  <si>
    <t>IMEWO</t>
  </si>
  <si>
    <t>INTERGEM</t>
  </si>
  <si>
    <t>IVEKA</t>
  </si>
  <si>
    <t>IVERLEK</t>
  </si>
  <si>
    <t>SIBELGAS</t>
  </si>
  <si>
    <t>INFRAX WEST</t>
  </si>
  <si>
    <t>INTER-ENERGA</t>
  </si>
  <si>
    <t>IVEG</t>
  </si>
  <si>
    <t>PBE</t>
  </si>
  <si>
    <t>AFNAME</t>
  </si>
  <si>
    <t>INJECTIE</t>
  </si>
  <si>
    <t>2. TOTAAL VERBRUIK AFNAME 2018 PER DNB PER SPANNINGSNIVEAU</t>
  </si>
  <si>
    <t>PARLEMENTAIRE VRAAG</t>
  </si>
  <si>
    <t>NETKOSTEN 2018</t>
  </si>
  <si>
    <t>1.</t>
  </si>
  <si>
    <t>2.</t>
  </si>
  <si>
    <t>3.</t>
  </si>
  <si>
    <t>4.</t>
  </si>
  <si>
    <t>Aantal actieve toegangspunten</t>
  </si>
  <si>
    <t>Afgenomen MWh</t>
  </si>
  <si>
    <t>Geïnjecteerde MWh</t>
  </si>
  <si>
    <t>in MWh</t>
  </si>
  <si>
    <t xml:space="preserve">1. AANTAL ACTIEVE TOEGANGSPUNTEN PER DNB PER SPANNINGSNIVEAU </t>
  </si>
  <si>
    <t xml:space="preserve">Netkosten </t>
  </si>
  <si>
    <t xml:space="preserve">     PER 31/12/2018</t>
  </si>
  <si>
    <t>4. NETKOSTEN 2018</t>
  </si>
  <si>
    <t>in EUR</t>
  </si>
  <si>
    <t>TOTAAL DISTRIBUTIE</t>
  </si>
  <si>
    <t>TOTAAL NETKOSTEN</t>
  </si>
  <si>
    <t>Gebruik van het net</t>
  </si>
  <si>
    <t>Systeembeheer</t>
  </si>
  <si>
    <t>Meet- en telactiviteit</t>
  </si>
  <si>
    <t>Openbare dienstverplichtingen</t>
  </si>
  <si>
    <t>Netverliezen</t>
  </si>
  <si>
    <t>Reactieve energie</t>
  </si>
  <si>
    <t>Toeslagen</t>
  </si>
  <si>
    <t>Terugname overdrachten verleden</t>
  </si>
  <si>
    <t>Gebruik vh net excl. terugnames</t>
  </si>
  <si>
    <t>Systeembeheer excl. terugnames</t>
  </si>
  <si>
    <t>Meet- en tel excl. terugnames</t>
  </si>
  <si>
    <t>ODV excl. terugnames</t>
  </si>
  <si>
    <t>Netverliezen excl. terugnames</t>
  </si>
  <si>
    <t>Reactieve energie excl. terugnames</t>
  </si>
  <si>
    <t>Toeslagen excl. terugnames</t>
  </si>
  <si>
    <t>Transmissie terugname overdrachten verleden</t>
  </si>
  <si>
    <t>Transmissie incl. Federale Bijdrage excl. terugnames</t>
  </si>
  <si>
    <t>TOTAAL TRANSMISSIE inclusief FEDERALE BIJDRAGE</t>
  </si>
  <si>
    <t>o.b.v. facturaties 2018</t>
  </si>
  <si>
    <t>ELEKTRICITEIT</t>
  </si>
  <si>
    <t>3. TOTALE INJECTIE 2018 PER DNB PER SPANNINGSNIVEAU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</si>
</sst>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rgb="FFB2D235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4C69"/>
      <name val="Arial"/>
      <family val="2"/>
    </font>
    <font>
      <b/>
      <sz val="16"/>
      <color rgb="FF004C69"/>
      <name val="Calibri"/>
      <family val="2"/>
      <scheme val="minor"/>
    </font>
    <font>
      <b/>
      <sz val="14"/>
      <color rgb="FF004C69"/>
      <name val="Calibri"/>
      <family val="2"/>
      <scheme val="minor"/>
    </font>
    <font>
      <b/>
      <sz val="11"/>
      <color rgb="FF004C6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C6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4" fillId="2" borderId="2" xfId="0" applyFont="1" applyFill="1" applyBorder="1"/>
    <xf numFmtId="3" fontId="1" fillId="2" borderId="0" xfId="0" applyNumberFormat="1" applyFont="1" applyFill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7" fillId="2" borderId="0" xfId="0" applyFont="1" applyFill="1"/>
    <xf numFmtId="0" fontId="8" fillId="3" borderId="1" xfId="0" applyFont="1" applyFill="1" applyBorder="1"/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/>
    <xf numFmtId="3" fontId="10" fillId="3" borderId="3" xfId="0" applyNumberFormat="1" applyFont="1" applyFill="1" applyBorder="1" applyAlignment="1">
      <alignment horizontal="center"/>
    </xf>
    <xf numFmtId="3" fontId="10" fillId="3" borderId="4" xfId="0" applyNumberFormat="1" applyFont="1" applyFill="1" applyBorder="1" applyAlignment="1">
      <alignment horizontal="center"/>
    </xf>
    <xf numFmtId="3" fontId="10" fillId="3" borderId="6" xfId="0" applyNumberFormat="1" applyFont="1" applyFill="1" applyBorder="1" applyAlignment="1">
      <alignment horizontal="center"/>
    </xf>
    <xf numFmtId="3" fontId="10" fillId="3" borderId="1" xfId="0" applyNumberFormat="1" applyFont="1" applyFill="1" applyBorder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10" fillId="3" borderId="8" xfId="0" applyNumberFormat="1" applyFont="1" applyFill="1" applyBorder="1" applyAlignment="1">
      <alignment horizontal="center"/>
    </xf>
    <xf numFmtId="4" fontId="10" fillId="3" borderId="4" xfId="0" applyNumberFormat="1" applyFont="1" applyFill="1" applyBorder="1" applyAlignment="1">
      <alignment horizontal="center"/>
    </xf>
    <xf numFmtId="4" fontId="10" fillId="3" borderId="3" xfId="0" applyNumberFormat="1" applyFont="1" applyFill="1" applyBorder="1" applyAlignment="1">
      <alignment horizontal="center"/>
    </xf>
    <xf numFmtId="4" fontId="10" fillId="3" borderId="6" xfId="0" applyNumberFormat="1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center"/>
    </xf>
    <xf numFmtId="4" fontId="1" fillId="2" borderId="0" xfId="0" applyNumberFormat="1" applyFont="1" applyFill="1"/>
    <xf numFmtId="3" fontId="1" fillId="2" borderId="0" xfId="0" applyNumberFormat="1" applyFont="1" applyFill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0" fontId="11" fillId="2" borderId="2" xfId="0" applyFont="1" applyFill="1" applyBorder="1"/>
    <xf numFmtId="4" fontId="2" fillId="2" borderId="0" xfId="0" applyNumberFormat="1" applyFont="1" applyFill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0" fontId="2" fillId="2" borderId="0" xfId="0" applyFont="1" applyFill="1"/>
    <xf numFmtId="4" fontId="10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4" fontId="13" fillId="2" borderId="8" xfId="0" applyNumberFormat="1" applyFont="1" applyFill="1" applyBorder="1" applyAlignment="1">
      <alignment horizontal="center"/>
    </xf>
    <xf numFmtId="4" fontId="13" fillId="2" borderId="4" xfId="0" applyNumberFormat="1" applyFont="1" applyFill="1" applyBorder="1" applyAlignment="1">
      <alignment horizontal="center"/>
    </xf>
    <xf numFmtId="4" fontId="13" fillId="2" borderId="3" xfId="0" applyNumberFormat="1" applyFont="1" applyFill="1" applyBorder="1" applyAlignment="1">
      <alignment horizontal="center"/>
    </xf>
    <xf numFmtId="4" fontId="13" fillId="2" borderId="6" xfId="0" applyNumberFormat="1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center"/>
    </xf>
    <xf numFmtId="0" fontId="9" fillId="2" borderId="3" xfId="0" applyFont="1" applyFill="1" applyBorder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4C69"/>
      <color rgb="FFB2D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P23"/>
  <sheetViews>
    <sheetView tabSelected="1" zoomScaleNormal="100" workbookViewId="0">
      <selection activeCell="I21" sqref="I21"/>
    </sheetView>
  </sheetViews>
  <sheetFormatPr defaultColWidth="9.140625" defaultRowHeight="12.75" x14ac:dyDescent="0.2"/>
  <cols>
    <col min="1" max="11" width="7.7109375" style="1" customWidth="1"/>
    <col min="12" max="16384" width="9.140625" style="1"/>
  </cols>
  <sheetData>
    <row r="13" spans="1:16" ht="18.75" x14ac:dyDescent="0.3">
      <c r="A13" s="51" t="s">
        <v>19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</row>
    <row r="14" spans="1:16" ht="26.25" x14ac:dyDescent="0.4">
      <c r="A14" s="52" t="s">
        <v>20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</row>
    <row r="17" spans="3:11" ht="21" x14ac:dyDescent="0.35">
      <c r="C17" s="9"/>
      <c r="D17" s="9"/>
      <c r="E17" s="47"/>
      <c r="F17" s="48" t="s">
        <v>21</v>
      </c>
      <c r="G17" s="48" t="s">
        <v>25</v>
      </c>
      <c r="H17" s="47"/>
      <c r="I17" s="47"/>
      <c r="J17" s="47"/>
      <c r="K17" s="47"/>
    </row>
    <row r="18" spans="3:11" ht="21" x14ac:dyDescent="0.35">
      <c r="C18" s="9"/>
      <c r="D18" s="9"/>
      <c r="E18" s="47"/>
      <c r="F18" s="48" t="s">
        <v>22</v>
      </c>
      <c r="G18" s="48" t="s">
        <v>26</v>
      </c>
      <c r="H18" s="47"/>
      <c r="I18" s="47"/>
      <c r="J18" s="47"/>
      <c r="K18" s="47"/>
    </row>
    <row r="19" spans="3:11" ht="21" x14ac:dyDescent="0.35">
      <c r="C19" s="9"/>
      <c r="D19" s="9"/>
      <c r="E19" s="47"/>
      <c r="F19" s="48" t="s">
        <v>23</v>
      </c>
      <c r="G19" s="48" t="s">
        <v>27</v>
      </c>
      <c r="H19" s="47"/>
      <c r="I19" s="47"/>
      <c r="J19" s="47"/>
      <c r="K19" s="47"/>
    </row>
    <row r="20" spans="3:11" ht="21" x14ac:dyDescent="0.35">
      <c r="C20" s="9"/>
      <c r="D20" s="9"/>
      <c r="E20" s="47"/>
      <c r="F20" s="48" t="s">
        <v>24</v>
      </c>
      <c r="G20" s="48" t="s">
        <v>30</v>
      </c>
      <c r="H20" s="47"/>
      <c r="I20" s="47"/>
      <c r="J20" s="47"/>
      <c r="K20" s="47"/>
    </row>
    <row r="21" spans="3:11" ht="21" x14ac:dyDescent="0.35">
      <c r="E21" s="47"/>
      <c r="F21" s="48"/>
      <c r="G21" s="48"/>
      <c r="H21" s="47"/>
      <c r="I21" s="47"/>
      <c r="J21" s="47"/>
      <c r="K21" s="47"/>
    </row>
    <row r="22" spans="3:11" x14ac:dyDescent="0.2">
      <c r="E22" s="47"/>
      <c r="F22" s="47"/>
      <c r="G22" s="47"/>
      <c r="H22" s="47"/>
      <c r="I22" s="47"/>
      <c r="J22" s="47"/>
      <c r="K22" s="47"/>
    </row>
    <row r="23" spans="3:11" x14ac:dyDescent="0.2">
      <c r="E23" s="47"/>
      <c r="F23" s="47"/>
      <c r="G23" s="47"/>
      <c r="H23" s="47"/>
      <c r="I23" s="47"/>
      <c r="J23" s="47"/>
      <c r="K23" s="47"/>
    </row>
  </sheetData>
  <mergeCells count="2">
    <mergeCell ref="A13:P13"/>
    <mergeCell ref="A14:P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workbookViewId="0">
      <selection sqref="A1:A2"/>
    </sheetView>
  </sheetViews>
  <sheetFormatPr defaultColWidth="9.140625" defaultRowHeight="12.75" x14ac:dyDescent="0.2"/>
  <cols>
    <col min="1" max="1" width="14.85546875" style="2" customWidth="1"/>
    <col min="2" max="6" width="12.7109375" style="2" customWidth="1"/>
    <col min="7" max="16384" width="9.140625" style="2"/>
  </cols>
  <sheetData>
    <row r="1" spans="1:6" ht="18.75" x14ac:dyDescent="0.3">
      <c r="A1" s="49" t="s">
        <v>29</v>
      </c>
    </row>
    <row r="2" spans="1:6" ht="18.75" x14ac:dyDescent="0.3">
      <c r="A2" s="49" t="s">
        <v>31</v>
      </c>
    </row>
    <row r="4" spans="1:6" ht="15" x14ac:dyDescent="0.25">
      <c r="A4" s="10" t="s">
        <v>16</v>
      </c>
      <c r="B4" s="11" t="s">
        <v>3</v>
      </c>
      <c r="C4" s="12" t="s">
        <v>0</v>
      </c>
      <c r="D4" s="11" t="s">
        <v>1</v>
      </c>
      <c r="E4" s="13" t="s">
        <v>2</v>
      </c>
      <c r="F4" s="14" t="s">
        <v>4</v>
      </c>
    </row>
    <row r="5" spans="1:6" ht="14.25" x14ac:dyDescent="0.25">
      <c r="A5" s="4" t="s">
        <v>5</v>
      </c>
      <c r="B5" s="5">
        <v>43</v>
      </c>
      <c r="C5" s="6">
        <v>3902</v>
      </c>
      <c r="D5" s="5">
        <v>741</v>
      </c>
      <c r="E5" s="7">
        <v>452321</v>
      </c>
      <c r="F5" s="8">
        <f>SUM(B5:E5)</f>
        <v>457007</v>
      </c>
    </row>
    <row r="6" spans="1:6" ht="14.25" x14ac:dyDescent="0.25">
      <c r="A6" s="4" t="s">
        <v>6</v>
      </c>
      <c r="B6" s="5">
        <v>10</v>
      </c>
      <c r="C6" s="6">
        <v>1122</v>
      </c>
      <c r="D6" s="5">
        <v>226</v>
      </c>
      <c r="E6" s="7">
        <v>321045</v>
      </c>
      <c r="F6" s="8">
        <f t="shared" ref="F6:F15" si="0">SUM(B6:E6)</f>
        <v>322403</v>
      </c>
    </row>
    <row r="7" spans="1:6" ht="14.25" x14ac:dyDescent="0.25">
      <c r="A7" s="4" t="s">
        <v>7</v>
      </c>
      <c r="B7" s="5">
        <v>21</v>
      </c>
      <c r="C7" s="6">
        <v>3399</v>
      </c>
      <c r="D7" s="5">
        <v>773</v>
      </c>
      <c r="E7" s="7">
        <v>609849</v>
      </c>
      <c r="F7" s="8">
        <f t="shared" si="0"/>
        <v>614042</v>
      </c>
    </row>
    <row r="8" spans="1:6" ht="14.25" x14ac:dyDescent="0.25">
      <c r="A8" s="4" t="s">
        <v>8</v>
      </c>
      <c r="B8" s="5">
        <v>13</v>
      </c>
      <c r="C8" s="6">
        <v>1741</v>
      </c>
      <c r="D8" s="5">
        <v>591</v>
      </c>
      <c r="E8" s="7">
        <v>311130</v>
      </c>
      <c r="F8" s="8">
        <f t="shared" si="0"/>
        <v>313475</v>
      </c>
    </row>
    <row r="9" spans="1:6" ht="14.25" x14ac:dyDescent="0.25">
      <c r="A9" s="4" t="s">
        <v>9</v>
      </c>
      <c r="B9" s="5">
        <v>25</v>
      </c>
      <c r="C9" s="6">
        <v>2608</v>
      </c>
      <c r="D9" s="5">
        <v>465</v>
      </c>
      <c r="E9" s="7">
        <v>389754</v>
      </c>
      <c r="F9" s="8">
        <f t="shared" si="0"/>
        <v>392852</v>
      </c>
    </row>
    <row r="10" spans="1:6" ht="14.25" x14ac:dyDescent="0.25">
      <c r="A10" s="4" t="s">
        <v>10</v>
      </c>
      <c r="B10" s="5">
        <v>34</v>
      </c>
      <c r="C10" s="6">
        <v>2935</v>
      </c>
      <c r="D10" s="5">
        <v>1161</v>
      </c>
      <c r="E10" s="7">
        <v>532318</v>
      </c>
      <c r="F10" s="8">
        <f t="shared" si="0"/>
        <v>536448</v>
      </c>
    </row>
    <row r="11" spans="1:6" ht="14.25" x14ac:dyDescent="0.25">
      <c r="A11" s="4" t="s">
        <v>11</v>
      </c>
      <c r="B11" s="5">
        <v>2</v>
      </c>
      <c r="C11" s="6">
        <v>452</v>
      </c>
      <c r="D11" s="5">
        <v>66</v>
      </c>
      <c r="E11" s="7">
        <v>62911</v>
      </c>
      <c r="F11" s="8">
        <f t="shared" si="0"/>
        <v>63431</v>
      </c>
    </row>
    <row r="12" spans="1:6" ht="14.25" x14ac:dyDescent="0.25">
      <c r="A12" s="4" t="s">
        <v>12</v>
      </c>
      <c r="B12" s="5">
        <v>4</v>
      </c>
      <c r="C12" s="6">
        <v>1153</v>
      </c>
      <c r="D12" s="5">
        <v>125</v>
      </c>
      <c r="E12" s="7">
        <v>135992</v>
      </c>
      <c r="F12" s="8">
        <f t="shared" si="0"/>
        <v>137274</v>
      </c>
    </row>
    <row r="13" spans="1:6" ht="14.25" x14ac:dyDescent="0.25">
      <c r="A13" s="4" t="s">
        <v>13</v>
      </c>
      <c r="B13" s="5">
        <v>20</v>
      </c>
      <c r="C13" s="6">
        <v>3772</v>
      </c>
      <c r="D13" s="5">
        <v>280</v>
      </c>
      <c r="E13" s="7">
        <v>429647</v>
      </c>
      <c r="F13" s="8">
        <f t="shared" si="0"/>
        <v>433719</v>
      </c>
    </row>
    <row r="14" spans="1:6" ht="14.25" x14ac:dyDescent="0.25">
      <c r="A14" s="4" t="s">
        <v>14</v>
      </c>
      <c r="B14" s="30">
        <v>10</v>
      </c>
      <c r="C14" s="31">
        <v>670</v>
      </c>
      <c r="D14" s="30">
        <v>117</v>
      </c>
      <c r="E14" s="32">
        <v>90167</v>
      </c>
      <c r="F14" s="8">
        <f t="shared" si="0"/>
        <v>90964</v>
      </c>
    </row>
    <row r="15" spans="1:6" ht="14.25" x14ac:dyDescent="0.25">
      <c r="A15" s="4" t="s">
        <v>15</v>
      </c>
      <c r="B15" s="30">
        <v>2</v>
      </c>
      <c r="C15" s="31">
        <v>383</v>
      </c>
      <c r="D15" s="30">
        <v>229</v>
      </c>
      <c r="E15" s="32">
        <v>91864</v>
      </c>
      <c r="F15" s="8">
        <f t="shared" si="0"/>
        <v>92478</v>
      </c>
    </row>
    <row r="16" spans="1:6" ht="14.25" x14ac:dyDescent="0.25">
      <c r="A16" s="15" t="s">
        <v>4</v>
      </c>
      <c r="B16" s="16">
        <f>SUM(B5:B15)</f>
        <v>184</v>
      </c>
      <c r="C16" s="17">
        <f t="shared" ref="C16:F16" si="1">SUM(C5:C15)</f>
        <v>22137</v>
      </c>
      <c r="D16" s="16">
        <f t="shared" si="1"/>
        <v>4774</v>
      </c>
      <c r="E16" s="18">
        <f t="shared" si="1"/>
        <v>3426998</v>
      </c>
      <c r="F16" s="19">
        <f t="shared" si="1"/>
        <v>3454093</v>
      </c>
    </row>
    <row r="18" spans="1:6" ht="15" x14ac:dyDescent="0.25">
      <c r="A18" s="10" t="s">
        <v>17</v>
      </c>
      <c r="B18" s="11" t="s">
        <v>3</v>
      </c>
      <c r="C18" s="12" t="s">
        <v>0</v>
      </c>
      <c r="D18" s="11" t="s">
        <v>1</v>
      </c>
      <c r="E18" s="13" t="s">
        <v>2</v>
      </c>
      <c r="F18" s="14" t="s">
        <v>4</v>
      </c>
    </row>
    <row r="19" spans="1:6" ht="14.25" x14ac:dyDescent="0.25">
      <c r="A19" s="4" t="s">
        <v>5</v>
      </c>
      <c r="B19" s="5">
        <v>15</v>
      </c>
      <c r="C19" s="6">
        <v>861</v>
      </c>
      <c r="D19" s="5">
        <v>0</v>
      </c>
      <c r="E19" s="7">
        <v>421</v>
      </c>
      <c r="F19" s="8">
        <f>SUM(B19:E19)</f>
        <v>1297</v>
      </c>
    </row>
    <row r="20" spans="1:6" ht="14.25" x14ac:dyDescent="0.25">
      <c r="A20" s="4" t="s">
        <v>6</v>
      </c>
      <c r="B20" s="5">
        <v>1</v>
      </c>
      <c r="C20" s="6">
        <v>125</v>
      </c>
      <c r="D20" s="5">
        <v>0</v>
      </c>
      <c r="E20" s="7">
        <v>68</v>
      </c>
      <c r="F20" s="8">
        <f t="shared" ref="F20:F29" si="2">SUM(B20:E20)</f>
        <v>194</v>
      </c>
    </row>
    <row r="21" spans="1:6" ht="14.25" x14ac:dyDescent="0.25">
      <c r="A21" s="4" t="s">
        <v>7</v>
      </c>
      <c r="B21" s="5">
        <v>7</v>
      </c>
      <c r="C21" s="6">
        <v>577</v>
      </c>
      <c r="D21" s="5">
        <v>0</v>
      </c>
      <c r="E21" s="7">
        <v>283</v>
      </c>
      <c r="F21" s="8">
        <f t="shared" si="2"/>
        <v>867</v>
      </c>
    </row>
    <row r="22" spans="1:6" ht="14.25" x14ac:dyDescent="0.25">
      <c r="A22" s="4" t="s">
        <v>8</v>
      </c>
      <c r="B22" s="5">
        <v>3</v>
      </c>
      <c r="C22" s="6">
        <v>395</v>
      </c>
      <c r="D22" s="5">
        <v>0</v>
      </c>
      <c r="E22" s="7">
        <v>184</v>
      </c>
      <c r="F22" s="8">
        <f t="shared" si="2"/>
        <v>582</v>
      </c>
    </row>
    <row r="23" spans="1:6" ht="14.25" x14ac:dyDescent="0.25">
      <c r="A23" s="4" t="s">
        <v>9</v>
      </c>
      <c r="B23" s="5">
        <v>6</v>
      </c>
      <c r="C23" s="6">
        <v>617</v>
      </c>
      <c r="D23" s="5">
        <v>0</v>
      </c>
      <c r="E23" s="7">
        <v>405</v>
      </c>
      <c r="F23" s="8">
        <f t="shared" si="2"/>
        <v>1028</v>
      </c>
    </row>
    <row r="24" spans="1:6" ht="14.25" x14ac:dyDescent="0.25">
      <c r="A24" s="4" t="s">
        <v>10</v>
      </c>
      <c r="B24" s="5">
        <v>10</v>
      </c>
      <c r="C24" s="6">
        <v>430</v>
      </c>
      <c r="D24" s="5">
        <v>0</v>
      </c>
      <c r="E24" s="7">
        <v>197</v>
      </c>
      <c r="F24" s="8">
        <f t="shared" si="2"/>
        <v>637</v>
      </c>
    </row>
    <row r="25" spans="1:6" ht="14.25" x14ac:dyDescent="0.25">
      <c r="A25" s="4" t="s">
        <v>11</v>
      </c>
      <c r="B25" s="5">
        <v>0</v>
      </c>
      <c r="C25" s="6">
        <v>35</v>
      </c>
      <c r="D25" s="5">
        <v>0</v>
      </c>
      <c r="E25" s="7">
        <v>12</v>
      </c>
      <c r="F25" s="8">
        <f t="shared" si="2"/>
        <v>47</v>
      </c>
    </row>
    <row r="26" spans="1:6" ht="14.25" x14ac:dyDescent="0.25">
      <c r="A26" s="4" t="s">
        <v>12</v>
      </c>
      <c r="B26" s="5">
        <v>3</v>
      </c>
      <c r="C26" s="6">
        <v>200</v>
      </c>
      <c r="D26" s="5">
        <v>2</v>
      </c>
      <c r="E26" s="7">
        <v>97</v>
      </c>
      <c r="F26" s="8">
        <f t="shared" si="2"/>
        <v>302</v>
      </c>
    </row>
    <row r="27" spans="1:6" ht="14.25" x14ac:dyDescent="0.25">
      <c r="A27" s="4" t="s">
        <v>13</v>
      </c>
      <c r="B27" s="5">
        <v>7</v>
      </c>
      <c r="C27" s="6">
        <v>836</v>
      </c>
      <c r="D27" s="5">
        <v>36</v>
      </c>
      <c r="E27" s="7">
        <v>513</v>
      </c>
      <c r="F27" s="8">
        <f t="shared" si="2"/>
        <v>1392</v>
      </c>
    </row>
    <row r="28" spans="1:6" ht="14.25" x14ac:dyDescent="0.25">
      <c r="A28" s="4" t="s">
        <v>14</v>
      </c>
      <c r="B28" s="5">
        <v>3</v>
      </c>
      <c r="C28" s="6">
        <v>117</v>
      </c>
      <c r="D28" s="5">
        <v>6</v>
      </c>
      <c r="E28" s="7">
        <v>72</v>
      </c>
      <c r="F28" s="8">
        <f t="shared" si="2"/>
        <v>198</v>
      </c>
    </row>
    <row r="29" spans="1:6" ht="14.25" x14ac:dyDescent="0.25">
      <c r="A29" s="4" t="s">
        <v>15</v>
      </c>
      <c r="B29" s="5">
        <v>1</v>
      </c>
      <c r="C29" s="6">
        <v>75</v>
      </c>
      <c r="D29" s="5">
        <v>22</v>
      </c>
      <c r="E29" s="7">
        <v>66</v>
      </c>
      <c r="F29" s="8">
        <f t="shared" si="2"/>
        <v>164</v>
      </c>
    </row>
    <row r="30" spans="1:6" ht="14.25" x14ac:dyDescent="0.25">
      <c r="A30" s="15" t="s">
        <v>4</v>
      </c>
      <c r="B30" s="16">
        <f>SUM(B19:B29)</f>
        <v>56</v>
      </c>
      <c r="C30" s="17">
        <f t="shared" ref="C30" si="3">SUM(C19:C29)</f>
        <v>4268</v>
      </c>
      <c r="D30" s="16">
        <f t="shared" ref="D30" si="4">SUM(D19:D29)</f>
        <v>66</v>
      </c>
      <c r="E30" s="18">
        <f t="shared" ref="E30" si="5">SUM(E19:E29)</f>
        <v>2318</v>
      </c>
      <c r="F30" s="19">
        <f t="shared" ref="F30" si="6">SUM(F19:F29)</f>
        <v>6708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workbookViewId="0">
      <selection activeCell="F36" sqref="F36"/>
    </sheetView>
  </sheetViews>
  <sheetFormatPr defaultColWidth="9.140625" defaultRowHeight="12.75" x14ac:dyDescent="0.2"/>
  <cols>
    <col min="1" max="1" width="14.85546875" style="2" customWidth="1"/>
    <col min="2" max="6" width="12.7109375" style="2" customWidth="1"/>
    <col min="7" max="16384" width="9.140625" style="2"/>
  </cols>
  <sheetData>
    <row r="1" spans="1:6" ht="18.75" x14ac:dyDescent="0.3">
      <c r="A1" s="49" t="s">
        <v>18</v>
      </c>
    </row>
    <row r="2" spans="1:6" ht="15" x14ac:dyDescent="0.25">
      <c r="A2" s="50" t="s">
        <v>54</v>
      </c>
    </row>
    <row r="4" spans="1:6" ht="15" x14ac:dyDescent="0.25">
      <c r="A4" s="10" t="s">
        <v>28</v>
      </c>
      <c r="B4" s="11" t="s">
        <v>3</v>
      </c>
      <c r="C4" s="12" t="s">
        <v>0</v>
      </c>
      <c r="D4" s="11" t="s">
        <v>1</v>
      </c>
      <c r="E4" s="13" t="s">
        <v>2</v>
      </c>
      <c r="F4" s="14" t="s">
        <v>4</v>
      </c>
    </row>
    <row r="5" spans="1:6" ht="14.25" x14ac:dyDescent="0.25">
      <c r="A5" s="4" t="s">
        <v>5</v>
      </c>
      <c r="B5" s="5">
        <v>1469426.7050000001</v>
      </c>
      <c r="C5" s="6">
        <v>2230570.145</v>
      </c>
      <c r="D5" s="5">
        <v>55485.608999999997</v>
      </c>
      <c r="E5" s="7">
        <v>1959919.9110000001</v>
      </c>
      <c r="F5" s="8">
        <f>SUM(B5:E5)</f>
        <v>5715402.3700000001</v>
      </c>
    </row>
    <row r="6" spans="1:6" ht="14.25" x14ac:dyDescent="0.25">
      <c r="A6" s="4" t="s">
        <v>6</v>
      </c>
      <c r="B6" s="5">
        <v>217624.44699999999</v>
      </c>
      <c r="C6" s="6">
        <v>832911.12899999996</v>
      </c>
      <c r="D6" s="5">
        <v>33471.277999999998</v>
      </c>
      <c r="E6" s="7">
        <v>1196026.953</v>
      </c>
      <c r="F6" s="8">
        <f t="shared" ref="F6:F15" si="0">SUM(B6:E6)</f>
        <v>2280033.807</v>
      </c>
    </row>
    <row r="7" spans="1:6" ht="14.25" x14ac:dyDescent="0.25">
      <c r="A7" s="4" t="s">
        <v>7</v>
      </c>
      <c r="B7" s="5">
        <v>298539.87199999997</v>
      </c>
      <c r="C7" s="6">
        <v>2080004.04</v>
      </c>
      <c r="D7" s="5">
        <v>87339.654999999999</v>
      </c>
      <c r="E7" s="7">
        <v>2669900.0359999998</v>
      </c>
      <c r="F7" s="8">
        <f t="shared" si="0"/>
        <v>5135783.6030000001</v>
      </c>
    </row>
    <row r="8" spans="1:6" ht="14.25" x14ac:dyDescent="0.25">
      <c r="A8" s="4" t="s">
        <v>8</v>
      </c>
      <c r="B8" s="5">
        <v>222636.505</v>
      </c>
      <c r="C8" s="6">
        <v>1005968.15</v>
      </c>
      <c r="D8" s="5">
        <v>43924.81</v>
      </c>
      <c r="E8" s="7">
        <v>1342299.4509999999</v>
      </c>
      <c r="F8" s="8">
        <f t="shared" si="0"/>
        <v>2614828.9160000002</v>
      </c>
    </row>
    <row r="9" spans="1:6" ht="14.25" x14ac:dyDescent="0.25">
      <c r="A9" s="4" t="s">
        <v>9</v>
      </c>
      <c r="B9" s="5">
        <v>664917.95799999998</v>
      </c>
      <c r="C9" s="6">
        <v>1805315.422</v>
      </c>
      <c r="D9" s="5">
        <v>46858.709000000003</v>
      </c>
      <c r="E9" s="7">
        <v>1799254.7139999999</v>
      </c>
      <c r="F9" s="8">
        <f t="shared" si="0"/>
        <v>4316346.8029999994</v>
      </c>
    </row>
    <row r="10" spans="1:6" ht="14.25" x14ac:dyDescent="0.25">
      <c r="A10" s="4" t="s">
        <v>10</v>
      </c>
      <c r="B10" s="5">
        <v>910018.09400000004</v>
      </c>
      <c r="C10" s="6">
        <v>1621519.0319999999</v>
      </c>
      <c r="D10" s="5">
        <v>107089.87300000001</v>
      </c>
      <c r="E10" s="7">
        <v>2289363.5959999999</v>
      </c>
      <c r="F10" s="8">
        <f t="shared" si="0"/>
        <v>4927990.5950000007</v>
      </c>
    </row>
    <row r="11" spans="1:6" ht="14.25" x14ac:dyDescent="0.25">
      <c r="A11" s="4" t="s">
        <v>11</v>
      </c>
      <c r="B11" s="5">
        <v>49772.815000000002</v>
      </c>
      <c r="C11" s="6">
        <v>277831.11800000002</v>
      </c>
      <c r="D11" s="5">
        <v>9814.0570000000007</v>
      </c>
      <c r="E11" s="7">
        <v>265391.40399999998</v>
      </c>
      <c r="F11" s="8">
        <f t="shared" si="0"/>
        <v>602809.39399999997</v>
      </c>
    </row>
    <row r="12" spans="1:6" ht="14.25" x14ac:dyDescent="0.25">
      <c r="A12" s="4" t="s">
        <v>12</v>
      </c>
      <c r="B12" s="5">
        <v>72936.341</v>
      </c>
      <c r="C12" s="6">
        <v>505021.49699999997</v>
      </c>
      <c r="D12" s="5">
        <v>7817.5020000000004</v>
      </c>
      <c r="E12" s="7">
        <v>685566.66981683404</v>
      </c>
      <c r="F12" s="8">
        <f t="shared" si="0"/>
        <v>1271342.009816834</v>
      </c>
    </row>
    <row r="13" spans="1:6" ht="14.25" x14ac:dyDescent="0.25">
      <c r="A13" s="4" t="s">
        <v>13</v>
      </c>
      <c r="B13" s="5">
        <v>382194.01</v>
      </c>
      <c r="C13" s="6">
        <v>1865571.2</v>
      </c>
      <c r="D13" s="5">
        <v>33516.434000000001</v>
      </c>
      <c r="E13" s="7">
        <v>1962093.2476814312</v>
      </c>
      <c r="F13" s="8">
        <f t="shared" si="0"/>
        <v>4243374.8916814309</v>
      </c>
    </row>
    <row r="14" spans="1:6" ht="14.25" x14ac:dyDescent="0.25">
      <c r="A14" s="4" t="s">
        <v>14</v>
      </c>
      <c r="B14" s="5">
        <v>106565.08100000001</v>
      </c>
      <c r="C14" s="6">
        <v>473155.02899999998</v>
      </c>
      <c r="D14" s="5">
        <v>10988.561</v>
      </c>
      <c r="E14" s="7">
        <v>383090.77282838244</v>
      </c>
      <c r="F14" s="8">
        <f t="shared" si="0"/>
        <v>973799.44382838241</v>
      </c>
    </row>
    <row r="15" spans="1:6" ht="14.25" x14ac:dyDescent="0.25">
      <c r="A15" s="4" t="s">
        <v>15</v>
      </c>
      <c r="B15" s="5">
        <v>19799.892</v>
      </c>
      <c r="C15" s="6">
        <v>144638.96100000001</v>
      </c>
      <c r="D15" s="5">
        <v>40275.565999999999</v>
      </c>
      <c r="E15" s="7">
        <v>384864.88723850978</v>
      </c>
      <c r="F15" s="8">
        <f t="shared" si="0"/>
        <v>589579.30623850971</v>
      </c>
    </row>
    <row r="16" spans="1:6" ht="14.25" x14ac:dyDescent="0.25">
      <c r="A16" s="15" t="s">
        <v>4</v>
      </c>
      <c r="B16" s="16">
        <f>SUM(B5:B15)</f>
        <v>4414431.7200000007</v>
      </c>
      <c r="C16" s="17">
        <f t="shared" ref="C16:F16" si="1">SUM(C5:C15)</f>
        <v>12842505.722999999</v>
      </c>
      <c r="D16" s="16">
        <f t="shared" si="1"/>
        <v>476582.054</v>
      </c>
      <c r="E16" s="18">
        <f t="shared" si="1"/>
        <v>14937771.642565157</v>
      </c>
      <c r="F16" s="19">
        <f t="shared" si="1"/>
        <v>32671291.139565162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workbookViewId="0">
      <selection activeCell="A2" sqref="A2"/>
    </sheetView>
  </sheetViews>
  <sheetFormatPr defaultColWidth="9.140625" defaultRowHeight="12.75" x14ac:dyDescent="0.2"/>
  <cols>
    <col min="1" max="1" width="14.85546875" style="2" customWidth="1"/>
    <col min="2" max="6" width="12.7109375" style="2" customWidth="1"/>
    <col min="7" max="16384" width="9.140625" style="2"/>
  </cols>
  <sheetData>
    <row r="1" spans="1:6" ht="18.75" x14ac:dyDescent="0.3">
      <c r="A1" s="49" t="s">
        <v>56</v>
      </c>
    </row>
    <row r="2" spans="1:6" ht="15" x14ac:dyDescent="0.25">
      <c r="A2" s="50" t="s">
        <v>54</v>
      </c>
    </row>
    <row r="4" spans="1:6" ht="15" x14ac:dyDescent="0.25">
      <c r="A4" s="10" t="s">
        <v>28</v>
      </c>
      <c r="B4" s="11" t="s">
        <v>3</v>
      </c>
      <c r="C4" s="12" t="s">
        <v>0</v>
      </c>
      <c r="D4" s="11" t="s">
        <v>1</v>
      </c>
      <c r="E4" s="13" t="s">
        <v>2</v>
      </c>
      <c r="F4" s="14" t="s">
        <v>4</v>
      </c>
    </row>
    <row r="5" spans="1:6" ht="14.25" x14ac:dyDescent="0.25">
      <c r="A5" s="4" t="s">
        <v>5</v>
      </c>
      <c r="B5" s="5">
        <v>128479.54193000001</v>
      </c>
      <c r="C5" s="6">
        <v>485264.58701999986</v>
      </c>
      <c r="D5" s="5">
        <v>0</v>
      </c>
      <c r="E5" s="7">
        <v>11628.242509999998</v>
      </c>
      <c r="F5" s="8">
        <f>SUM(B5:E5)</f>
        <v>625372.37145999982</v>
      </c>
    </row>
    <row r="6" spans="1:6" ht="14.25" x14ac:dyDescent="0.25">
      <c r="A6" s="4" t="s">
        <v>6</v>
      </c>
      <c r="B6" s="5">
        <v>78022.991250000006</v>
      </c>
      <c r="C6" s="6">
        <v>169463.26635999998</v>
      </c>
      <c r="D6" s="5">
        <v>0</v>
      </c>
      <c r="E6" s="7">
        <v>1615.7614700000001</v>
      </c>
      <c r="F6" s="8">
        <f t="shared" ref="F6:F15" si="0">SUM(B6:E6)</f>
        <v>249102.01907999997</v>
      </c>
    </row>
    <row r="7" spans="1:6" ht="14.25" x14ac:dyDescent="0.25">
      <c r="A7" s="4" t="s">
        <v>7</v>
      </c>
      <c r="B7" s="5">
        <v>78763.262060000008</v>
      </c>
      <c r="C7" s="6">
        <v>602076.22744000005</v>
      </c>
      <c r="D7" s="5">
        <v>0</v>
      </c>
      <c r="E7" s="7">
        <v>8547.694190000002</v>
      </c>
      <c r="F7" s="8">
        <f t="shared" si="0"/>
        <v>689387.18368999998</v>
      </c>
    </row>
    <row r="8" spans="1:6" ht="14.25" x14ac:dyDescent="0.25">
      <c r="A8" s="4" t="s">
        <v>8</v>
      </c>
      <c r="B8" s="5">
        <v>13186.510400000001</v>
      </c>
      <c r="C8" s="6">
        <v>416398.4634200001</v>
      </c>
      <c r="D8" s="5">
        <v>0</v>
      </c>
      <c r="E8" s="7">
        <v>5127.1045199999999</v>
      </c>
      <c r="F8" s="8">
        <f t="shared" si="0"/>
        <v>434712.07834000012</v>
      </c>
    </row>
    <row r="9" spans="1:6" ht="14.25" x14ac:dyDescent="0.25">
      <c r="A9" s="4" t="s">
        <v>9</v>
      </c>
      <c r="B9" s="5">
        <v>33324.883219999996</v>
      </c>
      <c r="C9" s="6">
        <v>981295.06226999976</v>
      </c>
      <c r="D9" s="5">
        <v>0</v>
      </c>
      <c r="E9" s="7">
        <v>12278.303159999998</v>
      </c>
      <c r="F9" s="8">
        <f t="shared" si="0"/>
        <v>1026898.2486499997</v>
      </c>
    </row>
    <row r="10" spans="1:6" ht="14.25" x14ac:dyDescent="0.25">
      <c r="A10" s="4" t="s">
        <v>10</v>
      </c>
      <c r="B10" s="5">
        <v>18357.180520000002</v>
      </c>
      <c r="C10" s="6">
        <v>434489.51924000011</v>
      </c>
      <c r="D10" s="5">
        <v>0</v>
      </c>
      <c r="E10" s="7">
        <v>4602.5868</v>
      </c>
      <c r="F10" s="8">
        <f t="shared" si="0"/>
        <v>457449.2865600001</v>
      </c>
    </row>
    <row r="11" spans="1:6" ht="14.25" x14ac:dyDescent="0.25">
      <c r="A11" s="4" t="s">
        <v>11</v>
      </c>
      <c r="B11" s="5">
        <v>0</v>
      </c>
      <c r="C11" s="6">
        <v>5430.5193899999995</v>
      </c>
      <c r="D11" s="5">
        <v>0</v>
      </c>
      <c r="E11" s="7">
        <v>388.34105000000005</v>
      </c>
      <c r="F11" s="8">
        <f t="shared" si="0"/>
        <v>5818.8604399999995</v>
      </c>
    </row>
    <row r="12" spans="1:6" ht="14.25" x14ac:dyDescent="0.25">
      <c r="A12" s="4" t="s">
        <v>12</v>
      </c>
      <c r="B12" s="5">
        <v>19025.062999999998</v>
      </c>
      <c r="C12" s="6">
        <v>120404.52899999999</v>
      </c>
      <c r="D12" s="5">
        <v>318.19600000000003</v>
      </c>
      <c r="E12" s="7">
        <v>3258.39</v>
      </c>
      <c r="F12" s="8">
        <f t="shared" si="0"/>
        <v>143006.17800000001</v>
      </c>
    </row>
    <row r="13" spans="1:6" ht="14.25" x14ac:dyDescent="0.25">
      <c r="A13" s="4" t="s">
        <v>13</v>
      </c>
      <c r="B13" s="5">
        <v>12388.228999999999</v>
      </c>
      <c r="C13" s="6">
        <v>640837.55599999998</v>
      </c>
      <c r="D13" s="5">
        <v>1360.443</v>
      </c>
      <c r="E13" s="7">
        <v>22558.695</v>
      </c>
      <c r="F13" s="8">
        <f t="shared" si="0"/>
        <v>677144.92299999995</v>
      </c>
    </row>
    <row r="14" spans="1:6" ht="14.25" x14ac:dyDescent="0.25">
      <c r="A14" s="4" t="s">
        <v>14</v>
      </c>
      <c r="B14" s="5">
        <v>143648.02600000001</v>
      </c>
      <c r="C14" s="6">
        <v>487011.81900000002</v>
      </c>
      <c r="D14" s="5">
        <v>51.408000000000001</v>
      </c>
      <c r="E14" s="7">
        <v>13824.370999999999</v>
      </c>
      <c r="F14" s="8">
        <f t="shared" si="0"/>
        <v>644535.62400000007</v>
      </c>
    </row>
    <row r="15" spans="1:6" ht="14.25" x14ac:dyDescent="0.25">
      <c r="A15" s="4" t="s">
        <v>15</v>
      </c>
      <c r="B15" s="5">
        <v>53.58</v>
      </c>
      <c r="C15" s="6">
        <v>49415.750999999997</v>
      </c>
      <c r="D15" s="5">
        <v>2087.547</v>
      </c>
      <c r="E15" s="7">
        <v>1855.5740000000001</v>
      </c>
      <c r="F15" s="8">
        <f t="shared" si="0"/>
        <v>53412.451999999997</v>
      </c>
    </row>
    <row r="16" spans="1:6" ht="14.25" x14ac:dyDescent="0.25">
      <c r="A16" s="15" t="s">
        <v>4</v>
      </c>
      <c r="B16" s="16">
        <f>SUM(B5:B15)</f>
        <v>525249.26737999998</v>
      </c>
      <c r="C16" s="17">
        <f t="shared" ref="C16:F16" si="1">SUM(C5:C15)</f>
        <v>4392087.3001399999</v>
      </c>
      <c r="D16" s="16">
        <f t="shared" si="1"/>
        <v>3817.5940000000001</v>
      </c>
      <c r="E16" s="18">
        <f t="shared" si="1"/>
        <v>85685.063699999984</v>
      </c>
      <c r="F16" s="19">
        <f t="shared" si="1"/>
        <v>5006839.2252199985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5"/>
  <sheetViews>
    <sheetView topLeftCell="A2" workbookViewId="0">
      <selection activeCell="B30" sqref="B29:B30"/>
    </sheetView>
  </sheetViews>
  <sheetFormatPr defaultColWidth="9.140625" defaultRowHeight="12.75" x14ac:dyDescent="0.2"/>
  <cols>
    <col min="1" max="1" width="45.28515625" style="2" customWidth="1"/>
    <col min="2" max="13" width="14.7109375" style="2" customWidth="1"/>
    <col min="14" max="16384" width="9.140625" style="2"/>
  </cols>
  <sheetData>
    <row r="1" spans="1:13" ht="18.75" x14ac:dyDescent="0.3">
      <c r="A1" s="49" t="s">
        <v>32</v>
      </c>
    </row>
    <row r="2" spans="1:13" ht="15.75" x14ac:dyDescent="0.25">
      <c r="A2" s="3"/>
    </row>
    <row r="3" spans="1:13" ht="15" x14ac:dyDescent="0.25">
      <c r="A3" s="46" t="s">
        <v>55</v>
      </c>
    </row>
    <row r="4" spans="1:13" ht="15" x14ac:dyDescent="0.25">
      <c r="A4" s="10" t="s">
        <v>33</v>
      </c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1" t="s">
        <v>14</v>
      </c>
      <c r="L4" s="13" t="s">
        <v>15</v>
      </c>
      <c r="M4" s="14" t="s">
        <v>4</v>
      </c>
    </row>
    <row r="5" spans="1:13" ht="14.25" x14ac:dyDescent="0.25">
      <c r="A5" s="33" t="s">
        <v>36</v>
      </c>
      <c r="B5" s="34">
        <f>B6+B7</f>
        <v>132370900.81</v>
      </c>
      <c r="C5" s="35">
        <f t="shared" ref="C5:H5" si="0">C6+C7</f>
        <v>57246025.549999997</v>
      </c>
      <c r="D5" s="35">
        <f t="shared" si="0"/>
        <v>147273668.84000003</v>
      </c>
      <c r="E5" s="35">
        <f t="shared" si="0"/>
        <v>60839426.920000017</v>
      </c>
      <c r="F5" s="35">
        <f t="shared" si="0"/>
        <v>92435617.770000011</v>
      </c>
      <c r="G5" s="35">
        <f t="shared" si="0"/>
        <v>121518899.23</v>
      </c>
      <c r="H5" s="35">
        <f t="shared" si="0"/>
        <v>16280468.780000007</v>
      </c>
      <c r="I5" s="35">
        <f>I6+I7</f>
        <v>28737432.706671037</v>
      </c>
      <c r="J5" s="35">
        <f t="shared" ref="J5:L5" si="1">J6+J7</f>
        <v>91711840.042377055</v>
      </c>
      <c r="K5" s="34">
        <f t="shared" si="1"/>
        <v>24551195.860495716</v>
      </c>
      <c r="L5" s="36">
        <f t="shared" si="1"/>
        <v>23768053.712408867</v>
      </c>
      <c r="M5" s="23">
        <f>SUM(B5:L5)</f>
        <v>796733530.22195268</v>
      </c>
    </row>
    <row r="6" spans="1:13" ht="14.25" x14ac:dyDescent="0.25">
      <c r="A6" s="4" t="s">
        <v>44</v>
      </c>
      <c r="B6" s="20">
        <v>124457644.55</v>
      </c>
      <c r="C6" s="21">
        <v>53919227.239999995</v>
      </c>
      <c r="D6" s="21">
        <v>134985861.77000004</v>
      </c>
      <c r="E6" s="21">
        <v>60002281.080000013</v>
      </c>
      <c r="F6" s="21">
        <v>82332746.200000018</v>
      </c>
      <c r="G6" s="21">
        <v>116088744.15000001</v>
      </c>
      <c r="H6" s="21">
        <v>15006152.800000006</v>
      </c>
      <c r="I6" s="21">
        <v>27443026.070000015</v>
      </c>
      <c r="J6" s="21">
        <v>81713855.789999917</v>
      </c>
      <c r="K6" s="20">
        <v>21701071.100000005</v>
      </c>
      <c r="L6" s="22">
        <v>21794728.996414419</v>
      </c>
      <c r="M6" s="23">
        <f t="shared" ref="M6:M25" si="2">SUM(B6:L6)</f>
        <v>739445339.74641454</v>
      </c>
    </row>
    <row r="7" spans="1:13" ht="14.25" x14ac:dyDescent="0.25">
      <c r="A7" s="4" t="s">
        <v>43</v>
      </c>
      <c r="B7" s="20">
        <v>7913256.2599999998</v>
      </c>
      <c r="C7" s="21">
        <v>3326798.31</v>
      </c>
      <c r="D7" s="21">
        <v>12287807.07</v>
      </c>
      <c r="E7" s="21">
        <v>837145.83999999985</v>
      </c>
      <c r="F7" s="21">
        <v>10102871.57</v>
      </c>
      <c r="G7" s="21">
        <v>5430155.0800000001</v>
      </c>
      <c r="H7" s="21">
        <v>1274315.98</v>
      </c>
      <c r="I7" s="21">
        <v>1294406.6366710213</v>
      </c>
      <c r="J7" s="21">
        <v>9997984.2523771375</v>
      </c>
      <c r="K7" s="20">
        <v>2850124.7604957102</v>
      </c>
      <c r="L7" s="22">
        <v>1973324.7159944468</v>
      </c>
      <c r="M7" s="23">
        <f t="shared" si="2"/>
        <v>57288190.475538306</v>
      </c>
    </row>
    <row r="8" spans="1:13" s="37" customFormat="1" ht="14.25" x14ac:dyDescent="0.25">
      <c r="A8" s="33" t="s">
        <v>37</v>
      </c>
      <c r="B8" s="34">
        <f>B9+B10</f>
        <v>1817680.9300000002</v>
      </c>
      <c r="C8" s="35">
        <f t="shared" ref="C8:H8" si="3">C9+C10</f>
        <v>943905.36</v>
      </c>
      <c r="D8" s="35">
        <f t="shared" si="3"/>
        <v>2460668.84</v>
      </c>
      <c r="E8" s="35">
        <f t="shared" si="3"/>
        <v>1242810.6000000001</v>
      </c>
      <c r="F8" s="35">
        <f t="shared" si="3"/>
        <v>1420804.9900000002</v>
      </c>
      <c r="G8" s="35">
        <f t="shared" si="3"/>
        <v>2069465.2799999998</v>
      </c>
      <c r="H8" s="35">
        <f t="shared" si="3"/>
        <v>311602.19</v>
      </c>
      <c r="I8" s="35">
        <f>I9+I10</f>
        <v>344634.74165503791</v>
      </c>
      <c r="J8" s="35">
        <f t="shared" ref="J8:L8" si="4">J9+J10</f>
        <v>1150827.1623491931</v>
      </c>
      <c r="K8" s="34">
        <f t="shared" si="4"/>
        <v>970324.94696097937</v>
      </c>
      <c r="L8" s="36">
        <f t="shared" si="4"/>
        <v>223444.22721520485</v>
      </c>
      <c r="M8" s="23">
        <f t="shared" si="2"/>
        <v>12956169.268180415</v>
      </c>
    </row>
    <row r="9" spans="1:13" ht="14.25" x14ac:dyDescent="0.25">
      <c r="A9" s="4" t="s">
        <v>45</v>
      </c>
      <c r="B9" s="20">
        <v>1661005.1600000001</v>
      </c>
      <c r="C9" s="21">
        <v>927817.12</v>
      </c>
      <c r="D9" s="21">
        <v>2068457.0899999999</v>
      </c>
      <c r="E9" s="21">
        <v>1072672.56</v>
      </c>
      <c r="F9" s="21">
        <v>1418763.12</v>
      </c>
      <c r="G9" s="21">
        <v>1641878.3499999999</v>
      </c>
      <c r="H9" s="21">
        <v>219141.71</v>
      </c>
      <c r="I9" s="21">
        <v>308704.93999999994</v>
      </c>
      <c r="J9" s="21">
        <v>988271.06999999983</v>
      </c>
      <c r="K9" s="20">
        <v>173595.96000000002</v>
      </c>
      <c r="L9" s="22">
        <v>230167.02495440442</v>
      </c>
      <c r="M9" s="23">
        <f t="shared" si="2"/>
        <v>10710474.104954407</v>
      </c>
    </row>
    <row r="10" spans="1:13" ht="14.25" x14ac:dyDescent="0.25">
      <c r="A10" s="4" t="s">
        <v>43</v>
      </c>
      <c r="B10" s="20">
        <v>156675.76999999999</v>
      </c>
      <c r="C10" s="21">
        <v>16088.240000000002</v>
      </c>
      <c r="D10" s="21">
        <v>392211.75</v>
      </c>
      <c r="E10" s="21">
        <v>170138.04</v>
      </c>
      <c r="F10" s="21">
        <v>2041.8700000000008</v>
      </c>
      <c r="G10" s="21">
        <v>427586.93000000005</v>
      </c>
      <c r="H10" s="21">
        <v>92460.479999999996</v>
      </c>
      <c r="I10" s="21">
        <v>35929.801655037969</v>
      </c>
      <c r="J10" s="21">
        <v>162556.09234919332</v>
      </c>
      <c r="K10" s="20">
        <v>796728.98696097929</v>
      </c>
      <c r="L10" s="22">
        <v>-6722.7977391995701</v>
      </c>
      <c r="M10" s="23">
        <f t="shared" si="2"/>
        <v>2245695.1632260112</v>
      </c>
    </row>
    <row r="11" spans="1:13" s="37" customFormat="1" ht="14.25" x14ac:dyDescent="0.25">
      <c r="A11" s="33" t="s">
        <v>38</v>
      </c>
      <c r="B11" s="34">
        <f>B12+B13</f>
        <v>2616526.61</v>
      </c>
      <c r="C11" s="35">
        <f t="shared" ref="C11:H11" si="5">C12+C13</f>
        <v>2031346.09</v>
      </c>
      <c r="D11" s="35">
        <f t="shared" si="5"/>
        <v>3777751.5299999993</v>
      </c>
      <c r="E11" s="35">
        <f t="shared" si="5"/>
        <v>1691041.43</v>
      </c>
      <c r="F11" s="35">
        <f t="shared" si="5"/>
        <v>2239964.7400000002</v>
      </c>
      <c r="G11" s="35">
        <f t="shared" si="5"/>
        <v>3187528.75</v>
      </c>
      <c r="H11" s="35">
        <f t="shared" si="5"/>
        <v>429337.80000000005</v>
      </c>
      <c r="I11" s="35">
        <f>I12+I13</f>
        <v>664043.65199571312</v>
      </c>
      <c r="J11" s="35">
        <f t="shared" ref="J11" si="6">J12+J13</f>
        <v>781203.73125510383</v>
      </c>
      <c r="K11" s="34">
        <f t="shared" ref="K11" si="7">K12+K13</f>
        <v>527402.06804093078</v>
      </c>
      <c r="L11" s="36">
        <f t="shared" ref="L11" si="8">L12+L13</f>
        <v>374846.27571570169</v>
      </c>
      <c r="M11" s="23">
        <f t="shared" si="2"/>
        <v>18320992.677007448</v>
      </c>
    </row>
    <row r="12" spans="1:13" ht="14.25" x14ac:dyDescent="0.25">
      <c r="A12" s="4" t="s">
        <v>46</v>
      </c>
      <c r="B12" s="20">
        <v>2635893.5</v>
      </c>
      <c r="C12" s="21">
        <v>1616834.31</v>
      </c>
      <c r="D12" s="21">
        <v>3293705.8999999994</v>
      </c>
      <c r="E12" s="21">
        <v>1673510.0699999998</v>
      </c>
      <c r="F12" s="21">
        <v>2162526.27</v>
      </c>
      <c r="G12" s="21">
        <v>2922219.29</v>
      </c>
      <c r="H12" s="21">
        <v>342892.9</v>
      </c>
      <c r="I12" s="21">
        <v>788763.09</v>
      </c>
      <c r="J12" s="21">
        <v>2842335.9699999993</v>
      </c>
      <c r="K12" s="20">
        <v>603880.90000000026</v>
      </c>
      <c r="L12" s="22">
        <v>592921.50265167607</v>
      </c>
      <c r="M12" s="23">
        <f t="shared" si="2"/>
        <v>19475483.702651676</v>
      </c>
    </row>
    <row r="13" spans="1:13" ht="14.25" x14ac:dyDescent="0.25">
      <c r="A13" s="4" t="s">
        <v>43</v>
      </c>
      <c r="B13" s="20">
        <v>-19366.89</v>
      </c>
      <c r="C13" s="21">
        <v>414511.78</v>
      </c>
      <c r="D13" s="21">
        <v>484045.63</v>
      </c>
      <c r="E13" s="21">
        <v>17531.36</v>
      </c>
      <c r="F13" s="21">
        <v>77438.47</v>
      </c>
      <c r="G13" s="21">
        <v>265309.45999999996</v>
      </c>
      <c r="H13" s="21">
        <v>86444.900000000009</v>
      </c>
      <c r="I13" s="21">
        <v>-124719.43800428684</v>
      </c>
      <c r="J13" s="21">
        <v>-2061132.2387448954</v>
      </c>
      <c r="K13" s="20">
        <v>-76478.831959069474</v>
      </c>
      <c r="L13" s="22">
        <v>-218075.22693597438</v>
      </c>
      <c r="M13" s="23">
        <f t="shared" si="2"/>
        <v>-1154491.0256442262</v>
      </c>
    </row>
    <row r="14" spans="1:13" s="37" customFormat="1" ht="14.25" x14ac:dyDescent="0.25">
      <c r="A14" s="33" t="s">
        <v>39</v>
      </c>
      <c r="B14" s="34">
        <f>B15+B16</f>
        <v>136281150.22999999</v>
      </c>
      <c r="C14" s="35">
        <f t="shared" ref="C14:H14" si="9">C15+C16</f>
        <v>64696048.899999999</v>
      </c>
      <c r="D14" s="35">
        <f t="shared" si="9"/>
        <v>124078532.79000001</v>
      </c>
      <c r="E14" s="35">
        <f t="shared" si="9"/>
        <v>53101603.329999998</v>
      </c>
      <c r="F14" s="35">
        <f t="shared" si="9"/>
        <v>110484759.89</v>
      </c>
      <c r="G14" s="35">
        <f t="shared" si="9"/>
        <v>120682781.51000001</v>
      </c>
      <c r="H14" s="35">
        <f t="shared" si="9"/>
        <v>16111388.120000001</v>
      </c>
      <c r="I14" s="35">
        <f>I15+I16</f>
        <v>29361595.573698364</v>
      </c>
      <c r="J14" s="35">
        <f t="shared" ref="J14" si="10">J15+J16</f>
        <v>99658807.870801777</v>
      </c>
      <c r="K14" s="34">
        <f t="shared" ref="K14" si="11">K15+K16</f>
        <v>21202191.426030912</v>
      </c>
      <c r="L14" s="36">
        <f t="shared" ref="L14" si="12">L15+L16</f>
        <v>14267713.790902387</v>
      </c>
      <c r="M14" s="23">
        <f t="shared" si="2"/>
        <v>789926573.43143344</v>
      </c>
    </row>
    <row r="15" spans="1:13" ht="14.25" x14ac:dyDescent="0.25">
      <c r="A15" s="4" t="s">
        <v>47</v>
      </c>
      <c r="B15" s="20">
        <v>105831713.10999998</v>
      </c>
      <c r="C15" s="21">
        <v>40463835.739999995</v>
      </c>
      <c r="D15" s="21">
        <v>94710118.460000008</v>
      </c>
      <c r="E15" s="21">
        <v>47812857.399999999</v>
      </c>
      <c r="F15" s="21">
        <v>80827121</v>
      </c>
      <c r="G15" s="21">
        <v>87427649.460000008</v>
      </c>
      <c r="H15" s="21">
        <v>10845895.790000001</v>
      </c>
      <c r="I15" s="21">
        <v>19615032.479999993</v>
      </c>
      <c r="J15" s="21">
        <v>77196030.420000002</v>
      </c>
      <c r="K15" s="20">
        <v>18086195.279999986</v>
      </c>
      <c r="L15" s="22">
        <v>11947176.725552551</v>
      </c>
      <c r="M15" s="23">
        <f t="shared" si="2"/>
        <v>594763625.86555254</v>
      </c>
    </row>
    <row r="16" spans="1:13" ht="14.25" x14ac:dyDescent="0.25">
      <c r="A16" s="4" t="s">
        <v>43</v>
      </c>
      <c r="B16" s="20">
        <v>30449437.120000001</v>
      </c>
      <c r="C16" s="21">
        <v>24232213.160000004</v>
      </c>
      <c r="D16" s="21">
        <v>29368414.330000002</v>
      </c>
      <c r="E16" s="21">
        <v>5288745.93</v>
      </c>
      <c r="F16" s="21">
        <v>29657638.890000001</v>
      </c>
      <c r="G16" s="21">
        <v>33255132.050000001</v>
      </c>
      <c r="H16" s="21">
        <v>5265492.33</v>
      </c>
      <c r="I16" s="21">
        <v>9746563.0936983693</v>
      </c>
      <c r="J16" s="21">
        <v>22462777.450801775</v>
      </c>
      <c r="K16" s="20">
        <v>3115996.1460309266</v>
      </c>
      <c r="L16" s="22">
        <v>2320537.065349835</v>
      </c>
      <c r="M16" s="23">
        <f t="shared" si="2"/>
        <v>195162947.56588095</v>
      </c>
    </row>
    <row r="17" spans="1:13" s="37" customFormat="1" ht="14.25" x14ac:dyDescent="0.25">
      <c r="A17" s="33" t="s">
        <v>40</v>
      </c>
      <c r="B17" s="34">
        <f>B18+B19</f>
        <v>1865046.649999999</v>
      </c>
      <c r="C17" s="35">
        <f t="shared" ref="C17:H17" si="13">C18+C19</f>
        <v>2206499.8900000006</v>
      </c>
      <c r="D17" s="35">
        <f t="shared" si="13"/>
        <v>5184975.4399999995</v>
      </c>
      <c r="E17" s="35">
        <f t="shared" si="13"/>
        <v>2023941.4099999997</v>
      </c>
      <c r="F17" s="35">
        <f t="shared" si="13"/>
        <v>4698682.21</v>
      </c>
      <c r="G17" s="35">
        <f t="shared" si="13"/>
        <v>1598415.05</v>
      </c>
      <c r="H17" s="35">
        <f t="shared" si="13"/>
        <v>731903.16</v>
      </c>
      <c r="I17" s="35">
        <f>I18+I19</f>
        <v>649659.61204430356</v>
      </c>
      <c r="J17" s="35">
        <f t="shared" ref="J17" si="14">J18+J19</f>
        <v>5707560.069932566</v>
      </c>
      <c r="K17" s="34">
        <f t="shared" ref="K17" si="15">K18+K19</f>
        <v>1120766.6879861774</v>
      </c>
      <c r="L17" s="36">
        <f t="shared" ref="L17" si="16">L18+L19</f>
        <v>1602169.8693514266</v>
      </c>
      <c r="M17" s="23">
        <f t="shared" si="2"/>
        <v>27389620.049314473</v>
      </c>
    </row>
    <row r="18" spans="1:13" ht="14.25" x14ac:dyDescent="0.25">
      <c r="A18" s="4" t="s">
        <v>48</v>
      </c>
      <c r="B18" s="20">
        <v>3694159.7199999988</v>
      </c>
      <c r="C18" s="21">
        <v>2044310.3800000006</v>
      </c>
      <c r="D18" s="21">
        <v>4716413.01</v>
      </c>
      <c r="E18" s="21">
        <v>3280912.2199999997</v>
      </c>
      <c r="F18" s="21">
        <v>4544247.13</v>
      </c>
      <c r="G18" s="21">
        <v>3377333.43</v>
      </c>
      <c r="H18" s="21">
        <v>535848.53</v>
      </c>
      <c r="I18" s="21">
        <v>1619348.85</v>
      </c>
      <c r="J18" s="21">
        <v>7473910.1900000004</v>
      </c>
      <c r="K18" s="20">
        <v>1555339.09</v>
      </c>
      <c r="L18" s="22">
        <v>1629850.3918445976</v>
      </c>
      <c r="M18" s="23">
        <f t="shared" si="2"/>
        <v>34471672.941844597</v>
      </c>
    </row>
    <row r="19" spans="1:13" ht="14.25" x14ac:dyDescent="0.25">
      <c r="A19" s="4" t="s">
        <v>43</v>
      </c>
      <c r="B19" s="20">
        <v>-1829113.0699999998</v>
      </c>
      <c r="C19" s="21">
        <v>162189.51</v>
      </c>
      <c r="D19" s="21">
        <v>468562.43000000005</v>
      </c>
      <c r="E19" s="21">
        <v>-1256970.81</v>
      </c>
      <c r="F19" s="21">
        <v>154435.07999999996</v>
      </c>
      <c r="G19" s="21">
        <v>-1778918.3800000001</v>
      </c>
      <c r="H19" s="21">
        <v>196054.63</v>
      </c>
      <c r="I19" s="21">
        <v>-969689.23795569653</v>
      </c>
      <c r="J19" s="21">
        <v>-1766350.1200674342</v>
      </c>
      <c r="K19" s="20">
        <v>-434572.40201382281</v>
      </c>
      <c r="L19" s="22">
        <v>-27680.522493171055</v>
      </c>
      <c r="M19" s="23">
        <f t="shared" si="2"/>
        <v>-7082052.8925301256</v>
      </c>
    </row>
    <row r="20" spans="1:13" s="37" customFormat="1" ht="14.25" x14ac:dyDescent="0.25">
      <c r="A20" s="33" t="s">
        <v>41</v>
      </c>
      <c r="B20" s="34">
        <f>B21+B22</f>
        <v>2523983.79</v>
      </c>
      <c r="C20" s="35">
        <f t="shared" ref="C20:H20" si="17">C21+C22</f>
        <v>656203.72</v>
      </c>
      <c r="D20" s="35">
        <f t="shared" si="17"/>
        <v>1958057.9500000002</v>
      </c>
      <c r="E20" s="35">
        <f t="shared" si="17"/>
        <v>1159530.0899999999</v>
      </c>
      <c r="F20" s="35">
        <f t="shared" si="17"/>
        <v>1637782.9300000002</v>
      </c>
      <c r="G20" s="35">
        <f t="shared" si="17"/>
        <v>1999601.7200000002</v>
      </c>
      <c r="H20" s="35">
        <f t="shared" si="17"/>
        <v>226871.53999999998</v>
      </c>
      <c r="I20" s="35">
        <f>I21+I22</f>
        <v>-40828.164986057345</v>
      </c>
      <c r="J20" s="35">
        <f t="shared" ref="J20" si="18">J21+J22</f>
        <v>113958.87378322943</v>
      </c>
      <c r="K20" s="34">
        <f t="shared" ref="K20" si="19">K21+K22</f>
        <v>33688.739599215871</v>
      </c>
      <c r="L20" s="36">
        <f t="shared" ref="L20" si="20">L21+L22</f>
        <v>18151.072338287355</v>
      </c>
      <c r="M20" s="23">
        <f t="shared" si="2"/>
        <v>10287002.260734675</v>
      </c>
    </row>
    <row r="21" spans="1:13" ht="14.25" x14ac:dyDescent="0.25">
      <c r="A21" s="4" t="s">
        <v>49</v>
      </c>
      <c r="B21" s="20">
        <v>1387568.6400000001</v>
      </c>
      <c r="C21" s="21">
        <v>311663.32999999996</v>
      </c>
      <c r="D21" s="21">
        <v>1016392.1500000001</v>
      </c>
      <c r="E21" s="21">
        <v>556775.30999999994</v>
      </c>
      <c r="F21" s="21">
        <v>819271.01000000013</v>
      </c>
      <c r="G21" s="21">
        <v>904929.60000000009</v>
      </c>
      <c r="H21" s="21">
        <v>97290.889999999985</v>
      </c>
      <c r="I21" s="21">
        <v>0</v>
      </c>
      <c r="J21" s="21">
        <v>0</v>
      </c>
      <c r="K21" s="20">
        <v>0</v>
      </c>
      <c r="L21" s="22">
        <v>0</v>
      </c>
      <c r="M21" s="23">
        <f t="shared" si="2"/>
        <v>5093890.9300000006</v>
      </c>
    </row>
    <row r="22" spans="1:13" ht="14.25" x14ac:dyDescent="0.25">
      <c r="A22" s="4" t="s">
        <v>43</v>
      </c>
      <c r="B22" s="20">
        <v>1136415.1499999999</v>
      </c>
      <c r="C22" s="21">
        <v>344540.39</v>
      </c>
      <c r="D22" s="21">
        <v>941665.8</v>
      </c>
      <c r="E22" s="21">
        <v>602754.77999999991</v>
      </c>
      <c r="F22" s="21">
        <v>818511.92</v>
      </c>
      <c r="G22" s="21">
        <v>1094672.1200000001</v>
      </c>
      <c r="H22" s="21">
        <v>129580.65</v>
      </c>
      <c r="I22" s="21">
        <v>-40828.164986057345</v>
      </c>
      <c r="J22" s="21">
        <v>113958.87378322943</v>
      </c>
      <c r="K22" s="20">
        <v>33688.739599215871</v>
      </c>
      <c r="L22" s="22">
        <v>18151.072338287355</v>
      </c>
      <c r="M22" s="23">
        <f t="shared" si="2"/>
        <v>5193111.3307346767</v>
      </c>
    </row>
    <row r="23" spans="1:13" s="37" customFormat="1" ht="14.25" x14ac:dyDescent="0.25">
      <c r="A23" s="33" t="s">
        <v>42</v>
      </c>
      <c r="B23" s="34">
        <f>B24+B25</f>
        <v>5717876.1800000034</v>
      </c>
      <c r="C23" s="35">
        <f t="shared" ref="C23:H23" si="21">C24+C25</f>
        <v>3190294.9600000009</v>
      </c>
      <c r="D23" s="35">
        <f t="shared" si="21"/>
        <v>5892088.339999998</v>
      </c>
      <c r="E23" s="35">
        <f t="shared" si="21"/>
        <v>3413497.7700000005</v>
      </c>
      <c r="F23" s="35">
        <f t="shared" si="21"/>
        <v>4897096.4499999993</v>
      </c>
      <c r="G23" s="35">
        <f t="shared" si="21"/>
        <v>6928561.7799999975</v>
      </c>
      <c r="H23" s="35">
        <f t="shared" si="21"/>
        <v>1618594.8799999994</v>
      </c>
      <c r="I23" s="35">
        <f>I24+I25</f>
        <v>1565284.7858656098</v>
      </c>
      <c r="J23" s="35">
        <f t="shared" ref="J23" si="22">J24+J25</f>
        <v>7879635.2546090856</v>
      </c>
      <c r="K23" s="34">
        <f t="shared" ref="K23" si="23">K24+K25</f>
        <v>930192.83391023637</v>
      </c>
      <c r="L23" s="36">
        <f t="shared" ref="L23" si="24">L24+L25</f>
        <v>1917607.4994187497</v>
      </c>
      <c r="M23" s="23">
        <f t="shared" si="2"/>
        <v>43950730.733803682</v>
      </c>
    </row>
    <row r="24" spans="1:13" ht="14.25" x14ac:dyDescent="0.25">
      <c r="A24" s="4" t="s">
        <v>50</v>
      </c>
      <c r="B24" s="20">
        <v>4940451.6700000037</v>
      </c>
      <c r="C24" s="21">
        <v>3774989.8000000007</v>
      </c>
      <c r="D24" s="21">
        <v>7119473.9999999981</v>
      </c>
      <c r="E24" s="21">
        <v>3505946.4400000004</v>
      </c>
      <c r="F24" s="21">
        <v>4825814.3699999992</v>
      </c>
      <c r="G24" s="21">
        <v>6641248.0199999977</v>
      </c>
      <c r="H24" s="21">
        <v>1283840.7699999996</v>
      </c>
      <c r="I24" s="21">
        <v>1278977.5699999998</v>
      </c>
      <c r="J24" s="21">
        <v>8373558.1799999997</v>
      </c>
      <c r="K24" s="20">
        <v>856142.89</v>
      </c>
      <c r="L24" s="22">
        <v>1794782.9710806536</v>
      </c>
      <c r="M24" s="23">
        <f t="shared" si="2"/>
        <v>44395226.681080647</v>
      </c>
    </row>
    <row r="25" spans="1:13" ht="14.25" x14ac:dyDescent="0.25">
      <c r="A25" s="4" t="s">
        <v>43</v>
      </c>
      <c r="B25" s="20">
        <v>777424.51</v>
      </c>
      <c r="C25" s="21">
        <v>-584694.84000000008</v>
      </c>
      <c r="D25" s="21">
        <v>-1227385.6599999999</v>
      </c>
      <c r="E25" s="21">
        <v>-92448.67</v>
      </c>
      <c r="F25" s="21">
        <v>71282.080000000016</v>
      </c>
      <c r="G25" s="21">
        <v>287313.76</v>
      </c>
      <c r="H25" s="21">
        <v>334754.11</v>
      </c>
      <c r="I25" s="21">
        <v>286307.21586560988</v>
      </c>
      <c r="J25" s="21">
        <v>-493922.92539091362</v>
      </c>
      <c r="K25" s="20">
        <v>74049.943910236296</v>
      </c>
      <c r="L25" s="22">
        <v>122824.5283380961</v>
      </c>
      <c r="M25" s="23">
        <f t="shared" si="2"/>
        <v>-444495.9472769713</v>
      </c>
    </row>
    <row r="26" spans="1:13" ht="14.25" x14ac:dyDescent="0.25">
      <c r="A26" s="15" t="s">
        <v>34</v>
      </c>
      <c r="B26" s="24">
        <f>B5+B8+B11+B14+B17+B20+B23</f>
        <v>283193165.20000005</v>
      </c>
      <c r="C26" s="25">
        <f t="shared" ref="C26:M26" si="25">C5+C8+C11+C14+C17+C20+C23</f>
        <v>130970324.47</v>
      </c>
      <c r="D26" s="25">
        <f t="shared" si="25"/>
        <v>290625743.73000002</v>
      </c>
      <c r="E26" s="25">
        <f t="shared" si="25"/>
        <v>123471851.55000001</v>
      </c>
      <c r="F26" s="25">
        <f t="shared" si="25"/>
        <v>217814708.97999999</v>
      </c>
      <c r="G26" s="25">
        <f t="shared" si="25"/>
        <v>257985253.32000002</v>
      </c>
      <c r="H26" s="25">
        <f t="shared" si="25"/>
        <v>35710166.470000006</v>
      </c>
      <c r="I26" s="25">
        <f t="shared" si="25"/>
        <v>61281822.906944014</v>
      </c>
      <c r="J26" s="25">
        <f t="shared" si="25"/>
        <v>207003833.00510803</v>
      </c>
      <c r="K26" s="26">
        <f t="shared" si="25"/>
        <v>49335762.563024163</v>
      </c>
      <c r="L26" s="27">
        <f t="shared" si="25"/>
        <v>42171986.447350621</v>
      </c>
      <c r="M26" s="28">
        <f t="shared" si="25"/>
        <v>1699564618.6424267</v>
      </c>
    </row>
    <row r="27" spans="1:13" ht="14.25" x14ac:dyDescent="0.25">
      <c r="A27" s="45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1:13" ht="14.25" x14ac:dyDescent="0.25">
      <c r="A28" s="39" t="s">
        <v>52</v>
      </c>
      <c r="B28" s="40">
        <v>111271750.18000001</v>
      </c>
      <c r="C28" s="41">
        <v>45732213.870000005</v>
      </c>
      <c r="D28" s="41">
        <v>106814863.11000001</v>
      </c>
      <c r="E28" s="41">
        <v>52215103.120000005</v>
      </c>
      <c r="F28" s="41">
        <v>79370018.050000012</v>
      </c>
      <c r="G28" s="41">
        <v>96754608.150000006</v>
      </c>
      <c r="H28" s="41">
        <v>12784742.23</v>
      </c>
      <c r="I28" s="41">
        <v>20248576.560000002</v>
      </c>
      <c r="J28" s="41">
        <v>70706739.060000002</v>
      </c>
      <c r="K28" s="42">
        <v>15320752.32</v>
      </c>
      <c r="L28" s="43">
        <v>11570863.539999999</v>
      </c>
      <c r="M28" s="44">
        <f>SUM(B28:L28)</f>
        <v>622790230.19000006</v>
      </c>
    </row>
    <row r="29" spans="1:13" ht="14.25" x14ac:dyDescent="0.25">
      <c r="A29" s="39" t="s">
        <v>51</v>
      </c>
      <c r="B29" s="40">
        <v>1963497.47</v>
      </c>
      <c r="C29" s="41">
        <v>-291046.44</v>
      </c>
      <c r="D29" s="41">
        <v>-100685.00999999998</v>
      </c>
      <c r="E29" s="41">
        <v>-1283896.0900000001</v>
      </c>
      <c r="F29" s="41">
        <v>-7172635.4199999999</v>
      </c>
      <c r="G29" s="41">
        <v>-358936.14</v>
      </c>
      <c r="H29" s="41">
        <v>925334.8600000001</v>
      </c>
      <c r="I29" s="41">
        <v>-1855108.4003999974</v>
      </c>
      <c r="J29" s="41">
        <v>-6679280.197800179</v>
      </c>
      <c r="K29" s="42">
        <v>-835110.8026069944</v>
      </c>
      <c r="L29" s="43">
        <v>-609528.04771643644</v>
      </c>
      <c r="M29" s="44">
        <f>SUM(B29:L29)</f>
        <v>-16297394.218523607</v>
      </c>
    </row>
    <row r="30" spans="1:13" ht="14.25" x14ac:dyDescent="0.25">
      <c r="A30" s="15" t="s">
        <v>53</v>
      </c>
      <c r="B30" s="24">
        <f>B28+B29</f>
        <v>113235247.65000001</v>
      </c>
      <c r="C30" s="25">
        <f t="shared" ref="C30:M30" si="26">C28+C29</f>
        <v>45441167.430000007</v>
      </c>
      <c r="D30" s="25">
        <f t="shared" si="26"/>
        <v>106714178.10000001</v>
      </c>
      <c r="E30" s="25">
        <f t="shared" si="26"/>
        <v>50931207.030000001</v>
      </c>
      <c r="F30" s="25">
        <f t="shared" si="26"/>
        <v>72197382.63000001</v>
      </c>
      <c r="G30" s="25">
        <f t="shared" si="26"/>
        <v>96395672.010000005</v>
      </c>
      <c r="H30" s="25">
        <f t="shared" si="26"/>
        <v>13710077.09</v>
      </c>
      <c r="I30" s="25">
        <f t="shared" si="26"/>
        <v>18393468.159600005</v>
      </c>
      <c r="J30" s="25">
        <f t="shared" si="26"/>
        <v>64027458.862199821</v>
      </c>
      <c r="K30" s="26">
        <f t="shared" si="26"/>
        <v>14485641.517393006</v>
      </c>
      <c r="L30" s="27">
        <f t="shared" si="26"/>
        <v>10961335.492283562</v>
      </c>
      <c r="M30" s="28">
        <f t="shared" si="26"/>
        <v>606492835.97147644</v>
      </c>
    </row>
    <row r="31" spans="1:13" ht="14.25" x14ac:dyDescent="0.25">
      <c r="A31" s="45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ht="14.25" x14ac:dyDescent="0.25">
      <c r="A32" s="15" t="s">
        <v>35</v>
      </c>
      <c r="B32" s="24">
        <f>B26+B30</f>
        <v>396428412.85000002</v>
      </c>
      <c r="C32" s="25">
        <f t="shared" ref="C32:M32" si="27">C26+C30</f>
        <v>176411491.90000001</v>
      </c>
      <c r="D32" s="25">
        <f t="shared" si="27"/>
        <v>397339921.83000004</v>
      </c>
      <c r="E32" s="25">
        <f t="shared" si="27"/>
        <v>174403058.58000001</v>
      </c>
      <c r="F32" s="25">
        <f t="shared" si="27"/>
        <v>290012091.61000001</v>
      </c>
      <c r="G32" s="25">
        <f t="shared" si="27"/>
        <v>354380925.33000004</v>
      </c>
      <c r="H32" s="25">
        <f t="shared" si="27"/>
        <v>49420243.560000002</v>
      </c>
      <c r="I32" s="25">
        <f t="shared" si="27"/>
        <v>79675291.066544026</v>
      </c>
      <c r="J32" s="25">
        <f t="shared" si="27"/>
        <v>271031291.86730784</v>
      </c>
      <c r="K32" s="26">
        <f t="shared" si="27"/>
        <v>63821404.080417171</v>
      </c>
      <c r="L32" s="27">
        <f t="shared" si="27"/>
        <v>53133321.939634182</v>
      </c>
      <c r="M32" s="28">
        <f t="shared" si="27"/>
        <v>2306057454.613903</v>
      </c>
    </row>
    <row r="35" spans="2:9" x14ac:dyDescent="0.2">
      <c r="B35" s="29"/>
      <c r="C35" s="29"/>
      <c r="D35" s="29"/>
      <c r="E35" s="29"/>
      <c r="F35" s="29"/>
      <c r="G35" s="29"/>
      <c r="H35" s="29"/>
      <c r="I35" s="29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8CF79526C13C429E655B0F479D2CB0" ma:contentTypeVersion="2" ma:contentTypeDescription="Een nieuw document maken." ma:contentTypeScope="" ma:versionID="d1a9fe2dc7b7d6e6543101bbe5ec1601">
  <xsd:schema xmlns:xsd="http://www.w3.org/2001/XMLSchema" xmlns:xs="http://www.w3.org/2001/XMLSchema" xmlns:p="http://schemas.microsoft.com/office/2006/metadata/properties" xmlns:ns2="3eea632d-76ac-411f-9d56-e25a8bed84d9" targetNamespace="http://schemas.microsoft.com/office/2006/metadata/properties" ma:root="true" ma:fieldsID="6b5545d4283321233eb1a03558c0a54c" ns2:_="">
    <xsd:import namespace="3eea632d-76ac-411f-9d56-e25a8bed84d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a632d-76ac-411f-9d56-e25a8bed84d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ea632d-76ac-411f-9d56-e25a8bed84d9">TOMMEL-23-12096</_dlc_DocId>
    <_dlc_DocIdUrl xmlns="3eea632d-76ac-411f-9d56-e25a8bed84d9">
      <Url>https://kabinettommelein.vo.proximuscloudsharepoint.be/PR/_layouts/15/DocIdRedir.aspx?ID=TOMMEL-23-12096</Url>
      <Description>TOMMEL-23-12096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F854EF9-F1E5-4EE5-82B4-8237E13503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FD58EF-00ED-4015-9890-23FC757A6B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ea632d-76ac-411f-9d56-e25a8bed84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1E4C31-8102-48CC-8417-FD157146C238}">
  <ds:schemaRefs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3eea632d-76ac-411f-9d56-e25a8bed84d9"/>
  </ds:schemaRefs>
</ds:datastoreItem>
</file>

<file path=customXml/itemProps4.xml><?xml version="1.0" encoding="utf-8"?>
<ds:datastoreItem xmlns:ds="http://schemas.openxmlformats.org/officeDocument/2006/customXml" ds:itemID="{69DBDBFB-EBC1-49C2-A935-71415EA5F8A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Inhoud</vt:lpstr>
      <vt:lpstr>1. Actieve toegangspunten</vt:lpstr>
      <vt:lpstr>2. Hoeveelheden afname</vt:lpstr>
      <vt:lpstr>3. Hoeveelheden injectie</vt:lpstr>
      <vt:lpstr>4. Netkosten</vt:lpstr>
      <vt:lpstr>Inhoud!Afdrukbereik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Vermeulen Karen</dc:creator>
  <cp:lastModifiedBy>Knaepen, Stefan</cp:lastModifiedBy>
  <cp:lastPrinted>2019-02-25T13:55:34Z</cp:lastPrinted>
  <dcterms:created xsi:type="dcterms:W3CDTF">2019-02-19T12:10:15Z</dcterms:created>
  <dcterms:modified xsi:type="dcterms:W3CDTF">2019-03-15T08:40:20Z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0x010100D18CF79526C13C429E655B0F479D2CB0</vt:lpwstr>
  </property>
  <property fmtid="{D5CDD505-2E9C-101B-9397-08002B2CF9AE}" pid="3" name="_dlc_DocIdItemGuid">
    <vt:lpwstr>36aeb6d4-4cd2-4c78-82c3-13966150e7c0</vt:lpwstr>
  </property>
</Properties>
</file>