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201-300/"/>
    </mc:Choice>
  </mc:AlternateContent>
  <xr:revisionPtr revIDLastSave="0" documentId="8_{68EF5B43-ABFF-4C2A-AD9E-320FB6E5C855}" xr6:coauthVersionLast="31" xr6:coauthVersionMax="31" xr10:uidLastSave="{00000000-0000-0000-0000-000000000000}"/>
  <bookViews>
    <workbookView xWindow="0" yWindow="0" windowWidth="23040" windowHeight="8775" xr2:uid="{B11D3863-B935-4E81-BCAA-E249BBC3DB77}"/>
  </bookViews>
  <sheets>
    <sheet name="OVERZICHT_2013-2018" sheetId="14" r:id="rId1"/>
    <sheet name="WON2013" sheetId="1" r:id="rId2"/>
    <sheet name="BUDGET2013" sheetId="8" r:id="rId3"/>
    <sheet name="WON2014" sheetId="2" r:id="rId4"/>
    <sheet name="BUDGET2014" sheetId="9" r:id="rId5"/>
    <sheet name="WON2015" sheetId="3" r:id="rId6"/>
    <sheet name="BUDGET2015" sheetId="10" r:id="rId7"/>
    <sheet name="WON2016" sheetId="4" r:id="rId8"/>
    <sheet name="BUDGET2016" sheetId="11" r:id="rId9"/>
    <sheet name="WON2017" sheetId="5" r:id="rId10"/>
    <sheet name="BUDGET2017" sheetId="12" r:id="rId11"/>
    <sheet name="WON2018" sheetId="6" r:id="rId12"/>
    <sheet name="BUDGET2018" sheetId="13" r:id="rId13"/>
    <sheet name="PATRIMONIUM" sheetId="15" state="hidden" r:id="rId14"/>
    <sheet name="SHM'S" sheetId="7" state="hidden" r:id="rId15"/>
  </sheets>
  <definedNames>
    <definedName name="_xlnm._FilterDatabase" localSheetId="10" hidden="1">BUDGET2017!$A$1:$I$77</definedName>
    <definedName name="_xlnm._FilterDatabase" localSheetId="13" hidden="1">PATRIMONIUM!$A$2:$G$98</definedName>
    <definedName name="_xlnm._FilterDatabase" localSheetId="9" hidden="1">'WON2017'!$A$1:$G$69</definedName>
    <definedName name="_xlnm.Print_Area" localSheetId="2">BUDGET2013!$A$1:$G$74</definedName>
    <definedName name="_xlnm.Print_Area" localSheetId="4">BUDGET2014!$A$1:$G$72</definedName>
    <definedName name="_xlnm.Print_Area" localSheetId="6">BUDGET2015!$A$1:$G$73</definedName>
    <definedName name="_xlnm.Print_Area" localSheetId="8">BUDGET2016!$A$1:$G$59</definedName>
    <definedName name="_xlnm.Print_Area" localSheetId="10">BUDGET2017!$A$1:$G$69</definedName>
    <definedName name="_xlnm.Print_Area" localSheetId="12">BUDGET2018!$A$1:$G$62</definedName>
    <definedName name="_xlnm.Print_Area" localSheetId="0">'OVERZICHT_2013-2018'!$A$1:$O$39</definedName>
    <definedName name="_xlnm.Print_Area" localSheetId="1">'WON2013'!$A$1:$G$74</definedName>
    <definedName name="_xlnm.Print_Area" localSheetId="3">'WON2014'!$A$1:$G$72</definedName>
    <definedName name="_xlnm.Print_Area" localSheetId="5">'WON2015'!$A$1:$G$73</definedName>
    <definedName name="_xlnm.Print_Area" localSheetId="7">'WON2016'!$A$1:$G$59</definedName>
    <definedName name="_xlnm.Print_Area" localSheetId="9">'WON2017'!$A$1:$G$69</definedName>
    <definedName name="_xlnm.Print_Area" localSheetId="11">'WON2018'!$A$1:$G$62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14" l="1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J38" i="14" l="1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C57" i="11"/>
  <c r="C56" i="11"/>
  <c r="C55" i="11"/>
  <c r="C54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4" i="11"/>
  <c r="C33" i="11"/>
  <c r="C32" i="11"/>
  <c r="C31" i="11"/>
  <c r="C30" i="11"/>
  <c r="C29" i="11"/>
  <c r="C28" i="11"/>
  <c r="C27" i="11"/>
  <c r="C26" i="11"/>
  <c r="C25" i="11"/>
  <c r="C24" i="11"/>
  <c r="C22" i="11"/>
  <c r="C21" i="11"/>
  <c r="C20" i="11"/>
  <c r="C19" i="11"/>
  <c r="C18" i="11"/>
  <c r="C17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2" i="11"/>
  <c r="C67" i="5"/>
  <c r="C66" i="5"/>
  <c r="C65" i="5"/>
  <c r="C64" i="5"/>
  <c r="C63" i="5"/>
  <c r="C62" i="5"/>
  <c r="C61" i="5"/>
  <c r="C60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3" i="5"/>
  <c r="C22" i="5"/>
  <c r="C21" i="5"/>
  <c r="C20" i="5"/>
  <c r="C19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57" i="4"/>
  <c r="C56" i="4"/>
  <c r="C55" i="4"/>
  <c r="C54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4" i="4"/>
  <c r="C33" i="4"/>
  <c r="C32" i="4"/>
  <c r="C31" i="4"/>
  <c r="C30" i="4"/>
  <c r="C29" i="4"/>
  <c r="C28" i="4"/>
  <c r="C27" i="4"/>
  <c r="C26" i="4"/>
  <c r="C25" i="4"/>
  <c r="C24" i="4"/>
  <c r="C22" i="4"/>
  <c r="C21" i="4"/>
  <c r="C20" i="4"/>
  <c r="C19" i="4"/>
  <c r="C18" i="4"/>
  <c r="C17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2" i="12"/>
  <c r="C46" i="12"/>
  <c r="C54" i="12"/>
  <c r="C40" i="12"/>
  <c r="C28" i="12"/>
  <c r="C14" i="12"/>
  <c r="C3" i="12"/>
  <c r="C56" i="12" l="1"/>
  <c r="C6" i="12"/>
  <c r="C17" i="12"/>
  <c r="C31" i="12"/>
  <c r="C45" i="12"/>
  <c r="C57" i="12"/>
  <c r="C29" i="12"/>
  <c r="C32" i="12"/>
  <c r="C9" i="12"/>
  <c r="C20" i="12"/>
  <c r="C35" i="12"/>
  <c r="C48" i="12"/>
  <c r="C62" i="12"/>
  <c r="C44" i="12"/>
  <c r="C61" i="12"/>
  <c r="C10" i="12"/>
  <c r="C22" i="12"/>
  <c r="C36" i="12"/>
  <c r="C49" i="12"/>
  <c r="C63" i="12"/>
  <c r="C15" i="12"/>
  <c r="C19" i="12"/>
  <c r="C11" i="12"/>
  <c r="C23" i="12"/>
  <c r="C37" i="12"/>
  <c r="C52" i="12"/>
  <c r="C65" i="12"/>
  <c r="C5" i="12"/>
  <c r="C7" i="12"/>
  <c r="C13" i="12"/>
  <c r="C27" i="12"/>
  <c r="C39" i="12"/>
  <c r="C53" i="12"/>
  <c r="C66" i="12"/>
  <c r="C4" i="12"/>
  <c r="C12" i="12"/>
  <c r="C21" i="12"/>
  <c r="C30" i="12"/>
  <c r="C38" i="12"/>
  <c r="C47" i="12"/>
  <c r="C55" i="12"/>
  <c r="C64" i="12"/>
  <c r="C25" i="12"/>
  <c r="C33" i="12"/>
  <c r="C42" i="12"/>
  <c r="C50" i="12"/>
  <c r="C58" i="12"/>
  <c r="C67" i="12"/>
  <c r="C8" i="12"/>
  <c r="C16" i="12"/>
  <c r="C26" i="12"/>
  <c r="C34" i="12"/>
  <c r="C43" i="12"/>
  <c r="C51" i="12"/>
  <c r="C60" i="12"/>
  <c r="O39" i="14"/>
  <c r="J39" i="14" s="1"/>
  <c r="N39" i="14"/>
  <c r="M39" i="14"/>
  <c r="L39" i="14"/>
  <c r="F39" i="14"/>
  <c r="E39" i="14"/>
  <c r="D39" i="14"/>
  <c r="I39" i="14" s="1"/>
  <c r="C39" i="14"/>
  <c r="G69" i="5" l="1"/>
  <c r="F69" i="5"/>
  <c r="E69" i="5"/>
  <c r="D69" i="5"/>
  <c r="G69" i="12"/>
  <c r="F69" i="12"/>
  <c r="E69" i="12"/>
  <c r="D69" i="12"/>
</calcChain>
</file>

<file path=xl/sharedStrings.xml><?xml version="1.0" encoding="utf-8"?>
<sst xmlns="http://schemas.openxmlformats.org/spreadsheetml/2006/main" count="1050" uniqueCount="239">
  <si>
    <t>SHM</t>
  </si>
  <si>
    <t>Eindtotaal</t>
  </si>
  <si>
    <t>Provincie</t>
  </si>
  <si>
    <t>ANTWERPEN</t>
  </si>
  <si>
    <t>Totaal ANTWERPEN</t>
  </si>
  <si>
    <t>LIMBURG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</si>
  <si>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</si>
  <si>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</si>
  <si>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</si>
  <si>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</si>
  <si>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</si>
  <si>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</si>
  <si>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Totaal WEST-VLAANDEREN</t>
  </si>
  <si>
    <t>PROVINCIE</t>
  </si>
  <si>
    <t>Vervangingsbouw - Eigen patrimonium</t>
  </si>
  <si>
    <t>Renovaties EP - met energetische verbetering</t>
  </si>
  <si>
    <t>A'PEN</t>
  </si>
  <si>
    <t>TOTALEN A'PEN</t>
  </si>
  <si>
    <t>VL-BR</t>
  </si>
  <si>
    <t>TOTALEN VL-BR</t>
  </si>
  <si>
    <t>W-VL</t>
  </si>
  <si>
    <t>TOTALEN W-VL</t>
  </si>
  <si>
    <t>O-VL</t>
  </si>
  <si>
    <t>TOTALEN O-VL</t>
  </si>
  <si>
    <t>LIMB</t>
  </si>
  <si>
    <t>TOTALEN LIMB</t>
  </si>
  <si>
    <t>Renovaties EP - zonder energetische verbetering</t>
  </si>
  <si>
    <t>Vervangingsbouw + Renovaties - Eigen patrimonium</t>
  </si>
  <si>
    <t>Nr</t>
  </si>
  <si>
    <t>Naam</t>
  </si>
  <si>
    <t>Sector</t>
  </si>
  <si>
    <t>De Ideale Woning</t>
  </si>
  <si>
    <t>huursector</t>
  </si>
  <si>
    <t>A.B.C.</t>
  </si>
  <si>
    <t>Goed Wonen.Rupelstreek</t>
  </si>
  <si>
    <t>Woonhaven Antwerpen</t>
  </si>
  <si>
    <t>Volkswoningen van Duffel</t>
  </si>
  <si>
    <t>Geelse Huisvesting</t>
  </si>
  <si>
    <t>Mij. voor de Huisvesting van het kanton  Heist-op-den-Berg</t>
  </si>
  <si>
    <t>De Woonbrug</t>
  </si>
  <si>
    <t>Lierse Mij. voor de Huisvesting</t>
  </si>
  <si>
    <t>Woonpunt Mechelen</t>
  </si>
  <si>
    <t>De Vrije Woonst</t>
  </si>
  <si>
    <t>Molse Bouwmij. voor de Huisvesting</t>
  </si>
  <si>
    <t>Bouwmij. De Noorderkempen</t>
  </si>
  <si>
    <t>Woonveer Klein-Brabant</t>
  </si>
  <si>
    <t>DE ARK</t>
  </si>
  <si>
    <t>gemengd</t>
  </si>
  <si>
    <t>Zonnige Kempen</t>
  </si>
  <si>
    <t>Samenwerkende Maatschappij voor Volkshuisvesting</t>
  </si>
  <si>
    <t>De Voorkempen H.E.</t>
  </si>
  <si>
    <t>Woonpunt Schelde-Rupel</t>
  </si>
  <si>
    <t>Providentia</t>
  </si>
  <si>
    <t>Diest-Uitbreiding</t>
  </si>
  <si>
    <t>Gewestelijke Maatschappij voor Volkshuisvesting</t>
  </si>
  <si>
    <t>Woonpunt Zennevallei</t>
  </si>
  <si>
    <t>Volkswoningbouw</t>
  </si>
  <si>
    <t>Sociaal Wonen arro Leuven</t>
  </si>
  <si>
    <t>Dijledal</t>
  </si>
  <si>
    <t>CNUZ</t>
  </si>
  <si>
    <t>Elk zijn Huis Gewestelijke Maatschappij voor de Huisvesting</t>
  </si>
  <si>
    <t>Inter-Vilvoordse Mij. voor Huisvesting</t>
  </si>
  <si>
    <t>Het Lindenhof</t>
  </si>
  <si>
    <t>Brugse Maatschappij voor Huisvesting</t>
  </si>
  <si>
    <t>Vivendo</t>
  </si>
  <si>
    <t>WoonWel</t>
  </si>
  <si>
    <t>Mijn Huis</t>
  </si>
  <si>
    <t>t' Heist Best</t>
  </si>
  <si>
    <t>Ons Onderdak</t>
  </si>
  <si>
    <t>De Mandelbeek</t>
  </si>
  <si>
    <t>Izegemse Bouwmaatschappij</t>
  </si>
  <si>
    <t>Wonen Regio Kortrijk</t>
  </si>
  <si>
    <t>Eigen Gift - Eigen Hulp</t>
  </si>
  <si>
    <t>!Mpuls</t>
  </si>
  <si>
    <t>De Gelukkige Haard</t>
  </si>
  <si>
    <t>De Oostendse Haard</t>
  </si>
  <si>
    <t>De Mandel</t>
  </si>
  <si>
    <t>Tieltse Bouwmaatschappij</t>
  </si>
  <si>
    <t>Woonmaatschappij IJzer &amp; Zee</t>
  </si>
  <si>
    <t>Helpt Elkander</t>
  </si>
  <si>
    <t>De Leie</t>
  </si>
  <si>
    <t>De Vlashaard</t>
  </si>
  <si>
    <t>Eigen Haard (Zwevegem)</t>
  </si>
  <si>
    <t>Dewaco-Werkerswelzijn</t>
  </si>
  <si>
    <t>Gewestelijke Maatschappij voor Huisvesting</t>
  </si>
  <si>
    <t>De Volkswoningen</t>
  </si>
  <si>
    <t>Meetjeslandse Bouwmaatschappij voor Volkswoningen</t>
  </si>
  <si>
    <t>De Gentse Haard</t>
  </si>
  <si>
    <t>WoninGent</t>
  </si>
  <si>
    <t>Volkshaard</t>
  </si>
  <si>
    <t>De Zonnige Woonst</t>
  </si>
  <si>
    <t>SHM Denderstreek</t>
  </si>
  <si>
    <t>Tuinwijk</t>
  </si>
  <si>
    <t>HABITARE+</t>
  </si>
  <si>
    <t>Ninove-Welzijn</t>
  </si>
  <si>
    <t>Hulp in Woningnood</t>
  </si>
  <si>
    <t>Sociale Huisvestingsmaatschappij Vlaamse Ardennen</t>
  </si>
  <si>
    <t>De Nieuwe Haard</t>
  </si>
  <si>
    <t>Volkswelzijn</t>
  </si>
  <si>
    <t>Sint-Niklase Mij. voor de Huisvesting</t>
  </si>
  <si>
    <t>WoonAnker Waas</t>
  </si>
  <si>
    <t>Eigen Dak</t>
  </si>
  <si>
    <t>Gew. Mij. voor Woningbouw</t>
  </si>
  <si>
    <t>cvba Wonen</t>
  </si>
  <si>
    <t>Kantonnale Bouwmij. van Beringen voor Huisvesting</t>
  </si>
  <si>
    <t>Maaslands Huis</t>
  </si>
  <si>
    <t>Nieuw Dak</t>
  </si>
  <si>
    <t>Hacosi</t>
  </si>
  <si>
    <t>Cordium</t>
  </si>
  <si>
    <t>Kempisch Tehuis</t>
  </si>
  <si>
    <t>Ons Dak</t>
  </si>
  <si>
    <t>Nieuw Sint-Truiden</t>
  </si>
  <si>
    <t>WOONZO</t>
  </si>
  <si>
    <t>NAAM SHM</t>
  </si>
  <si>
    <t>TOTALEN 2013</t>
  </si>
  <si>
    <t>TOTALEN 2014</t>
  </si>
  <si>
    <t>TOTALEN 2015</t>
  </si>
  <si>
    <t>TOTALEN 2016</t>
  </si>
  <si>
    <t>TOTALEN 2017</t>
  </si>
  <si>
    <t>TOTALEN 2018</t>
  </si>
  <si>
    <t>#WON</t>
  </si>
  <si>
    <t>EINDBEDRAG</t>
  </si>
  <si>
    <t>JAAR OPLEVERING</t>
  </si>
  <si>
    <t>TOTALEN VL-GW</t>
  </si>
  <si>
    <t xml:space="preserve">TOTALEN VL-GW </t>
  </si>
  <si>
    <t>PATRIMONIUM</t>
  </si>
  <si>
    <t>%</t>
  </si>
  <si>
    <t>31/12/2013</t>
  </si>
  <si>
    <t>31/12/2014</t>
  </si>
  <si>
    <t>31/12/2015</t>
  </si>
  <si>
    <t>31/12/2016</t>
  </si>
  <si>
    <t>31/12/2017</t>
  </si>
  <si>
    <t>1010 - De Ideale Woning</t>
  </si>
  <si>
    <t>1065 - A.B.C.</t>
  </si>
  <si>
    <t>1110 - Goed Wonen.Rupelstreek</t>
  </si>
  <si>
    <t>1120 - Gezellige Woningen</t>
  </si>
  <si>
    <t>1140 - Woonhaven Antwerpen</t>
  </si>
  <si>
    <t>1150 - Volkswoningen van Duffel</t>
  </si>
  <si>
    <t>1155 - Geelse Huisvesting</t>
  </si>
  <si>
    <t>1160 - Mij. voor de Huisvesting van het kanton  Heist-op-den-Berg</t>
  </si>
  <si>
    <t>1170 - Eigen Haard</t>
  </si>
  <si>
    <t>1200 - Lierse Mij. voor de Huisvesting</t>
  </si>
  <si>
    <t>1210 - Woonpunt Mechelen</t>
  </si>
  <si>
    <t>1230 - Molse Bouwmij. voor de Huisvesting</t>
  </si>
  <si>
    <t>1235 - De Heibloem</t>
  </si>
  <si>
    <t>1250 - Bouwmij. De Noorderkempen</t>
  </si>
  <si>
    <t>1256 - Eigen Woning</t>
  </si>
  <si>
    <t>1260 - Sociale Bouwmij. Schelle</t>
  </si>
  <si>
    <t>1290 - DE ARK</t>
  </si>
  <si>
    <t>1295 - Zonnige Kempen</t>
  </si>
  <si>
    <t>1300 - Samenwerkende Maatschappij voor Volkshuisvesting</t>
  </si>
  <si>
    <t>1310 - De Voorkempen H.E.</t>
  </si>
  <si>
    <t>1320 - Zwijndrechtse Huisvestingsmaatschappij</t>
  </si>
  <si>
    <t>7000 - Kantonnale Bouwmij. van Beringen voor Huisvesting</t>
  </si>
  <si>
    <t>7015 - Maaslands Huis</t>
  </si>
  <si>
    <t>7030 - Nieuw Dak</t>
  </si>
  <si>
    <t>7050 - Hacosi</t>
  </si>
  <si>
    <t>7055 - Cordium</t>
  </si>
  <si>
    <t>7064 - Kempisch Tehuis</t>
  </si>
  <si>
    <t>7070 - Ons Dak</t>
  </si>
  <si>
    <t>7090 - Nieuw Sint-Truiden</t>
  </si>
  <si>
    <t>7110 - WOONZO</t>
  </si>
  <si>
    <t>4010 - CV voor Huisvesting - Gewest Aalst</t>
  </si>
  <si>
    <t>4015 - Dewaco-Werkerswelzijn</t>
  </si>
  <si>
    <t>4040 - Gewestelijke Maatschappij voor Huisvesting</t>
  </si>
  <si>
    <t>4070 - Dendermondse Volkswoningen</t>
  </si>
  <si>
    <t>4080 - Deinse Sociale Bouwmaatschappij</t>
  </si>
  <si>
    <t>4090 - Meetjeslandse Bouwmaatschappij voor Volkswoningen</t>
  </si>
  <si>
    <t>4140 - De Gentse Haard</t>
  </si>
  <si>
    <t>4150 - WoninGent</t>
  </si>
  <si>
    <t>4160 - Volkshaard</t>
  </si>
  <si>
    <t>4190 - De Zonnige Woonst</t>
  </si>
  <si>
    <t>4200 - SHM Denderstreek</t>
  </si>
  <si>
    <t>4220 - Tuinwijk</t>
  </si>
  <si>
    <t>4230 - Merelbeekse Sociale Woningen</t>
  </si>
  <si>
    <t>4240 - Ninove-Welzijn</t>
  </si>
  <si>
    <t>4260 - Hulp in Woningnood</t>
  </si>
  <si>
    <t>4270 - Sociale Huisvestingsmaatschappij Vlaamse Ardennen</t>
  </si>
  <si>
    <t>4280 - De Nieuwe Haard</t>
  </si>
  <si>
    <t>4290 - Volkswelzijn</t>
  </si>
  <si>
    <t>4300 - Gew. Mij. voor Volkswoningen van St.-Gillis-Waas</t>
  </si>
  <si>
    <t>4310 - Sint-Niklase Mij. voor de Huisvesting</t>
  </si>
  <si>
    <t>4320 - WoonAnker</t>
  </si>
  <si>
    <t>4340 - Eigen Dak</t>
  </si>
  <si>
    <t>4350 - Gew. Mij. voor Woningbouw</t>
  </si>
  <si>
    <t>4360 - cvba Wonen</t>
  </si>
  <si>
    <t>3413 - Vitare</t>
  </si>
  <si>
    <t>2010 - Samenw. Mij. voor Goedkope Woningen</t>
  </si>
  <si>
    <t>2228 - Providentia</t>
  </si>
  <si>
    <t>2250 - Diest-Uitbreiding</t>
  </si>
  <si>
    <t>2290 - Gewestelijke Maatschappij voor Volkshuisvesting</t>
  </si>
  <si>
    <t>2350 - Woonpunt Zennevallei</t>
  </si>
  <si>
    <t>2351 - Volkswoningbouw</t>
  </si>
  <si>
    <t>2360 - Sociaal Wonen arro Leuven</t>
  </si>
  <si>
    <t>2420 - Dijledal</t>
  </si>
  <si>
    <t>2455 - Sociale Huisvesting regio Landen cvba-so</t>
  </si>
  <si>
    <t>2600 - Elk zijn Huis Gewestelijke Maatschappij voor de Huisvesting</t>
  </si>
  <si>
    <t>2610 - Huisvesting Tienen</t>
  </si>
  <si>
    <t>2630 - Inter-Vilvoordse Mij. voor Huisvesting</t>
  </si>
  <si>
    <t>3060 - Het Lindenhof</t>
  </si>
  <si>
    <t>3070 - Brugse Maatschappij voor Huisvesting</t>
  </si>
  <si>
    <t>3100 - Vivendo</t>
  </si>
  <si>
    <t>3120 - WoonWel</t>
  </si>
  <si>
    <t>3140 - Mijn Huis</t>
  </si>
  <si>
    <t>3150 - t 'Heist Best</t>
  </si>
  <si>
    <t>3200 - Ons Onderdak</t>
  </si>
  <si>
    <t>3210 - De Mandelbeek</t>
  </si>
  <si>
    <t>3220 - Izegemse Bouwmaatschappij</t>
  </si>
  <si>
    <t>3230 - Goedkope Woning</t>
  </si>
  <si>
    <t>3240 - Eigen Gift - Eigen Hulp</t>
  </si>
  <si>
    <t>3250 - Eigen Haard is Goud Waard</t>
  </si>
  <si>
    <t>3280 - Ons Dorp</t>
  </si>
  <si>
    <t>3315 - De Gelukkige Haard</t>
  </si>
  <si>
    <t>3320 - De Oostendse Haard</t>
  </si>
  <si>
    <t>3330 - De Mandel</t>
  </si>
  <si>
    <t>3380 - Tieltse Bouwmaatschappij</t>
  </si>
  <si>
    <t>3390 - Woonmaatschappij IJzer &amp; Zee</t>
  </si>
  <si>
    <t>3410 - Helpt Elkander</t>
  </si>
  <si>
    <t>3421 - De Leie</t>
  </si>
  <si>
    <t>3431 - De Vlashaard</t>
  </si>
  <si>
    <t>3440 - Eigen Haard</t>
  </si>
  <si>
    <t>9920 - Zuid-West-Vlaamse Sociale Huisvestingsmaatschappij</t>
  </si>
  <si>
    <t>TOTAAL 2013-2018 VL-GW</t>
  </si>
  <si>
    <t>#WON 2018</t>
  </si>
  <si>
    <t>#WON 2017</t>
  </si>
  <si>
    <t>#WON 2016</t>
  </si>
  <si>
    <t>#WON 2015</t>
  </si>
  <si>
    <t>#WON 2014</t>
  </si>
  <si>
    <t>#WON 2013</t>
  </si>
  <si>
    <t>OPLEVERINGEN
2013</t>
  </si>
  <si>
    <t>OPLEVERINGEN
2014</t>
  </si>
  <si>
    <t>OPLEVERINGEN
2015</t>
  </si>
  <si>
    <t>OPLEVERINGEN
2016</t>
  </si>
  <si>
    <t>OPLEVERINGEN
2017</t>
  </si>
  <si>
    <t>OPLEVERINGEN
2018</t>
  </si>
  <si>
    <t>TOTALEN</t>
  </si>
  <si>
    <t xml:space="preserve"> SUBTOTAAL</t>
  </si>
  <si>
    <t>INVESTERINGEN TOT ENERGETISCHE VERBETERING / PATRIMONIUM TOTAAL</t>
  </si>
  <si>
    <t>GEM. PRIJS/WONING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</si>
</sst>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#;\-#,###"/>
    <numFmt numFmtId="166" formatCode="&quot;€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indexed="11"/>
      <name val="Tahoma"/>
      <charset val="1"/>
    </font>
    <font>
      <sz val="9"/>
      <color indexed="8"/>
      <name val="Tahoma"/>
      <charset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F07E"/>
        <bgColor indexed="64"/>
      </patternFill>
    </fill>
    <fill>
      <patternFill patternType="solid">
        <fgColor rgb="FF30F07E"/>
        <bgColor theme="4" tint="0.79998168889431442"/>
      </patternFill>
    </fill>
  </fills>
  <borders count="6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/>
      <diagonal/>
    </border>
    <border>
      <left/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3" fontId="0" fillId="0" borderId="4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top" wrapText="1" readingOrder="1"/>
      <protection locked="0"/>
    </xf>
    <xf numFmtId="0" fontId="6" fillId="0" borderId="19" xfId="0" applyFont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center"/>
    </xf>
    <xf numFmtId="166" fontId="0" fillId="0" borderId="4" xfId="0" applyNumberFormat="1" applyFill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166" fontId="0" fillId="0" borderId="6" xfId="0" applyNumberFormat="1" applyFill="1" applyBorder="1" applyAlignment="1">
      <alignment horizontal="right" vertical="center"/>
    </xf>
    <xf numFmtId="166" fontId="3" fillId="0" borderId="16" xfId="0" applyNumberFormat="1" applyFont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4" fillId="0" borderId="18" xfId="0" applyNumberFormat="1" applyFont="1" applyBorder="1" applyAlignment="1">
      <alignment horizontal="right" vertical="center"/>
    </xf>
    <xf numFmtId="166" fontId="0" fillId="0" borderId="31" xfId="0" applyNumberFormat="1" applyFill="1" applyBorder="1" applyAlignment="1">
      <alignment horizontal="right" vertical="center"/>
    </xf>
    <xf numFmtId="166" fontId="0" fillId="0" borderId="27" xfId="0" applyNumberForma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0" fontId="0" fillId="0" borderId="6" xfId="0" applyBorder="1"/>
    <xf numFmtId="3" fontId="0" fillId="0" borderId="6" xfId="0" applyNumberForma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6" fontId="0" fillId="0" borderId="21" xfId="0" applyNumberFormat="1" applyFill="1" applyBorder="1" applyAlignment="1">
      <alignment horizontal="right" vertical="center"/>
    </xf>
    <xf numFmtId="166" fontId="0" fillId="0" borderId="22" xfId="0" applyNumberFormat="1" applyFill="1" applyBorder="1" applyAlignment="1">
      <alignment horizontal="right" vertical="center"/>
    </xf>
    <xf numFmtId="166" fontId="3" fillId="0" borderId="26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ill="1"/>
    <xf numFmtId="3" fontId="0" fillId="0" borderId="6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6" fontId="0" fillId="0" borderId="16" xfId="0" applyNumberFormat="1" applyFill="1" applyBorder="1" applyAlignment="1">
      <alignment horizontal="right" vertical="center"/>
    </xf>
    <xf numFmtId="166" fontId="4" fillId="0" borderId="9" xfId="0" applyNumberFormat="1" applyFont="1" applyBorder="1" applyAlignment="1">
      <alignment horizontal="right" vertical="center"/>
    </xf>
    <xf numFmtId="1" fontId="0" fillId="0" borderId="6" xfId="0" applyNumberFormat="1" applyBorder="1" applyAlignment="1">
      <alignment horizontal="center"/>
    </xf>
    <xf numFmtId="0" fontId="5" fillId="3" borderId="19" xfId="0" applyFont="1" applyFill="1" applyBorder="1" applyAlignment="1" applyProtection="1">
      <alignment horizontal="center" vertical="top" wrapText="1" readingOrder="1"/>
      <protection locked="0"/>
    </xf>
    <xf numFmtId="1" fontId="6" fillId="0" borderId="19" xfId="0" applyNumberFormat="1" applyFont="1" applyBorder="1" applyAlignment="1" applyProtection="1">
      <alignment horizontal="center" vertical="top" wrapText="1" readingOrder="1"/>
      <protection locked="0"/>
    </xf>
    <xf numFmtId="1" fontId="0" fillId="0" borderId="6" xfId="0" applyNumberFormat="1" applyFont="1" applyBorder="1" applyAlignment="1">
      <alignment horizontal="center" vertical="center"/>
    </xf>
    <xf numFmtId="0" fontId="0" fillId="0" borderId="22" xfId="0" applyBorder="1"/>
    <xf numFmtId="3" fontId="0" fillId="0" borderId="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3" fontId="2" fillId="0" borderId="9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2" fillId="2" borderId="25" xfId="0" applyNumberFormat="1" applyFont="1" applyFill="1" applyBorder="1" applyAlignment="1">
      <alignment horizontal="center"/>
    </xf>
    <xf numFmtId="3" fontId="2" fillId="2" borderId="30" xfId="0" applyNumberFormat="1" applyFont="1" applyFill="1" applyBorder="1" applyAlignment="1">
      <alignment horizontal="center"/>
    </xf>
    <xf numFmtId="3" fontId="2" fillId="2" borderId="25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2" fillId="4" borderId="25" xfId="0" applyNumberFormat="1" applyFont="1" applyFill="1" applyBorder="1" applyAlignment="1">
      <alignment horizontal="right" vertical="center"/>
    </xf>
    <xf numFmtId="166" fontId="2" fillId="4" borderId="30" xfId="0" applyNumberFormat="1" applyFont="1" applyFill="1" applyBorder="1" applyAlignment="1">
      <alignment horizontal="right" vertical="center"/>
    </xf>
    <xf numFmtId="3" fontId="2" fillId="4" borderId="25" xfId="0" applyNumberFormat="1" applyFont="1" applyFill="1" applyBorder="1" applyAlignment="1">
      <alignment horizontal="center" vertical="center"/>
    </xf>
    <xf numFmtId="3" fontId="4" fillId="4" borderId="2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3" fontId="0" fillId="0" borderId="31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2" borderId="24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2" fillId="0" borderId="18" xfId="0" applyFont="1" applyBorder="1"/>
    <xf numFmtId="0" fontId="2" fillId="2" borderId="30" xfId="0" applyFont="1" applyFill="1" applyBorder="1" applyAlignment="1">
      <alignment vertical="center"/>
    </xf>
    <xf numFmtId="166" fontId="2" fillId="4" borderId="24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2" fillId="2" borderId="30" xfId="0" applyFont="1" applyFill="1" applyBorder="1"/>
    <xf numFmtId="3" fontId="2" fillId="2" borderId="24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0" fillId="0" borderId="26" xfId="0" applyBorder="1" applyAlignment="1">
      <alignment horizontal="left"/>
    </xf>
    <xf numFmtId="164" fontId="0" fillId="0" borderId="22" xfId="0" applyNumberFormat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textRotation="90" wrapText="1"/>
    </xf>
    <xf numFmtId="0" fontId="2" fillId="2" borderId="30" xfId="0" applyFont="1" applyFill="1" applyBorder="1" applyAlignment="1">
      <alignment horizontal="center" textRotation="90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7" xfId="0" applyFont="1" applyBorder="1"/>
    <xf numFmtId="0" fontId="2" fillId="2" borderId="30" xfId="0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2" borderId="24" xfId="0" applyFont="1" applyFill="1" applyBorder="1" applyAlignment="1">
      <alignment horizontal="center" textRotation="90" wrapText="1"/>
    </xf>
    <xf numFmtId="0" fontId="0" fillId="0" borderId="26" xfId="0" applyFont="1" applyBorder="1" applyAlignment="1">
      <alignment vertical="center"/>
    </xf>
    <xf numFmtId="3" fontId="0" fillId="0" borderId="21" xfId="0" applyNumberForma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0" fillId="0" borderId="26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2" borderId="43" xfId="0" applyFont="1" applyFill="1" applyBorder="1" applyAlignment="1">
      <alignment vertical="center"/>
    </xf>
    <xf numFmtId="164" fontId="2" fillId="2" borderId="42" xfId="0" applyNumberFormat="1" applyFont="1" applyFill="1" applyBorder="1" applyAlignment="1">
      <alignment horizontal="center" vertical="center"/>
    </xf>
    <xf numFmtId="164" fontId="2" fillId="2" borderId="43" xfId="0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2" fillId="2" borderId="47" xfId="0" applyFont="1" applyFill="1" applyBorder="1"/>
    <xf numFmtId="0" fontId="2" fillId="2" borderId="40" xfId="0" applyFont="1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0" xfId="0" applyFill="1" applyAlignment="1">
      <alignment vertical="center"/>
    </xf>
    <xf numFmtId="0" fontId="2" fillId="2" borderId="29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6" xfId="0" applyFont="1" applyBorder="1"/>
    <xf numFmtId="0" fontId="0" fillId="0" borderId="52" xfId="0" applyBorder="1"/>
    <xf numFmtId="165" fontId="0" fillId="0" borderId="36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165" fontId="2" fillId="0" borderId="5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55" xfId="0" applyNumberFormat="1" applyFont="1" applyBorder="1" applyAlignment="1">
      <alignment horizontal="center"/>
    </xf>
    <xf numFmtId="0" fontId="2" fillId="0" borderId="56" xfId="0" applyFont="1" applyBorder="1"/>
    <xf numFmtId="0" fontId="2" fillId="0" borderId="57" xfId="0" applyFont="1" applyBorder="1"/>
    <xf numFmtId="165" fontId="2" fillId="0" borderId="56" xfId="0" applyNumberFormat="1" applyFont="1" applyBorder="1" applyAlignment="1">
      <alignment horizontal="center"/>
    </xf>
    <xf numFmtId="165" fontId="2" fillId="0" borderId="37" xfId="0" applyNumberFormat="1" applyFont="1" applyBorder="1" applyAlignment="1">
      <alignment horizontal="center"/>
    </xf>
    <xf numFmtId="165" fontId="2" fillId="0" borderId="57" xfId="0" applyNumberFormat="1" applyFont="1" applyBorder="1" applyAlignment="1">
      <alignment horizontal="center"/>
    </xf>
    <xf numFmtId="0" fontId="2" fillId="2" borderId="29" xfId="0" applyFont="1" applyFill="1" applyBorder="1"/>
    <xf numFmtId="0" fontId="2" fillId="2" borderId="41" xfId="0" applyFont="1" applyFill="1" applyBorder="1"/>
    <xf numFmtId="165" fontId="2" fillId="2" borderId="20" xfId="0" applyNumberFormat="1" applyFont="1" applyFill="1" applyBorder="1" applyAlignment="1">
      <alignment horizontal="center"/>
    </xf>
    <xf numFmtId="165" fontId="2" fillId="2" borderId="41" xfId="0" applyNumberFormat="1" applyFont="1" applyFill="1" applyBorder="1" applyAlignment="1">
      <alignment horizontal="center"/>
    </xf>
    <xf numFmtId="0" fontId="0" fillId="0" borderId="59" xfId="0" applyBorder="1"/>
    <xf numFmtId="0" fontId="0" fillId="0" borderId="59" xfId="0" applyFill="1" applyBorder="1"/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3" fontId="2" fillId="0" borderId="60" xfId="0" applyNumberFormat="1" applyFon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7" fillId="0" borderId="61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/>
    </xf>
    <xf numFmtId="9" fontId="2" fillId="6" borderId="9" xfId="1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9" fontId="0" fillId="5" borderId="15" xfId="1" applyFont="1" applyFill="1" applyBorder="1" applyAlignment="1">
      <alignment horizontal="center"/>
    </xf>
    <xf numFmtId="3" fontId="0" fillId="5" borderId="15" xfId="0" applyNumberFormat="1" applyFill="1" applyBorder="1" applyAlignment="1">
      <alignment horizontal="center"/>
    </xf>
    <xf numFmtId="9" fontId="0" fillId="5" borderId="16" xfId="1" applyFont="1" applyFill="1" applyBorder="1" applyAlignment="1">
      <alignment horizontal="center"/>
    </xf>
    <xf numFmtId="3" fontId="0" fillId="5" borderId="16" xfId="0" applyNumberFormat="1" applyFill="1" applyBorder="1" applyAlignment="1">
      <alignment horizontal="center"/>
    </xf>
    <xf numFmtId="9" fontId="2" fillId="5" borderId="18" xfId="1" applyFont="1" applyFill="1" applyBorder="1" applyAlignment="1">
      <alignment horizontal="center"/>
    </xf>
    <xf numFmtId="3" fontId="2" fillId="5" borderId="18" xfId="0" applyNumberFormat="1" applyFont="1" applyFill="1" applyBorder="1" applyAlignment="1">
      <alignment horizontal="center"/>
    </xf>
    <xf numFmtId="9" fontId="2" fillId="5" borderId="30" xfId="1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3" fontId="0" fillId="5" borderId="34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2" fillId="5" borderId="13" xfId="0" applyNumberFormat="1" applyFont="1" applyFill="1" applyBorder="1" applyAlignment="1">
      <alignment horizontal="center"/>
    </xf>
    <xf numFmtId="3" fontId="7" fillId="5" borderId="29" xfId="0" applyNumberFormat="1" applyFont="1" applyFill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2" fillId="5" borderId="9" xfId="0" applyNumberFormat="1" applyFont="1" applyFill="1" applyBorder="1" applyAlignment="1">
      <alignment horizontal="center"/>
    </xf>
    <xf numFmtId="3" fontId="7" fillId="5" borderId="25" xfId="0" applyNumberFormat="1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/>
    </xf>
    <xf numFmtId="3" fontId="2" fillId="5" borderId="8" xfId="0" applyNumberFormat="1" applyFont="1" applyFill="1" applyBorder="1" applyAlignment="1">
      <alignment horizontal="center"/>
    </xf>
    <xf numFmtId="3" fontId="7" fillId="5" borderId="32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164" fontId="2" fillId="2" borderId="34" xfId="0" applyNumberFormat="1" applyFont="1" applyFill="1" applyBorder="1" applyAlignment="1">
      <alignment horizontal="center" vertical="center" wrapText="1"/>
    </xf>
    <xf numFmtId="164" fontId="2" fillId="2" borderId="47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30F07E"/>
      <color rgb="FF49E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4CB20-FFC6-40B9-BB35-3C46936F9F03}">
  <sheetPr>
    <pageSetUpPr fitToPage="1"/>
  </sheetPr>
  <dimension ref="A1:O39"/>
  <sheetViews>
    <sheetView tabSelected="1" workbookViewId="0">
      <selection sqref="A1:O1048576"/>
    </sheetView>
  </sheetViews>
  <sheetFormatPr defaultRowHeight="15" x14ac:dyDescent="0.25"/>
  <cols>
    <col min="1" max="1" width="16.5703125" bestFit="1" customWidth="1"/>
    <col min="2" max="2" width="19.140625" customWidth="1"/>
    <col min="3" max="3" width="16.7109375" customWidth="1"/>
    <col min="4" max="4" width="8.7109375" customWidth="1"/>
    <col min="5" max="5" width="16.7109375" customWidth="1"/>
    <col min="6" max="6" width="9.28515625" customWidth="1"/>
    <col min="7" max="7" width="14.7109375" customWidth="1"/>
    <col min="8" max="8" width="19.140625" bestFit="1" customWidth="1"/>
    <col min="9" max="10" width="8.140625" customWidth="1"/>
    <col min="11" max="11" width="14.28515625" customWidth="1"/>
    <col min="12" max="12" width="16.28515625" customWidth="1"/>
    <col min="13" max="13" width="8.140625" customWidth="1"/>
    <col min="14" max="14" width="17.140625" customWidth="1"/>
    <col min="15" max="15" width="9.5703125" customWidth="1"/>
  </cols>
  <sheetData>
    <row r="1" spans="1:15" ht="54" customHeight="1" x14ac:dyDescent="0.25">
      <c r="A1" s="237" t="s">
        <v>122</v>
      </c>
      <c r="B1" s="149"/>
      <c r="C1" s="218" t="s">
        <v>14</v>
      </c>
      <c r="D1" s="219"/>
      <c r="E1" s="239" t="s">
        <v>15</v>
      </c>
      <c r="F1" s="218"/>
      <c r="G1" s="227" t="s">
        <v>237</v>
      </c>
      <c r="H1" s="228"/>
      <c r="I1" s="228"/>
      <c r="J1" s="228"/>
      <c r="K1" s="229"/>
      <c r="L1" s="239" t="s">
        <v>26</v>
      </c>
      <c r="M1" s="219"/>
      <c r="N1" s="230" t="s">
        <v>235</v>
      </c>
      <c r="O1" s="231"/>
    </row>
    <row r="2" spans="1:15" ht="15.75" thickBot="1" x14ac:dyDescent="0.3">
      <c r="A2" s="238"/>
      <c r="B2" s="150" t="s">
        <v>13</v>
      </c>
      <c r="C2" s="143" t="s">
        <v>121</v>
      </c>
      <c r="D2" s="95" t="s">
        <v>120</v>
      </c>
      <c r="E2" s="95" t="s">
        <v>121</v>
      </c>
      <c r="F2" s="204" t="s">
        <v>120</v>
      </c>
      <c r="G2" s="205" t="s">
        <v>236</v>
      </c>
      <c r="H2" s="193" t="s">
        <v>238</v>
      </c>
      <c r="I2" s="205" t="s">
        <v>120</v>
      </c>
      <c r="J2" s="194" t="s">
        <v>126</v>
      </c>
      <c r="K2" s="195" t="s">
        <v>125</v>
      </c>
      <c r="L2" s="95" t="s">
        <v>121</v>
      </c>
      <c r="M2" s="95" t="s">
        <v>120</v>
      </c>
      <c r="N2" s="125" t="s">
        <v>121</v>
      </c>
      <c r="O2" s="94" t="s">
        <v>120</v>
      </c>
    </row>
    <row r="3" spans="1:15" x14ac:dyDescent="0.25">
      <c r="A3" s="220">
        <v>2013</v>
      </c>
      <c r="B3" s="147" t="s">
        <v>3</v>
      </c>
      <c r="C3" s="74">
        <v>11513416.199999999</v>
      </c>
      <c r="D3" s="50">
        <v>93</v>
      </c>
      <c r="E3" s="50">
        <v>55384624.020000003</v>
      </c>
      <c r="F3" s="186">
        <v>1479</v>
      </c>
      <c r="G3" s="214">
        <f>E3+C3</f>
        <v>66898040.219999999</v>
      </c>
      <c r="H3" s="210">
        <f>G3/I3</f>
        <v>42556.005229007635</v>
      </c>
      <c r="I3" s="206">
        <f>D3+F3</f>
        <v>1572</v>
      </c>
      <c r="J3" s="196">
        <f t="shared" ref="J3:J39" si="0">O3/K3</f>
        <v>5.379125972877994E-2</v>
      </c>
      <c r="K3" s="197">
        <v>46383</v>
      </c>
      <c r="L3" s="50">
        <v>5241817.46</v>
      </c>
      <c r="M3" s="50">
        <v>923</v>
      </c>
      <c r="N3" s="122">
        <v>72139857.679999992</v>
      </c>
      <c r="O3" s="51">
        <v>2495</v>
      </c>
    </row>
    <row r="4" spans="1:15" x14ac:dyDescent="0.25">
      <c r="A4" s="221"/>
      <c r="B4" s="148" t="s">
        <v>9</v>
      </c>
      <c r="C4" s="75">
        <v>4803066.34</v>
      </c>
      <c r="D4" s="23">
        <v>31</v>
      </c>
      <c r="E4" s="23">
        <v>15203406.539999999</v>
      </c>
      <c r="F4" s="187">
        <v>259</v>
      </c>
      <c r="G4" s="215">
        <f t="shared" ref="G4:G39" si="1">E4+C4</f>
        <v>20006472.879999999</v>
      </c>
      <c r="H4" s="211">
        <f t="shared" ref="H4:H39" si="2">G4/I4</f>
        <v>68987.83751724138</v>
      </c>
      <c r="I4" s="207">
        <f t="shared" ref="I4:I39" si="3">D4+F4</f>
        <v>290</v>
      </c>
      <c r="J4" s="198">
        <f t="shared" si="0"/>
        <v>2.8843742162026585E-2</v>
      </c>
      <c r="K4" s="199">
        <v>15948</v>
      </c>
      <c r="L4" s="23">
        <v>1226590.96</v>
      </c>
      <c r="M4" s="23">
        <v>170</v>
      </c>
      <c r="N4" s="123">
        <v>21233063.84</v>
      </c>
      <c r="O4" s="52">
        <v>460</v>
      </c>
    </row>
    <row r="5" spans="1:15" x14ac:dyDescent="0.25">
      <c r="A5" s="221"/>
      <c r="B5" s="148" t="s">
        <v>11</v>
      </c>
      <c r="C5" s="75">
        <v>15030705.25</v>
      </c>
      <c r="D5" s="23">
        <v>93</v>
      </c>
      <c r="E5" s="23">
        <v>13142027.960000001</v>
      </c>
      <c r="F5" s="187">
        <v>1054</v>
      </c>
      <c r="G5" s="215">
        <f t="shared" si="1"/>
        <v>28172733.210000001</v>
      </c>
      <c r="H5" s="211">
        <f t="shared" si="2"/>
        <v>24562.103931996513</v>
      </c>
      <c r="I5" s="207">
        <f t="shared" si="3"/>
        <v>1147</v>
      </c>
      <c r="J5" s="198">
        <f t="shared" si="0"/>
        <v>4.793807275756734E-2</v>
      </c>
      <c r="K5" s="199">
        <v>28808</v>
      </c>
      <c r="L5" s="23">
        <v>1802435.1600000001</v>
      </c>
      <c r="M5" s="23">
        <v>234</v>
      </c>
      <c r="N5" s="123">
        <v>29975168.370000001</v>
      </c>
      <c r="O5" s="52">
        <v>1381</v>
      </c>
    </row>
    <row r="6" spans="1:15" x14ac:dyDescent="0.25">
      <c r="A6" s="221"/>
      <c r="B6" s="148" t="s">
        <v>7</v>
      </c>
      <c r="C6" s="75">
        <v>2629145.2599999998</v>
      </c>
      <c r="D6" s="23">
        <v>22</v>
      </c>
      <c r="E6" s="23">
        <v>15590757.73</v>
      </c>
      <c r="F6" s="187">
        <v>1196</v>
      </c>
      <c r="G6" s="215">
        <f t="shared" si="1"/>
        <v>18219902.990000002</v>
      </c>
      <c r="H6" s="211">
        <f t="shared" si="2"/>
        <v>14958.8694499179</v>
      </c>
      <c r="I6" s="207">
        <f t="shared" si="3"/>
        <v>1218</v>
      </c>
      <c r="J6" s="198">
        <f t="shared" si="0"/>
        <v>5.5384037155359875E-2</v>
      </c>
      <c r="K6" s="199">
        <v>37249</v>
      </c>
      <c r="L6" s="23">
        <v>4114084.65</v>
      </c>
      <c r="M6" s="23">
        <v>845</v>
      </c>
      <c r="N6" s="123">
        <v>22333987.640000001</v>
      </c>
      <c r="O6" s="52">
        <v>2063</v>
      </c>
    </row>
    <row r="7" spans="1:15" ht="15.75" thickBot="1" x14ac:dyDescent="0.3">
      <c r="A7" s="222"/>
      <c r="B7" s="177" t="s">
        <v>5</v>
      </c>
      <c r="C7" s="75">
        <v>6343778.0600000005</v>
      </c>
      <c r="D7" s="23">
        <v>42</v>
      </c>
      <c r="E7" s="23">
        <v>16254177.149999999</v>
      </c>
      <c r="F7" s="187">
        <v>1297</v>
      </c>
      <c r="G7" s="215">
        <f t="shared" si="1"/>
        <v>22597955.210000001</v>
      </c>
      <c r="H7" s="211">
        <f t="shared" si="2"/>
        <v>16876.740261389095</v>
      </c>
      <c r="I7" s="207">
        <f t="shared" si="3"/>
        <v>1339</v>
      </c>
      <c r="J7" s="198">
        <f t="shared" si="0"/>
        <v>0.10495276864464276</v>
      </c>
      <c r="K7" s="199">
        <v>19161</v>
      </c>
      <c r="L7" s="23">
        <v>5168762.0199999996</v>
      </c>
      <c r="M7" s="23">
        <v>672</v>
      </c>
      <c r="N7" s="123">
        <v>27766717.23</v>
      </c>
      <c r="O7" s="52">
        <v>2011</v>
      </c>
    </row>
    <row r="8" spans="1:15" ht="15.75" thickBot="1" x14ac:dyDescent="0.3">
      <c r="A8" s="232" t="s">
        <v>114</v>
      </c>
      <c r="B8" s="233"/>
      <c r="C8" s="76">
        <v>40320111.109999999</v>
      </c>
      <c r="D8" s="56">
        <v>281</v>
      </c>
      <c r="E8" s="56">
        <v>115574993.40000001</v>
      </c>
      <c r="F8" s="188">
        <v>5285</v>
      </c>
      <c r="G8" s="216">
        <f t="shared" si="1"/>
        <v>155895104.50999999</v>
      </c>
      <c r="H8" s="212">
        <f t="shared" si="2"/>
        <v>28008.462901545092</v>
      </c>
      <c r="I8" s="208">
        <f t="shared" si="3"/>
        <v>5566</v>
      </c>
      <c r="J8" s="200">
        <f t="shared" si="0"/>
        <v>5.6998014219005209E-2</v>
      </c>
      <c r="K8" s="201">
        <v>147549</v>
      </c>
      <c r="L8" s="56">
        <v>17553690.25</v>
      </c>
      <c r="M8" s="56">
        <v>2844</v>
      </c>
      <c r="N8" s="124">
        <v>173448794.75999999</v>
      </c>
      <c r="O8" s="57">
        <v>8410</v>
      </c>
    </row>
    <row r="9" spans="1:15" x14ac:dyDescent="0.25">
      <c r="A9" s="220">
        <v>2014</v>
      </c>
      <c r="B9" s="147" t="s">
        <v>3</v>
      </c>
      <c r="C9" s="74">
        <v>6981127.6399999997</v>
      </c>
      <c r="D9" s="50">
        <v>56</v>
      </c>
      <c r="E9" s="50">
        <v>54487192.430000007</v>
      </c>
      <c r="F9" s="186">
        <v>2071</v>
      </c>
      <c r="G9" s="214">
        <f t="shared" si="1"/>
        <v>61468320.070000008</v>
      </c>
      <c r="H9" s="210">
        <f t="shared" si="2"/>
        <v>28899.069144334746</v>
      </c>
      <c r="I9" s="206">
        <f t="shared" si="3"/>
        <v>2127</v>
      </c>
      <c r="J9" s="196">
        <f t="shared" si="0"/>
        <v>7.6518904544382246E-2</v>
      </c>
      <c r="K9" s="197">
        <v>46629</v>
      </c>
      <c r="L9" s="50">
        <v>5161773.18</v>
      </c>
      <c r="M9" s="50">
        <v>1441</v>
      </c>
      <c r="N9" s="122">
        <v>66630093.250000007</v>
      </c>
      <c r="O9" s="51">
        <v>3568</v>
      </c>
    </row>
    <row r="10" spans="1:15" x14ac:dyDescent="0.25">
      <c r="A10" s="221"/>
      <c r="B10" s="148" t="s">
        <v>9</v>
      </c>
      <c r="C10" s="75"/>
      <c r="D10" s="23"/>
      <c r="E10" s="23">
        <v>21610106.979999997</v>
      </c>
      <c r="F10" s="187">
        <v>371</v>
      </c>
      <c r="G10" s="215">
        <f t="shared" si="1"/>
        <v>21610106.979999997</v>
      </c>
      <c r="H10" s="211">
        <f t="shared" si="2"/>
        <v>58248.266792452821</v>
      </c>
      <c r="I10" s="207">
        <f t="shared" si="3"/>
        <v>371</v>
      </c>
      <c r="J10" s="198">
        <f t="shared" si="0"/>
        <v>4.9220060903610717E-2</v>
      </c>
      <c r="K10" s="199">
        <v>16091</v>
      </c>
      <c r="L10" s="23">
        <v>228349.87</v>
      </c>
      <c r="M10" s="23">
        <v>421</v>
      </c>
      <c r="N10" s="123">
        <v>21838456.849999998</v>
      </c>
      <c r="O10" s="52">
        <v>792</v>
      </c>
    </row>
    <row r="11" spans="1:15" x14ac:dyDescent="0.25">
      <c r="A11" s="221"/>
      <c r="B11" s="148" t="s">
        <v>11</v>
      </c>
      <c r="C11" s="75">
        <v>14521714.889999999</v>
      </c>
      <c r="D11" s="23">
        <v>124</v>
      </c>
      <c r="E11" s="23">
        <v>31417856.520000003</v>
      </c>
      <c r="F11" s="187">
        <v>1041</v>
      </c>
      <c r="G11" s="215">
        <f t="shared" si="1"/>
        <v>45939571.410000004</v>
      </c>
      <c r="H11" s="211">
        <f t="shared" si="2"/>
        <v>39433.108506437769</v>
      </c>
      <c r="I11" s="207">
        <f t="shared" si="3"/>
        <v>1165</v>
      </c>
      <c r="J11" s="198">
        <f t="shared" si="0"/>
        <v>4.3172621905219123E-2</v>
      </c>
      <c r="K11" s="199">
        <v>29162</v>
      </c>
      <c r="L11" s="23">
        <v>683100.18</v>
      </c>
      <c r="M11" s="23">
        <v>94</v>
      </c>
      <c r="N11" s="123">
        <v>46622671.590000004</v>
      </c>
      <c r="O11" s="52">
        <v>1259</v>
      </c>
    </row>
    <row r="12" spans="1:15" x14ac:dyDescent="0.25">
      <c r="A12" s="221"/>
      <c r="B12" s="148" t="s">
        <v>7</v>
      </c>
      <c r="C12" s="75">
        <v>13422726.289999999</v>
      </c>
      <c r="D12" s="23">
        <v>103</v>
      </c>
      <c r="E12" s="23">
        <v>39139178.929999992</v>
      </c>
      <c r="F12" s="187">
        <v>1419</v>
      </c>
      <c r="G12" s="215">
        <f t="shared" si="1"/>
        <v>52561905.219999991</v>
      </c>
      <c r="H12" s="211">
        <f t="shared" si="2"/>
        <v>34534.760328515105</v>
      </c>
      <c r="I12" s="207">
        <f t="shared" si="3"/>
        <v>1522</v>
      </c>
      <c r="J12" s="198">
        <f t="shared" si="0"/>
        <v>6.9017133998021979E-2</v>
      </c>
      <c r="K12" s="199">
        <v>37411</v>
      </c>
      <c r="L12" s="23">
        <v>5272254.1900000004</v>
      </c>
      <c r="M12" s="23">
        <v>1060</v>
      </c>
      <c r="N12" s="123">
        <v>57834159.409999989</v>
      </c>
      <c r="O12" s="52">
        <v>2582</v>
      </c>
    </row>
    <row r="13" spans="1:15" ht="15.75" thickBot="1" x14ac:dyDescent="0.3">
      <c r="A13" s="222"/>
      <c r="B13" s="177" t="s">
        <v>5</v>
      </c>
      <c r="C13" s="75">
        <v>625041.79</v>
      </c>
      <c r="D13" s="23">
        <v>4</v>
      </c>
      <c r="E13" s="23">
        <v>19295438.479999997</v>
      </c>
      <c r="F13" s="187">
        <v>1017</v>
      </c>
      <c r="G13" s="215">
        <f t="shared" si="1"/>
        <v>19920480.269999996</v>
      </c>
      <c r="H13" s="211">
        <f t="shared" si="2"/>
        <v>19510.754427032316</v>
      </c>
      <c r="I13" s="207">
        <f t="shared" si="3"/>
        <v>1021</v>
      </c>
      <c r="J13" s="198">
        <f t="shared" si="0"/>
        <v>8.0109216423677299E-2</v>
      </c>
      <c r="K13" s="199">
        <v>19411</v>
      </c>
      <c r="L13" s="23">
        <v>1222690.4000000001</v>
      </c>
      <c r="M13" s="23">
        <v>534</v>
      </c>
      <c r="N13" s="123">
        <v>21143170.669999994</v>
      </c>
      <c r="O13" s="52">
        <v>1555</v>
      </c>
    </row>
    <row r="14" spans="1:15" ht="15.75" thickBot="1" x14ac:dyDescent="0.3">
      <c r="A14" s="232" t="s">
        <v>115</v>
      </c>
      <c r="B14" s="233"/>
      <c r="C14" s="76">
        <v>35550610.609999992</v>
      </c>
      <c r="D14" s="56">
        <v>287</v>
      </c>
      <c r="E14" s="56">
        <v>165949773.34</v>
      </c>
      <c r="F14" s="188">
        <v>5919</v>
      </c>
      <c r="G14" s="216">
        <f t="shared" si="1"/>
        <v>201500383.94999999</v>
      </c>
      <c r="H14" s="212">
        <f t="shared" si="2"/>
        <v>32468.640662262325</v>
      </c>
      <c r="I14" s="208">
        <f t="shared" si="3"/>
        <v>6206</v>
      </c>
      <c r="J14" s="200">
        <f t="shared" si="0"/>
        <v>6.5606843124596512E-2</v>
      </c>
      <c r="K14" s="201">
        <v>148704</v>
      </c>
      <c r="L14" s="56">
        <v>12568167.82</v>
      </c>
      <c r="M14" s="56">
        <v>3550</v>
      </c>
      <c r="N14" s="124">
        <v>214068551.76999998</v>
      </c>
      <c r="O14" s="57">
        <v>9756</v>
      </c>
    </row>
    <row r="15" spans="1:15" x14ac:dyDescent="0.25">
      <c r="A15" s="220">
        <v>2015</v>
      </c>
      <c r="B15" s="147" t="s">
        <v>3</v>
      </c>
      <c r="C15" s="74">
        <v>61587912.229999997</v>
      </c>
      <c r="D15" s="50">
        <v>466</v>
      </c>
      <c r="E15" s="50">
        <v>76369325.759999976</v>
      </c>
      <c r="F15" s="186">
        <v>2054</v>
      </c>
      <c r="G15" s="214">
        <f t="shared" si="1"/>
        <v>137957237.98999998</v>
      </c>
      <c r="H15" s="210">
        <f t="shared" si="2"/>
        <v>54744.935710317455</v>
      </c>
      <c r="I15" s="206">
        <f t="shared" si="3"/>
        <v>2520</v>
      </c>
      <c r="J15" s="196">
        <f t="shared" si="0"/>
        <v>0.10407750452464601</v>
      </c>
      <c r="K15" s="197">
        <v>46965</v>
      </c>
      <c r="L15" s="50">
        <v>10034726.6</v>
      </c>
      <c r="M15" s="50">
        <v>2368</v>
      </c>
      <c r="N15" s="122">
        <v>147991964.58999997</v>
      </c>
      <c r="O15" s="51">
        <v>4888</v>
      </c>
    </row>
    <row r="16" spans="1:15" x14ac:dyDescent="0.25">
      <c r="A16" s="221"/>
      <c r="B16" s="148" t="s">
        <v>9</v>
      </c>
      <c r="C16" s="75">
        <v>4005637.25</v>
      </c>
      <c r="D16" s="23">
        <v>26</v>
      </c>
      <c r="E16" s="23">
        <v>8246022.2699999996</v>
      </c>
      <c r="F16" s="187">
        <v>148</v>
      </c>
      <c r="G16" s="215">
        <f t="shared" si="1"/>
        <v>12251659.52</v>
      </c>
      <c r="H16" s="211">
        <f t="shared" si="2"/>
        <v>70411.836321839073</v>
      </c>
      <c r="I16" s="207">
        <f t="shared" si="3"/>
        <v>174</v>
      </c>
      <c r="J16" s="198">
        <f t="shared" si="0"/>
        <v>1.8369478405111508E-2</v>
      </c>
      <c r="K16" s="199">
        <v>16277</v>
      </c>
      <c r="L16" s="23">
        <v>834490.29999999993</v>
      </c>
      <c r="M16" s="23">
        <v>125</v>
      </c>
      <c r="N16" s="123">
        <v>13086149.82</v>
      </c>
      <c r="O16" s="52">
        <v>299</v>
      </c>
    </row>
    <row r="17" spans="1:15" x14ac:dyDescent="0.25">
      <c r="A17" s="221"/>
      <c r="B17" s="148" t="s">
        <v>11</v>
      </c>
      <c r="C17" s="75">
        <v>12086700.01</v>
      </c>
      <c r="D17" s="23">
        <v>74</v>
      </c>
      <c r="E17" s="23">
        <v>29815984.960000001</v>
      </c>
      <c r="F17" s="187">
        <v>1124</v>
      </c>
      <c r="G17" s="215">
        <f t="shared" si="1"/>
        <v>41902684.969999999</v>
      </c>
      <c r="H17" s="211">
        <f t="shared" si="2"/>
        <v>34977.199474123539</v>
      </c>
      <c r="I17" s="207">
        <f t="shared" si="3"/>
        <v>1198</v>
      </c>
      <c r="J17" s="198">
        <f t="shared" si="0"/>
        <v>7.5680993249431797E-2</v>
      </c>
      <c r="K17" s="199">
        <v>29479</v>
      </c>
      <c r="L17" s="23">
        <v>4920199.42</v>
      </c>
      <c r="M17" s="23">
        <v>1033</v>
      </c>
      <c r="N17" s="123">
        <v>46822884.390000001</v>
      </c>
      <c r="O17" s="52">
        <v>2231</v>
      </c>
    </row>
    <row r="18" spans="1:15" x14ac:dyDescent="0.25">
      <c r="A18" s="221"/>
      <c r="B18" s="148" t="s">
        <v>7</v>
      </c>
      <c r="C18" s="75">
        <v>18747948.630000003</v>
      </c>
      <c r="D18" s="23">
        <v>164</v>
      </c>
      <c r="E18" s="23">
        <v>21422685.149999999</v>
      </c>
      <c r="F18" s="187">
        <v>1229</v>
      </c>
      <c r="G18" s="215">
        <f t="shared" si="1"/>
        <v>40170633.780000001</v>
      </c>
      <c r="H18" s="211">
        <f t="shared" si="2"/>
        <v>28837.497329504666</v>
      </c>
      <c r="I18" s="207">
        <f t="shared" si="3"/>
        <v>1393</v>
      </c>
      <c r="J18" s="198">
        <f t="shared" si="0"/>
        <v>6.5071996223148951E-2</v>
      </c>
      <c r="K18" s="199">
        <v>38127</v>
      </c>
      <c r="L18" s="23">
        <v>4863316.3099999996</v>
      </c>
      <c r="M18" s="23">
        <v>1088</v>
      </c>
      <c r="N18" s="123">
        <v>45033950.090000004</v>
      </c>
      <c r="O18" s="52">
        <v>2481</v>
      </c>
    </row>
    <row r="19" spans="1:15" ht="15.75" thickBot="1" x14ac:dyDescent="0.3">
      <c r="A19" s="222"/>
      <c r="B19" s="177" t="s">
        <v>5</v>
      </c>
      <c r="C19" s="75">
        <v>1535884.27</v>
      </c>
      <c r="D19" s="23">
        <v>11</v>
      </c>
      <c r="E19" s="23">
        <v>6277859.8899999997</v>
      </c>
      <c r="F19" s="187">
        <v>561</v>
      </c>
      <c r="G19" s="215">
        <f t="shared" si="1"/>
        <v>7813744.1600000001</v>
      </c>
      <c r="H19" s="211">
        <f t="shared" si="2"/>
        <v>13660.391888111888</v>
      </c>
      <c r="I19" s="207">
        <f t="shared" si="3"/>
        <v>572</v>
      </c>
      <c r="J19" s="198">
        <f t="shared" si="0"/>
        <v>5.0300682906941188E-2</v>
      </c>
      <c r="K19" s="199">
        <v>19622</v>
      </c>
      <c r="L19" s="23">
        <v>4568229.75</v>
      </c>
      <c r="M19" s="23">
        <v>415</v>
      </c>
      <c r="N19" s="123">
        <v>12381973.91</v>
      </c>
      <c r="O19" s="52">
        <v>987</v>
      </c>
    </row>
    <row r="20" spans="1:15" ht="15.75" thickBot="1" x14ac:dyDescent="0.3">
      <c r="A20" s="232" t="s">
        <v>116</v>
      </c>
      <c r="B20" s="233"/>
      <c r="C20" s="76">
        <v>97964082.390000001</v>
      </c>
      <c r="D20" s="56">
        <v>741</v>
      </c>
      <c r="E20" s="56">
        <v>142131878.02999997</v>
      </c>
      <c r="F20" s="188">
        <v>5116</v>
      </c>
      <c r="G20" s="216">
        <f t="shared" si="1"/>
        <v>240095960.41999996</v>
      </c>
      <c r="H20" s="212">
        <f t="shared" si="2"/>
        <v>40992.993071538323</v>
      </c>
      <c r="I20" s="208">
        <f t="shared" si="3"/>
        <v>5857</v>
      </c>
      <c r="J20" s="200">
        <f t="shared" si="0"/>
        <v>7.2346647172193787E-2</v>
      </c>
      <c r="K20" s="201">
        <v>150470</v>
      </c>
      <c r="L20" s="56">
        <v>25220962.379999999</v>
      </c>
      <c r="M20" s="56">
        <v>5029</v>
      </c>
      <c r="N20" s="124">
        <v>265316922.79999995</v>
      </c>
      <c r="O20" s="57">
        <v>10886</v>
      </c>
    </row>
    <row r="21" spans="1:15" x14ac:dyDescent="0.25">
      <c r="A21" s="220">
        <v>2016</v>
      </c>
      <c r="B21" s="147" t="s">
        <v>3</v>
      </c>
      <c r="C21" s="74">
        <v>38994850.68</v>
      </c>
      <c r="D21" s="50">
        <v>301</v>
      </c>
      <c r="E21" s="50">
        <v>41017070.93999999</v>
      </c>
      <c r="F21" s="186">
        <v>1934</v>
      </c>
      <c r="G21" s="214">
        <f t="shared" si="1"/>
        <v>80011921.61999999</v>
      </c>
      <c r="H21" s="210">
        <f t="shared" si="2"/>
        <v>35799.517503355703</v>
      </c>
      <c r="I21" s="206">
        <f t="shared" si="3"/>
        <v>2235</v>
      </c>
      <c r="J21" s="196">
        <f t="shared" si="0"/>
        <v>7.8259599941597313E-2</v>
      </c>
      <c r="K21" s="197">
        <v>47943</v>
      </c>
      <c r="L21" s="50">
        <v>6099006.169999999</v>
      </c>
      <c r="M21" s="50">
        <v>1517</v>
      </c>
      <c r="N21" s="122">
        <v>86110927.789999992</v>
      </c>
      <c r="O21" s="51">
        <v>3752</v>
      </c>
    </row>
    <row r="22" spans="1:15" x14ac:dyDescent="0.25">
      <c r="A22" s="221"/>
      <c r="B22" s="148" t="s">
        <v>9</v>
      </c>
      <c r="C22" s="75">
        <v>7498483.4900000002</v>
      </c>
      <c r="D22" s="23">
        <v>52</v>
      </c>
      <c r="E22" s="23">
        <v>4476891.91</v>
      </c>
      <c r="F22" s="187">
        <v>55</v>
      </c>
      <c r="G22" s="215">
        <f t="shared" si="1"/>
        <v>11975375.4</v>
      </c>
      <c r="H22" s="211">
        <f t="shared" si="2"/>
        <v>111919.39626168225</v>
      </c>
      <c r="I22" s="207">
        <f t="shared" si="3"/>
        <v>107</v>
      </c>
      <c r="J22" s="198">
        <f t="shared" si="0"/>
        <v>2.6442165174601292E-2</v>
      </c>
      <c r="K22" s="199">
        <v>16867</v>
      </c>
      <c r="L22" s="23">
        <v>1538790.35</v>
      </c>
      <c r="M22" s="23">
        <v>339</v>
      </c>
      <c r="N22" s="123">
        <v>13514165.75</v>
      </c>
      <c r="O22" s="52">
        <v>446</v>
      </c>
    </row>
    <row r="23" spans="1:15" x14ac:dyDescent="0.25">
      <c r="A23" s="221"/>
      <c r="B23" s="148" t="s">
        <v>11</v>
      </c>
      <c r="C23" s="75">
        <v>3735112.1800000006</v>
      </c>
      <c r="D23" s="23">
        <v>28</v>
      </c>
      <c r="E23" s="23">
        <v>14428036.499999998</v>
      </c>
      <c r="F23" s="187">
        <v>605</v>
      </c>
      <c r="G23" s="215">
        <f t="shared" si="1"/>
        <v>18163148.68</v>
      </c>
      <c r="H23" s="211">
        <f t="shared" si="2"/>
        <v>28693.757788309635</v>
      </c>
      <c r="I23" s="207">
        <f t="shared" si="3"/>
        <v>633</v>
      </c>
      <c r="J23" s="198">
        <f t="shared" si="0"/>
        <v>2.4229074889867842E-2</v>
      </c>
      <c r="K23" s="199">
        <v>29964</v>
      </c>
      <c r="L23" s="23">
        <v>643447.64</v>
      </c>
      <c r="M23" s="23">
        <v>93</v>
      </c>
      <c r="N23" s="123">
        <v>18806596.32</v>
      </c>
      <c r="O23" s="52">
        <v>726</v>
      </c>
    </row>
    <row r="24" spans="1:15" x14ac:dyDescent="0.25">
      <c r="A24" s="221"/>
      <c r="B24" s="148" t="s">
        <v>7</v>
      </c>
      <c r="C24" s="75">
        <v>5045537.75</v>
      </c>
      <c r="D24" s="23">
        <v>42</v>
      </c>
      <c r="E24" s="23">
        <v>29560050.82</v>
      </c>
      <c r="F24" s="187">
        <v>1798</v>
      </c>
      <c r="G24" s="215">
        <f t="shared" si="1"/>
        <v>34605588.57</v>
      </c>
      <c r="H24" s="211">
        <f t="shared" si="2"/>
        <v>18807.385092391305</v>
      </c>
      <c r="I24" s="207">
        <f t="shared" si="3"/>
        <v>1840</v>
      </c>
      <c r="J24" s="198">
        <f t="shared" si="0"/>
        <v>7.5819460241960498E-2</v>
      </c>
      <c r="K24" s="199">
        <v>38684</v>
      </c>
      <c r="L24" s="23">
        <v>7855026.2999999989</v>
      </c>
      <c r="M24" s="23">
        <v>1093</v>
      </c>
      <c r="N24" s="123">
        <v>42460614.869999997</v>
      </c>
      <c r="O24" s="52">
        <v>2933</v>
      </c>
    </row>
    <row r="25" spans="1:15" ht="15.75" thickBot="1" x14ac:dyDescent="0.3">
      <c r="A25" s="222"/>
      <c r="B25" s="177" t="s">
        <v>5</v>
      </c>
      <c r="C25" s="75">
        <v>2051090.02</v>
      </c>
      <c r="D25" s="23">
        <v>15</v>
      </c>
      <c r="E25" s="23">
        <v>4388503.59</v>
      </c>
      <c r="F25" s="187">
        <v>264</v>
      </c>
      <c r="G25" s="215">
        <f t="shared" si="1"/>
        <v>6439593.6099999994</v>
      </c>
      <c r="H25" s="211">
        <f t="shared" si="2"/>
        <v>23080.980681003581</v>
      </c>
      <c r="I25" s="207">
        <f t="shared" si="3"/>
        <v>279</v>
      </c>
      <c r="J25" s="198">
        <f t="shared" si="0"/>
        <v>3.324267150196434E-2</v>
      </c>
      <c r="K25" s="199">
        <v>19854</v>
      </c>
      <c r="L25" s="23">
        <v>2299168.5099999998</v>
      </c>
      <c r="M25" s="23">
        <v>381</v>
      </c>
      <c r="N25" s="123">
        <v>8738762.1199999992</v>
      </c>
      <c r="O25" s="52">
        <v>660</v>
      </c>
    </row>
    <row r="26" spans="1:15" s="34" customFormat="1" ht="15.75" thickBot="1" x14ac:dyDescent="0.3">
      <c r="A26" s="223" t="s">
        <v>117</v>
      </c>
      <c r="B26" s="224"/>
      <c r="C26" s="144">
        <v>57325074.120000005</v>
      </c>
      <c r="D26" s="58">
        <v>438</v>
      </c>
      <c r="E26" s="58">
        <v>93870553.75999999</v>
      </c>
      <c r="F26" s="189">
        <v>4656</v>
      </c>
      <c r="G26" s="216">
        <f t="shared" si="1"/>
        <v>151195627.88</v>
      </c>
      <c r="H26" s="212">
        <f t="shared" si="2"/>
        <v>29681.120510404395</v>
      </c>
      <c r="I26" s="208">
        <f t="shared" si="3"/>
        <v>5094</v>
      </c>
      <c r="J26" s="200">
        <f t="shared" si="0"/>
        <v>5.5553381340012524E-2</v>
      </c>
      <c r="K26" s="201">
        <v>153312</v>
      </c>
      <c r="L26" s="58">
        <v>18435438.969999999</v>
      </c>
      <c r="M26" s="58">
        <v>3423</v>
      </c>
      <c r="N26" s="183">
        <v>169631066.84999999</v>
      </c>
      <c r="O26" s="59">
        <v>8517</v>
      </c>
    </row>
    <row r="27" spans="1:15" s="34" customFormat="1" x14ac:dyDescent="0.25">
      <c r="A27" s="234">
        <v>2017</v>
      </c>
      <c r="B27" s="151" t="s">
        <v>3</v>
      </c>
      <c r="C27" s="145">
        <v>43754969.569130436</v>
      </c>
      <c r="D27" s="60">
        <v>332</v>
      </c>
      <c r="E27" s="60">
        <v>47755200.650000013</v>
      </c>
      <c r="F27" s="190">
        <v>1641</v>
      </c>
      <c r="G27" s="214">
        <f t="shared" si="1"/>
        <v>91510170.219130456</v>
      </c>
      <c r="H27" s="210">
        <f t="shared" si="2"/>
        <v>46381.231738028611</v>
      </c>
      <c r="I27" s="206">
        <f t="shared" si="3"/>
        <v>1973</v>
      </c>
      <c r="J27" s="196">
        <f t="shared" si="0"/>
        <v>0.10624766180321736</v>
      </c>
      <c r="K27" s="197">
        <v>48114</v>
      </c>
      <c r="L27" s="60">
        <v>25090922.430399999</v>
      </c>
      <c r="M27" s="60">
        <v>3139</v>
      </c>
      <c r="N27" s="184">
        <v>116601092.64953044</v>
      </c>
      <c r="O27" s="61">
        <v>5112</v>
      </c>
    </row>
    <row r="28" spans="1:15" s="34" customFormat="1" x14ac:dyDescent="0.25">
      <c r="A28" s="235"/>
      <c r="B28" s="152" t="s">
        <v>9</v>
      </c>
      <c r="C28" s="146">
        <v>8519008.0600000005</v>
      </c>
      <c r="D28" s="35">
        <v>70</v>
      </c>
      <c r="E28" s="35">
        <v>5866280.46</v>
      </c>
      <c r="F28" s="191">
        <v>54</v>
      </c>
      <c r="G28" s="215">
        <f t="shared" si="1"/>
        <v>14385288.52</v>
      </c>
      <c r="H28" s="211">
        <f t="shared" si="2"/>
        <v>116010.39129032257</v>
      </c>
      <c r="I28" s="207">
        <f t="shared" si="3"/>
        <v>124</v>
      </c>
      <c r="J28" s="198">
        <f t="shared" si="0"/>
        <v>3.8401117123407227E-2</v>
      </c>
      <c r="K28" s="199">
        <v>17187</v>
      </c>
      <c r="L28" s="35">
        <v>783276.96</v>
      </c>
      <c r="M28" s="35">
        <v>536</v>
      </c>
      <c r="N28" s="185">
        <v>15168565.479999999</v>
      </c>
      <c r="O28" s="62">
        <v>660</v>
      </c>
    </row>
    <row r="29" spans="1:15" s="34" customFormat="1" x14ac:dyDescent="0.25">
      <c r="A29" s="235"/>
      <c r="B29" s="152" t="s">
        <v>11</v>
      </c>
      <c r="C29" s="146">
        <v>24439325.772500001</v>
      </c>
      <c r="D29" s="35">
        <v>201</v>
      </c>
      <c r="E29" s="35">
        <v>6294264.6599999992</v>
      </c>
      <c r="F29" s="191">
        <v>427</v>
      </c>
      <c r="G29" s="215">
        <f t="shared" si="1"/>
        <v>30733590.432500001</v>
      </c>
      <c r="H29" s="211">
        <f t="shared" si="2"/>
        <v>48938.838268312102</v>
      </c>
      <c r="I29" s="207">
        <f t="shared" si="3"/>
        <v>628</v>
      </c>
      <c r="J29" s="198">
        <f t="shared" si="0"/>
        <v>4.8777272427658031E-2</v>
      </c>
      <c r="K29" s="199">
        <v>30342</v>
      </c>
      <c r="L29" s="35">
        <v>7976476.1959000006</v>
      </c>
      <c r="M29" s="35">
        <v>852</v>
      </c>
      <c r="N29" s="185">
        <v>38710066.62839999</v>
      </c>
      <c r="O29" s="62">
        <v>1480</v>
      </c>
    </row>
    <row r="30" spans="1:15" s="34" customFormat="1" x14ac:dyDescent="0.25">
      <c r="A30" s="235"/>
      <c r="B30" s="152" t="s">
        <v>7</v>
      </c>
      <c r="C30" s="146">
        <v>1848744.94</v>
      </c>
      <c r="D30" s="35">
        <v>14</v>
      </c>
      <c r="E30" s="35">
        <v>26185433.833800007</v>
      </c>
      <c r="F30" s="191">
        <v>2169</v>
      </c>
      <c r="G30" s="215">
        <f t="shared" si="1"/>
        <v>28034178.773800008</v>
      </c>
      <c r="H30" s="211">
        <f t="shared" si="2"/>
        <v>12842.042498305089</v>
      </c>
      <c r="I30" s="207">
        <f t="shared" si="3"/>
        <v>2183</v>
      </c>
      <c r="J30" s="198">
        <f t="shared" si="0"/>
        <v>0.11575529557284955</v>
      </c>
      <c r="K30" s="199">
        <v>38806</v>
      </c>
      <c r="L30" s="35">
        <v>20528371.334599998</v>
      </c>
      <c r="M30" s="35">
        <v>2309</v>
      </c>
      <c r="N30" s="185">
        <v>48562550.108399987</v>
      </c>
      <c r="O30" s="62">
        <v>4492</v>
      </c>
    </row>
    <row r="31" spans="1:15" s="34" customFormat="1" ht="15.75" thickBot="1" x14ac:dyDescent="0.3">
      <c r="A31" s="236"/>
      <c r="B31" s="178" t="s">
        <v>5</v>
      </c>
      <c r="C31" s="146">
        <v>17331990.259761907</v>
      </c>
      <c r="D31" s="35">
        <v>122</v>
      </c>
      <c r="E31" s="35">
        <v>9223830.0600000005</v>
      </c>
      <c r="F31" s="191">
        <v>885</v>
      </c>
      <c r="G31" s="215">
        <f t="shared" si="1"/>
        <v>26555820.31976191</v>
      </c>
      <c r="H31" s="211">
        <f t="shared" si="2"/>
        <v>26371.22176739018</v>
      </c>
      <c r="I31" s="207">
        <f t="shared" si="3"/>
        <v>1007</v>
      </c>
      <c r="J31" s="198">
        <f t="shared" si="0"/>
        <v>0.11765582319344425</v>
      </c>
      <c r="K31" s="199">
        <v>20135</v>
      </c>
      <c r="L31" s="35">
        <v>13035005.190000001</v>
      </c>
      <c r="M31" s="35">
        <v>1462</v>
      </c>
      <c r="N31" s="185">
        <v>39590825.5097619</v>
      </c>
      <c r="O31" s="62">
        <v>2369</v>
      </c>
    </row>
    <row r="32" spans="1:15" s="34" customFormat="1" ht="15.75" thickBot="1" x14ac:dyDescent="0.3">
      <c r="A32" s="223" t="s">
        <v>118</v>
      </c>
      <c r="B32" s="224"/>
      <c r="C32" s="144">
        <v>95894038.601392344</v>
      </c>
      <c r="D32" s="58">
        <v>739</v>
      </c>
      <c r="E32" s="58">
        <v>95325009.663800016</v>
      </c>
      <c r="F32" s="189">
        <v>5176</v>
      </c>
      <c r="G32" s="216">
        <f t="shared" si="1"/>
        <v>191219048.26519236</v>
      </c>
      <c r="H32" s="212">
        <f t="shared" si="2"/>
        <v>32327.81881068341</v>
      </c>
      <c r="I32" s="208">
        <f t="shared" si="3"/>
        <v>5915</v>
      </c>
      <c r="J32" s="200">
        <f t="shared" si="0"/>
        <v>9.1296641308285464E-2</v>
      </c>
      <c r="K32" s="201">
        <v>154584</v>
      </c>
      <c r="L32" s="58">
        <v>67414052.1109</v>
      </c>
      <c r="M32" s="58">
        <v>8298</v>
      </c>
      <c r="N32" s="183">
        <v>258633100.37609231</v>
      </c>
      <c r="O32" s="59">
        <v>14113</v>
      </c>
    </row>
    <row r="33" spans="1:15" s="34" customFormat="1" x14ac:dyDescent="0.25">
      <c r="A33" s="234">
        <v>2018</v>
      </c>
      <c r="B33" s="151" t="s">
        <v>3</v>
      </c>
      <c r="C33" s="145">
        <v>48190242.219999999</v>
      </c>
      <c r="D33" s="60">
        <v>347</v>
      </c>
      <c r="E33" s="60">
        <v>19903618.66</v>
      </c>
      <c r="F33" s="190">
        <v>1391</v>
      </c>
      <c r="G33" s="214">
        <f t="shared" si="1"/>
        <v>68093860.879999995</v>
      </c>
      <c r="H33" s="210">
        <f t="shared" si="2"/>
        <v>39179.436639815875</v>
      </c>
      <c r="I33" s="206">
        <f t="shared" si="3"/>
        <v>1738</v>
      </c>
      <c r="J33" s="196">
        <f t="shared" si="0"/>
        <v>4.6265120339194415E-2</v>
      </c>
      <c r="K33" s="197">
        <v>48114</v>
      </c>
      <c r="L33" s="60">
        <v>2018502.49</v>
      </c>
      <c r="M33" s="60">
        <v>488</v>
      </c>
      <c r="N33" s="184">
        <v>70112363.36999999</v>
      </c>
      <c r="O33" s="61">
        <v>2226</v>
      </c>
    </row>
    <row r="34" spans="1:15" s="34" customFormat="1" x14ac:dyDescent="0.25">
      <c r="A34" s="235"/>
      <c r="B34" s="152" t="s">
        <v>9</v>
      </c>
      <c r="C34" s="146">
        <v>17877790.440000001</v>
      </c>
      <c r="D34" s="35">
        <v>142</v>
      </c>
      <c r="E34" s="35">
        <v>3994072.11</v>
      </c>
      <c r="F34" s="191">
        <v>203</v>
      </c>
      <c r="G34" s="215">
        <f t="shared" si="1"/>
        <v>21871862.550000001</v>
      </c>
      <c r="H34" s="211">
        <f t="shared" si="2"/>
        <v>63396.703043478265</v>
      </c>
      <c r="I34" s="207">
        <f t="shared" si="3"/>
        <v>345</v>
      </c>
      <c r="J34" s="198">
        <f t="shared" si="0"/>
        <v>2.1469715482632223E-2</v>
      </c>
      <c r="K34" s="199">
        <v>17187</v>
      </c>
      <c r="L34" s="35">
        <v>350140.34</v>
      </c>
      <c r="M34" s="35">
        <v>24</v>
      </c>
      <c r="N34" s="185">
        <v>22222002.890000001</v>
      </c>
      <c r="O34" s="62">
        <v>369</v>
      </c>
    </row>
    <row r="35" spans="1:15" s="34" customFormat="1" x14ac:dyDescent="0.25">
      <c r="A35" s="235"/>
      <c r="B35" s="152" t="s">
        <v>11</v>
      </c>
      <c r="C35" s="146">
        <v>21765454.490000002</v>
      </c>
      <c r="D35" s="35">
        <v>162</v>
      </c>
      <c r="E35" s="35">
        <v>11519277.490000002</v>
      </c>
      <c r="F35" s="191">
        <v>479</v>
      </c>
      <c r="G35" s="215">
        <f t="shared" si="1"/>
        <v>33284731.980000004</v>
      </c>
      <c r="H35" s="211">
        <f t="shared" si="2"/>
        <v>51926.258939157575</v>
      </c>
      <c r="I35" s="207">
        <f t="shared" si="3"/>
        <v>641</v>
      </c>
      <c r="J35" s="198">
        <f t="shared" si="0"/>
        <v>3.5231692044031378E-2</v>
      </c>
      <c r="K35" s="199">
        <v>30342</v>
      </c>
      <c r="L35" s="35">
        <v>4198436.4800000004</v>
      </c>
      <c r="M35" s="35">
        <v>428</v>
      </c>
      <c r="N35" s="185">
        <v>37483168.460000008</v>
      </c>
      <c r="O35" s="62">
        <v>1069</v>
      </c>
    </row>
    <row r="36" spans="1:15" s="34" customFormat="1" x14ac:dyDescent="0.25">
      <c r="A36" s="235"/>
      <c r="B36" s="152" t="s">
        <v>7</v>
      </c>
      <c r="C36" s="146">
        <v>30338466.019999996</v>
      </c>
      <c r="D36" s="35">
        <v>239</v>
      </c>
      <c r="E36" s="35">
        <v>21590554.16</v>
      </c>
      <c r="F36" s="191">
        <v>648</v>
      </c>
      <c r="G36" s="215">
        <f t="shared" si="1"/>
        <v>51929020.179999992</v>
      </c>
      <c r="H36" s="211">
        <f t="shared" si="2"/>
        <v>58544.554881623444</v>
      </c>
      <c r="I36" s="207">
        <f t="shared" si="3"/>
        <v>887</v>
      </c>
      <c r="J36" s="198">
        <f t="shared" si="0"/>
        <v>2.7134979126939133E-2</v>
      </c>
      <c r="K36" s="199">
        <v>38806</v>
      </c>
      <c r="L36" s="35">
        <v>3792039.1</v>
      </c>
      <c r="M36" s="35">
        <v>166</v>
      </c>
      <c r="N36" s="185">
        <v>55721059.279999994</v>
      </c>
      <c r="O36" s="62">
        <v>1053</v>
      </c>
    </row>
    <row r="37" spans="1:15" s="34" customFormat="1" ht="15.75" thickBot="1" x14ac:dyDescent="0.3">
      <c r="A37" s="236"/>
      <c r="B37" s="178" t="s">
        <v>5</v>
      </c>
      <c r="C37" s="146">
        <v>3221063.81</v>
      </c>
      <c r="D37" s="35">
        <v>22</v>
      </c>
      <c r="E37" s="35">
        <v>3112433.46</v>
      </c>
      <c r="F37" s="191">
        <v>66</v>
      </c>
      <c r="G37" s="215">
        <f t="shared" si="1"/>
        <v>6333497.2699999996</v>
      </c>
      <c r="H37" s="211">
        <f t="shared" si="2"/>
        <v>71971.559886363626</v>
      </c>
      <c r="I37" s="207">
        <f t="shared" si="3"/>
        <v>88</v>
      </c>
      <c r="J37" s="198">
        <f t="shared" si="0"/>
        <v>5.0161410479264965E-2</v>
      </c>
      <c r="K37" s="199">
        <v>20135</v>
      </c>
      <c r="L37" s="35">
        <v>8630427.8800000008</v>
      </c>
      <c r="M37" s="35">
        <v>922</v>
      </c>
      <c r="N37" s="185">
        <v>14963925.15</v>
      </c>
      <c r="O37" s="62">
        <v>1010</v>
      </c>
    </row>
    <row r="38" spans="1:15" s="34" customFormat="1" ht="18" customHeight="1" thickBot="1" x14ac:dyDescent="0.3">
      <c r="A38" s="223" t="s">
        <v>119</v>
      </c>
      <c r="B38" s="224"/>
      <c r="C38" s="144">
        <v>121393016.98</v>
      </c>
      <c r="D38" s="58">
        <v>912</v>
      </c>
      <c r="E38" s="58">
        <v>60119955.880000003</v>
      </c>
      <c r="F38" s="189">
        <v>2787</v>
      </c>
      <c r="G38" s="216">
        <f t="shared" si="1"/>
        <v>181512972.86000001</v>
      </c>
      <c r="H38" s="212">
        <f t="shared" si="2"/>
        <v>49070.822616923499</v>
      </c>
      <c r="I38" s="208">
        <f t="shared" si="3"/>
        <v>3699</v>
      </c>
      <c r="J38" s="200">
        <f t="shared" si="0"/>
        <v>3.7047818661698491E-2</v>
      </c>
      <c r="K38" s="201">
        <v>154584</v>
      </c>
      <c r="L38" s="58">
        <v>18989546.289999999</v>
      </c>
      <c r="M38" s="58">
        <v>2028</v>
      </c>
      <c r="N38" s="183">
        <v>200502519.15000001</v>
      </c>
      <c r="O38" s="59">
        <v>5727</v>
      </c>
    </row>
    <row r="39" spans="1:15" s="153" customFormat="1" ht="26.45" customHeight="1" thickBot="1" x14ac:dyDescent="0.3">
      <c r="A39" s="225" t="s">
        <v>222</v>
      </c>
      <c r="B39" s="226"/>
      <c r="C39" s="179">
        <f>C38+C32+C26+C20+C14+C8</f>
        <v>448446933.81139237</v>
      </c>
      <c r="D39" s="180">
        <f t="shared" ref="D39:O39" si="4">D38+D32+D26+D20+D14+D8</f>
        <v>3398</v>
      </c>
      <c r="E39" s="180">
        <f t="shared" si="4"/>
        <v>672972164.07379997</v>
      </c>
      <c r="F39" s="192">
        <f t="shared" si="4"/>
        <v>28939</v>
      </c>
      <c r="G39" s="217">
        <f t="shared" si="1"/>
        <v>1121419097.8851924</v>
      </c>
      <c r="H39" s="213">
        <f t="shared" si="2"/>
        <v>34679.132197952575</v>
      </c>
      <c r="I39" s="209">
        <f t="shared" si="3"/>
        <v>32337</v>
      </c>
      <c r="J39" s="202">
        <f t="shared" si="0"/>
        <v>0.37137737411375044</v>
      </c>
      <c r="K39" s="203">
        <v>154584</v>
      </c>
      <c r="L39" s="180">
        <f t="shared" si="4"/>
        <v>160181857.82089999</v>
      </c>
      <c r="M39" s="180">
        <f t="shared" si="4"/>
        <v>25172</v>
      </c>
      <c r="N39" s="180">
        <f t="shared" si="4"/>
        <v>1281600955.7060921</v>
      </c>
      <c r="O39" s="181">
        <f t="shared" si="4"/>
        <v>57409</v>
      </c>
    </row>
  </sheetData>
  <mergeCells count="19">
    <mergeCell ref="G1:K1"/>
    <mergeCell ref="N1:O1"/>
    <mergeCell ref="A8:B8"/>
    <mergeCell ref="A14:B14"/>
    <mergeCell ref="A20:B20"/>
    <mergeCell ref="A15:A19"/>
    <mergeCell ref="A1:A2"/>
    <mergeCell ref="L1:M1"/>
    <mergeCell ref="E1:F1"/>
    <mergeCell ref="C1:D1"/>
    <mergeCell ref="A3:A7"/>
    <mergeCell ref="A9:A13"/>
    <mergeCell ref="A38:B38"/>
    <mergeCell ref="A39:B39"/>
    <mergeCell ref="A21:A25"/>
    <mergeCell ref="A27:A31"/>
    <mergeCell ref="A33:A37"/>
    <mergeCell ref="A26:B26"/>
    <mergeCell ref="A32:B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A892-907E-498E-968F-1965E16E7D3E}">
  <sheetPr>
    <pageSetUpPr fitToPage="1"/>
  </sheetPr>
  <dimension ref="A1:G69"/>
  <sheetViews>
    <sheetView workbookViewId="0"/>
  </sheetViews>
  <sheetFormatPr defaultRowHeight="15" x14ac:dyDescent="0.25"/>
  <cols>
    <col min="1" max="1" width="16.5703125" bestFit="1" customWidth="1"/>
    <col min="2" max="2" width="11.140625" style="12" customWidth="1"/>
    <col min="3" max="3" width="49.7109375" style="12" bestFit="1" customWidth="1"/>
    <col min="4" max="7" width="13.7109375" customWidth="1"/>
  </cols>
  <sheetData>
    <row r="1" spans="1:7" ht="96.75" thickBot="1" x14ac:dyDescent="0.3">
      <c r="A1" s="182" t="s">
        <v>224</v>
      </c>
      <c r="B1" s="116" t="s">
        <v>0</v>
      </c>
      <c r="C1" s="82" t="s">
        <v>113</v>
      </c>
      <c r="D1" s="131" t="s">
        <v>14</v>
      </c>
      <c r="E1" s="118" t="s">
        <v>15</v>
      </c>
      <c r="F1" s="118" t="s">
        <v>26</v>
      </c>
      <c r="G1" s="119" t="s">
        <v>27</v>
      </c>
    </row>
    <row r="2" spans="1:7" x14ac:dyDescent="0.25">
      <c r="A2" s="245" t="s">
        <v>16</v>
      </c>
      <c r="B2" s="29">
        <v>1010</v>
      </c>
      <c r="C2" s="132" t="str">
        <f>LOOKUP(B2,'SHM''S'!A:A,'SHM''S'!B:B)</f>
        <v>De Ideale Woning</v>
      </c>
      <c r="D2" s="133">
        <v>16</v>
      </c>
      <c r="E2" s="36"/>
      <c r="F2" s="37"/>
      <c r="G2" s="38">
        <v>16</v>
      </c>
    </row>
    <row r="3" spans="1:7" x14ac:dyDescent="0.25">
      <c r="A3" s="245"/>
      <c r="B3" s="28">
        <v>1065</v>
      </c>
      <c r="C3" s="84" t="str">
        <f>LOOKUP(B3,'SHM''S'!A:A,'SHM''S'!B:B)</f>
        <v>A.B.C.</v>
      </c>
      <c r="D3" s="90"/>
      <c r="E3" s="2">
        <v>96</v>
      </c>
      <c r="F3" s="6">
        <v>8</v>
      </c>
      <c r="G3" s="7">
        <v>104</v>
      </c>
    </row>
    <row r="4" spans="1:7" x14ac:dyDescent="0.25">
      <c r="A4" s="245"/>
      <c r="B4" s="28">
        <v>1110</v>
      </c>
      <c r="C4" s="84" t="str">
        <f>LOOKUP(B4,'SHM''S'!A:A,'SHM''S'!B:B)</f>
        <v>Goed Wonen.Rupelstreek</v>
      </c>
      <c r="D4" s="90"/>
      <c r="E4" s="2"/>
      <c r="F4" s="6">
        <v>222</v>
      </c>
      <c r="G4" s="7">
        <v>222</v>
      </c>
    </row>
    <row r="5" spans="1:7" x14ac:dyDescent="0.25">
      <c r="A5" s="245"/>
      <c r="B5" s="28">
        <v>1140</v>
      </c>
      <c r="C5" s="84" t="str">
        <f>LOOKUP(B5,'SHM''S'!A:A,'SHM''S'!B:B)</f>
        <v>Woonhaven Antwerpen</v>
      </c>
      <c r="D5" s="90">
        <v>79</v>
      </c>
      <c r="E5" s="2">
        <v>1106</v>
      </c>
      <c r="F5" s="6">
        <v>2244</v>
      </c>
      <c r="G5" s="7">
        <v>3429</v>
      </c>
    </row>
    <row r="6" spans="1:7" x14ac:dyDescent="0.25">
      <c r="A6" s="245"/>
      <c r="B6" s="28">
        <v>1150</v>
      </c>
      <c r="C6" s="84" t="str">
        <f>LOOKUP(B6,'SHM''S'!A:A,'SHM''S'!B:B)</f>
        <v>Volkswoningen van Duffel</v>
      </c>
      <c r="D6" s="90">
        <v>19</v>
      </c>
      <c r="E6" s="2"/>
      <c r="F6" s="6"/>
      <c r="G6" s="7">
        <v>19</v>
      </c>
    </row>
    <row r="7" spans="1:7" x14ac:dyDescent="0.25">
      <c r="A7" s="245"/>
      <c r="B7" s="28">
        <v>1155</v>
      </c>
      <c r="C7" s="84" t="str">
        <f>LOOKUP(B7,'SHM''S'!A:A,'SHM''S'!B:B)</f>
        <v>Geelse Huisvesting</v>
      </c>
      <c r="D7" s="90">
        <v>55</v>
      </c>
      <c r="E7" s="2"/>
      <c r="F7" s="6">
        <v>45</v>
      </c>
      <c r="G7" s="7">
        <v>100</v>
      </c>
    </row>
    <row r="8" spans="1:7" x14ac:dyDescent="0.25">
      <c r="A8" s="245"/>
      <c r="B8" s="28">
        <v>1160</v>
      </c>
      <c r="C8" s="84" t="str">
        <f>LOOKUP(B8,'SHM''S'!A:A,'SHM''S'!B:B)</f>
        <v>Mij. voor de Huisvesting van het kanton  Heist-op-den-Berg</v>
      </c>
      <c r="D8" s="90">
        <v>23</v>
      </c>
      <c r="E8" s="2">
        <v>10</v>
      </c>
      <c r="F8" s="6">
        <v>18</v>
      </c>
      <c r="G8" s="7">
        <v>51</v>
      </c>
    </row>
    <row r="9" spans="1:7" x14ac:dyDescent="0.25">
      <c r="A9" s="245"/>
      <c r="B9" s="28">
        <v>1170</v>
      </c>
      <c r="C9" s="84" t="str">
        <f>LOOKUP(B9,'SHM''S'!A:A,'SHM''S'!B:B)</f>
        <v>De Woonbrug</v>
      </c>
      <c r="D9" s="90"/>
      <c r="E9" s="2"/>
      <c r="F9" s="2">
        <v>30</v>
      </c>
      <c r="G9" s="39">
        <v>30</v>
      </c>
    </row>
    <row r="10" spans="1:7" x14ac:dyDescent="0.25">
      <c r="A10" s="245"/>
      <c r="B10" s="28">
        <v>1210</v>
      </c>
      <c r="C10" s="84" t="str">
        <f>LOOKUP(B10,'SHM''S'!A:A,'SHM''S'!B:B)</f>
        <v>Woonpunt Mechelen</v>
      </c>
      <c r="D10" s="90">
        <v>12</v>
      </c>
      <c r="E10" s="2"/>
      <c r="F10" s="6">
        <v>48</v>
      </c>
      <c r="G10" s="7">
        <v>60</v>
      </c>
    </row>
    <row r="11" spans="1:7" x14ac:dyDescent="0.25">
      <c r="A11" s="245"/>
      <c r="B11" s="28">
        <v>1230</v>
      </c>
      <c r="C11" s="84" t="str">
        <f>LOOKUP(B11,'SHM''S'!A:A,'SHM''S'!B:B)</f>
        <v>Molse Bouwmij. voor de Huisvesting</v>
      </c>
      <c r="D11" s="90"/>
      <c r="E11" s="2">
        <v>3</v>
      </c>
      <c r="F11" s="6">
        <v>73</v>
      </c>
      <c r="G11" s="7">
        <v>76</v>
      </c>
    </row>
    <row r="12" spans="1:7" x14ac:dyDescent="0.25">
      <c r="A12" s="245"/>
      <c r="B12" s="28">
        <v>1250</v>
      </c>
      <c r="C12" s="84" t="str">
        <f>LOOKUP(B12,'SHM''S'!A:A,'SHM''S'!B:B)</f>
        <v>Bouwmij. De Noorderkempen</v>
      </c>
      <c r="D12" s="90"/>
      <c r="E12" s="2">
        <v>88</v>
      </c>
      <c r="F12" s="6">
        <v>50</v>
      </c>
      <c r="G12" s="7">
        <v>138</v>
      </c>
    </row>
    <row r="13" spans="1:7" x14ac:dyDescent="0.25">
      <c r="A13" s="245"/>
      <c r="B13" s="28">
        <v>1256</v>
      </c>
      <c r="C13" s="84" t="str">
        <f>LOOKUP(B13,'SHM''S'!A:A,'SHM''S'!B:B)</f>
        <v>Woonveer Klein-Brabant</v>
      </c>
      <c r="D13" s="90">
        <v>78</v>
      </c>
      <c r="E13" s="2">
        <v>20</v>
      </c>
      <c r="F13" s="2">
        <v>41</v>
      </c>
      <c r="G13" s="39">
        <v>139</v>
      </c>
    </row>
    <row r="14" spans="1:7" x14ac:dyDescent="0.25">
      <c r="A14" s="245"/>
      <c r="B14" s="28">
        <v>1290</v>
      </c>
      <c r="C14" s="84" t="str">
        <f>LOOKUP(B14,'SHM''S'!A:A,'SHM''S'!B:B)</f>
        <v>DE ARK</v>
      </c>
      <c r="D14" s="90">
        <v>33</v>
      </c>
      <c r="E14" s="2">
        <v>147</v>
      </c>
      <c r="F14" s="6">
        <v>345</v>
      </c>
      <c r="G14" s="7">
        <v>525</v>
      </c>
    </row>
    <row r="15" spans="1:7" x14ac:dyDescent="0.25">
      <c r="A15" s="245"/>
      <c r="B15" s="28">
        <v>1300</v>
      </c>
      <c r="C15" s="84" t="str">
        <f>LOOKUP(B15,'SHM''S'!A:A,'SHM''S'!B:B)</f>
        <v>Samenwerkende Maatschappij voor Volkshuisvesting</v>
      </c>
      <c r="D15" s="90"/>
      <c r="E15" s="2">
        <v>121</v>
      </c>
      <c r="F15" s="6"/>
      <c r="G15" s="7">
        <v>121</v>
      </c>
    </row>
    <row r="16" spans="1:7" x14ac:dyDescent="0.25">
      <c r="A16" s="245"/>
      <c r="B16" s="28">
        <v>1310</v>
      </c>
      <c r="C16" s="84" t="str">
        <f>LOOKUP(B16,'SHM''S'!A:A,'SHM''S'!B:B)</f>
        <v>De Voorkempen H.E.</v>
      </c>
      <c r="D16" s="90"/>
      <c r="E16" s="2"/>
      <c r="F16" s="6">
        <v>15</v>
      </c>
      <c r="G16" s="7">
        <v>15</v>
      </c>
    </row>
    <row r="17" spans="1:7" x14ac:dyDescent="0.25">
      <c r="A17" s="246"/>
      <c r="B17" s="28">
        <v>1320</v>
      </c>
      <c r="C17" s="84" t="str">
        <f>LOOKUP(B17,'SHM''S'!A:A,'SHM''S'!B:B)</f>
        <v>Woonpunt Schelde-Rupel</v>
      </c>
      <c r="D17" s="90">
        <v>17</v>
      </c>
      <c r="E17" s="2">
        <v>50</v>
      </c>
      <c r="F17" s="2">
        <v>0</v>
      </c>
      <c r="G17" s="39">
        <v>67</v>
      </c>
    </row>
    <row r="18" spans="1:7" ht="15.75" thickBot="1" x14ac:dyDescent="0.3">
      <c r="A18" s="258" t="s">
        <v>17</v>
      </c>
      <c r="B18" s="260"/>
      <c r="C18" s="85"/>
      <c r="D18" s="91">
        <v>332</v>
      </c>
      <c r="E18" s="3">
        <v>1641</v>
      </c>
      <c r="F18" s="8">
        <v>3139</v>
      </c>
      <c r="G18" s="9">
        <v>5112</v>
      </c>
    </row>
    <row r="19" spans="1:7" x14ac:dyDescent="0.25">
      <c r="A19" s="244" t="s">
        <v>18</v>
      </c>
      <c r="B19" s="33">
        <v>2228</v>
      </c>
      <c r="C19" s="86" t="str">
        <f>LOOKUP(B19,'SHM''S'!A:A,'SHM''S'!B:B)</f>
        <v>Providentia</v>
      </c>
      <c r="D19" s="89"/>
      <c r="E19" s="1">
        <v>31</v>
      </c>
      <c r="F19" s="4">
        <v>88</v>
      </c>
      <c r="G19" s="5">
        <v>119</v>
      </c>
    </row>
    <row r="20" spans="1:7" x14ac:dyDescent="0.25">
      <c r="A20" s="245"/>
      <c r="B20" s="28">
        <v>2250</v>
      </c>
      <c r="C20" s="84" t="str">
        <f>LOOKUP(B20,'SHM''S'!A:A,'SHM''S'!B:B)</f>
        <v>Diest-Uitbreiding</v>
      </c>
      <c r="D20" s="90">
        <v>23</v>
      </c>
      <c r="E20" s="2"/>
      <c r="F20" s="6"/>
      <c r="G20" s="7">
        <v>23</v>
      </c>
    </row>
    <row r="21" spans="1:7" x14ac:dyDescent="0.25">
      <c r="A21" s="245"/>
      <c r="B21" s="28">
        <v>2290</v>
      </c>
      <c r="C21" s="84" t="str">
        <f>LOOKUP(B21,'SHM''S'!A:A,'SHM''S'!B:B)</f>
        <v>Gewestelijke Maatschappij voor Volkshuisvesting</v>
      </c>
      <c r="D21" s="90"/>
      <c r="E21" s="2">
        <v>23</v>
      </c>
      <c r="F21" s="6"/>
      <c r="G21" s="7">
        <v>23</v>
      </c>
    </row>
    <row r="22" spans="1:7" x14ac:dyDescent="0.25">
      <c r="A22" s="245"/>
      <c r="B22" s="28">
        <v>2420</v>
      </c>
      <c r="C22" s="84" t="str">
        <f>LOOKUP(B22,'SHM''S'!A:A,'SHM''S'!B:B)</f>
        <v>Dijledal</v>
      </c>
      <c r="D22" s="90">
        <v>28</v>
      </c>
      <c r="E22" s="2"/>
      <c r="F22" s="6">
        <v>448</v>
      </c>
      <c r="G22" s="7">
        <v>476</v>
      </c>
    </row>
    <row r="23" spans="1:7" x14ac:dyDescent="0.25">
      <c r="A23" s="246"/>
      <c r="B23" s="28">
        <v>2630</v>
      </c>
      <c r="C23" s="84" t="str">
        <f>LOOKUP(B23,'SHM''S'!A:A,'SHM''S'!B:B)</f>
        <v>Inter-Vilvoordse Mij. voor Huisvesting</v>
      </c>
      <c r="D23" s="90">
        <v>19</v>
      </c>
      <c r="E23" s="2"/>
      <c r="F23" s="6"/>
      <c r="G23" s="7">
        <v>19</v>
      </c>
    </row>
    <row r="24" spans="1:7" ht="15.75" thickBot="1" x14ac:dyDescent="0.3">
      <c r="A24" s="258" t="s">
        <v>19</v>
      </c>
      <c r="B24" s="260"/>
      <c r="C24" s="85"/>
      <c r="D24" s="91">
        <v>70</v>
      </c>
      <c r="E24" s="3">
        <v>54</v>
      </c>
      <c r="F24" s="8">
        <v>536</v>
      </c>
      <c r="G24" s="9">
        <v>660</v>
      </c>
    </row>
    <row r="25" spans="1:7" x14ac:dyDescent="0.25">
      <c r="A25" s="244" t="s">
        <v>20</v>
      </c>
      <c r="B25" s="33">
        <v>3060</v>
      </c>
      <c r="C25" s="86" t="str">
        <f>LOOKUP(B25,'SHM''S'!A:A,'SHM''S'!B:B)</f>
        <v>Het Lindenhof</v>
      </c>
      <c r="D25" s="89"/>
      <c r="E25" s="1">
        <v>89</v>
      </c>
      <c r="F25" s="4">
        <v>42</v>
      </c>
      <c r="G25" s="5">
        <v>131</v>
      </c>
    </row>
    <row r="26" spans="1:7" x14ac:dyDescent="0.25">
      <c r="A26" s="245"/>
      <c r="B26" s="28">
        <v>3070</v>
      </c>
      <c r="C26" s="84" t="str">
        <f>LOOKUP(B26,'SHM''S'!A:A,'SHM''S'!B:B)</f>
        <v>Brugse Maatschappij voor Huisvesting</v>
      </c>
      <c r="D26" s="90">
        <v>2</v>
      </c>
      <c r="E26" s="2">
        <v>11</v>
      </c>
      <c r="F26" s="6">
        <v>158</v>
      </c>
      <c r="G26" s="7">
        <v>171</v>
      </c>
    </row>
    <row r="27" spans="1:7" x14ac:dyDescent="0.25">
      <c r="A27" s="245"/>
      <c r="B27" s="28">
        <v>3100</v>
      </c>
      <c r="C27" s="84" t="str">
        <f>LOOKUP(B27,'SHM''S'!A:A,'SHM''S'!B:B)</f>
        <v>Vivendo</v>
      </c>
      <c r="D27" s="90"/>
      <c r="E27" s="2">
        <v>41</v>
      </c>
      <c r="F27" s="6">
        <v>491</v>
      </c>
      <c r="G27" s="7">
        <v>532</v>
      </c>
    </row>
    <row r="28" spans="1:7" x14ac:dyDescent="0.25">
      <c r="A28" s="245"/>
      <c r="B28" s="28">
        <v>3140</v>
      </c>
      <c r="C28" s="84" t="str">
        <f>LOOKUP(B28,'SHM''S'!A:A,'SHM''S'!B:B)</f>
        <v>Mijn Huis</v>
      </c>
      <c r="D28" s="90"/>
      <c r="E28" s="2">
        <v>31</v>
      </c>
      <c r="F28" s="6">
        <v>20</v>
      </c>
      <c r="G28" s="7">
        <v>51</v>
      </c>
    </row>
    <row r="29" spans="1:7" x14ac:dyDescent="0.25">
      <c r="A29" s="245"/>
      <c r="B29" s="28">
        <v>3200</v>
      </c>
      <c r="C29" s="84" t="str">
        <f>LOOKUP(B29,'SHM''S'!A:A,'SHM''S'!B:B)</f>
        <v>Ons Onderdak</v>
      </c>
      <c r="D29" s="90">
        <v>3</v>
      </c>
      <c r="E29" s="2">
        <v>18</v>
      </c>
      <c r="F29" s="6"/>
      <c r="G29" s="7">
        <v>21</v>
      </c>
    </row>
    <row r="30" spans="1:7" x14ac:dyDescent="0.25">
      <c r="A30" s="245"/>
      <c r="B30" s="28">
        <v>3210</v>
      </c>
      <c r="C30" s="84" t="str">
        <f>LOOKUP(B30,'SHM''S'!A:A,'SHM''S'!B:B)</f>
        <v>De Mandelbeek</v>
      </c>
      <c r="D30" s="90"/>
      <c r="E30" s="2">
        <v>53</v>
      </c>
      <c r="F30" s="6"/>
      <c r="G30" s="7">
        <v>53</v>
      </c>
    </row>
    <row r="31" spans="1:7" x14ac:dyDescent="0.25">
      <c r="A31" s="245"/>
      <c r="B31" s="28">
        <v>3220</v>
      </c>
      <c r="C31" s="84" t="str">
        <f>LOOKUP(B31,'SHM''S'!A:A,'SHM''S'!B:B)</f>
        <v>Izegemse Bouwmaatschappij</v>
      </c>
      <c r="D31" s="90"/>
      <c r="E31" s="2">
        <v>19</v>
      </c>
      <c r="F31" s="6">
        <v>28</v>
      </c>
      <c r="G31" s="7">
        <v>47</v>
      </c>
    </row>
    <row r="32" spans="1:7" x14ac:dyDescent="0.25">
      <c r="A32" s="245"/>
      <c r="B32" s="28">
        <v>3230</v>
      </c>
      <c r="C32" s="84" t="str">
        <f>LOOKUP(B32,'SHM''S'!A:A,'SHM''S'!B:B)</f>
        <v>Wonen Regio Kortrijk</v>
      </c>
      <c r="D32" s="90">
        <v>110</v>
      </c>
      <c r="E32" s="2">
        <v>86</v>
      </c>
      <c r="F32" s="6"/>
      <c r="G32" s="7">
        <v>196</v>
      </c>
    </row>
    <row r="33" spans="1:7" x14ac:dyDescent="0.25">
      <c r="A33" s="245"/>
      <c r="B33" s="48">
        <v>3280</v>
      </c>
      <c r="C33" s="84" t="str">
        <f>LOOKUP(B33,'SHM''S'!A:A,'SHM''S'!B:B)</f>
        <v>!Mpuls</v>
      </c>
      <c r="D33" s="90"/>
      <c r="E33" s="2">
        <v>8</v>
      </c>
      <c r="F33" s="6"/>
      <c r="G33" s="7">
        <v>8</v>
      </c>
    </row>
    <row r="34" spans="1:7" x14ac:dyDescent="0.25">
      <c r="A34" s="245"/>
      <c r="B34" s="28">
        <v>3315</v>
      </c>
      <c r="C34" s="84" t="str">
        <f>LOOKUP(B34,'SHM''S'!A:A,'SHM''S'!B:B)</f>
        <v>De Gelukkige Haard</v>
      </c>
      <c r="D34" s="90">
        <v>21</v>
      </c>
      <c r="E34" s="2"/>
      <c r="F34" s="6"/>
      <c r="G34" s="7">
        <v>21</v>
      </c>
    </row>
    <row r="35" spans="1:7" x14ac:dyDescent="0.25">
      <c r="A35" s="245"/>
      <c r="B35" s="28">
        <v>3320</v>
      </c>
      <c r="C35" s="84" t="str">
        <f>LOOKUP(B35,'SHM''S'!A:A,'SHM''S'!B:B)</f>
        <v>De Oostendse Haard</v>
      </c>
      <c r="D35" s="90">
        <v>28</v>
      </c>
      <c r="E35" s="2"/>
      <c r="F35" s="6">
        <v>9</v>
      </c>
      <c r="G35" s="7">
        <v>37</v>
      </c>
    </row>
    <row r="36" spans="1:7" x14ac:dyDescent="0.25">
      <c r="A36" s="245"/>
      <c r="B36" s="28">
        <v>3330</v>
      </c>
      <c r="C36" s="84" t="str">
        <f>LOOKUP(B36,'SHM''S'!A:A,'SHM''S'!B:B)</f>
        <v>De Mandel</v>
      </c>
      <c r="D36" s="90">
        <v>31</v>
      </c>
      <c r="E36" s="2"/>
      <c r="F36" s="6"/>
      <c r="G36" s="7">
        <v>31</v>
      </c>
    </row>
    <row r="37" spans="1:7" x14ac:dyDescent="0.25">
      <c r="A37" s="245"/>
      <c r="B37" s="28">
        <v>3380</v>
      </c>
      <c r="C37" s="84" t="str">
        <f>LOOKUP(B37,'SHM''S'!A:A,'SHM''S'!B:B)</f>
        <v>Tieltse Bouwmaatschappij</v>
      </c>
      <c r="D37" s="90"/>
      <c r="E37" s="2">
        <v>64</v>
      </c>
      <c r="F37" s="6"/>
      <c r="G37" s="7">
        <v>64</v>
      </c>
    </row>
    <row r="38" spans="1:7" x14ac:dyDescent="0.25">
      <c r="A38" s="245"/>
      <c r="B38" s="28">
        <v>3410</v>
      </c>
      <c r="C38" s="84" t="str">
        <f>LOOKUP(B38,'SHM''S'!A:A,'SHM''S'!B:B)</f>
        <v>Helpt Elkander</v>
      </c>
      <c r="D38" s="90"/>
      <c r="E38" s="2">
        <v>5</v>
      </c>
      <c r="F38" s="6">
        <v>21</v>
      </c>
      <c r="G38" s="7">
        <v>26</v>
      </c>
    </row>
    <row r="39" spans="1:7" x14ac:dyDescent="0.25">
      <c r="A39" s="245"/>
      <c r="B39" s="28">
        <v>3421</v>
      </c>
      <c r="C39" s="84" t="str">
        <f>LOOKUP(B39,'SHM''S'!A:A,'SHM''S'!B:B)</f>
        <v>De Leie</v>
      </c>
      <c r="D39" s="90"/>
      <c r="E39" s="2">
        <v>2</v>
      </c>
      <c r="F39" s="6">
        <v>76</v>
      </c>
      <c r="G39" s="7">
        <v>78</v>
      </c>
    </row>
    <row r="40" spans="1:7" x14ac:dyDescent="0.25">
      <c r="A40" s="246"/>
      <c r="B40" s="28">
        <v>3440</v>
      </c>
      <c r="C40" s="84" t="str">
        <f>LOOKUP(B40,'SHM''S'!A:A,'SHM''S'!B:B)</f>
        <v>Eigen Haard (Zwevegem)</v>
      </c>
      <c r="D40" s="90">
        <v>6</v>
      </c>
      <c r="E40" s="2"/>
      <c r="F40" s="6">
        <v>7</v>
      </c>
      <c r="G40" s="7">
        <v>13</v>
      </c>
    </row>
    <row r="41" spans="1:7" ht="15.75" thickBot="1" x14ac:dyDescent="0.3">
      <c r="A41" s="258" t="s">
        <v>21</v>
      </c>
      <c r="B41" s="260"/>
      <c r="C41" s="85"/>
      <c r="D41" s="91">
        <v>201</v>
      </c>
      <c r="E41" s="3">
        <v>427</v>
      </c>
      <c r="F41" s="8">
        <v>852</v>
      </c>
      <c r="G41" s="9">
        <v>1480</v>
      </c>
    </row>
    <row r="42" spans="1:7" x14ac:dyDescent="0.25">
      <c r="A42" s="244" t="s">
        <v>22</v>
      </c>
      <c r="B42" s="33">
        <v>4015</v>
      </c>
      <c r="C42" s="86" t="str">
        <f>LOOKUP(B42,'SHM''S'!A:A,'SHM''S'!B:B)</f>
        <v>Dewaco-Werkerswelzijn</v>
      </c>
      <c r="D42" s="89"/>
      <c r="E42" s="1">
        <v>140</v>
      </c>
      <c r="F42" s="4">
        <v>306</v>
      </c>
      <c r="G42" s="5">
        <v>446</v>
      </c>
    </row>
    <row r="43" spans="1:7" x14ac:dyDescent="0.25">
      <c r="A43" s="245"/>
      <c r="B43" s="28">
        <v>4040</v>
      </c>
      <c r="C43" s="84" t="str">
        <f>LOOKUP(B43,'SHM''S'!A:A,'SHM''S'!B:B)</f>
        <v>Gewestelijke Maatschappij voor Huisvesting</v>
      </c>
      <c r="D43" s="90"/>
      <c r="E43" s="2">
        <v>524</v>
      </c>
      <c r="F43" s="6">
        <v>75</v>
      </c>
      <c r="G43" s="7">
        <v>599</v>
      </c>
    </row>
    <row r="44" spans="1:7" x14ac:dyDescent="0.25">
      <c r="A44" s="245"/>
      <c r="B44" s="28">
        <v>4090</v>
      </c>
      <c r="C44" s="84" t="str">
        <f>LOOKUP(B44,'SHM''S'!A:A,'SHM''S'!B:B)</f>
        <v>Meetjeslandse Bouwmaatschappij voor Volkswoningen</v>
      </c>
      <c r="D44" s="90"/>
      <c r="E44" s="2">
        <v>574</v>
      </c>
      <c r="F44" s="6">
        <v>158</v>
      </c>
      <c r="G44" s="7">
        <v>732</v>
      </c>
    </row>
    <row r="45" spans="1:7" x14ac:dyDescent="0.25">
      <c r="A45" s="245"/>
      <c r="B45" s="28">
        <v>4140</v>
      </c>
      <c r="C45" s="84" t="str">
        <f>LOOKUP(B45,'SHM''S'!A:A,'SHM''S'!B:B)</f>
        <v>De Gentse Haard</v>
      </c>
      <c r="D45" s="90"/>
      <c r="E45" s="2"/>
      <c r="F45" s="6">
        <v>500</v>
      </c>
      <c r="G45" s="7">
        <v>500</v>
      </c>
    </row>
    <row r="46" spans="1:7" x14ac:dyDescent="0.25">
      <c r="A46" s="245"/>
      <c r="B46" s="28">
        <v>4150</v>
      </c>
      <c r="C46" s="84" t="str">
        <f>LOOKUP(B46,'SHM''S'!A:A,'SHM''S'!B:B)</f>
        <v>WoninGent</v>
      </c>
      <c r="D46" s="90"/>
      <c r="E46" s="2">
        <v>41</v>
      </c>
      <c r="F46" s="6">
        <v>207</v>
      </c>
      <c r="G46" s="7">
        <v>248</v>
      </c>
    </row>
    <row r="47" spans="1:7" x14ac:dyDescent="0.25">
      <c r="A47" s="245"/>
      <c r="B47" s="28">
        <v>4160</v>
      </c>
      <c r="C47" s="84" t="str">
        <f>LOOKUP(B47,'SHM''S'!A:A,'SHM''S'!B:B)</f>
        <v>Volkshaard</v>
      </c>
      <c r="D47" s="90"/>
      <c r="E47" s="2">
        <v>163</v>
      </c>
      <c r="F47" s="6">
        <v>640</v>
      </c>
      <c r="G47" s="7">
        <v>803</v>
      </c>
    </row>
    <row r="48" spans="1:7" x14ac:dyDescent="0.25">
      <c r="A48" s="245"/>
      <c r="B48" s="28">
        <v>4190</v>
      </c>
      <c r="C48" s="84" t="str">
        <f>LOOKUP(B48,'SHM''S'!A:A,'SHM''S'!B:B)</f>
        <v>De Zonnige Woonst</v>
      </c>
      <c r="D48" s="90"/>
      <c r="E48" s="2">
        <v>24</v>
      </c>
      <c r="F48" s="6">
        <v>176</v>
      </c>
      <c r="G48" s="7">
        <v>200</v>
      </c>
    </row>
    <row r="49" spans="1:7" x14ac:dyDescent="0.25">
      <c r="A49" s="245"/>
      <c r="B49" s="28">
        <v>4200</v>
      </c>
      <c r="C49" s="84" t="str">
        <f>LOOKUP(B49,'SHM''S'!A:A,'SHM''S'!B:B)</f>
        <v>SHM Denderstreek</v>
      </c>
      <c r="D49" s="90"/>
      <c r="E49" s="2"/>
      <c r="F49" s="6"/>
      <c r="G49" s="7"/>
    </row>
    <row r="50" spans="1:7" x14ac:dyDescent="0.25">
      <c r="A50" s="245"/>
      <c r="B50" s="28">
        <v>4220</v>
      </c>
      <c r="C50" s="84" t="str">
        <f>LOOKUP(B50,'SHM''S'!A:A,'SHM''S'!B:B)</f>
        <v>Tuinwijk</v>
      </c>
      <c r="D50" s="90"/>
      <c r="E50" s="2">
        <v>186</v>
      </c>
      <c r="F50" s="6">
        <v>6</v>
      </c>
      <c r="G50" s="7">
        <v>192</v>
      </c>
    </row>
    <row r="51" spans="1:7" x14ac:dyDescent="0.25">
      <c r="A51" s="245"/>
      <c r="B51" s="28">
        <v>4230</v>
      </c>
      <c r="C51" s="84" t="str">
        <f>LOOKUP(B51,'SHM''S'!A:A,'SHM''S'!B:B)</f>
        <v>HABITARE+</v>
      </c>
      <c r="D51" s="90"/>
      <c r="E51" s="2">
        <v>25</v>
      </c>
      <c r="F51" s="6"/>
      <c r="G51" s="7">
        <v>25</v>
      </c>
    </row>
    <row r="52" spans="1:7" x14ac:dyDescent="0.25">
      <c r="A52" s="245"/>
      <c r="B52" s="28">
        <v>4270</v>
      </c>
      <c r="C52" s="84" t="str">
        <f>LOOKUP(B52,'SHM''S'!A:A,'SHM''S'!B:B)</f>
        <v>Sociale Huisvestingsmaatschappij Vlaamse Ardennen</v>
      </c>
      <c r="D52" s="90">
        <v>6</v>
      </c>
      <c r="E52" s="2"/>
      <c r="F52" s="6">
        <v>122</v>
      </c>
      <c r="G52" s="7">
        <v>128</v>
      </c>
    </row>
    <row r="53" spans="1:7" x14ac:dyDescent="0.25">
      <c r="A53" s="245"/>
      <c r="B53" s="28">
        <v>4280</v>
      </c>
      <c r="C53" s="84" t="str">
        <f>LOOKUP(B53,'SHM''S'!A:A,'SHM''S'!B:B)</f>
        <v>De Nieuwe Haard</v>
      </c>
      <c r="D53" s="90"/>
      <c r="E53" s="2">
        <v>1</v>
      </c>
      <c r="F53" s="6"/>
      <c r="G53" s="7">
        <v>1</v>
      </c>
    </row>
    <row r="54" spans="1:7" x14ac:dyDescent="0.25">
      <c r="A54" s="245"/>
      <c r="B54" s="28">
        <v>4310</v>
      </c>
      <c r="C54" s="84" t="str">
        <f>LOOKUP(B54,'SHM''S'!A:A,'SHM''S'!B:B)</f>
        <v>Sint-Niklase Mij. voor de Huisvesting</v>
      </c>
      <c r="D54" s="90"/>
      <c r="E54" s="2">
        <v>60</v>
      </c>
      <c r="F54" s="6">
        <v>7</v>
      </c>
      <c r="G54" s="7">
        <v>67</v>
      </c>
    </row>
    <row r="55" spans="1:7" x14ac:dyDescent="0.25">
      <c r="A55" s="245"/>
      <c r="B55" s="28">
        <v>4320</v>
      </c>
      <c r="C55" s="84" t="str">
        <f>LOOKUP(B55,'SHM''S'!A:A,'SHM''S'!B:B)</f>
        <v>WoonAnker Waas</v>
      </c>
      <c r="D55" s="90"/>
      <c r="E55" s="2">
        <v>181</v>
      </c>
      <c r="F55" s="6">
        <v>35</v>
      </c>
      <c r="G55" s="7">
        <v>216</v>
      </c>
    </row>
    <row r="56" spans="1:7" x14ac:dyDescent="0.25">
      <c r="A56" s="245"/>
      <c r="B56" s="28">
        <v>4340</v>
      </c>
      <c r="C56" s="84" t="str">
        <f>LOOKUP(B56,'SHM''S'!A:A,'SHM''S'!B:B)</f>
        <v>Eigen Dak</v>
      </c>
      <c r="D56" s="90"/>
      <c r="E56" s="2"/>
      <c r="F56" s="6">
        <v>11</v>
      </c>
      <c r="G56" s="7">
        <v>11</v>
      </c>
    </row>
    <row r="57" spans="1:7" x14ac:dyDescent="0.25">
      <c r="A57" s="245"/>
      <c r="B57" s="28">
        <v>4350</v>
      </c>
      <c r="C57" s="84" t="str">
        <f>LOOKUP(B57,'SHM''S'!A:A,'SHM''S'!B:B)</f>
        <v>Gew. Mij. voor Woningbouw</v>
      </c>
      <c r="D57" s="90"/>
      <c r="E57" s="2">
        <v>42</v>
      </c>
      <c r="F57" s="6">
        <v>66</v>
      </c>
      <c r="G57" s="7">
        <v>108</v>
      </c>
    </row>
    <row r="58" spans="1:7" x14ac:dyDescent="0.25">
      <c r="A58" s="246"/>
      <c r="B58" s="28">
        <v>4360</v>
      </c>
      <c r="C58" s="84" t="str">
        <f>LOOKUP(B58,'SHM''S'!A:A,'SHM''S'!B:B)</f>
        <v>cvba Wonen</v>
      </c>
      <c r="D58" s="90">
        <v>8</v>
      </c>
      <c r="E58" s="2">
        <v>208</v>
      </c>
      <c r="F58" s="6"/>
      <c r="G58" s="7">
        <v>216</v>
      </c>
    </row>
    <row r="59" spans="1:7" ht="15.75" thickBot="1" x14ac:dyDescent="0.3">
      <c r="A59" s="258" t="s">
        <v>23</v>
      </c>
      <c r="B59" s="260"/>
      <c r="C59" s="85"/>
      <c r="D59" s="91">
        <v>14</v>
      </c>
      <c r="E59" s="3">
        <v>2169</v>
      </c>
      <c r="F59" s="8">
        <v>2309</v>
      </c>
      <c r="G59" s="9">
        <v>4492</v>
      </c>
    </row>
    <row r="60" spans="1:7" x14ac:dyDescent="0.25">
      <c r="A60" s="244" t="s">
        <v>24</v>
      </c>
      <c r="B60" s="33">
        <v>7000</v>
      </c>
      <c r="C60" s="86" t="str">
        <f>LOOKUP(B60,'SHM''S'!A:A,'SHM''S'!B:B)</f>
        <v>Kantonnale Bouwmij. van Beringen voor Huisvesting</v>
      </c>
      <c r="D60" s="89"/>
      <c r="E60" s="1">
        <v>156</v>
      </c>
      <c r="F60" s="4">
        <v>293</v>
      </c>
      <c r="G60" s="5">
        <v>449</v>
      </c>
    </row>
    <row r="61" spans="1:7" x14ac:dyDescent="0.25">
      <c r="A61" s="245"/>
      <c r="B61" s="28">
        <v>7030</v>
      </c>
      <c r="C61" s="84" t="str">
        <f>LOOKUP(B61,'SHM''S'!A:A,'SHM''S'!B:B)</f>
        <v>Nieuw Dak</v>
      </c>
      <c r="D61" s="90">
        <v>44</v>
      </c>
      <c r="E61" s="2"/>
      <c r="F61" s="6">
        <v>201</v>
      </c>
      <c r="G61" s="7">
        <v>245</v>
      </c>
    </row>
    <row r="62" spans="1:7" x14ac:dyDescent="0.25">
      <c r="A62" s="245"/>
      <c r="B62" s="28">
        <v>7050</v>
      </c>
      <c r="C62" s="84" t="str">
        <f>LOOKUP(B62,'SHM''S'!A:A,'SHM''S'!B:B)</f>
        <v>Hacosi</v>
      </c>
      <c r="D62" s="90"/>
      <c r="E62" s="2"/>
      <c r="F62" s="6">
        <v>479</v>
      </c>
      <c r="G62" s="7">
        <v>479</v>
      </c>
    </row>
    <row r="63" spans="1:7" x14ac:dyDescent="0.25">
      <c r="A63" s="245"/>
      <c r="B63" s="28">
        <v>7055</v>
      </c>
      <c r="C63" s="84" t="str">
        <f>LOOKUP(B63,'SHM''S'!A:A,'SHM''S'!B:B)</f>
        <v>Cordium</v>
      </c>
      <c r="D63" s="90"/>
      <c r="E63" s="2">
        <v>55</v>
      </c>
      <c r="F63" s="6">
        <v>11</v>
      </c>
      <c r="G63" s="7">
        <v>66</v>
      </c>
    </row>
    <row r="64" spans="1:7" x14ac:dyDescent="0.25">
      <c r="A64" s="245"/>
      <c r="B64" s="28">
        <v>7064</v>
      </c>
      <c r="C64" s="84" t="str">
        <f>LOOKUP(B64,'SHM''S'!A:A,'SHM''S'!B:B)</f>
        <v>Kempisch Tehuis</v>
      </c>
      <c r="D64" s="90">
        <v>19</v>
      </c>
      <c r="E64" s="2">
        <v>308</v>
      </c>
      <c r="F64" s="6">
        <v>59</v>
      </c>
      <c r="G64" s="7">
        <v>386</v>
      </c>
    </row>
    <row r="65" spans="1:7" x14ac:dyDescent="0.25">
      <c r="A65" s="245"/>
      <c r="B65" s="28">
        <v>7070</v>
      </c>
      <c r="C65" s="84" t="str">
        <f>LOOKUP(B65,'SHM''S'!A:A,'SHM''S'!B:B)</f>
        <v>Ons Dak</v>
      </c>
      <c r="D65" s="90"/>
      <c r="E65" s="2">
        <v>147</v>
      </c>
      <c r="F65" s="6">
        <v>206</v>
      </c>
      <c r="G65" s="7">
        <v>353</v>
      </c>
    </row>
    <row r="66" spans="1:7" x14ac:dyDescent="0.25">
      <c r="A66" s="245"/>
      <c r="B66" s="28">
        <v>7090</v>
      </c>
      <c r="C66" s="84" t="str">
        <f>LOOKUP(B66,'SHM''S'!A:A,'SHM''S'!B:B)</f>
        <v>Nieuw Sint-Truiden</v>
      </c>
      <c r="D66" s="90">
        <v>59</v>
      </c>
      <c r="E66" s="2">
        <v>19</v>
      </c>
      <c r="F66" s="6">
        <v>213</v>
      </c>
      <c r="G66" s="7">
        <v>291</v>
      </c>
    </row>
    <row r="67" spans="1:7" x14ac:dyDescent="0.25">
      <c r="A67" s="246"/>
      <c r="B67" s="28">
        <v>7110</v>
      </c>
      <c r="C67" s="84" t="str">
        <f>LOOKUP(B67,'SHM''S'!A:A,'SHM''S'!B:B)</f>
        <v>WOONZO</v>
      </c>
      <c r="D67" s="90"/>
      <c r="E67" s="2">
        <v>200</v>
      </c>
      <c r="F67" s="6"/>
      <c r="G67" s="7">
        <v>200</v>
      </c>
    </row>
    <row r="68" spans="1:7" ht="15.75" thickBot="1" x14ac:dyDescent="0.3">
      <c r="A68" s="258" t="s">
        <v>25</v>
      </c>
      <c r="B68" s="259"/>
      <c r="C68" s="87"/>
      <c r="D68" s="91">
        <v>122</v>
      </c>
      <c r="E68" s="3">
        <v>885</v>
      </c>
      <c r="F68" s="8">
        <v>1462</v>
      </c>
      <c r="G68" s="9">
        <v>2369</v>
      </c>
    </row>
    <row r="69" spans="1:7" ht="25.15" customHeight="1" thickBot="1" x14ac:dyDescent="0.3">
      <c r="A69" s="242" t="s">
        <v>124</v>
      </c>
      <c r="B69" s="243"/>
      <c r="C69" s="88"/>
      <c r="D69" s="92">
        <f>D68+D59+D41+D24+D18</f>
        <v>739</v>
      </c>
      <c r="E69" s="71">
        <f t="shared" ref="E69:G69" si="0">E68+E59+E41+E24+E18</f>
        <v>5176</v>
      </c>
      <c r="F69" s="72">
        <f t="shared" si="0"/>
        <v>8298</v>
      </c>
      <c r="G69" s="73">
        <f t="shared" si="0"/>
        <v>14113</v>
      </c>
    </row>
  </sheetData>
  <autoFilter ref="A1:G69" xr:uid="{598E3CBD-69B3-440C-B248-6861DECF67E1}"/>
  <mergeCells count="11">
    <mergeCell ref="A68:B68"/>
    <mergeCell ref="A69:B69"/>
    <mergeCell ref="A2:A17"/>
    <mergeCell ref="A42:A58"/>
    <mergeCell ref="A60:A67"/>
    <mergeCell ref="A18:B18"/>
    <mergeCell ref="A24:B24"/>
    <mergeCell ref="A41:B41"/>
    <mergeCell ref="A59:B59"/>
    <mergeCell ref="A19:A23"/>
    <mergeCell ref="A25:A40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2648A-E247-4A3E-B4E5-7AA101D430B5}">
  <sheetPr>
    <pageSetUpPr fitToPage="1"/>
  </sheetPr>
  <dimension ref="A1:G69"/>
  <sheetViews>
    <sheetView workbookViewId="0">
      <selection sqref="A1:G1048576"/>
    </sheetView>
  </sheetViews>
  <sheetFormatPr defaultRowHeight="15" x14ac:dyDescent="0.25"/>
  <cols>
    <col min="1" max="1" width="18.5703125" bestFit="1" customWidth="1"/>
    <col min="2" max="2" width="9.42578125" style="12" bestFit="1" customWidth="1"/>
    <col min="3" max="3" width="49.7109375" style="12" bestFit="1" customWidth="1"/>
    <col min="4" max="7" width="15" customWidth="1"/>
  </cols>
  <sheetData>
    <row r="1" spans="1:7" ht="96" thickBot="1" x14ac:dyDescent="0.3">
      <c r="A1" s="182" t="s">
        <v>233</v>
      </c>
      <c r="B1" s="116" t="s">
        <v>0</v>
      </c>
      <c r="C1" s="117" t="s">
        <v>113</v>
      </c>
      <c r="D1" s="131" t="s">
        <v>14</v>
      </c>
      <c r="E1" s="118" t="s">
        <v>15</v>
      </c>
      <c r="F1" s="118" t="s">
        <v>26</v>
      </c>
      <c r="G1" s="119" t="s">
        <v>27</v>
      </c>
    </row>
    <row r="2" spans="1:7" x14ac:dyDescent="0.25">
      <c r="A2" s="245" t="s">
        <v>16</v>
      </c>
      <c r="B2" s="29">
        <v>1010</v>
      </c>
      <c r="C2" s="132" t="str">
        <f>LOOKUP(B2,'SHM''S'!A:A,'SHM''S'!B:B)</f>
        <v>De Ideale Woning</v>
      </c>
      <c r="D2" s="30">
        <v>2195263.4500000002</v>
      </c>
      <c r="E2" s="31"/>
      <c r="F2" s="41"/>
      <c r="G2" s="32">
        <v>2195263.4500000002</v>
      </c>
    </row>
    <row r="3" spans="1:7" x14ac:dyDescent="0.25">
      <c r="A3" s="245"/>
      <c r="B3" s="28">
        <v>1065</v>
      </c>
      <c r="C3" s="84" t="str">
        <f>LOOKUP(B3,'SHM''S'!A:A,'SHM''S'!B:B)</f>
        <v>A.B.C.</v>
      </c>
      <c r="D3" s="20"/>
      <c r="E3" s="15">
        <v>10079412.390000001</v>
      </c>
      <c r="F3" s="40">
        <v>476289.93</v>
      </c>
      <c r="G3" s="16">
        <v>10555702.32</v>
      </c>
    </row>
    <row r="4" spans="1:7" x14ac:dyDescent="0.25">
      <c r="A4" s="245"/>
      <c r="B4" s="28">
        <v>1110</v>
      </c>
      <c r="C4" s="84" t="str">
        <f>LOOKUP(B4,'SHM''S'!A:A,'SHM''S'!B:B)</f>
        <v>Goed Wonen.Rupelstreek</v>
      </c>
      <c r="D4" s="20"/>
      <c r="E4" s="15"/>
      <c r="F4" s="40">
        <v>362050.5</v>
      </c>
      <c r="G4" s="16">
        <v>362050.5</v>
      </c>
    </row>
    <row r="5" spans="1:7" x14ac:dyDescent="0.25">
      <c r="A5" s="245"/>
      <c r="B5" s="28">
        <v>1140</v>
      </c>
      <c r="C5" s="84" t="str">
        <f>LOOKUP(B5,'SHM''S'!A:A,'SHM''S'!B:B)</f>
        <v>Woonhaven Antwerpen</v>
      </c>
      <c r="D5" s="20">
        <v>11639191.09</v>
      </c>
      <c r="E5" s="15">
        <v>35143779.180000007</v>
      </c>
      <c r="F5" s="40">
        <v>10678598.369999999</v>
      </c>
      <c r="G5" s="16">
        <v>57461568.640000008</v>
      </c>
    </row>
    <row r="6" spans="1:7" x14ac:dyDescent="0.25">
      <c r="A6" s="245"/>
      <c r="B6" s="28">
        <v>1150</v>
      </c>
      <c r="C6" s="84" t="str">
        <f>LOOKUP(B6,'SHM''S'!A:A,'SHM''S'!B:B)</f>
        <v>Volkswoningen van Duffel</v>
      </c>
      <c r="D6" s="20">
        <v>2208277.34</v>
      </c>
      <c r="E6" s="15"/>
      <c r="F6" s="40"/>
      <c r="G6" s="16">
        <v>2208277.34</v>
      </c>
    </row>
    <row r="7" spans="1:7" x14ac:dyDescent="0.25">
      <c r="A7" s="245"/>
      <c r="B7" s="28">
        <v>1155</v>
      </c>
      <c r="C7" s="84" t="str">
        <f>LOOKUP(B7,'SHM''S'!A:A,'SHM''S'!B:B)</f>
        <v>Geelse Huisvesting</v>
      </c>
      <c r="D7" s="20">
        <v>6884659.8999999994</v>
      </c>
      <c r="E7" s="15"/>
      <c r="F7" s="40">
        <v>135459.99040000001</v>
      </c>
      <c r="G7" s="16">
        <v>7020119.8903999999</v>
      </c>
    </row>
    <row r="8" spans="1:7" x14ac:dyDescent="0.25">
      <c r="A8" s="245"/>
      <c r="B8" s="28">
        <v>1160</v>
      </c>
      <c r="C8" s="84" t="str">
        <f>LOOKUP(B8,'SHM''S'!A:A,'SHM''S'!B:B)</f>
        <v>Mij. voor de Huisvesting van het kanton  Heist-op-den-Berg</v>
      </c>
      <c r="D8" s="20">
        <v>3266920.15</v>
      </c>
      <c r="E8" s="15">
        <v>85584.59</v>
      </c>
      <c r="F8" s="40">
        <v>1007902.03</v>
      </c>
      <c r="G8" s="16">
        <v>4360406.7699999996</v>
      </c>
    </row>
    <row r="9" spans="1:7" x14ac:dyDescent="0.25">
      <c r="A9" s="245"/>
      <c r="B9" s="28">
        <v>1170</v>
      </c>
      <c r="C9" s="84" t="str">
        <f>LOOKUP(B9,'SHM''S'!A:A,'SHM''S'!B:B)</f>
        <v>De Woonbrug</v>
      </c>
      <c r="D9" s="20"/>
      <c r="E9" s="15"/>
      <c r="F9" s="15">
        <v>302701.71999999997</v>
      </c>
      <c r="G9" s="43">
        <v>302701.71999999997</v>
      </c>
    </row>
    <row r="10" spans="1:7" x14ac:dyDescent="0.25">
      <c r="A10" s="245"/>
      <c r="B10" s="28">
        <v>1210</v>
      </c>
      <c r="C10" s="84" t="str">
        <f>LOOKUP(B10,'SHM''S'!A:A,'SHM''S'!B:B)</f>
        <v>Woonpunt Mechelen</v>
      </c>
      <c r="D10" s="20">
        <v>1515429.17</v>
      </c>
      <c r="E10" s="15"/>
      <c r="F10" s="40">
        <v>2963278.61</v>
      </c>
      <c r="G10" s="16">
        <v>4478707.7799999993</v>
      </c>
    </row>
    <row r="11" spans="1:7" x14ac:dyDescent="0.25">
      <c r="A11" s="245"/>
      <c r="B11" s="28">
        <v>1230</v>
      </c>
      <c r="C11" s="84" t="str">
        <f>LOOKUP(B11,'SHM''S'!A:A,'SHM''S'!B:B)</f>
        <v>Molse Bouwmij. voor de Huisvesting</v>
      </c>
      <c r="D11" s="20"/>
      <c r="E11" s="15">
        <v>38642</v>
      </c>
      <c r="F11" s="40">
        <v>588316.26</v>
      </c>
      <c r="G11" s="16">
        <v>626958.26</v>
      </c>
    </row>
    <row r="12" spans="1:7" x14ac:dyDescent="0.25">
      <c r="A12" s="245"/>
      <c r="B12" s="28">
        <v>1250</v>
      </c>
      <c r="C12" s="84" t="str">
        <f>LOOKUP(B12,'SHM''S'!A:A,'SHM''S'!B:B)</f>
        <v>Bouwmij. De Noorderkempen</v>
      </c>
      <c r="D12" s="20"/>
      <c r="E12" s="15">
        <v>327773.3</v>
      </c>
      <c r="F12" s="40">
        <v>81050</v>
      </c>
      <c r="G12" s="16">
        <v>408823.3</v>
      </c>
    </row>
    <row r="13" spans="1:7" x14ac:dyDescent="0.25">
      <c r="A13" s="245"/>
      <c r="B13" s="28">
        <v>1256</v>
      </c>
      <c r="C13" s="84" t="str">
        <f>LOOKUP(B13,'SHM''S'!A:A,'SHM''S'!B:B)</f>
        <v>Woonveer Klein-Brabant</v>
      </c>
      <c r="D13" s="20">
        <v>9783531.5099999998</v>
      </c>
      <c r="E13" s="15">
        <v>59250</v>
      </c>
      <c r="F13" s="15">
        <v>2264374.71</v>
      </c>
      <c r="G13" s="43">
        <v>12107156.219999999</v>
      </c>
    </row>
    <row r="14" spans="1:7" x14ac:dyDescent="0.25">
      <c r="A14" s="245"/>
      <c r="B14" s="28">
        <v>1290</v>
      </c>
      <c r="C14" s="84" t="str">
        <f>LOOKUP(B14,'SHM''S'!A:A,'SHM''S'!B:B)</f>
        <v>DE ARK</v>
      </c>
      <c r="D14" s="20">
        <v>4537408.1191304345</v>
      </c>
      <c r="E14" s="15">
        <v>825871.89</v>
      </c>
      <c r="F14" s="40">
        <v>6228625.3100000005</v>
      </c>
      <c r="G14" s="16">
        <v>11591905.319130436</v>
      </c>
    </row>
    <row r="15" spans="1:7" x14ac:dyDescent="0.25">
      <c r="A15" s="245"/>
      <c r="B15" s="28">
        <v>1300</v>
      </c>
      <c r="C15" s="84" t="str">
        <f>LOOKUP(B15,'SHM''S'!A:A,'SHM''S'!B:B)</f>
        <v>Samenwerkende Maatschappij voor Volkshuisvesting</v>
      </c>
      <c r="D15" s="20"/>
      <c r="E15" s="15">
        <v>380357.38</v>
      </c>
      <c r="F15" s="40"/>
      <c r="G15" s="16">
        <v>380357.38</v>
      </c>
    </row>
    <row r="16" spans="1:7" x14ac:dyDescent="0.25">
      <c r="A16" s="245"/>
      <c r="B16" s="28">
        <v>1310</v>
      </c>
      <c r="C16" s="84" t="str">
        <f>LOOKUP(B16,'SHM''S'!A:A,'SHM''S'!B:B)</f>
        <v>De Voorkempen H.E.</v>
      </c>
      <c r="D16" s="20"/>
      <c r="E16" s="15"/>
      <c r="F16" s="40">
        <v>2275</v>
      </c>
      <c r="G16" s="16">
        <v>2275</v>
      </c>
    </row>
    <row r="17" spans="1:7" x14ac:dyDescent="0.25">
      <c r="A17" s="246"/>
      <c r="B17" s="28">
        <v>1320</v>
      </c>
      <c r="C17" s="84" t="str">
        <f>LOOKUP(B17,'SHM''S'!A:A,'SHM''S'!B:B)</f>
        <v>Woonpunt Schelde-Rupel</v>
      </c>
      <c r="D17" s="20">
        <v>1724288.84</v>
      </c>
      <c r="E17" s="15">
        <v>814529.92</v>
      </c>
      <c r="F17" s="15"/>
      <c r="G17" s="43">
        <v>2538818.7600000002</v>
      </c>
    </row>
    <row r="18" spans="1:7" ht="15.75" thickBot="1" x14ac:dyDescent="0.3">
      <c r="A18" s="258" t="s">
        <v>17</v>
      </c>
      <c r="B18" s="260"/>
      <c r="C18" s="85"/>
      <c r="D18" s="21">
        <v>43754969.569130436</v>
      </c>
      <c r="E18" s="17">
        <v>47755200.650000013</v>
      </c>
      <c r="F18" s="44">
        <v>25090922.430399999</v>
      </c>
      <c r="G18" s="18">
        <v>116601092.64953044</v>
      </c>
    </row>
    <row r="19" spans="1:7" x14ac:dyDescent="0.25">
      <c r="A19" s="244" t="s">
        <v>18</v>
      </c>
      <c r="B19" s="33">
        <v>2228</v>
      </c>
      <c r="C19" s="86" t="str">
        <f>LOOKUP(B19,'SHM''S'!A:A,'SHM''S'!B:B)</f>
        <v>Providentia</v>
      </c>
      <c r="D19" s="19"/>
      <c r="E19" s="13">
        <v>3163950.26</v>
      </c>
      <c r="F19" s="42">
        <v>532159.75</v>
      </c>
      <c r="G19" s="14">
        <v>3696110.01</v>
      </c>
    </row>
    <row r="20" spans="1:7" x14ac:dyDescent="0.25">
      <c r="A20" s="245"/>
      <c r="B20" s="28">
        <v>2250</v>
      </c>
      <c r="C20" s="84" t="str">
        <f>LOOKUP(B20,'SHM''S'!A:A,'SHM''S'!B:B)</f>
        <v>Diest-Uitbreiding</v>
      </c>
      <c r="D20" s="20">
        <v>2661551.42</v>
      </c>
      <c r="E20" s="15"/>
      <c r="F20" s="40"/>
      <c r="G20" s="16">
        <v>2661551.42</v>
      </c>
    </row>
    <row r="21" spans="1:7" x14ac:dyDescent="0.25">
      <c r="A21" s="245"/>
      <c r="B21" s="28">
        <v>2290</v>
      </c>
      <c r="C21" s="84" t="str">
        <f>LOOKUP(B21,'SHM''S'!A:A,'SHM''S'!B:B)</f>
        <v>Gewestelijke Maatschappij voor Volkshuisvesting</v>
      </c>
      <c r="D21" s="20"/>
      <c r="E21" s="15">
        <v>2702330.2</v>
      </c>
      <c r="F21" s="40"/>
      <c r="G21" s="16">
        <v>2702330.2</v>
      </c>
    </row>
    <row r="22" spans="1:7" x14ac:dyDescent="0.25">
      <c r="A22" s="245"/>
      <c r="B22" s="28">
        <v>2420</v>
      </c>
      <c r="C22" s="84" t="str">
        <f>LOOKUP(B22,'SHM''S'!A:A,'SHM''S'!B:B)</f>
        <v>Dijledal</v>
      </c>
      <c r="D22" s="20">
        <v>3364379.56</v>
      </c>
      <c r="E22" s="15"/>
      <c r="F22" s="40">
        <v>251117.21</v>
      </c>
      <c r="G22" s="16">
        <v>3615496.77</v>
      </c>
    </row>
    <row r="23" spans="1:7" x14ac:dyDescent="0.25">
      <c r="A23" s="246"/>
      <c r="B23" s="28">
        <v>2630</v>
      </c>
      <c r="C23" s="84" t="str">
        <f>LOOKUP(B23,'SHM''S'!A:A,'SHM''S'!B:B)</f>
        <v>Inter-Vilvoordse Mij. voor Huisvesting</v>
      </c>
      <c r="D23" s="20">
        <v>2493077.08</v>
      </c>
      <c r="E23" s="15"/>
      <c r="F23" s="40"/>
      <c r="G23" s="16">
        <v>2493077.08</v>
      </c>
    </row>
    <row r="24" spans="1:7" ht="15.75" thickBot="1" x14ac:dyDescent="0.3">
      <c r="A24" s="258" t="s">
        <v>19</v>
      </c>
      <c r="B24" s="260"/>
      <c r="C24" s="85"/>
      <c r="D24" s="21">
        <v>8519008.0600000005</v>
      </c>
      <c r="E24" s="17">
        <v>5866280.46</v>
      </c>
      <c r="F24" s="44">
        <v>783276.96</v>
      </c>
      <c r="G24" s="18">
        <v>15168565.479999999</v>
      </c>
    </row>
    <row r="25" spans="1:7" x14ac:dyDescent="0.25">
      <c r="A25" s="244" t="s">
        <v>20</v>
      </c>
      <c r="B25" s="33">
        <v>3060</v>
      </c>
      <c r="C25" s="86" t="str">
        <f>LOOKUP(B25,'SHM''S'!A:A,'SHM''S'!B:B)</f>
        <v>Het Lindenhof</v>
      </c>
      <c r="D25" s="19"/>
      <c r="E25" s="13">
        <v>157048.12</v>
      </c>
      <c r="F25" s="42">
        <v>57270</v>
      </c>
      <c r="G25" s="14">
        <v>214318.12</v>
      </c>
    </row>
    <row r="26" spans="1:7" x14ac:dyDescent="0.25">
      <c r="A26" s="245"/>
      <c r="B26" s="28">
        <v>3070</v>
      </c>
      <c r="C26" s="84" t="str">
        <f>LOOKUP(B26,'SHM''S'!A:A,'SHM''S'!B:B)</f>
        <v>Brugse Maatschappij voor Huisvesting</v>
      </c>
      <c r="D26" s="20">
        <v>302949.03000000003</v>
      </c>
      <c r="E26" s="15">
        <v>578540.78</v>
      </c>
      <c r="F26" s="40">
        <v>417268.72</v>
      </c>
      <c r="G26" s="16">
        <v>1298758.53</v>
      </c>
    </row>
    <row r="27" spans="1:7" x14ac:dyDescent="0.25">
      <c r="A27" s="245"/>
      <c r="B27" s="28">
        <v>3100</v>
      </c>
      <c r="C27" s="84" t="str">
        <f>LOOKUP(B27,'SHM''S'!A:A,'SHM''S'!B:B)</f>
        <v>Vivendo</v>
      </c>
      <c r="D27" s="20"/>
      <c r="E27" s="15">
        <v>334827.42</v>
      </c>
      <c r="F27" s="40">
        <v>3897537.7399999998</v>
      </c>
      <c r="G27" s="16">
        <v>4232365.16</v>
      </c>
    </row>
    <row r="28" spans="1:7" x14ac:dyDescent="0.25">
      <c r="A28" s="245"/>
      <c r="B28" s="28">
        <v>3140</v>
      </c>
      <c r="C28" s="84" t="str">
        <f>LOOKUP(B28,'SHM''S'!A:A,'SHM''S'!B:B)</f>
        <v>Mijn Huis</v>
      </c>
      <c r="D28" s="20"/>
      <c r="E28" s="15">
        <v>181047.44</v>
      </c>
      <c r="F28" s="40">
        <v>125570.87</v>
      </c>
      <c r="G28" s="16">
        <v>306618.31</v>
      </c>
    </row>
    <row r="29" spans="1:7" x14ac:dyDescent="0.25">
      <c r="A29" s="245"/>
      <c r="B29" s="28">
        <v>3200</v>
      </c>
      <c r="C29" s="84" t="str">
        <f>LOOKUP(B29,'SHM''S'!A:A,'SHM''S'!B:B)</f>
        <v>Ons Onderdak</v>
      </c>
      <c r="D29" s="20">
        <v>361055.3</v>
      </c>
      <c r="E29" s="15">
        <v>706614.97</v>
      </c>
      <c r="F29" s="40"/>
      <c r="G29" s="16">
        <v>1067670.27</v>
      </c>
    </row>
    <row r="30" spans="1:7" x14ac:dyDescent="0.25">
      <c r="A30" s="245"/>
      <c r="B30" s="28">
        <v>3210</v>
      </c>
      <c r="C30" s="84" t="str">
        <f>LOOKUP(B30,'SHM''S'!A:A,'SHM''S'!B:B)</f>
        <v>De Mandelbeek</v>
      </c>
      <c r="D30" s="20"/>
      <c r="E30" s="15">
        <v>424998.3</v>
      </c>
      <c r="F30" s="40"/>
      <c r="G30" s="16">
        <v>424998.3</v>
      </c>
    </row>
    <row r="31" spans="1:7" x14ac:dyDescent="0.25">
      <c r="A31" s="245"/>
      <c r="B31" s="28">
        <v>3220</v>
      </c>
      <c r="C31" s="84" t="str">
        <f>LOOKUP(B31,'SHM''S'!A:A,'SHM''S'!B:B)</f>
        <v>Izegemse Bouwmaatschappij</v>
      </c>
      <c r="D31" s="20"/>
      <c r="E31" s="15">
        <v>64415.3</v>
      </c>
      <c r="F31" s="40">
        <v>25445.489999999998</v>
      </c>
      <c r="G31" s="16">
        <v>89860.790000000008</v>
      </c>
    </row>
    <row r="32" spans="1:7" x14ac:dyDescent="0.25">
      <c r="A32" s="245"/>
      <c r="B32" s="28">
        <v>3230</v>
      </c>
      <c r="C32" s="84" t="str">
        <f>LOOKUP(B32,'SHM''S'!A:A,'SHM''S'!B:B)</f>
        <v>Wonen Regio Kortrijk</v>
      </c>
      <c r="D32" s="20">
        <v>13840738.66</v>
      </c>
      <c r="E32" s="15">
        <v>1013815.16</v>
      </c>
      <c r="F32" s="40"/>
      <c r="G32" s="16">
        <v>14854553.82</v>
      </c>
    </row>
    <row r="33" spans="1:7" x14ac:dyDescent="0.25">
      <c r="A33" s="245"/>
      <c r="B33" s="48">
        <v>3280</v>
      </c>
      <c r="C33" s="84" t="str">
        <f>LOOKUP(B33,'SHM''S'!A:A,'SHM''S'!B:B)</f>
        <v>!Mpuls</v>
      </c>
      <c r="D33" s="20"/>
      <c r="E33" s="15">
        <v>869814.1</v>
      </c>
      <c r="F33" s="40"/>
      <c r="G33" s="16">
        <v>869814.1</v>
      </c>
    </row>
    <row r="34" spans="1:7" x14ac:dyDescent="0.25">
      <c r="A34" s="245"/>
      <c r="B34" s="28">
        <v>3315</v>
      </c>
      <c r="C34" s="84" t="str">
        <f>LOOKUP(B34,'SHM''S'!A:A,'SHM''S'!B:B)</f>
        <v>De Gelukkige Haard</v>
      </c>
      <c r="D34" s="20">
        <v>2086209.49</v>
      </c>
      <c r="E34" s="15"/>
      <c r="F34" s="40"/>
      <c r="G34" s="16">
        <v>2086209.49</v>
      </c>
    </row>
    <row r="35" spans="1:7" x14ac:dyDescent="0.25">
      <c r="A35" s="245"/>
      <c r="B35" s="28">
        <v>3320</v>
      </c>
      <c r="C35" s="84" t="str">
        <f>LOOKUP(B35,'SHM''S'!A:A,'SHM''S'!B:B)</f>
        <v>De Oostendse Haard</v>
      </c>
      <c r="D35" s="20">
        <v>3153992.3109999998</v>
      </c>
      <c r="E35" s="15"/>
      <c r="F35" s="40">
        <v>550382.31590000005</v>
      </c>
      <c r="G35" s="16">
        <v>3704374.6268999996</v>
      </c>
    </row>
    <row r="36" spans="1:7" x14ac:dyDescent="0.25">
      <c r="A36" s="245"/>
      <c r="B36" s="28">
        <v>3330</v>
      </c>
      <c r="C36" s="84" t="str">
        <f>LOOKUP(B36,'SHM''S'!A:A,'SHM''S'!B:B)</f>
        <v>De Mandel</v>
      </c>
      <c r="D36" s="20">
        <v>3772000.9815000002</v>
      </c>
      <c r="E36" s="15"/>
      <c r="F36" s="40"/>
      <c r="G36" s="16">
        <v>3772000.9815000002</v>
      </c>
    </row>
    <row r="37" spans="1:7" x14ac:dyDescent="0.25">
      <c r="A37" s="245"/>
      <c r="B37" s="28">
        <v>3380</v>
      </c>
      <c r="C37" s="84" t="str">
        <f>LOOKUP(B37,'SHM''S'!A:A,'SHM''S'!B:B)</f>
        <v>Tieltse Bouwmaatschappij</v>
      </c>
      <c r="D37" s="20"/>
      <c r="E37" s="15">
        <v>1259549.8899999999</v>
      </c>
      <c r="F37" s="40"/>
      <c r="G37" s="16">
        <v>1259549.8899999999</v>
      </c>
    </row>
    <row r="38" spans="1:7" x14ac:dyDescent="0.25">
      <c r="A38" s="245"/>
      <c r="B38" s="28">
        <v>3410</v>
      </c>
      <c r="C38" s="84" t="str">
        <f>LOOKUP(B38,'SHM''S'!A:A,'SHM''S'!B:B)</f>
        <v>Helpt Elkander</v>
      </c>
      <c r="D38" s="20"/>
      <c r="E38" s="15">
        <v>427798.68</v>
      </c>
      <c r="F38" s="40">
        <v>1370547.73</v>
      </c>
      <c r="G38" s="16">
        <v>1798346.41</v>
      </c>
    </row>
    <row r="39" spans="1:7" x14ac:dyDescent="0.25">
      <c r="A39" s="245"/>
      <c r="B39" s="28">
        <v>3421</v>
      </c>
      <c r="C39" s="84" t="str">
        <f>LOOKUP(B39,'SHM''S'!A:A,'SHM''S'!B:B)</f>
        <v>De Leie</v>
      </c>
      <c r="D39" s="20"/>
      <c r="E39" s="15">
        <v>275794.5</v>
      </c>
      <c r="F39" s="40">
        <v>1032813.4199999999</v>
      </c>
      <c r="G39" s="16">
        <v>1308607.92</v>
      </c>
    </row>
    <row r="40" spans="1:7" x14ac:dyDescent="0.25">
      <c r="A40" s="246"/>
      <c r="B40" s="28">
        <v>3440</v>
      </c>
      <c r="C40" s="84" t="str">
        <f>LOOKUP(B40,'SHM''S'!A:A,'SHM''S'!B:B)</f>
        <v>Eigen Haard (Zwevegem)</v>
      </c>
      <c r="D40" s="20">
        <v>922380</v>
      </c>
      <c r="E40" s="15"/>
      <c r="F40" s="40">
        <v>499639.91</v>
      </c>
      <c r="G40" s="16">
        <v>1422019.91</v>
      </c>
    </row>
    <row r="41" spans="1:7" ht="15.75" thickBot="1" x14ac:dyDescent="0.3">
      <c r="A41" s="258" t="s">
        <v>21</v>
      </c>
      <c r="B41" s="260"/>
      <c r="C41" s="85"/>
      <c r="D41" s="21">
        <v>24439325.772500001</v>
      </c>
      <c r="E41" s="17">
        <v>6294264.6599999992</v>
      </c>
      <c r="F41" s="44">
        <v>7976476.1959000006</v>
      </c>
      <c r="G41" s="18">
        <v>38710066.62839999</v>
      </c>
    </row>
    <row r="42" spans="1:7" x14ac:dyDescent="0.25">
      <c r="A42" s="244" t="s">
        <v>22</v>
      </c>
      <c r="B42" s="33">
        <v>4015</v>
      </c>
      <c r="C42" s="86" t="str">
        <f>LOOKUP(B42,'SHM''S'!A:A,'SHM''S'!B:B)</f>
        <v>Dewaco-Werkerswelzijn</v>
      </c>
      <c r="D42" s="19"/>
      <c r="E42" s="13">
        <v>6627351.8338000001</v>
      </c>
      <c r="F42" s="42">
        <v>78955</v>
      </c>
      <c r="G42" s="14">
        <v>6706306.8338000001</v>
      </c>
    </row>
    <row r="43" spans="1:7" x14ac:dyDescent="0.25">
      <c r="A43" s="245"/>
      <c r="B43" s="28">
        <v>4040</v>
      </c>
      <c r="C43" s="84" t="str">
        <f>LOOKUP(B43,'SHM''S'!A:A,'SHM''S'!B:B)</f>
        <v>Gewestelijke Maatschappij voor Huisvesting</v>
      </c>
      <c r="D43" s="20"/>
      <c r="E43" s="15">
        <v>1879776.1400000001</v>
      </c>
      <c r="F43" s="40">
        <v>227977.51</v>
      </c>
      <c r="G43" s="16">
        <v>2107753.6500000004</v>
      </c>
    </row>
    <row r="44" spans="1:7" x14ac:dyDescent="0.25">
      <c r="A44" s="245"/>
      <c r="B44" s="28">
        <v>4090</v>
      </c>
      <c r="C44" s="84" t="str">
        <f>LOOKUP(B44,'SHM''S'!A:A,'SHM''S'!B:B)</f>
        <v>Meetjeslandse Bouwmaatschappij voor Volkswoningen</v>
      </c>
      <c r="D44" s="20"/>
      <c r="E44" s="15">
        <v>2796224.4499999997</v>
      </c>
      <c r="F44" s="40">
        <v>1200259.2426</v>
      </c>
      <c r="G44" s="16">
        <v>3996483.6925999997</v>
      </c>
    </row>
    <row r="45" spans="1:7" x14ac:dyDescent="0.25">
      <c r="A45" s="245"/>
      <c r="B45" s="28">
        <v>4140</v>
      </c>
      <c r="C45" s="84" t="str">
        <f>LOOKUP(B45,'SHM''S'!A:A,'SHM''S'!B:B)</f>
        <v>De Gentse Haard</v>
      </c>
      <c r="D45" s="20"/>
      <c r="E45" s="15"/>
      <c r="F45" s="40">
        <v>313920</v>
      </c>
      <c r="G45" s="16">
        <v>313920</v>
      </c>
    </row>
    <row r="46" spans="1:7" x14ac:dyDescent="0.25">
      <c r="A46" s="245"/>
      <c r="B46" s="28">
        <v>4150</v>
      </c>
      <c r="C46" s="84" t="str">
        <f>LOOKUP(B46,'SHM''S'!A:A,'SHM''S'!B:B)</f>
        <v>WoninGent</v>
      </c>
      <c r="D46" s="20"/>
      <c r="E46" s="15">
        <v>4160976.57</v>
      </c>
      <c r="F46" s="40">
        <v>5010628</v>
      </c>
      <c r="G46" s="16">
        <v>9171604.5700000003</v>
      </c>
    </row>
    <row r="47" spans="1:7" x14ac:dyDescent="0.25">
      <c r="A47" s="245"/>
      <c r="B47" s="28">
        <v>4160</v>
      </c>
      <c r="C47" s="84" t="str">
        <f>LOOKUP(B47,'SHM''S'!A:A,'SHM''S'!B:B)</f>
        <v>Volkshaard</v>
      </c>
      <c r="D47" s="20"/>
      <c r="E47" s="15">
        <v>2521176.6</v>
      </c>
      <c r="F47" s="40">
        <v>8938433.7719999999</v>
      </c>
      <c r="G47" s="16">
        <v>11459610.372</v>
      </c>
    </row>
    <row r="48" spans="1:7" x14ac:dyDescent="0.25">
      <c r="A48" s="245"/>
      <c r="B48" s="28">
        <v>4190</v>
      </c>
      <c r="C48" s="84" t="str">
        <f>LOOKUP(B48,'SHM''S'!A:A,'SHM''S'!B:B)</f>
        <v>De Zonnige Woonst</v>
      </c>
      <c r="D48" s="20"/>
      <c r="E48" s="15">
        <v>509412.73</v>
      </c>
      <c r="F48" s="40">
        <v>1966718.71</v>
      </c>
      <c r="G48" s="16">
        <v>2476131.44</v>
      </c>
    </row>
    <row r="49" spans="1:7" x14ac:dyDescent="0.25">
      <c r="A49" s="245"/>
      <c r="B49" s="28">
        <v>4200</v>
      </c>
      <c r="C49" s="84" t="str">
        <f>LOOKUP(B49,'SHM''S'!A:A,'SHM''S'!B:B)</f>
        <v>SHM Denderstreek</v>
      </c>
      <c r="D49" s="20"/>
      <c r="E49" s="15"/>
      <c r="F49" s="40">
        <v>682506.5</v>
      </c>
      <c r="G49" s="16">
        <v>682506.5</v>
      </c>
    </row>
    <row r="50" spans="1:7" x14ac:dyDescent="0.25">
      <c r="A50" s="245"/>
      <c r="B50" s="28">
        <v>4220</v>
      </c>
      <c r="C50" s="84" t="str">
        <f>LOOKUP(B50,'SHM''S'!A:A,'SHM''S'!B:B)</f>
        <v>Tuinwijk</v>
      </c>
      <c r="D50" s="20"/>
      <c r="E50" s="15">
        <v>2974564.08</v>
      </c>
      <c r="F50" s="40">
        <v>65679.179999999993</v>
      </c>
      <c r="G50" s="16">
        <v>3040243.2600000002</v>
      </c>
    </row>
    <row r="51" spans="1:7" x14ac:dyDescent="0.25">
      <c r="A51" s="245"/>
      <c r="B51" s="28">
        <v>4230</v>
      </c>
      <c r="C51" s="84" t="str">
        <f>LOOKUP(B51,'SHM''S'!A:A,'SHM''S'!B:B)</f>
        <v>HABITARE+</v>
      </c>
      <c r="D51" s="20"/>
      <c r="E51" s="15">
        <v>977829.37</v>
      </c>
      <c r="F51" s="40"/>
      <c r="G51" s="16">
        <v>977829.37</v>
      </c>
    </row>
    <row r="52" spans="1:7" x14ac:dyDescent="0.25">
      <c r="A52" s="245"/>
      <c r="B52" s="28">
        <v>4270</v>
      </c>
      <c r="C52" s="84" t="str">
        <f>LOOKUP(B52,'SHM''S'!A:A,'SHM''S'!B:B)</f>
        <v>Sociale Huisvestingsmaatschappij Vlaamse Ardennen</v>
      </c>
      <c r="D52" s="20">
        <v>830435.3</v>
      </c>
      <c r="E52" s="15"/>
      <c r="F52" s="40">
        <v>893710</v>
      </c>
      <c r="G52" s="16">
        <v>1724145.3</v>
      </c>
    </row>
    <row r="53" spans="1:7" x14ac:dyDescent="0.25">
      <c r="A53" s="245"/>
      <c r="B53" s="28">
        <v>4280</v>
      </c>
      <c r="C53" s="84" t="str">
        <f>LOOKUP(B53,'SHM''S'!A:A,'SHM''S'!B:B)</f>
        <v>De Nieuwe Haard</v>
      </c>
      <c r="D53" s="20"/>
      <c r="E53" s="15">
        <v>13521.78</v>
      </c>
      <c r="F53" s="40">
        <v>5680.3</v>
      </c>
      <c r="G53" s="16">
        <v>19202.080000000002</v>
      </c>
    </row>
    <row r="54" spans="1:7" x14ac:dyDescent="0.25">
      <c r="A54" s="245"/>
      <c r="B54" s="28">
        <v>4310</v>
      </c>
      <c r="C54" s="84" t="str">
        <f>LOOKUP(B54,'SHM''S'!A:A,'SHM''S'!B:B)</f>
        <v>Sint-Niklase Mij. voor de Huisvesting</v>
      </c>
      <c r="D54" s="20"/>
      <c r="E54" s="15">
        <v>184363.96</v>
      </c>
      <c r="F54" s="40">
        <v>517699.34</v>
      </c>
      <c r="G54" s="16">
        <v>702063.3</v>
      </c>
    </row>
    <row r="55" spans="1:7" x14ac:dyDescent="0.25">
      <c r="A55" s="245"/>
      <c r="B55" s="28">
        <v>4320</v>
      </c>
      <c r="C55" s="84" t="str">
        <f>LOOKUP(B55,'SHM''S'!A:A,'SHM''S'!B:B)</f>
        <v>WoonAnker Waas</v>
      </c>
      <c r="D55" s="20"/>
      <c r="E55" s="15">
        <v>213394.57</v>
      </c>
      <c r="F55" s="40">
        <v>359474.24</v>
      </c>
      <c r="G55" s="16">
        <v>572868.81000000006</v>
      </c>
    </row>
    <row r="56" spans="1:7" x14ac:dyDescent="0.25">
      <c r="A56" s="245"/>
      <c r="B56" s="28">
        <v>4340</v>
      </c>
      <c r="C56" s="84" t="str">
        <f>LOOKUP(B56,'SHM''S'!A:A,'SHM''S'!B:B)</f>
        <v>Eigen Dak</v>
      </c>
      <c r="D56" s="20"/>
      <c r="E56" s="15"/>
      <c r="F56" s="40">
        <v>11475</v>
      </c>
      <c r="G56" s="16">
        <v>11475</v>
      </c>
    </row>
    <row r="57" spans="1:7" x14ac:dyDescent="0.25">
      <c r="A57" s="245"/>
      <c r="B57" s="28">
        <v>4350</v>
      </c>
      <c r="C57" s="84" t="str">
        <f>LOOKUP(B57,'SHM''S'!A:A,'SHM''S'!B:B)</f>
        <v>Gew. Mij. voor Woningbouw</v>
      </c>
      <c r="D57" s="20"/>
      <c r="E57" s="15">
        <v>380846.98</v>
      </c>
      <c r="F57" s="40">
        <v>255254.54</v>
      </c>
      <c r="G57" s="16">
        <v>636101.52</v>
      </c>
    </row>
    <row r="58" spans="1:7" x14ac:dyDescent="0.25">
      <c r="A58" s="246"/>
      <c r="B58" s="28">
        <v>4360</v>
      </c>
      <c r="C58" s="84" t="str">
        <f>LOOKUP(B58,'SHM''S'!A:A,'SHM''S'!B:B)</f>
        <v>cvba Wonen</v>
      </c>
      <c r="D58" s="20">
        <v>1018309.64</v>
      </c>
      <c r="E58" s="15">
        <v>2945994.77</v>
      </c>
      <c r="F58" s="40"/>
      <c r="G58" s="16">
        <v>3964304.41</v>
      </c>
    </row>
    <row r="59" spans="1:7" ht="15.75" thickBot="1" x14ac:dyDescent="0.3">
      <c r="A59" s="258" t="s">
        <v>23</v>
      </c>
      <c r="B59" s="260"/>
      <c r="C59" s="85"/>
      <c r="D59" s="21">
        <v>1848744.94</v>
      </c>
      <c r="E59" s="17">
        <v>26185433.833800007</v>
      </c>
      <c r="F59" s="44">
        <v>20528371.334599998</v>
      </c>
      <c r="G59" s="18">
        <v>48562550.108399987</v>
      </c>
    </row>
    <row r="60" spans="1:7" x14ac:dyDescent="0.25">
      <c r="A60" s="244" t="s">
        <v>24</v>
      </c>
      <c r="B60" s="33">
        <v>7000</v>
      </c>
      <c r="C60" s="86" t="str">
        <f>LOOKUP(B60,'SHM''S'!A:A,'SHM''S'!B:B)</f>
        <v>Kantonnale Bouwmij. van Beringen voor Huisvesting</v>
      </c>
      <c r="D60" s="19"/>
      <c r="E60" s="13">
        <v>947806.15999999992</v>
      </c>
      <c r="F60" s="42">
        <v>1986571.8299999998</v>
      </c>
      <c r="G60" s="14">
        <v>2934377.9899999998</v>
      </c>
    </row>
    <row r="61" spans="1:7" x14ac:dyDescent="0.25">
      <c r="A61" s="245"/>
      <c r="B61" s="28">
        <v>7030</v>
      </c>
      <c r="C61" s="84" t="str">
        <f>LOOKUP(B61,'SHM''S'!A:A,'SHM''S'!B:B)</f>
        <v>Nieuw Dak</v>
      </c>
      <c r="D61" s="20">
        <v>5833691.0133333337</v>
      </c>
      <c r="E61" s="15"/>
      <c r="F61" s="40">
        <v>6258656.1900000004</v>
      </c>
      <c r="G61" s="16">
        <v>12092347.203333333</v>
      </c>
    </row>
    <row r="62" spans="1:7" x14ac:dyDescent="0.25">
      <c r="A62" s="245"/>
      <c r="B62" s="28">
        <v>7050</v>
      </c>
      <c r="C62" s="84" t="str">
        <f>LOOKUP(B62,'SHM''S'!A:A,'SHM''S'!B:B)</f>
        <v>Hacosi</v>
      </c>
      <c r="D62" s="20"/>
      <c r="E62" s="15"/>
      <c r="F62" s="40">
        <v>876217.46</v>
      </c>
      <c r="G62" s="16">
        <v>876217.46</v>
      </c>
    </row>
    <row r="63" spans="1:7" x14ac:dyDescent="0.25">
      <c r="A63" s="245"/>
      <c r="B63" s="28">
        <v>7055</v>
      </c>
      <c r="C63" s="84" t="str">
        <f>LOOKUP(B63,'SHM''S'!A:A,'SHM''S'!B:B)</f>
        <v>Cordium</v>
      </c>
      <c r="D63" s="20"/>
      <c r="E63" s="15">
        <v>3173672.7800000003</v>
      </c>
      <c r="F63" s="40">
        <v>156522.88</v>
      </c>
      <c r="G63" s="16">
        <v>3330195.66</v>
      </c>
    </row>
    <row r="64" spans="1:7" x14ac:dyDescent="0.25">
      <c r="A64" s="245"/>
      <c r="B64" s="28">
        <v>7064</v>
      </c>
      <c r="C64" s="84" t="str">
        <f>LOOKUP(B64,'SHM''S'!A:A,'SHM''S'!B:B)</f>
        <v>Kempisch Tehuis</v>
      </c>
      <c r="D64" s="20">
        <v>2203488.91</v>
      </c>
      <c r="E64" s="15">
        <v>3619201.0999999996</v>
      </c>
      <c r="F64" s="40">
        <v>2541762.75</v>
      </c>
      <c r="G64" s="16">
        <v>8364452.7599999998</v>
      </c>
    </row>
    <row r="65" spans="1:7" x14ac:dyDescent="0.25">
      <c r="A65" s="245"/>
      <c r="B65" s="28">
        <v>7070</v>
      </c>
      <c r="C65" s="84" t="str">
        <f>LOOKUP(B65,'SHM''S'!A:A,'SHM''S'!B:B)</f>
        <v>Ons Dak</v>
      </c>
      <c r="D65" s="20"/>
      <c r="E65" s="15">
        <v>515590.05</v>
      </c>
      <c r="F65" s="40">
        <v>612660</v>
      </c>
      <c r="G65" s="16">
        <v>1128250.05</v>
      </c>
    </row>
    <row r="66" spans="1:7" x14ac:dyDescent="0.25">
      <c r="A66" s="245"/>
      <c r="B66" s="28">
        <v>7090</v>
      </c>
      <c r="C66" s="84" t="str">
        <f>LOOKUP(B66,'SHM''S'!A:A,'SHM''S'!B:B)</f>
        <v>Nieuw Sint-Truiden</v>
      </c>
      <c r="D66" s="20">
        <v>9294810.3364285715</v>
      </c>
      <c r="E66" s="15">
        <v>356059.39</v>
      </c>
      <c r="F66" s="40">
        <v>547464.86</v>
      </c>
      <c r="G66" s="16">
        <v>10198334.586428571</v>
      </c>
    </row>
    <row r="67" spans="1:7" x14ac:dyDescent="0.25">
      <c r="A67" s="246"/>
      <c r="B67" s="28">
        <v>7110</v>
      </c>
      <c r="C67" s="84" t="str">
        <f>LOOKUP(B67,'SHM''S'!A:A,'SHM''S'!B:B)</f>
        <v>WOONZO</v>
      </c>
      <c r="D67" s="20"/>
      <c r="E67" s="15">
        <v>611500.57999999996</v>
      </c>
      <c r="F67" s="40">
        <v>55149.22</v>
      </c>
      <c r="G67" s="16">
        <v>666649.79999999993</v>
      </c>
    </row>
    <row r="68" spans="1:7" ht="15.75" thickBot="1" x14ac:dyDescent="0.3">
      <c r="A68" s="258" t="s">
        <v>25</v>
      </c>
      <c r="B68" s="259"/>
      <c r="C68" s="87"/>
      <c r="D68" s="21">
        <v>17331990.259761907</v>
      </c>
      <c r="E68" s="17">
        <v>9223830.0600000005</v>
      </c>
      <c r="F68" s="44">
        <v>13035005.190000001</v>
      </c>
      <c r="G68" s="18">
        <v>39590825.5097619</v>
      </c>
    </row>
    <row r="69" spans="1:7" ht="21" customHeight="1" thickBot="1" x14ac:dyDescent="0.3">
      <c r="A69" s="261" t="s">
        <v>124</v>
      </c>
      <c r="B69" s="262"/>
      <c r="C69" s="88"/>
      <c r="D69" s="83">
        <f>D68+D59+D41+D24+D18</f>
        <v>95894038.601392344</v>
      </c>
      <c r="E69" s="69">
        <f t="shared" ref="E69:G69" si="0">E68+E59+E41+E24+E18</f>
        <v>95325009.663800016</v>
      </c>
      <c r="F69" s="69">
        <f t="shared" si="0"/>
        <v>67414052.1109</v>
      </c>
      <c r="G69" s="70">
        <f t="shared" si="0"/>
        <v>258633100.37609231</v>
      </c>
    </row>
  </sheetData>
  <autoFilter ref="A1:I77" xr:uid="{CE41F42E-41F6-4587-95F8-9E8059EE08F6}"/>
  <mergeCells count="11">
    <mergeCell ref="A2:A17"/>
    <mergeCell ref="A25:A40"/>
    <mergeCell ref="A42:A58"/>
    <mergeCell ref="A60:A67"/>
    <mergeCell ref="A69:B69"/>
    <mergeCell ref="A18:B18"/>
    <mergeCell ref="A24:B24"/>
    <mergeCell ref="A41:B41"/>
    <mergeCell ref="A59:B59"/>
    <mergeCell ref="A68:B68"/>
    <mergeCell ref="A19:A2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1FE6E-C2C1-4D18-8EB5-52955E467DF6}">
  <sheetPr>
    <pageSetUpPr fitToPage="1"/>
  </sheetPr>
  <dimension ref="A1:G62"/>
  <sheetViews>
    <sheetView workbookViewId="0">
      <selection sqref="A1:G1048576"/>
    </sheetView>
  </sheetViews>
  <sheetFormatPr defaultRowHeight="15" x14ac:dyDescent="0.25"/>
  <cols>
    <col min="1" max="1" width="14.28515625" customWidth="1"/>
    <col min="2" max="2" width="7.7109375" style="12" customWidth="1"/>
    <col min="3" max="3" width="49.7109375" bestFit="1" customWidth="1"/>
    <col min="4" max="7" width="12.28515625" customWidth="1"/>
  </cols>
  <sheetData>
    <row r="1" spans="1:7" ht="96.75" thickBot="1" x14ac:dyDescent="0.3">
      <c r="A1" s="182" t="s">
        <v>223</v>
      </c>
      <c r="B1" s="116" t="s">
        <v>0</v>
      </c>
      <c r="C1" s="82" t="s">
        <v>113</v>
      </c>
      <c r="D1" s="131" t="s">
        <v>14</v>
      </c>
      <c r="E1" s="118" t="s">
        <v>15</v>
      </c>
      <c r="F1" s="118" t="s">
        <v>26</v>
      </c>
      <c r="G1" s="119" t="s">
        <v>27</v>
      </c>
    </row>
    <row r="2" spans="1:7" x14ac:dyDescent="0.25">
      <c r="A2" s="244" t="s">
        <v>16</v>
      </c>
      <c r="B2" s="54">
        <v>1010</v>
      </c>
      <c r="C2" s="78" t="s">
        <v>31</v>
      </c>
      <c r="D2" s="74"/>
      <c r="E2" s="50">
        <v>554</v>
      </c>
      <c r="F2" s="50"/>
      <c r="G2" s="51">
        <v>554</v>
      </c>
    </row>
    <row r="3" spans="1:7" x14ac:dyDescent="0.25">
      <c r="A3" s="245"/>
      <c r="B3" s="25">
        <v>1065</v>
      </c>
      <c r="C3" s="79" t="s">
        <v>33</v>
      </c>
      <c r="D3" s="75">
        <v>7</v>
      </c>
      <c r="E3" s="23">
        <v>232</v>
      </c>
      <c r="F3" s="23"/>
      <c r="G3" s="52">
        <v>239</v>
      </c>
    </row>
    <row r="4" spans="1:7" x14ac:dyDescent="0.25">
      <c r="A4" s="245"/>
      <c r="B4" s="25">
        <v>1110</v>
      </c>
      <c r="C4" s="79" t="s">
        <v>34</v>
      </c>
      <c r="D4" s="75"/>
      <c r="E4" s="23">
        <v>222</v>
      </c>
      <c r="F4" s="23">
        <v>0</v>
      </c>
      <c r="G4" s="52">
        <v>222</v>
      </c>
    </row>
    <row r="5" spans="1:7" x14ac:dyDescent="0.25">
      <c r="A5" s="245"/>
      <c r="B5" s="25">
        <v>1140</v>
      </c>
      <c r="C5" s="79" t="s">
        <v>35</v>
      </c>
      <c r="D5" s="75">
        <v>193</v>
      </c>
      <c r="E5" s="23">
        <v>222</v>
      </c>
      <c r="F5" s="23">
        <v>265</v>
      </c>
      <c r="G5" s="52">
        <v>680</v>
      </c>
    </row>
    <row r="6" spans="1:7" x14ac:dyDescent="0.25">
      <c r="A6" s="245"/>
      <c r="B6" s="25">
        <v>1155</v>
      </c>
      <c r="C6" s="79" t="s">
        <v>37</v>
      </c>
      <c r="D6" s="75">
        <v>52</v>
      </c>
      <c r="E6" s="23"/>
      <c r="F6" s="23"/>
      <c r="G6" s="52">
        <v>52</v>
      </c>
    </row>
    <row r="7" spans="1:7" x14ac:dyDescent="0.25">
      <c r="A7" s="245"/>
      <c r="B7" s="25">
        <v>1160</v>
      </c>
      <c r="C7" s="79" t="s">
        <v>38</v>
      </c>
      <c r="D7" s="75">
        <v>4</v>
      </c>
      <c r="E7" s="23"/>
      <c r="F7" s="23"/>
      <c r="G7" s="52">
        <v>4</v>
      </c>
    </row>
    <row r="8" spans="1:7" x14ac:dyDescent="0.25">
      <c r="A8" s="245"/>
      <c r="B8" s="25">
        <v>1170</v>
      </c>
      <c r="C8" s="79" t="s">
        <v>39</v>
      </c>
      <c r="D8" s="75"/>
      <c r="E8" s="23"/>
      <c r="F8" s="23">
        <v>71</v>
      </c>
      <c r="G8" s="52">
        <v>71</v>
      </c>
    </row>
    <row r="9" spans="1:7" x14ac:dyDescent="0.25">
      <c r="A9" s="245"/>
      <c r="B9" s="25">
        <v>1230</v>
      </c>
      <c r="C9" s="79" t="s">
        <v>43</v>
      </c>
      <c r="D9" s="75"/>
      <c r="E9" s="23"/>
      <c r="F9" s="23">
        <v>0</v>
      </c>
      <c r="G9" s="52">
        <v>0</v>
      </c>
    </row>
    <row r="10" spans="1:7" x14ac:dyDescent="0.25">
      <c r="A10" s="245"/>
      <c r="B10" s="25">
        <v>1250</v>
      </c>
      <c r="C10" s="79" t="s">
        <v>44</v>
      </c>
      <c r="D10" s="75"/>
      <c r="E10" s="23">
        <v>49</v>
      </c>
      <c r="F10" s="23">
        <v>106</v>
      </c>
      <c r="G10" s="52">
        <v>155</v>
      </c>
    </row>
    <row r="11" spans="1:7" x14ac:dyDescent="0.25">
      <c r="A11" s="245"/>
      <c r="B11" s="25">
        <v>1256</v>
      </c>
      <c r="C11" s="79" t="s">
        <v>45</v>
      </c>
      <c r="D11" s="75">
        <v>30</v>
      </c>
      <c r="E11" s="23"/>
      <c r="F11" s="23"/>
      <c r="G11" s="52">
        <v>30</v>
      </c>
    </row>
    <row r="12" spans="1:7" x14ac:dyDescent="0.25">
      <c r="A12" s="245"/>
      <c r="B12" s="25">
        <v>1290</v>
      </c>
      <c r="C12" s="79" t="s">
        <v>46</v>
      </c>
      <c r="D12" s="75">
        <v>25</v>
      </c>
      <c r="E12" s="23">
        <v>79</v>
      </c>
      <c r="F12" s="23">
        <v>46</v>
      </c>
      <c r="G12" s="52">
        <v>150</v>
      </c>
    </row>
    <row r="13" spans="1:7" x14ac:dyDescent="0.25">
      <c r="A13" s="245"/>
      <c r="B13" s="25">
        <v>1300</v>
      </c>
      <c r="C13" s="79" t="s">
        <v>49</v>
      </c>
      <c r="D13" s="75">
        <v>36</v>
      </c>
      <c r="E13" s="23"/>
      <c r="F13" s="23"/>
      <c r="G13" s="52">
        <v>36</v>
      </c>
    </row>
    <row r="14" spans="1:7" x14ac:dyDescent="0.25">
      <c r="A14" s="246"/>
      <c r="B14" s="25">
        <v>1320</v>
      </c>
      <c r="C14" s="79" t="s">
        <v>51</v>
      </c>
      <c r="D14" s="75"/>
      <c r="E14" s="23">
        <v>33</v>
      </c>
      <c r="F14" s="23"/>
      <c r="G14" s="52">
        <v>33</v>
      </c>
    </row>
    <row r="15" spans="1:7" ht="15.75" thickBot="1" x14ac:dyDescent="0.3">
      <c r="A15" s="240" t="s">
        <v>17</v>
      </c>
      <c r="B15" s="241"/>
      <c r="C15" s="80"/>
      <c r="D15" s="76">
        <v>347</v>
      </c>
      <c r="E15" s="56">
        <v>1391</v>
      </c>
      <c r="F15" s="56">
        <v>488</v>
      </c>
      <c r="G15" s="57">
        <v>2226</v>
      </c>
    </row>
    <row r="16" spans="1:7" x14ac:dyDescent="0.25">
      <c r="A16" s="244" t="s">
        <v>18</v>
      </c>
      <c r="B16" s="54">
        <v>2250</v>
      </c>
      <c r="C16" s="78" t="s">
        <v>53</v>
      </c>
      <c r="D16" s="74"/>
      <c r="E16" s="50">
        <v>158</v>
      </c>
      <c r="F16" s="50"/>
      <c r="G16" s="51">
        <v>158</v>
      </c>
    </row>
    <row r="17" spans="1:7" x14ac:dyDescent="0.25">
      <c r="A17" s="245"/>
      <c r="B17" s="25">
        <v>2351</v>
      </c>
      <c r="C17" s="79" t="s">
        <v>56</v>
      </c>
      <c r="D17" s="75"/>
      <c r="E17" s="23">
        <v>22</v>
      </c>
      <c r="F17" s="23"/>
      <c r="G17" s="52">
        <v>22</v>
      </c>
    </row>
    <row r="18" spans="1:7" x14ac:dyDescent="0.25">
      <c r="A18" s="245"/>
      <c r="B18" s="25">
        <v>2360</v>
      </c>
      <c r="C18" s="79" t="s">
        <v>57</v>
      </c>
      <c r="D18" s="75"/>
      <c r="E18" s="23">
        <v>12</v>
      </c>
      <c r="F18" s="23"/>
      <c r="G18" s="52">
        <v>12</v>
      </c>
    </row>
    <row r="19" spans="1:7" x14ac:dyDescent="0.25">
      <c r="A19" s="245"/>
      <c r="B19" s="25">
        <v>2420</v>
      </c>
      <c r="C19" s="79" t="s">
        <v>58</v>
      </c>
      <c r="D19" s="75">
        <v>122</v>
      </c>
      <c r="E19" s="23"/>
      <c r="F19" s="23">
        <v>24</v>
      </c>
      <c r="G19" s="52">
        <v>146</v>
      </c>
    </row>
    <row r="20" spans="1:7" x14ac:dyDescent="0.25">
      <c r="A20" s="245"/>
      <c r="B20" s="25">
        <v>2600</v>
      </c>
      <c r="C20" s="79" t="s">
        <v>60</v>
      </c>
      <c r="D20" s="75">
        <v>20</v>
      </c>
      <c r="E20" s="23"/>
      <c r="F20" s="23"/>
      <c r="G20" s="52">
        <v>20</v>
      </c>
    </row>
    <row r="21" spans="1:7" x14ac:dyDescent="0.25">
      <c r="A21" s="246"/>
      <c r="B21" s="25">
        <v>2630</v>
      </c>
      <c r="C21" s="79" t="s">
        <v>61</v>
      </c>
      <c r="D21" s="75"/>
      <c r="E21" s="23">
        <v>11</v>
      </c>
      <c r="F21" s="23"/>
      <c r="G21" s="52">
        <v>11</v>
      </c>
    </row>
    <row r="22" spans="1:7" ht="15.75" thickBot="1" x14ac:dyDescent="0.3">
      <c r="A22" s="240" t="s">
        <v>19</v>
      </c>
      <c r="B22" s="241"/>
      <c r="C22" s="80"/>
      <c r="D22" s="76">
        <v>142</v>
      </c>
      <c r="E22" s="56">
        <v>203</v>
      </c>
      <c r="F22" s="56">
        <v>24</v>
      </c>
      <c r="G22" s="57">
        <v>369</v>
      </c>
    </row>
    <row r="23" spans="1:7" x14ac:dyDescent="0.25">
      <c r="A23" s="244" t="s">
        <v>20</v>
      </c>
      <c r="B23" s="54">
        <v>3060</v>
      </c>
      <c r="C23" s="78" t="s">
        <v>62</v>
      </c>
      <c r="D23" s="74"/>
      <c r="E23" s="50">
        <v>66</v>
      </c>
      <c r="F23" s="50"/>
      <c r="G23" s="51">
        <v>66</v>
      </c>
    </row>
    <row r="24" spans="1:7" x14ac:dyDescent="0.25">
      <c r="A24" s="245"/>
      <c r="B24" s="25">
        <v>3070</v>
      </c>
      <c r="C24" s="79" t="s">
        <v>63</v>
      </c>
      <c r="D24" s="75">
        <v>46</v>
      </c>
      <c r="E24" s="23">
        <v>1</v>
      </c>
      <c r="F24" s="23">
        <v>49</v>
      </c>
      <c r="G24" s="52">
        <v>96</v>
      </c>
    </row>
    <row r="25" spans="1:7" x14ac:dyDescent="0.25">
      <c r="A25" s="245"/>
      <c r="B25" s="25">
        <v>3100</v>
      </c>
      <c r="C25" s="79" t="s">
        <v>64</v>
      </c>
      <c r="D25" s="75"/>
      <c r="E25" s="23">
        <v>219</v>
      </c>
      <c r="F25" s="23">
        <v>124</v>
      </c>
      <c r="G25" s="52">
        <v>343</v>
      </c>
    </row>
    <row r="26" spans="1:7" x14ac:dyDescent="0.25">
      <c r="A26" s="245"/>
      <c r="B26" s="25">
        <v>3140</v>
      </c>
      <c r="C26" s="79" t="s">
        <v>66</v>
      </c>
      <c r="D26" s="75">
        <v>8</v>
      </c>
      <c r="E26" s="23"/>
      <c r="F26" s="23"/>
      <c r="G26" s="52">
        <v>8</v>
      </c>
    </row>
    <row r="27" spans="1:7" x14ac:dyDescent="0.25">
      <c r="A27" s="245"/>
      <c r="B27" s="25">
        <v>3200</v>
      </c>
      <c r="C27" s="79" t="s">
        <v>68</v>
      </c>
      <c r="D27" s="75">
        <v>10</v>
      </c>
      <c r="E27" s="23">
        <v>70</v>
      </c>
      <c r="F27" s="23"/>
      <c r="G27" s="52">
        <v>80</v>
      </c>
    </row>
    <row r="28" spans="1:7" x14ac:dyDescent="0.25">
      <c r="A28" s="245"/>
      <c r="B28" s="25">
        <v>3210</v>
      </c>
      <c r="C28" s="79" t="s">
        <v>69</v>
      </c>
      <c r="D28" s="75"/>
      <c r="E28" s="23">
        <v>47</v>
      </c>
      <c r="F28" s="23"/>
      <c r="G28" s="52">
        <v>47</v>
      </c>
    </row>
    <row r="29" spans="1:7" x14ac:dyDescent="0.25">
      <c r="A29" s="245"/>
      <c r="B29" s="25">
        <v>3220</v>
      </c>
      <c r="C29" s="79" t="s">
        <v>70</v>
      </c>
      <c r="D29" s="75"/>
      <c r="E29" s="23">
        <v>6</v>
      </c>
      <c r="F29" s="23">
        <v>14</v>
      </c>
      <c r="G29" s="52">
        <v>20</v>
      </c>
    </row>
    <row r="30" spans="1:7" x14ac:dyDescent="0.25">
      <c r="A30" s="245"/>
      <c r="B30" s="25">
        <v>3230</v>
      </c>
      <c r="C30" s="79" t="s">
        <v>71</v>
      </c>
      <c r="D30" s="75">
        <v>32</v>
      </c>
      <c r="E30" s="23"/>
      <c r="F30" s="23"/>
      <c r="G30" s="52">
        <v>32</v>
      </c>
    </row>
    <row r="31" spans="1:7" x14ac:dyDescent="0.25">
      <c r="A31" s="245"/>
      <c r="B31" s="25">
        <v>3280</v>
      </c>
      <c r="C31" s="79" t="s">
        <v>73</v>
      </c>
      <c r="D31" s="75">
        <v>12</v>
      </c>
      <c r="E31" s="23"/>
      <c r="F31" s="23"/>
      <c r="G31" s="52">
        <v>12</v>
      </c>
    </row>
    <row r="32" spans="1:7" x14ac:dyDescent="0.25">
      <c r="A32" s="245"/>
      <c r="B32" s="25">
        <v>3315</v>
      </c>
      <c r="C32" s="79" t="s">
        <v>74</v>
      </c>
      <c r="D32" s="75">
        <v>3</v>
      </c>
      <c r="E32" s="23"/>
      <c r="F32" s="23">
        <v>125</v>
      </c>
      <c r="G32" s="52">
        <v>128</v>
      </c>
    </row>
    <row r="33" spans="1:7" x14ac:dyDescent="0.25">
      <c r="A33" s="245"/>
      <c r="B33" s="25">
        <v>3330</v>
      </c>
      <c r="C33" s="79" t="s">
        <v>76</v>
      </c>
      <c r="D33" s="75">
        <v>40</v>
      </c>
      <c r="E33" s="23"/>
      <c r="F33" s="23"/>
      <c r="G33" s="52">
        <v>40</v>
      </c>
    </row>
    <row r="34" spans="1:7" x14ac:dyDescent="0.25">
      <c r="A34" s="245"/>
      <c r="B34" s="25">
        <v>3380</v>
      </c>
      <c r="C34" s="79" t="s">
        <v>77</v>
      </c>
      <c r="D34" s="75"/>
      <c r="E34" s="23">
        <v>13</v>
      </c>
      <c r="F34" s="23"/>
      <c r="G34" s="52">
        <v>13</v>
      </c>
    </row>
    <row r="35" spans="1:7" x14ac:dyDescent="0.25">
      <c r="A35" s="245"/>
      <c r="B35" s="25">
        <v>3421</v>
      </c>
      <c r="C35" s="79" t="s">
        <v>80</v>
      </c>
      <c r="D35" s="75"/>
      <c r="E35" s="23"/>
      <c r="F35" s="23">
        <v>116</v>
      </c>
      <c r="G35" s="52">
        <v>116</v>
      </c>
    </row>
    <row r="36" spans="1:7" x14ac:dyDescent="0.25">
      <c r="A36" s="245"/>
      <c r="B36" s="25">
        <v>3431</v>
      </c>
      <c r="C36" s="79" t="s">
        <v>81</v>
      </c>
      <c r="D36" s="75">
        <v>8</v>
      </c>
      <c r="E36" s="23">
        <v>53</v>
      </c>
      <c r="F36" s="23"/>
      <c r="G36" s="52">
        <v>61</v>
      </c>
    </row>
    <row r="37" spans="1:7" x14ac:dyDescent="0.25">
      <c r="A37" s="246"/>
      <c r="B37" s="25">
        <v>3440</v>
      </c>
      <c r="C37" s="79" t="s">
        <v>82</v>
      </c>
      <c r="D37" s="75">
        <v>3</v>
      </c>
      <c r="E37" s="23">
        <v>4</v>
      </c>
      <c r="F37" s="23"/>
      <c r="G37" s="52">
        <v>7</v>
      </c>
    </row>
    <row r="38" spans="1:7" ht="15.75" thickBot="1" x14ac:dyDescent="0.3">
      <c r="A38" s="240" t="s">
        <v>21</v>
      </c>
      <c r="B38" s="241"/>
      <c r="C38" s="80"/>
      <c r="D38" s="76">
        <v>162</v>
      </c>
      <c r="E38" s="56">
        <v>479</v>
      </c>
      <c r="F38" s="56">
        <v>428</v>
      </c>
      <c r="G38" s="57">
        <v>1069</v>
      </c>
    </row>
    <row r="39" spans="1:7" x14ac:dyDescent="0.25">
      <c r="A39" s="244" t="s">
        <v>22</v>
      </c>
      <c r="B39" s="54">
        <v>4040</v>
      </c>
      <c r="C39" s="78" t="s">
        <v>84</v>
      </c>
      <c r="D39" s="74"/>
      <c r="E39" s="50">
        <v>5</v>
      </c>
      <c r="F39" s="50"/>
      <c r="G39" s="51">
        <v>5</v>
      </c>
    </row>
    <row r="40" spans="1:7" x14ac:dyDescent="0.25">
      <c r="A40" s="245"/>
      <c r="B40" s="25">
        <v>4070</v>
      </c>
      <c r="C40" s="79" t="s">
        <v>85</v>
      </c>
      <c r="D40" s="75">
        <v>91</v>
      </c>
      <c r="E40" s="23"/>
      <c r="F40" s="23">
        <v>66</v>
      </c>
      <c r="G40" s="52">
        <v>157</v>
      </c>
    </row>
    <row r="41" spans="1:7" x14ac:dyDescent="0.25">
      <c r="A41" s="245"/>
      <c r="B41" s="25">
        <v>4090</v>
      </c>
      <c r="C41" s="79" t="s">
        <v>86</v>
      </c>
      <c r="D41" s="75"/>
      <c r="E41" s="23">
        <v>122</v>
      </c>
      <c r="F41" s="23">
        <v>26</v>
      </c>
      <c r="G41" s="52">
        <v>148</v>
      </c>
    </row>
    <row r="42" spans="1:7" x14ac:dyDescent="0.25">
      <c r="A42" s="245"/>
      <c r="B42" s="25">
        <v>4150</v>
      </c>
      <c r="C42" s="79" t="s">
        <v>88</v>
      </c>
      <c r="D42" s="75">
        <v>131</v>
      </c>
      <c r="E42" s="23"/>
      <c r="F42" s="23"/>
      <c r="G42" s="52">
        <v>131</v>
      </c>
    </row>
    <row r="43" spans="1:7" x14ac:dyDescent="0.25">
      <c r="A43" s="245"/>
      <c r="B43" s="25">
        <v>4160</v>
      </c>
      <c r="C43" s="79" t="s">
        <v>89</v>
      </c>
      <c r="D43" s="75"/>
      <c r="E43" s="23">
        <v>36</v>
      </c>
      <c r="F43" s="23">
        <v>29</v>
      </c>
      <c r="G43" s="52">
        <v>65</v>
      </c>
    </row>
    <row r="44" spans="1:7" x14ac:dyDescent="0.25">
      <c r="A44" s="245"/>
      <c r="B44" s="25">
        <v>4190</v>
      </c>
      <c r="C44" s="79" t="s">
        <v>90</v>
      </c>
      <c r="D44" s="75"/>
      <c r="E44" s="23">
        <v>46</v>
      </c>
      <c r="F44" s="23"/>
      <c r="G44" s="52">
        <v>46</v>
      </c>
    </row>
    <row r="45" spans="1:7" x14ac:dyDescent="0.25">
      <c r="A45" s="245"/>
      <c r="B45" s="25">
        <v>4200</v>
      </c>
      <c r="C45" s="79" t="s">
        <v>91</v>
      </c>
      <c r="D45" s="75"/>
      <c r="E45" s="23">
        <v>8</v>
      </c>
      <c r="F45" s="23">
        <v>0</v>
      </c>
      <c r="G45" s="52">
        <v>8</v>
      </c>
    </row>
    <row r="46" spans="1:7" x14ac:dyDescent="0.25">
      <c r="A46" s="245"/>
      <c r="B46" s="25">
        <v>4220</v>
      </c>
      <c r="C46" s="79" t="s">
        <v>92</v>
      </c>
      <c r="D46" s="75"/>
      <c r="E46" s="23">
        <v>46</v>
      </c>
      <c r="F46" s="23"/>
      <c r="G46" s="52">
        <v>46</v>
      </c>
    </row>
    <row r="47" spans="1:7" x14ac:dyDescent="0.25">
      <c r="A47" s="245"/>
      <c r="B47" s="25">
        <v>4230</v>
      </c>
      <c r="C47" s="79" t="s">
        <v>93</v>
      </c>
      <c r="D47" s="75"/>
      <c r="E47" s="23">
        <v>9</v>
      </c>
      <c r="F47" s="23"/>
      <c r="G47" s="52">
        <v>9</v>
      </c>
    </row>
    <row r="48" spans="1:7" x14ac:dyDescent="0.25">
      <c r="A48" s="245"/>
      <c r="B48" s="25">
        <v>4260</v>
      </c>
      <c r="C48" s="79" t="s">
        <v>95</v>
      </c>
      <c r="D48" s="75"/>
      <c r="E48" s="23"/>
      <c r="F48" s="23">
        <v>41</v>
      </c>
      <c r="G48" s="52">
        <v>41</v>
      </c>
    </row>
    <row r="49" spans="1:7" x14ac:dyDescent="0.25">
      <c r="A49" s="245"/>
      <c r="B49" s="25">
        <v>4270</v>
      </c>
      <c r="C49" s="79" t="s">
        <v>96</v>
      </c>
      <c r="D49" s="75">
        <v>9</v>
      </c>
      <c r="E49" s="23">
        <v>315</v>
      </c>
      <c r="F49" s="23">
        <v>4</v>
      </c>
      <c r="G49" s="52">
        <v>328</v>
      </c>
    </row>
    <row r="50" spans="1:7" x14ac:dyDescent="0.25">
      <c r="A50" s="245"/>
      <c r="B50" s="25">
        <v>4290</v>
      </c>
      <c r="C50" s="79" t="s">
        <v>98</v>
      </c>
      <c r="D50" s="75">
        <v>8</v>
      </c>
      <c r="E50" s="23"/>
      <c r="F50" s="23"/>
      <c r="G50" s="52">
        <v>8</v>
      </c>
    </row>
    <row r="51" spans="1:7" x14ac:dyDescent="0.25">
      <c r="A51" s="245"/>
      <c r="B51" s="25">
        <v>4320</v>
      </c>
      <c r="C51" s="79" t="s">
        <v>100</v>
      </c>
      <c r="D51" s="75"/>
      <c r="E51" s="23">
        <v>35</v>
      </c>
      <c r="F51" s="23"/>
      <c r="G51" s="52">
        <v>35</v>
      </c>
    </row>
    <row r="52" spans="1:7" x14ac:dyDescent="0.25">
      <c r="A52" s="246"/>
      <c r="B52" s="25">
        <v>4350</v>
      </c>
      <c r="C52" s="79" t="s">
        <v>102</v>
      </c>
      <c r="D52" s="75"/>
      <c r="E52" s="23">
        <v>26</v>
      </c>
      <c r="F52" s="23"/>
      <c r="G52" s="52">
        <v>26</v>
      </c>
    </row>
    <row r="53" spans="1:7" ht="15.75" thickBot="1" x14ac:dyDescent="0.3">
      <c r="A53" s="240" t="s">
        <v>23</v>
      </c>
      <c r="B53" s="241"/>
      <c r="C53" s="80"/>
      <c r="D53" s="76">
        <v>239</v>
      </c>
      <c r="E53" s="56">
        <v>648</v>
      </c>
      <c r="F53" s="56">
        <v>166</v>
      </c>
      <c r="G53" s="57">
        <v>1053</v>
      </c>
    </row>
    <row r="54" spans="1:7" x14ac:dyDescent="0.25">
      <c r="A54" s="244" t="s">
        <v>24</v>
      </c>
      <c r="B54" s="54">
        <v>7000</v>
      </c>
      <c r="C54" s="78" t="s">
        <v>104</v>
      </c>
      <c r="D54" s="74"/>
      <c r="E54" s="50"/>
      <c r="F54" s="50">
        <v>209</v>
      </c>
      <c r="G54" s="51">
        <v>209</v>
      </c>
    </row>
    <row r="55" spans="1:7" x14ac:dyDescent="0.25">
      <c r="A55" s="245"/>
      <c r="B55" s="25">
        <v>7015</v>
      </c>
      <c r="C55" s="79" t="s">
        <v>105</v>
      </c>
      <c r="D55" s="75">
        <v>22</v>
      </c>
      <c r="E55" s="23"/>
      <c r="F55" s="23"/>
      <c r="G55" s="52">
        <v>22</v>
      </c>
    </row>
    <row r="56" spans="1:7" x14ac:dyDescent="0.25">
      <c r="A56" s="245"/>
      <c r="B56" s="25">
        <v>7030</v>
      </c>
      <c r="C56" s="79" t="s">
        <v>106</v>
      </c>
      <c r="D56" s="75"/>
      <c r="E56" s="23"/>
      <c r="F56" s="23">
        <v>98</v>
      </c>
      <c r="G56" s="52">
        <v>98</v>
      </c>
    </row>
    <row r="57" spans="1:7" x14ac:dyDescent="0.25">
      <c r="A57" s="245"/>
      <c r="B57" s="25">
        <v>7050</v>
      </c>
      <c r="C57" s="79" t="s">
        <v>107</v>
      </c>
      <c r="D57" s="75"/>
      <c r="E57" s="23">
        <v>15</v>
      </c>
      <c r="F57" s="23">
        <v>96</v>
      </c>
      <c r="G57" s="52">
        <v>111</v>
      </c>
    </row>
    <row r="58" spans="1:7" x14ac:dyDescent="0.25">
      <c r="A58" s="245"/>
      <c r="B58" s="25">
        <v>7055</v>
      </c>
      <c r="C58" s="79" t="s">
        <v>108</v>
      </c>
      <c r="D58" s="75"/>
      <c r="E58" s="23">
        <v>51</v>
      </c>
      <c r="F58" s="23">
        <v>30</v>
      </c>
      <c r="G58" s="52">
        <v>81</v>
      </c>
    </row>
    <row r="59" spans="1:7" x14ac:dyDescent="0.25">
      <c r="A59" s="245"/>
      <c r="B59" s="25">
        <v>7070</v>
      </c>
      <c r="C59" s="79" t="s">
        <v>110</v>
      </c>
      <c r="D59" s="75"/>
      <c r="E59" s="23"/>
      <c r="F59" s="23">
        <v>279</v>
      </c>
      <c r="G59" s="52">
        <v>279</v>
      </c>
    </row>
    <row r="60" spans="1:7" x14ac:dyDescent="0.25">
      <c r="A60" s="246"/>
      <c r="B60" s="25">
        <v>7090</v>
      </c>
      <c r="C60" s="79" t="s">
        <v>111</v>
      </c>
      <c r="D60" s="75"/>
      <c r="E60" s="23"/>
      <c r="F60" s="23">
        <v>210</v>
      </c>
      <c r="G60" s="52">
        <v>210</v>
      </c>
    </row>
    <row r="61" spans="1:7" ht="15.75" thickBot="1" x14ac:dyDescent="0.3">
      <c r="A61" s="240" t="s">
        <v>25</v>
      </c>
      <c r="B61" s="241"/>
      <c r="C61" s="81"/>
      <c r="D61" s="76">
        <v>22</v>
      </c>
      <c r="E61" s="56">
        <v>66</v>
      </c>
      <c r="F61" s="56">
        <v>922</v>
      </c>
      <c r="G61" s="57">
        <v>1010</v>
      </c>
    </row>
    <row r="62" spans="1:7" s="68" customFormat="1" ht="21" customHeight="1" thickBot="1" x14ac:dyDescent="0.3">
      <c r="A62" s="242" t="s">
        <v>123</v>
      </c>
      <c r="B62" s="243"/>
      <c r="C62" s="82"/>
      <c r="D62" s="77">
        <v>912</v>
      </c>
      <c r="E62" s="66">
        <v>2787</v>
      </c>
      <c r="F62" s="66">
        <v>2028</v>
      </c>
      <c r="G62" s="67">
        <v>5727</v>
      </c>
    </row>
  </sheetData>
  <mergeCells count="11">
    <mergeCell ref="A39:A52"/>
    <mergeCell ref="A53:B53"/>
    <mergeCell ref="A54:A60"/>
    <mergeCell ref="A61:B61"/>
    <mergeCell ref="A62:B62"/>
    <mergeCell ref="A38:B38"/>
    <mergeCell ref="A2:A14"/>
    <mergeCell ref="A15:B15"/>
    <mergeCell ref="A16:A21"/>
    <mergeCell ref="A22:B22"/>
    <mergeCell ref="A23:A3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D94A-24E6-4D91-A94D-4373025C3CE6}">
  <sheetPr>
    <pageSetUpPr fitToPage="1"/>
  </sheetPr>
  <dimension ref="A1:G62"/>
  <sheetViews>
    <sheetView workbookViewId="0">
      <selection sqref="A1:G1048576"/>
    </sheetView>
  </sheetViews>
  <sheetFormatPr defaultRowHeight="15" x14ac:dyDescent="0.25"/>
  <cols>
    <col min="1" max="1" width="18.28515625" customWidth="1"/>
    <col min="2" max="2" width="7.7109375" customWidth="1"/>
    <col min="3" max="3" width="49.7109375" bestFit="1" customWidth="1"/>
    <col min="4" max="7" width="12.42578125" customWidth="1"/>
  </cols>
  <sheetData>
    <row r="1" spans="1:7" ht="90" thickBot="1" x14ac:dyDescent="0.3">
      <c r="A1" s="182" t="s">
        <v>234</v>
      </c>
      <c r="B1" s="116" t="s">
        <v>0</v>
      </c>
      <c r="C1" s="82" t="s">
        <v>113</v>
      </c>
      <c r="D1" s="131" t="s">
        <v>14</v>
      </c>
      <c r="E1" s="118" t="s">
        <v>15</v>
      </c>
      <c r="F1" s="118" t="s">
        <v>26</v>
      </c>
      <c r="G1" s="119" t="s">
        <v>27</v>
      </c>
    </row>
    <row r="2" spans="1:7" x14ac:dyDescent="0.25">
      <c r="A2" s="244" t="s">
        <v>16</v>
      </c>
      <c r="B2" s="54">
        <v>1010</v>
      </c>
      <c r="C2" s="78" t="s">
        <v>31</v>
      </c>
      <c r="D2" s="74"/>
      <c r="E2" s="50">
        <v>545123.60000000009</v>
      </c>
      <c r="F2" s="50"/>
      <c r="G2" s="51">
        <v>545123.60000000009</v>
      </c>
    </row>
    <row r="3" spans="1:7" x14ac:dyDescent="0.25">
      <c r="A3" s="245"/>
      <c r="B3" s="25">
        <v>1065</v>
      </c>
      <c r="C3" s="79" t="s">
        <v>33</v>
      </c>
      <c r="D3" s="75">
        <v>1156301.23</v>
      </c>
      <c r="E3" s="23">
        <v>2189276.71</v>
      </c>
      <c r="F3" s="23"/>
      <c r="G3" s="52">
        <v>3345577.94</v>
      </c>
    </row>
    <row r="4" spans="1:7" x14ac:dyDescent="0.25">
      <c r="A4" s="245"/>
      <c r="B4" s="25">
        <v>1110</v>
      </c>
      <c r="C4" s="79" t="s">
        <v>34</v>
      </c>
      <c r="D4" s="75"/>
      <c r="E4" s="23">
        <v>9223366.7400000002</v>
      </c>
      <c r="F4" s="23">
        <v>206600</v>
      </c>
      <c r="G4" s="52">
        <v>9429966.7400000002</v>
      </c>
    </row>
    <row r="5" spans="1:7" x14ac:dyDescent="0.25">
      <c r="A5" s="245"/>
      <c r="B5" s="25">
        <v>1140</v>
      </c>
      <c r="C5" s="79" t="s">
        <v>35</v>
      </c>
      <c r="D5" s="75">
        <v>27910922.049999997</v>
      </c>
      <c r="E5" s="23">
        <v>2743701.3200000003</v>
      </c>
      <c r="F5" s="23">
        <v>811720.97</v>
      </c>
      <c r="G5" s="52">
        <v>31466344.339999996</v>
      </c>
    </row>
    <row r="6" spans="1:7" x14ac:dyDescent="0.25">
      <c r="A6" s="245"/>
      <c r="B6" s="25">
        <v>1155</v>
      </c>
      <c r="C6" s="79" t="s">
        <v>37</v>
      </c>
      <c r="D6" s="75">
        <v>6326878.5200000005</v>
      </c>
      <c r="E6" s="23"/>
      <c r="F6" s="23"/>
      <c r="G6" s="52">
        <v>6326878.5200000005</v>
      </c>
    </row>
    <row r="7" spans="1:7" x14ac:dyDescent="0.25">
      <c r="A7" s="245"/>
      <c r="B7" s="25">
        <v>1160</v>
      </c>
      <c r="C7" s="79" t="s">
        <v>38</v>
      </c>
      <c r="D7" s="75">
        <v>513081.65</v>
      </c>
      <c r="E7" s="23"/>
      <c r="F7" s="23"/>
      <c r="G7" s="52">
        <v>513081.65</v>
      </c>
    </row>
    <row r="8" spans="1:7" x14ac:dyDescent="0.25">
      <c r="A8" s="245"/>
      <c r="B8" s="25">
        <v>1170</v>
      </c>
      <c r="C8" s="79" t="s">
        <v>39</v>
      </c>
      <c r="D8" s="75"/>
      <c r="E8" s="23"/>
      <c r="F8" s="23">
        <v>629640.01</v>
      </c>
      <c r="G8" s="52">
        <v>629640.01</v>
      </c>
    </row>
    <row r="9" spans="1:7" x14ac:dyDescent="0.25">
      <c r="A9" s="245"/>
      <c r="B9" s="25">
        <v>1230</v>
      </c>
      <c r="C9" s="79" t="s">
        <v>43</v>
      </c>
      <c r="D9" s="75"/>
      <c r="E9" s="23"/>
      <c r="F9" s="23">
        <v>80944.179999999993</v>
      </c>
      <c r="G9" s="52">
        <v>80944.179999999993</v>
      </c>
    </row>
    <row r="10" spans="1:7" x14ac:dyDescent="0.25">
      <c r="A10" s="245"/>
      <c r="B10" s="25">
        <v>1250</v>
      </c>
      <c r="C10" s="79" t="s">
        <v>44</v>
      </c>
      <c r="D10" s="75"/>
      <c r="E10" s="23">
        <v>1194134.31</v>
      </c>
      <c r="F10" s="23">
        <v>120886.45</v>
      </c>
      <c r="G10" s="52">
        <v>1315020.76</v>
      </c>
    </row>
    <row r="11" spans="1:7" x14ac:dyDescent="0.25">
      <c r="A11" s="245"/>
      <c r="B11" s="25">
        <v>1256</v>
      </c>
      <c r="C11" s="79" t="s">
        <v>45</v>
      </c>
      <c r="D11" s="75">
        <v>3429636.06</v>
      </c>
      <c r="E11" s="23"/>
      <c r="F11" s="23"/>
      <c r="G11" s="52">
        <v>3429636.06</v>
      </c>
    </row>
    <row r="12" spans="1:7" x14ac:dyDescent="0.25">
      <c r="A12" s="245"/>
      <c r="B12" s="25">
        <v>1290</v>
      </c>
      <c r="C12" s="79" t="s">
        <v>46</v>
      </c>
      <c r="D12" s="75">
        <v>3647419.62</v>
      </c>
      <c r="E12" s="23">
        <v>3433503.59</v>
      </c>
      <c r="F12" s="23">
        <v>168710.88</v>
      </c>
      <c r="G12" s="52">
        <v>7249634.0899999999</v>
      </c>
    </row>
    <row r="13" spans="1:7" x14ac:dyDescent="0.25">
      <c r="A13" s="245"/>
      <c r="B13" s="25">
        <v>1300</v>
      </c>
      <c r="C13" s="79" t="s">
        <v>49</v>
      </c>
      <c r="D13" s="75">
        <v>5206003.09</v>
      </c>
      <c r="E13" s="23"/>
      <c r="F13" s="23"/>
      <c r="G13" s="52">
        <v>5206003.09</v>
      </c>
    </row>
    <row r="14" spans="1:7" x14ac:dyDescent="0.25">
      <c r="A14" s="246"/>
      <c r="B14" s="25">
        <v>1320</v>
      </c>
      <c r="C14" s="79" t="s">
        <v>51</v>
      </c>
      <c r="D14" s="75"/>
      <c r="E14" s="23">
        <v>574512.39</v>
      </c>
      <c r="F14" s="23"/>
      <c r="G14" s="52">
        <v>574512.39</v>
      </c>
    </row>
    <row r="15" spans="1:7" ht="15.75" thickBot="1" x14ac:dyDescent="0.3">
      <c r="A15" s="240" t="s">
        <v>17</v>
      </c>
      <c r="B15" s="241"/>
      <c r="C15" s="80"/>
      <c r="D15" s="76">
        <v>48190242.219999999</v>
      </c>
      <c r="E15" s="56">
        <v>19903618.660000004</v>
      </c>
      <c r="F15" s="56">
        <v>2018502.4899999998</v>
      </c>
      <c r="G15" s="57">
        <v>70112363.370000005</v>
      </c>
    </row>
    <row r="16" spans="1:7" x14ac:dyDescent="0.25">
      <c r="A16" s="244" t="s">
        <v>18</v>
      </c>
      <c r="B16" s="54">
        <v>2250</v>
      </c>
      <c r="C16" s="78" t="s">
        <v>53</v>
      </c>
      <c r="D16" s="74"/>
      <c r="E16" s="50">
        <v>685006.17</v>
      </c>
      <c r="F16" s="50"/>
      <c r="G16" s="51">
        <v>685006.17</v>
      </c>
    </row>
    <row r="17" spans="1:7" x14ac:dyDescent="0.25">
      <c r="A17" s="245"/>
      <c r="B17" s="25">
        <v>2351</v>
      </c>
      <c r="C17" s="79" t="s">
        <v>56</v>
      </c>
      <c r="D17" s="75"/>
      <c r="E17" s="23">
        <v>1795271.06</v>
      </c>
      <c r="F17" s="23"/>
      <c r="G17" s="52">
        <v>1795271.06</v>
      </c>
    </row>
    <row r="18" spans="1:7" x14ac:dyDescent="0.25">
      <c r="A18" s="245"/>
      <c r="B18" s="25">
        <v>2360</v>
      </c>
      <c r="C18" s="79" t="s">
        <v>57</v>
      </c>
      <c r="D18" s="75"/>
      <c r="E18" s="23">
        <v>344660.3</v>
      </c>
      <c r="F18" s="23"/>
      <c r="G18" s="52">
        <v>344660.3</v>
      </c>
    </row>
    <row r="19" spans="1:7" x14ac:dyDescent="0.25">
      <c r="A19" s="245"/>
      <c r="B19" s="25">
        <v>2420</v>
      </c>
      <c r="C19" s="79" t="s">
        <v>58</v>
      </c>
      <c r="D19" s="75">
        <v>15272091.050000001</v>
      </c>
      <c r="E19" s="23"/>
      <c r="F19" s="23">
        <v>350140.34</v>
      </c>
      <c r="G19" s="52">
        <v>15622231.390000001</v>
      </c>
    </row>
    <row r="20" spans="1:7" x14ac:dyDescent="0.25">
      <c r="A20" s="245"/>
      <c r="B20" s="25">
        <v>2600</v>
      </c>
      <c r="C20" s="79" t="s">
        <v>60</v>
      </c>
      <c r="D20" s="75">
        <v>2605699.39</v>
      </c>
      <c r="E20" s="23"/>
      <c r="F20" s="23"/>
      <c r="G20" s="52">
        <v>2605699.39</v>
      </c>
    </row>
    <row r="21" spans="1:7" x14ac:dyDescent="0.25">
      <c r="A21" s="246"/>
      <c r="B21" s="25">
        <v>2630</v>
      </c>
      <c r="C21" s="79" t="s">
        <v>61</v>
      </c>
      <c r="D21" s="75"/>
      <c r="E21" s="23">
        <v>1169134.58</v>
      </c>
      <c r="F21" s="23"/>
      <c r="G21" s="52">
        <v>1169134.58</v>
      </c>
    </row>
    <row r="22" spans="1:7" ht="15.75" thickBot="1" x14ac:dyDescent="0.3">
      <c r="A22" s="240" t="s">
        <v>19</v>
      </c>
      <c r="B22" s="241"/>
      <c r="C22" s="80"/>
      <c r="D22" s="76">
        <v>17877790.440000001</v>
      </c>
      <c r="E22" s="56">
        <v>3994072.11</v>
      </c>
      <c r="F22" s="56">
        <v>350140.34</v>
      </c>
      <c r="G22" s="57">
        <v>22222002.890000001</v>
      </c>
    </row>
    <row r="23" spans="1:7" x14ac:dyDescent="0.25">
      <c r="A23" s="244" t="s">
        <v>20</v>
      </c>
      <c r="B23" s="54">
        <v>3060</v>
      </c>
      <c r="C23" s="78" t="s">
        <v>62</v>
      </c>
      <c r="D23" s="74"/>
      <c r="E23" s="50">
        <v>1011287.51</v>
      </c>
      <c r="F23" s="50"/>
      <c r="G23" s="51">
        <v>1011287.51</v>
      </c>
    </row>
    <row r="24" spans="1:7" x14ac:dyDescent="0.25">
      <c r="A24" s="245"/>
      <c r="B24" s="25">
        <v>3070</v>
      </c>
      <c r="C24" s="79" t="s">
        <v>63</v>
      </c>
      <c r="D24" s="75">
        <v>5230980.72</v>
      </c>
      <c r="E24" s="23">
        <v>102992.64</v>
      </c>
      <c r="F24" s="23">
        <v>763833.28</v>
      </c>
      <c r="G24" s="52">
        <v>6097806.6399999997</v>
      </c>
    </row>
    <row r="25" spans="1:7" x14ac:dyDescent="0.25">
      <c r="A25" s="245"/>
      <c r="B25" s="25">
        <v>3100</v>
      </c>
      <c r="C25" s="79" t="s">
        <v>64</v>
      </c>
      <c r="D25" s="75"/>
      <c r="E25" s="23">
        <v>4213964.5599999996</v>
      </c>
      <c r="F25" s="23">
        <v>1098655.1200000001</v>
      </c>
      <c r="G25" s="52">
        <v>5312619.68</v>
      </c>
    </row>
    <row r="26" spans="1:7" x14ac:dyDescent="0.25">
      <c r="A26" s="245"/>
      <c r="B26" s="25">
        <v>3140</v>
      </c>
      <c r="C26" s="79" t="s">
        <v>66</v>
      </c>
      <c r="D26" s="75">
        <v>1132327.67</v>
      </c>
      <c r="E26" s="23"/>
      <c r="F26" s="23"/>
      <c r="G26" s="52">
        <v>1132327.67</v>
      </c>
    </row>
    <row r="27" spans="1:7" x14ac:dyDescent="0.25">
      <c r="A27" s="245"/>
      <c r="B27" s="25">
        <v>3200</v>
      </c>
      <c r="C27" s="79" t="s">
        <v>68</v>
      </c>
      <c r="D27" s="75">
        <v>1249388.3500000001</v>
      </c>
      <c r="E27" s="23">
        <v>1289673.95</v>
      </c>
      <c r="F27" s="23"/>
      <c r="G27" s="52">
        <v>2539062.2999999998</v>
      </c>
    </row>
    <row r="28" spans="1:7" x14ac:dyDescent="0.25">
      <c r="A28" s="245"/>
      <c r="B28" s="25">
        <v>3210</v>
      </c>
      <c r="C28" s="79" t="s">
        <v>69</v>
      </c>
      <c r="D28" s="75"/>
      <c r="E28" s="23">
        <v>512121.95</v>
      </c>
      <c r="F28" s="23"/>
      <c r="G28" s="52">
        <v>512121.95</v>
      </c>
    </row>
    <row r="29" spans="1:7" x14ac:dyDescent="0.25">
      <c r="A29" s="245"/>
      <c r="B29" s="25">
        <v>3220</v>
      </c>
      <c r="C29" s="79" t="s">
        <v>70</v>
      </c>
      <c r="D29" s="75"/>
      <c r="E29" s="23">
        <v>70956.3</v>
      </c>
      <c r="F29" s="23">
        <v>157303.90000000002</v>
      </c>
      <c r="G29" s="52">
        <v>228260.2</v>
      </c>
    </row>
    <row r="30" spans="1:7" x14ac:dyDescent="0.25">
      <c r="A30" s="245"/>
      <c r="B30" s="25">
        <v>3230</v>
      </c>
      <c r="C30" s="79" t="s">
        <v>71</v>
      </c>
      <c r="D30" s="75">
        <v>5202137.17</v>
      </c>
      <c r="E30" s="23"/>
      <c r="F30" s="23"/>
      <c r="G30" s="52">
        <v>5202137.17</v>
      </c>
    </row>
    <row r="31" spans="1:7" x14ac:dyDescent="0.25">
      <c r="A31" s="245"/>
      <c r="B31" s="25">
        <v>3280</v>
      </c>
      <c r="C31" s="79" t="s">
        <v>73</v>
      </c>
      <c r="D31" s="75">
        <v>1507576.3</v>
      </c>
      <c r="E31" s="23"/>
      <c r="F31" s="23"/>
      <c r="G31" s="52">
        <v>1507576.3</v>
      </c>
    </row>
    <row r="32" spans="1:7" x14ac:dyDescent="0.25">
      <c r="A32" s="245"/>
      <c r="B32" s="25">
        <v>3315</v>
      </c>
      <c r="C32" s="79" t="s">
        <v>74</v>
      </c>
      <c r="D32" s="75">
        <v>474520.53</v>
      </c>
      <c r="E32" s="23"/>
      <c r="F32" s="23">
        <v>964518.17</v>
      </c>
      <c r="G32" s="52">
        <v>1439038.7000000002</v>
      </c>
    </row>
    <row r="33" spans="1:7" x14ac:dyDescent="0.25">
      <c r="A33" s="245"/>
      <c r="B33" s="25">
        <v>3330</v>
      </c>
      <c r="C33" s="79" t="s">
        <v>76</v>
      </c>
      <c r="D33" s="75">
        <v>5300280.38</v>
      </c>
      <c r="E33" s="23"/>
      <c r="F33" s="23"/>
      <c r="G33" s="52">
        <v>5300280.38</v>
      </c>
    </row>
    <row r="34" spans="1:7" x14ac:dyDescent="0.25">
      <c r="A34" s="245"/>
      <c r="B34" s="25">
        <v>3380</v>
      </c>
      <c r="C34" s="79" t="s">
        <v>77</v>
      </c>
      <c r="D34" s="75"/>
      <c r="E34" s="23">
        <v>245363.32</v>
      </c>
      <c r="F34" s="23"/>
      <c r="G34" s="52">
        <v>245363.32</v>
      </c>
    </row>
    <row r="35" spans="1:7" x14ac:dyDescent="0.25">
      <c r="A35" s="245"/>
      <c r="B35" s="25">
        <v>3421</v>
      </c>
      <c r="C35" s="79" t="s">
        <v>80</v>
      </c>
      <c r="D35" s="75"/>
      <c r="E35" s="23"/>
      <c r="F35" s="23">
        <v>1214126.01</v>
      </c>
      <c r="G35" s="52">
        <v>1214126.01</v>
      </c>
    </row>
    <row r="36" spans="1:7" x14ac:dyDescent="0.25">
      <c r="A36" s="245"/>
      <c r="B36" s="25">
        <v>3431</v>
      </c>
      <c r="C36" s="79" t="s">
        <v>81</v>
      </c>
      <c r="D36" s="75">
        <v>1175594.57</v>
      </c>
      <c r="E36" s="23">
        <v>3786456.27</v>
      </c>
      <c r="F36" s="23"/>
      <c r="G36" s="52">
        <v>4962050.84</v>
      </c>
    </row>
    <row r="37" spans="1:7" x14ac:dyDescent="0.25">
      <c r="A37" s="246"/>
      <c r="B37" s="25">
        <v>3440</v>
      </c>
      <c r="C37" s="79" t="s">
        <v>82</v>
      </c>
      <c r="D37" s="75">
        <v>492648.8</v>
      </c>
      <c r="E37" s="23">
        <v>286460.99</v>
      </c>
      <c r="F37" s="23"/>
      <c r="G37" s="52">
        <v>779109.79</v>
      </c>
    </row>
    <row r="38" spans="1:7" ht="15.75" thickBot="1" x14ac:dyDescent="0.3">
      <c r="A38" s="240" t="s">
        <v>21</v>
      </c>
      <c r="B38" s="241"/>
      <c r="C38" s="80"/>
      <c r="D38" s="76">
        <v>21765454.490000002</v>
      </c>
      <c r="E38" s="56">
        <v>11519277.49</v>
      </c>
      <c r="F38" s="56">
        <v>4198436.4800000004</v>
      </c>
      <c r="G38" s="57">
        <v>37483168.460000001</v>
      </c>
    </row>
    <row r="39" spans="1:7" x14ac:dyDescent="0.25">
      <c r="A39" s="244" t="s">
        <v>22</v>
      </c>
      <c r="B39" s="54">
        <v>4040</v>
      </c>
      <c r="C39" s="78" t="s">
        <v>84</v>
      </c>
      <c r="D39" s="74"/>
      <c r="E39" s="50">
        <v>347215.9</v>
      </c>
      <c r="F39" s="50"/>
      <c r="G39" s="51">
        <v>347215.9</v>
      </c>
    </row>
    <row r="40" spans="1:7" x14ac:dyDescent="0.25">
      <c r="A40" s="245"/>
      <c r="B40" s="25">
        <v>4070</v>
      </c>
      <c r="C40" s="79" t="s">
        <v>85</v>
      </c>
      <c r="D40" s="75">
        <v>8540768.2699999996</v>
      </c>
      <c r="E40" s="23"/>
      <c r="F40" s="23">
        <v>893743.12</v>
      </c>
      <c r="G40" s="52">
        <v>9434511.3899999987</v>
      </c>
    </row>
    <row r="41" spans="1:7" x14ac:dyDescent="0.25">
      <c r="A41" s="245"/>
      <c r="B41" s="25">
        <v>4090</v>
      </c>
      <c r="C41" s="79" t="s">
        <v>86</v>
      </c>
      <c r="D41" s="75"/>
      <c r="E41" s="23">
        <v>8940277.2599999998</v>
      </c>
      <c r="F41" s="23">
        <v>72655.289999999994</v>
      </c>
      <c r="G41" s="52">
        <v>9012932.5499999989</v>
      </c>
    </row>
    <row r="42" spans="1:7" x14ac:dyDescent="0.25">
      <c r="A42" s="245"/>
      <c r="B42" s="25">
        <v>4150</v>
      </c>
      <c r="C42" s="79" t="s">
        <v>88</v>
      </c>
      <c r="D42" s="75">
        <v>19617810.48</v>
      </c>
      <c r="E42" s="23"/>
      <c r="F42" s="23"/>
      <c r="G42" s="52">
        <v>19617810.48</v>
      </c>
    </row>
    <row r="43" spans="1:7" x14ac:dyDescent="0.25">
      <c r="A43" s="245"/>
      <c r="B43" s="25">
        <v>4160</v>
      </c>
      <c r="C43" s="79" t="s">
        <v>89</v>
      </c>
      <c r="D43" s="75"/>
      <c r="E43" s="23">
        <v>2515925.5699999998</v>
      </c>
      <c r="F43" s="23">
        <v>84764.04</v>
      </c>
      <c r="G43" s="52">
        <v>2600689.61</v>
      </c>
    </row>
    <row r="44" spans="1:7" x14ac:dyDescent="0.25">
      <c r="A44" s="245"/>
      <c r="B44" s="25">
        <v>4190</v>
      </c>
      <c r="C44" s="79" t="s">
        <v>90</v>
      </c>
      <c r="D44" s="75"/>
      <c r="E44" s="23">
        <v>429917.5</v>
      </c>
      <c r="F44" s="23"/>
      <c r="G44" s="52">
        <v>429917.5</v>
      </c>
    </row>
    <row r="45" spans="1:7" x14ac:dyDescent="0.25">
      <c r="A45" s="245"/>
      <c r="B45" s="25">
        <v>4200</v>
      </c>
      <c r="C45" s="79" t="s">
        <v>91</v>
      </c>
      <c r="D45" s="75"/>
      <c r="E45" s="23">
        <v>953035.26</v>
      </c>
      <c r="F45" s="23">
        <v>1924528.14</v>
      </c>
      <c r="G45" s="52">
        <v>2877563.4</v>
      </c>
    </row>
    <row r="46" spans="1:7" x14ac:dyDescent="0.25">
      <c r="A46" s="245"/>
      <c r="B46" s="25">
        <v>4220</v>
      </c>
      <c r="C46" s="79" t="s">
        <v>92</v>
      </c>
      <c r="D46" s="75"/>
      <c r="E46" s="23">
        <v>243750.97</v>
      </c>
      <c r="F46" s="23"/>
      <c r="G46" s="52">
        <v>243750.97</v>
      </c>
    </row>
    <row r="47" spans="1:7" x14ac:dyDescent="0.25">
      <c r="A47" s="245"/>
      <c r="B47" s="25">
        <v>4230</v>
      </c>
      <c r="C47" s="79" t="s">
        <v>93</v>
      </c>
      <c r="D47" s="75"/>
      <c r="E47" s="23">
        <v>420762.64</v>
      </c>
      <c r="F47" s="23"/>
      <c r="G47" s="52">
        <v>420762.64</v>
      </c>
    </row>
    <row r="48" spans="1:7" x14ac:dyDescent="0.25">
      <c r="A48" s="245"/>
      <c r="B48" s="25">
        <v>4260</v>
      </c>
      <c r="C48" s="79" t="s">
        <v>95</v>
      </c>
      <c r="D48" s="75"/>
      <c r="E48" s="23"/>
      <c r="F48" s="23">
        <v>600710.67000000004</v>
      </c>
      <c r="G48" s="52">
        <v>600710.67000000004</v>
      </c>
    </row>
    <row r="49" spans="1:7" x14ac:dyDescent="0.25">
      <c r="A49" s="245"/>
      <c r="B49" s="25">
        <v>4270</v>
      </c>
      <c r="C49" s="79" t="s">
        <v>96</v>
      </c>
      <c r="D49" s="75">
        <v>1222786.47</v>
      </c>
      <c r="E49" s="23">
        <v>4352993.8899999997</v>
      </c>
      <c r="F49" s="23">
        <v>215637.84</v>
      </c>
      <c r="G49" s="52">
        <v>5791418.1999999993</v>
      </c>
    </row>
    <row r="50" spans="1:7" x14ac:dyDescent="0.25">
      <c r="A50" s="245"/>
      <c r="B50" s="25">
        <v>4290</v>
      </c>
      <c r="C50" s="79" t="s">
        <v>98</v>
      </c>
      <c r="D50" s="75">
        <v>957100.8</v>
      </c>
      <c r="E50" s="23"/>
      <c r="F50" s="23"/>
      <c r="G50" s="52">
        <v>957100.8</v>
      </c>
    </row>
    <row r="51" spans="1:7" x14ac:dyDescent="0.25">
      <c r="A51" s="245"/>
      <c r="B51" s="25">
        <v>4320</v>
      </c>
      <c r="C51" s="79" t="s">
        <v>100</v>
      </c>
      <c r="D51" s="75"/>
      <c r="E51" s="23">
        <v>1128812.94</v>
      </c>
      <c r="F51" s="23"/>
      <c r="G51" s="52">
        <v>1128812.94</v>
      </c>
    </row>
    <row r="52" spans="1:7" x14ac:dyDescent="0.25">
      <c r="A52" s="246"/>
      <c r="B52" s="25">
        <v>4350</v>
      </c>
      <c r="C52" s="79" t="s">
        <v>102</v>
      </c>
      <c r="D52" s="75"/>
      <c r="E52" s="23">
        <v>2257862.23</v>
      </c>
      <c r="F52" s="23"/>
      <c r="G52" s="52">
        <v>2257862.23</v>
      </c>
    </row>
    <row r="53" spans="1:7" ht="15.75" thickBot="1" x14ac:dyDescent="0.3">
      <c r="A53" s="240" t="s">
        <v>23</v>
      </c>
      <c r="B53" s="241"/>
      <c r="C53" s="80"/>
      <c r="D53" s="76">
        <v>30338466.02</v>
      </c>
      <c r="E53" s="56">
        <v>21590554.160000004</v>
      </c>
      <c r="F53" s="56">
        <v>3792039.0999999996</v>
      </c>
      <c r="G53" s="57">
        <v>55721059.279999979</v>
      </c>
    </row>
    <row r="54" spans="1:7" x14ac:dyDescent="0.25">
      <c r="A54" s="244" t="s">
        <v>24</v>
      </c>
      <c r="B54" s="54">
        <v>7000</v>
      </c>
      <c r="C54" s="78" t="s">
        <v>104</v>
      </c>
      <c r="D54" s="74"/>
      <c r="E54" s="50"/>
      <c r="F54" s="50">
        <v>2246111.94</v>
      </c>
      <c r="G54" s="51">
        <v>2246111.94</v>
      </c>
    </row>
    <row r="55" spans="1:7" x14ac:dyDescent="0.25">
      <c r="A55" s="245"/>
      <c r="B55" s="25">
        <v>7015</v>
      </c>
      <c r="C55" s="79" t="s">
        <v>105</v>
      </c>
      <c r="D55" s="75">
        <v>3221063.81</v>
      </c>
      <c r="E55" s="23"/>
      <c r="F55" s="23"/>
      <c r="G55" s="52">
        <v>3221063.81</v>
      </c>
    </row>
    <row r="56" spans="1:7" x14ac:dyDescent="0.25">
      <c r="A56" s="245"/>
      <c r="B56" s="25">
        <v>7030</v>
      </c>
      <c r="C56" s="79" t="s">
        <v>106</v>
      </c>
      <c r="D56" s="75"/>
      <c r="E56" s="23"/>
      <c r="F56" s="23">
        <v>403176.71</v>
      </c>
      <c r="G56" s="52">
        <v>403176.71</v>
      </c>
    </row>
    <row r="57" spans="1:7" x14ac:dyDescent="0.25">
      <c r="A57" s="245"/>
      <c r="B57" s="25">
        <v>7050</v>
      </c>
      <c r="C57" s="79" t="s">
        <v>107</v>
      </c>
      <c r="D57" s="75"/>
      <c r="E57" s="23">
        <v>24904.11</v>
      </c>
      <c r="F57" s="23">
        <v>460575.31</v>
      </c>
      <c r="G57" s="52">
        <v>485479.42</v>
      </c>
    </row>
    <row r="58" spans="1:7" x14ac:dyDescent="0.25">
      <c r="A58" s="245"/>
      <c r="B58" s="25">
        <v>7055</v>
      </c>
      <c r="C58" s="79" t="s">
        <v>108</v>
      </c>
      <c r="D58" s="75"/>
      <c r="E58" s="23">
        <v>3087529.35</v>
      </c>
      <c r="F58" s="23">
        <v>1447566.79</v>
      </c>
      <c r="G58" s="52">
        <v>4535096.1400000006</v>
      </c>
    </row>
    <row r="59" spans="1:7" x14ac:dyDescent="0.25">
      <c r="A59" s="245"/>
      <c r="B59" s="25">
        <v>7070</v>
      </c>
      <c r="C59" s="79" t="s">
        <v>110</v>
      </c>
      <c r="D59" s="75"/>
      <c r="E59" s="23"/>
      <c r="F59" s="23">
        <v>2103478.2000000002</v>
      </c>
      <c r="G59" s="52">
        <v>2103478.2000000002</v>
      </c>
    </row>
    <row r="60" spans="1:7" x14ac:dyDescent="0.25">
      <c r="A60" s="246"/>
      <c r="B60" s="25">
        <v>7090</v>
      </c>
      <c r="C60" s="79" t="s">
        <v>111</v>
      </c>
      <c r="D60" s="75"/>
      <c r="E60" s="23"/>
      <c r="F60" s="23">
        <v>1969518.93</v>
      </c>
      <c r="G60" s="52">
        <v>1969518.93</v>
      </c>
    </row>
    <row r="61" spans="1:7" ht="19.899999999999999" customHeight="1" thickBot="1" x14ac:dyDescent="0.3">
      <c r="A61" s="240" t="s">
        <v>25</v>
      </c>
      <c r="B61" s="241"/>
      <c r="C61" s="81"/>
      <c r="D61" s="76">
        <v>3221063.81</v>
      </c>
      <c r="E61" s="56">
        <v>3112433.46</v>
      </c>
      <c r="F61" s="56">
        <v>8630427.8800000008</v>
      </c>
      <c r="G61" s="57">
        <v>14963925.149999999</v>
      </c>
    </row>
    <row r="62" spans="1:7" ht="21" customHeight="1" thickBot="1" x14ac:dyDescent="0.3">
      <c r="A62" s="242" t="s">
        <v>123</v>
      </c>
      <c r="B62" s="243"/>
      <c r="C62" s="82"/>
      <c r="D62" s="77">
        <v>121393016.97999997</v>
      </c>
      <c r="E62" s="66">
        <v>60119955.879999995</v>
      </c>
      <c r="F62" s="66">
        <v>18989546.289999999</v>
      </c>
      <c r="G62" s="67">
        <v>200502519.14999998</v>
      </c>
    </row>
  </sheetData>
  <mergeCells count="11">
    <mergeCell ref="A39:A52"/>
    <mergeCell ref="A53:B53"/>
    <mergeCell ref="A54:A60"/>
    <mergeCell ref="A61:B61"/>
    <mergeCell ref="A62:B62"/>
    <mergeCell ref="A38:B38"/>
    <mergeCell ref="A2:A14"/>
    <mergeCell ref="A15:B15"/>
    <mergeCell ref="A16:A21"/>
    <mergeCell ref="A22:B22"/>
    <mergeCell ref="A23:A3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327BC-D5D7-4270-9376-CEE2F3C0055C}">
  <dimension ref="A1:G98"/>
  <sheetViews>
    <sheetView workbookViewId="0">
      <selection activeCell="C17" sqref="C17"/>
    </sheetView>
  </sheetViews>
  <sheetFormatPr defaultRowHeight="15" x14ac:dyDescent="0.25"/>
  <cols>
    <col min="1" max="1" width="25" bestFit="1" customWidth="1"/>
    <col min="2" max="2" width="60.85546875" bestFit="1" customWidth="1"/>
    <col min="3" max="7" width="10.7109375" style="12" bestFit="1" customWidth="1"/>
  </cols>
  <sheetData>
    <row r="1" spans="1:7" ht="15.75" thickBot="1" x14ac:dyDescent="0.3"/>
    <row r="2" spans="1:7" s="12" customFormat="1" ht="15.75" thickBot="1" x14ac:dyDescent="0.3">
      <c r="A2" s="154" t="s">
        <v>2</v>
      </c>
      <c r="B2" s="155" t="s">
        <v>0</v>
      </c>
      <c r="C2" s="154" t="s">
        <v>127</v>
      </c>
      <c r="D2" s="156" t="s">
        <v>128</v>
      </c>
      <c r="E2" s="156" t="s">
        <v>129</v>
      </c>
      <c r="F2" s="156" t="s">
        <v>130</v>
      </c>
      <c r="G2" s="155" t="s">
        <v>131</v>
      </c>
    </row>
    <row r="3" spans="1:7" x14ac:dyDescent="0.25">
      <c r="A3" s="157" t="s">
        <v>3</v>
      </c>
      <c r="B3" s="158" t="s">
        <v>132</v>
      </c>
      <c r="C3" s="159">
        <v>5616</v>
      </c>
      <c r="D3" s="160">
        <v>5640</v>
      </c>
      <c r="E3" s="160">
        <v>5652</v>
      </c>
      <c r="F3" s="160">
        <v>5752</v>
      </c>
      <c r="G3" s="161">
        <v>5854</v>
      </c>
    </row>
    <row r="4" spans="1:7" x14ac:dyDescent="0.25">
      <c r="A4" s="157"/>
      <c r="B4" s="158" t="s">
        <v>133</v>
      </c>
      <c r="C4" s="159">
        <v>1945</v>
      </c>
      <c r="D4" s="160">
        <v>1968</v>
      </c>
      <c r="E4" s="160">
        <v>2008</v>
      </c>
      <c r="F4" s="160">
        <v>2107</v>
      </c>
      <c r="G4" s="161">
        <v>2088</v>
      </c>
    </row>
    <row r="5" spans="1:7" x14ac:dyDescent="0.25">
      <c r="A5" s="157"/>
      <c r="B5" s="158" t="s">
        <v>134</v>
      </c>
      <c r="C5" s="159">
        <v>935</v>
      </c>
      <c r="D5" s="160">
        <v>885</v>
      </c>
      <c r="E5" s="160">
        <v>832</v>
      </c>
      <c r="F5" s="160">
        <v>1039</v>
      </c>
      <c r="G5" s="161">
        <v>915</v>
      </c>
    </row>
    <row r="6" spans="1:7" x14ac:dyDescent="0.25">
      <c r="A6" s="157"/>
      <c r="B6" s="158" t="s">
        <v>135</v>
      </c>
      <c r="C6" s="159">
        <v>537</v>
      </c>
      <c r="D6" s="160">
        <v>558</v>
      </c>
      <c r="E6" s="160">
        <v>569</v>
      </c>
      <c r="F6" s="160">
        <v>571</v>
      </c>
      <c r="G6" s="161">
        <v>613</v>
      </c>
    </row>
    <row r="7" spans="1:7" x14ac:dyDescent="0.25">
      <c r="A7" s="157"/>
      <c r="B7" s="158" t="s">
        <v>136</v>
      </c>
      <c r="C7" s="159">
        <v>17550</v>
      </c>
      <c r="D7" s="160">
        <v>17464</v>
      </c>
      <c r="E7" s="160">
        <v>17551</v>
      </c>
      <c r="F7" s="160">
        <v>17591</v>
      </c>
      <c r="G7" s="161">
        <v>17500</v>
      </c>
    </row>
    <row r="8" spans="1:7" x14ac:dyDescent="0.25">
      <c r="A8" s="157"/>
      <c r="B8" s="158" t="s">
        <v>137</v>
      </c>
      <c r="C8" s="159">
        <v>1286</v>
      </c>
      <c r="D8" s="160">
        <v>1291</v>
      </c>
      <c r="E8" s="160">
        <v>1288</v>
      </c>
      <c r="F8" s="160">
        <v>1289</v>
      </c>
      <c r="G8" s="161">
        <v>1303</v>
      </c>
    </row>
    <row r="9" spans="1:7" x14ac:dyDescent="0.25">
      <c r="A9" s="157"/>
      <c r="B9" s="158" t="s">
        <v>138</v>
      </c>
      <c r="C9" s="159">
        <v>1865</v>
      </c>
      <c r="D9" s="160">
        <v>1863</v>
      </c>
      <c r="E9" s="160">
        <v>1900</v>
      </c>
      <c r="F9" s="160">
        <v>2003</v>
      </c>
      <c r="G9" s="161">
        <v>2018</v>
      </c>
    </row>
    <row r="10" spans="1:7" x14ac:dyDescent="0.25">
      <c r="A10" s="157"/>
      <c r="B10" s="158" t="s">
        <v>139</v>
      </c>
      <c r="C10" s="159">
        <v>1202</v>
      </c>
      <c r="D10" s="160">
        <v>1204</v>
      </c>
      <c r="E10" s="160">
        <v>1174</v>
      </c>
      <c r="F10" s="160">
        <v>1226</v>
      </c>
      <c r="G10" s="161">
        <v>1317</v>
      </c>
    </row>
    <row r="11" spans="1:7" x14ac:dyDescent="0.25">
      <c r="A11" s="157"/>
      <c r="B11" s="158" t="s">
        <v>140</v>
      </c>
      <c r="C11" s="159">
        <v>673</v>
      </c>
      <c r="D11" s="160">
        <v>677</v>
      </c>
      <c r="E11" s="160">
        <v>660</v>
      </c>
      <c r="F11" s="160">
        <v>672</v>
      </c>
      <c r="G11" s="161">
        <v>722</v>
      </c>
    </row>
    <row r="12" spans="1:7" x14ac:dyDescent="0.25">
      <c r="A12" s="157"/>
      <c r="B12" s="158" t="s">
        <v>141</v>
      </c>
      <c r="C12" s="159">
        <v>870</v>
      </c>
      <c r="D12" s="160">
        <v>940</v>
      </c>
      <c r="E12" s="160">
        <v>1021</v>
      </c>
      <c r="F12" s="160">
        <v>1002</v>
      </c>
      <c r="G12" s="161">
        <v>1026</v>
      </c>
    </row>
    <row r="13" spans="1:7" x14ac:dyDescent="0.25">
      <c r="A13" s="157"/>
      <c r="B13" s="158" t="s">
        <v>142</v>
      </c>
      <c r="C13" s="159">
        <v>2576</v>
      </c>
      <c r="D13" s="160">
        <v>2531</v>
      </c>
      <c r="E13" s="160">
        <v>2574</v>
      </c>
      <c r="F13" s="160">
        <v>2775</v>
      </c>
      <c r="G13" s="161">
        <v>2570</v>
      </c>
    </row>
    <row r="14" spans="1:7" x14ac:dyDescent="0.25">
      <c r="A14" s="157"/>
      <c r="B14" s="158" t="s">
        <v>143</v>
      </c>
      <c r="C14" s="159">
        <v>914</v>
      </c>
      <c r="D14" s="160">
        <v>965</v>
      </c>
      <c r="E14" s="160">
        <v>968</v>
      </c>
      <c r="F14" s="160">
        <v>1038</v>
      </c>
      <c r="G14" s="161">
        <v>1056</v>
      </c>
    </row>
    <row r="15" spans="1:7" x14ac:dyDescent="0.25">
      <c r="A15" s="157"/>
      <c r="B15" s="158" t="s">
        <v>144</v>
      </c>
      <c r="C15" s="159">
        <v>419</v>
      </c>
      <c r="D15" s="160">
        <v>440</v>
      </c>
      <c r="E15" s="160">
        <v>438</v>
      </c>
      <c r="F15" s="160">
        <v>439</v>
      </c>
      <c r="G15" s="161">
        <v>438</v>
      </c>
    </row>
    <row r="16" spans="1:7" x14ac:dyDescent="0.25">
      <c r="A16" s="157"/>
      <c r="B16" s="158" t="s">
        <v>145</v>
      </c>
      <c r="C16" s="159">
        <v>1167</v>
      </c>
      <c r="D16" s="160">
        <v>1274</v>
      </c>
      <c r="E16" s="160">
        <v>1306</v>
      </c>
      <c r="F16" s="160">
        <v>1358</v>
      </c>
      <c r="G16" s="161">
        <v>1368</v>
      </c>
    </row>
    <row r="17" spans="1:7" x14ac:dyDescent="0.25">
      <c r="A17" s="157"/>
      <c r="B17" s="158" t="s">
        <v>146</v>
      </c>
      <c r="C17" s="159">
        <v>885</v>
      </c>
      <c r="D17" s="160">
        <v>884</v>
      </c>
      <c r="E17" s="160">
        <v>883</v>
      </c>
      <c r="F17" s="160">
        <v>837</v>
      </c>
      <c r="G17" s="161">
        <v>860</v>
      </c>
    </row>
    <row r="18" spans="1:7" x14ac:dyDescent="0.25">
      <c r="A18" s="157"/>
      <c r="B18" s="158" t="s">
        <v>147</v>
      </c>
      <c r="C18" s="159">
        <v>432</v>
      </c>
      <c r="D18" s="160">
        <v>430</v>
      </c>
      <c r="E18" s="160">
        <v>436</v>
      </c>
      <c r="F18" s="160">
        <v>436</v>
      </c>
      <c r="G18" s="161">
        <v>432</v>
      </c>
    </row>
    <row r="19" spans="1:7" x14ac:dyDescent="0.25">
      <c r="A19" s="157"/>
      <c r="B19" s="158" t="s">
        <v>148</v>
      </c>
      <c r="C19" s="159">
        <v>2350</v>
      </c>
      <c r="D19" s="160">
        <v>2360</v>
      </c>
      <c r="E19" s="160">
        <v>2419</v>
      </c>
      <c r="F19" s="160">
        <v>2448</v>
      </c>
      <c r="G19" s="161">
        <v>2495</v>
      </c>
    </row>
    <row r="20" spans="1:7" x14ac:dyDescent="0.25">
      <c r="A20" s="157"/>
      <c r="B20" s="158" t="s">
        <v>149</v>
      </c>
      <c r="C20" s="159">
        <v>1955</v>
      </c>
      <c r="D20" s="160">
        <v>1985</v>
      </c>
      <c r="E20" s="160">
        <v>2009</v>
      </c>
      <c r="F20" s="160">
        <v>2070</v>
      </c>
      <c r="G20" s="161">
        <v>2233</v>
      </c>
    </row>
    <row r="21" spans="1:7" x14ac:dyDescent="0.25">
      <c r="A21" s="157"/>
      <c r="B21" s="158" t="s">
        <v>150</v>
      </c>
      <c r="C21" s="159">
        <v>1501</v>
      </c>
      <c r="D21" s="160">
        <v>1449</v>
      </c>
      <c r="E21" s="160">
        <v>1468</v>
      </c>
      <c r="F21" s="160">
        <v>1457</v>
      </c>
      <c r="G21" s="161">
        <v>1410</v>
      </c>
    </row>
    <row r="22" spans="1:7" x14ac:dyDescent="0.25">
      <c r="A22" s="157"/>
      <c r="B22" s="158" t="s">
        <v>151</v>
      </c>
      <c r="C22" s="159">
        <v>1005</v>
      </c>
      <c r="D22" s="160">
        <v>1116</v>
      </c>
      <c r="E22" s="160">
        <v>1107</v>
      </c>
      <c r="F22" s="160">
        <v>1131</v>
      </c>
      <c r="G22" s="161">
        <v>1177</v>
      </c>
    </row>
    <row r="23" spans="1:7" x14ac:dyDescent="0.25">
      <c r="A23" s="162"/>
      <c r="B23" s="158" t="s">
        <v>152</v>
      </c>
      <c r="C23" s="159">
        <v>700</v>
      </c>
      <c r="D23" s="160">
        <v>705</v>
      </c>
      <c r="E23" s="160">
        <v>702</v>
      </c>
      <c r="F23" s="160">
        <v>702</v>
      </c>
      <c r="G23" s="161">
        <v>719</v>
      </c>
    </row>
    <row r="24" spans="1:7" x14ac:dyDescent="0.25">
      <c r="A24" s="163" t="s">
        <v>4</v>
      </c>
      <c r="B24" s="164"/>
      <c r="C24" s="165">
        <v>46383</v>
      </c>
      <c r="D24" s="166">
        <v>46629</v>
      </c>
      <c r="E24" s="166">
        <v>46965</v>
      </c>
      <c r="F24" s="166">
        <v>47943</v>
      </c>
      <c r="G24" s="167">
        <v>48114</v>
      </c>
    </row>
    <row r="25" spans="1:7" x14ac:dyDescent="0.25">
      <c r="A25" s="157" t="s">
        <v>9</v>
      </c>
      <c r="B25" s="158" t="s">
        <v>187</v>
      </c>
      <c r="C25" s="159">
        <v>382</v>
      </c>
      <c r="D25" s="160">
        <v>379</v>
      </c>
      <c r="E25" s="160">
        <v>380</v>
      </c>
      <c r="F25" s="160">
        <v>379</v>
      </c>
      <c r="G25" s="161">
        <v>400</v>
      </c>
    </row>
    <row r="26" spans="1:7" x14ac:dyDescent="0.25">
      <c r="A26" s="157"/>
      <c r="B26" s="158" t="s">
        <v>188</v>
      </c>
      <c r="C26" s="159">
        <v>2662</v>
      </c>
      <c r="D26" s="160">
        <v>2733</v>
      </c>
      <c r="E26" s="160">
        <v>2818</v>
      </c>
      <c r="F26" s="160">
        <v>2924</v>
      </c>
      <c r="G26" s="161">
        <v>2976</v>
      </c>
    </row>
    <row r="27" spans="1:7" x14ac:dyDescent="0.25">
      <c r="A27" s="157"/>
      <c r="B27" s="158" t="s">
        <v>189</v>
      </c>
      <c r="C27" s="159">
        <v>713</v>
      </c>
      <c r="D27" s="160">
        <v>776</v>
      </c>
      <c r="E27" s="160">
        <v>748</v>
      </c>
      <c r="F27" s="160">
        <v>785</v>
      </c>
      <c r="G27" s="161">
        <v>802</v>
      </c>
    </row>
    <row r="28" spans="1:7" x14ac:dyDescent="0.25">
      <c r="A28" s="157"/>
      <c r="B28" s="158" t="s">
        <v>190</v>
      </c>
      <c r="C28" s="159">
        <v>1903</v>
      </c>
      <c r="D28" s="160">
        <v>2015</v>
      </c>
      <c r="E28" s="160">
        <v>2018</v>
      </c>
      <c r="F28" s="160">
        <v>2063</v>
      </c>
      <c r="G28" s="161">
        <v>2132</v>
      </c>
    </row>
    <row r="29" spans="1:7" x14ac:dyDescent="0.25">
      <c r="A29" s="157"/>
      <c r="B29" s="158" t="s">
        <v>191</v>
      </c>
      <c r="C29" s="159">
        <v>1615</v>
      </c>
      <c r="D29" s="160">
        <v>1665</v>
      </c>
      <c r="E29" s="160">
        <v>1670</v>
      </c>
      <c r="F29" s="160">
        <v>1791</v>
      </c>
      <c r="G29" s="161">
        <v>1812</v>
      </c>
    </row>
    <row r="30" spans="1:7" x14ac:dyDescent="0.25">
      <c r="A30" s="157"/>
      <c r="B30" s="158" t="s">
        <v>192</v>
      </c>
      <c r="C30" s="159">
        <v>705</v>
      </c>
      <c r="D30" s="160">
        <v>705</v>
      </c>
      <c r="E30" s="160">
        <v>709</v>
      </c>
      <c r="F30" s="160">
        <v>748</v>
      </c>
      <c r="G30" s="161">
        <v>762</v>
      </c>
    </row>
    <row r="31" spans="1:7" x14ac:dyDescent="0.25">
      <c r="A31" s="157"/>
      <c r="B31" s="158" t="s">
        <v>193</v>
      </c>
      <c r="C31" s="159">
        <v>338</v>
      </c>
      <c r="D31" s="160">
        <v>338</v>
      </c>
      <c r="E31" s="160">
        <v>348</v>
      </c>
      <c r="F31" s="160">
        <v>355</v>
      </c>
      <c r="G31" s="161">
        <v>357</v>
      </c>
    </row>
    <row r="32" spans="1:7" x14ac:dyDescent="0.25">
      <c r="A32" s="157"/>
      <c r="B32" s="158" t="s">
        <v>194</v>
      </c>
      <c r="C32" s="159">
        <v>3047</v>
      </c>
      <c r="D32" s="160">
        <v>2943</v>
      </c>
      <c r="E32" s="160">
        <v>2971</v>
      </c>
      <c r="F32" s="160">
        <v>3075</v>
      </c>
      <c r="G32" s="161">
        <v>3080</v>
      </c>
    </row>
    <row r="33" spans="1:7" x14ac:dyDescent="0.25">
      <c r="A33" s="157"/>
      <c r="B33" s="158" t="s">
        <v>195</v>
      </c>
      <c r="C33" s="159">
        <v>495</v>
      </c>
      <c r="D33" s="160">
        <v>493</v>
      </c>
      <c r="E33" s="160">
        <v>500</v>
      </c>
      <c r="F33" s="160">
        <v>542</v>
      </c>
      <c r="G33" s="161">
        <v>548</v>
      </c>
    </row>
    <row r="34" spans="1:7" x14ac:dyDescent="0.25">
      <c r="A34" s="157"/>
      <c r="B34" s="158" t="s">
        <v>196</v>
      </c>
      <c r="C34" s="159">
        <v>1694</v>
      </c>
      <c r="D34" s="160">
        <v>1664</v>
      </c>
      <c r="E34" s="160">
        <v>1710</v>
      </c>
      <c r="F34" s="160">
        <v>1839</v>
      </c>
      <c r="G34" s="161">
        <v>1821</v>
      </c>
    </row>
    <row r="35" spans="1:7" x14ac:dyDescent="0.25">
      <c r="A35" s="157"/>
      <c r="B35" s="158" t="s">
        <v>197</v>
      </c>
      <c r="C35" s="159">
        <v>493</v>
      </c>
      <c r="D35" s="160">
        <v>493</v>
      </c>
      <c r="E35" s="160">
        <v>494</v>
      </c>
      <c r="F35" s="160">
        <v>493</v>
      </c>
      <c r="G35" s="161">
        <v>575</v>
      </c>
    </row>
    <row r="36" spans="1:7" x14ac:dyDescent="0.25">
      <c r="A36" s="162"/>
      <c r="B36" s="158" t="s">
        <v>198</v>
      </c>
      <c r="C36" s="159">
        <v>1901</v>
      </c>
      <c r="D36" s="160">
        <v>1887</v>
      </c>
      <c r="E36" s="160">
        <v>1911</v>
      </c>
      <c r="F36" s="160">
        <v>1873</v>
      </c>
      <c r="G36" s="161">
        <v>1922</v>
      </c>
    </row>
    <row r="37" spans="1:7" x14ac:dyDescent="0.25">
      <c r="A37" s="163" t="s">
        <v>10</v>
      </c>
      <c r="B37" s="164"/>
      <c r="C37" s="165">
        <v>15948</v>
      </c>
      <c r="D37" s="166">
        <v>16091</v>
      </c>
      <c r="E37" s="166">
        <v>16277</v>
      </c>
      <c r="F37" s="166">
        <v>16867</v>
      </c>
      <c r="G37" s="167">
        <v>17187</v>
      </c>
    </row>
    <row r="38" spans="1:7" x14ac:dyDescent="0.25">
      <c r="A38" s="157" t="s">
        <v>11</v>
      </c>
      <c r="B38" s="158" t="s">
        <v>199</v>
      </c>
      <c r="C38" s="159">
        <v>665</v>
      </c>
      <c r="D38" s="160">
        <v>664</v>
      </c>
      <c r="E38" s="160">
        <v>668</v>
      </c>
      <c r="F38" s="160">
        <v>684</v>
      </c>
      <c r="G38" s="161">
        <v>683</v>
      </c>
    </row>
    <row r="39" spans="1:7" x14ac:dyDescent="0.25">
      <c r="A39" s="157"/>
      <c r="B39" s="158" t="s">
        <v>200</v>
      </c>
      <c r="C39" s="159">
        <v>1990</v>
      </c>
      <c r="D39" s="160">
        <v>1987</v>
      </c>
      <c r="E39" s="160">
        <v>2003</v>
      </c>
      <c r="F39" s="160">
        <v>2096</v>
      </c>
      <c r="G39" s="161">
        <v>2094</v>
      </c>
    </row>
    <row r="40" spans="1:7" x14ac:dyDescent="0.25">
      <c r="A40" s="157"/>
      <c r="B40" s="158" t="s">
        <v>201</v>
      </c>
      <c r="C40" s="159">
        <v>3054</v>
      </c>
      <c r="D40" s="160">
        <v>3042</v>
      </c>
      <c r="E40" s="160">
        <v>3065</v>
      </c>
      <c r="F40" s="160">
        <v>3090</v>
      </c>
      <c r="G40" s="161">
        <v>3154</v>
      </c>
    </row>
    <row r="41" spans="1:7" x14ac:dyDescent="0.25">
      <c r="A41" s="157"/>
      <c r="B41" s="158" t="s">
        <v>202</v>
      </c>
      <c r="C41" s="159">
        <v>398</v>
      </c>
      <c r="D41" s="160">
        <v>398</v>
      </c>
      <c r="E41" s="160">
        <v>445</v>
      </c>
      <c r="F41" s="160">
        <v>458</v>
      </c>
      <c r="G41" s="161">
        <v>463</v>
      </c>
    </row>
    <row r="42" spans="1:7" x14ac:dyDescent="0.25">
      <c r="A42" s="157"/>
      <c r="B42" s="158" t="s">
        <v>203</v>
      </c>
      <c r="C42" s="159">
        <v>1534</v>
      </c>
      <c r="D42" s="160">
        <v>1537</v>
      </c>
      <c r="E42" s="160">
        <v>1570</v>
      </c>
      <c r="F42" s="160">
        <v>1579</v>
      </c>
      <c r="G42" s="161">
        <v>1681</v>
      </c>
    </row>
    <row r="43" spans="1:7" x14ac:dyDescent="0.25">
      <c r="A43" s="157"/>
      <c r="B43" s="158" t="s">
        <v>204</v>
      </c>
      <c r="C43" s="159">
        <v>283</v>
      </c>
      <c r="D43" s="160">
        <v>287</v>
      </c>
      <c r="E43" s="160">
        <v>285</v>
      </c>
      <c r="F43" s="160">
        <v>284</v>
      </c>
      <c r="G43" s="161">
        <v>301</v>
      </c>
    </row>
    <row r="44" spans="1:7" x14ac:dyDescent="0.25">
      <c r="A44" s="157"/>
      <c r="B44" s="158" t="s">
        <v>205</v>
      </c>
      <c r="C44" s="159">
        <v>1433</v>
      </c>
      <c r="D44" s="160">
        <v>1463</v>
      </c>
      <c r="E44" s="160">
        <v>1460</v>
      </c>
      <c r="F44" s="160">
        <v>1472</v>
      </c>
      <c r="G44" s="161">
        <v>1487</v>
      </c>
    </row>
    <row r="45" spans="1:7" x14ac:dyDescent="0.25">
      <c r="A45" s="157"/>
      <c r="B45" s="158" t="s">
        <v>206</v>
      </c>
      <c r="C45" s="159">
        <v>409</v>
      </c>
      <c r="D45" s="160">
        <v>427</v>
      </c>
      <c r="E45" s="160">
        <v>428</v>
      </c>
      <c r="F45" s="160">
        <v>447</v>
      </c>
      <c r="G45" s="161">
        <v>459</v>
      </c>
    </row>
    <row r="46" spans="1:7" x14ac:dyDescent="0.25">
      <c r="A46" s="157"/>
      <c r="B46" s="158" t="s">
        <v>207</v>
      </c>
      <c r="C46" s="159">
        <v>417</v>
      </c>
      <c r="D46" s="160">
        <v>417</v>
      </c>
      <c r="E46" s="160">
        <v>427</v>
      </c>
      <c r="F46" s="160">
        <v>433</v>
      </c>
      <c r="G46" s="161">
        <v>434</v>
      </c>
    </row>
    <row r="47" spans="1:7" x14ac:dyDescent="0.25">
      <c r="A47" s="157"/>
      <c r="B47" s="158" t="s">
        <v>208</v>
      </c>
      <c r="C47" s="159">
        <v>1408</v>
      </c>
      <c r="D47" s="160">
        <v>1433</v>
      </c>
      <c r="E47" s="160">
        <v>1520</v>
      </c>
      <c r="F47" s="160">
        <v>1531</v>
      </c>
      <c r="G47" s="161">
        <v>2515</v>
      </c>
    </row>
    <row r="48" spans="1:7" x14ac:dyDescent="0.25">
      <c r="A48" s="157"/>
      <c r="B48" s="158" t="s">
        <v>209</v>
      </c>
      <c r="C48" s="159">
        <v>489</v>
      </c>
      <c r="D48" s="160">
        <v>490</v>
      </c>
      <c r="E48" s="160">
        <v>489</v>
      </c>
      <c r="F48" s="160">
        <v>488</v>
      </c>
      <c r="G48" s="161">
        <v>487</v>
      </c>
    </row>
    <row r="49" spans="1:7" x14ac:dyDescent="0.25">
      <c r="A49" s="157"/>
      <c r="B49" s="158" t="s">
        <v>210</v>
      </c>
      <c r="C49" s="159">
        <v>862</v>
      </c>
      <c r="D49" s="160">
        <v>887</v>
      </c>
      <c r="E49" s="160">
        <v>890</v>
      </c>
      <c r="F49" s="160">
        <v>893</v>
      </c>
      <c r="G49" s="161"/>
    </row>
    <row r="50" spans="1:7" x14ac:dyDescent="0.25">
      <c r="A50" s="157"/>
      <c r="B50" s="158" t="s">
        <v>211</v>
      </c>
      <c r="C50" s="159">
        <v>1050</v>
      </c>
      <c r="D50" s="160">
        <v>1044</v>
      </c>
      <c r="E50" s="160">
        <v>1042</v>
      </c>
      <c r="F50" s="160">
        <v>1096</v>
      </c>
      <c r="G50" s="161">
        <v>1527</v>
      </c>
    </row>
    <row r="51" spans="1:7" x14ac:dyDescent="0.25">
      <c r="A51" s="157"/>
      <c r="B51" s="158" t="s">
        <v>212</v>
      </c>
      <c r="C51" s="159">
        <v>1709</v>
      </c>
      <c r="D51" s="160">
        <v>1729</v>
      </c>
      <c r="E51" s="160">
        <v>1726</v>
      </c>
      <c r="F51" s="160">
        <v>1738</v>
      </c>
      <c r="G51" s="161">
        <v>1755</v>
      </c>
    </row>
    <row r="52" spans="1:7" x14ac:dyDescent="0.25">
      <c r="A52" s="157"/>
      <c r="B52" s="158" t="s">
        <v>213</v>
      </c>
      <c r="C52" s="159">
        <v>1482</v>
      </c>
      <c r="D52" s="160">
        <v>1475</v>
      </c>
      <c r="E52" s="160">
        <v>1438</v>
      </c>
      <c r="F52" s="160">
        <v>1446</v>
      </c>
      <c r="G52" s="161">
        <v>1472</v>
      </c>
    </row>
    <row r="53" spans="1:7" x14ac:dyDescent="0.25">
      <c r="A53" s="157"/>
      <c r="B53" s="158" t="s">
        <v>214</v>
      </c>
      <c r="C53" s="159">
        <v>4420</v>
      </c>
      <c r="D53" s="160">
        <v>4476</v>
      </c>
      <c r="E53" s="160">
        <v>4550</v>
      </c>
      <c r="F53" s="160">
        <v>4719</v>
      </c>
      <c r="G53" s="161">
        <v>4814</v>
      </c>
    </row>
    <row r="54" spans="1:7" x14ac:dyDescent="0.25">
      <c r="A54" s="157"/>
      <c r="B54" s="158" t="s">
        <v>215</v>
      </c>
      <c r="C54" s="159">
        <v>518</v>
      </c>
      <c r="D54" s="160">
        <v>512</v>
      </c>
      <c r="E54" s="160">
        <v>523</v>
      </c>
      <c r="F54" s="160">
        <v>523</v>
      </c>
      <c r="G54" s="161">
        <v>526</v>
      </c>
    </row>
    <row r="55" spans="1:7" x14ac:dyDescent="0.25">
      <c r="A55" s="157"/>
      <c r="B55" s="158" t="s">
        <v>216</v>
      </c>
      <c r="C55" s="159">
        <v>1648</v>
      </c>
      <c r="D55" s="160">
        <v>1748</v>
      </c>
      <c r="E55" s="160">
        <v>1754</v>
      </c>
      <c r="F55" s="160">
        <v>1757</v>
      </c>
      <c r="G55" s="161">
        <v>1791</v>
      </c>
    </row>
    <row r="56" spans="1:7" x14ac:dyDescent="0.25">
      <c r="A56" s="157"/>
      <c r="B56" s="158" t="s">
        <v>217</v>
      </c>
      <c r="C56" s="159">
        <v>1293</v>
      </c>
      <c r="D56" s="160">
        <v>1312</v>
      </c>
      <c r="E56" s="160">
        <v>1311</v>
      </c>
      <c r="F56" s="160">
        <v>1338</v>
      </c>
      <c r="G56" s="161">
        <v>1317</v>
      </c>
    </row>
    <row r="57" spans="1:7" x14ac:dyDescent="0.25">
      <c r="A57" s="157"/>
      <c r="B57" s="158" t="s">
        <v>218</v>
      </c>
      <c r="C57" s="159">
        <v>1276</v>
      </c>
      <c r="D57" s="160">
        <v>1278</v>
      </c>
      <c r="E57" s="160">
        <v>1295</v>
      </c>
      <c r="F57" s="160">
        <v>1297</v>
      </c>
      <c r="G57" s="161">
        <v>1294</v>
      </c>
    </row>
    <row r="58" spans="1:7" x14ac:dyDescent="0.25">
      <c r="A58" s="157"/>
      <c r="B58" s="158" t="s">
        <v>219</v>
      </c>
      <c r="C58" s="159">
        <v>705</v>
      </c>
      <c r="D58" s="160">
        <v>732</v>
      </c>
      <c r="E58" s="160">
        <v>748</v>
      </c>
      <c r="F58" s="160">
        <v>764</v>
      </c>
      <c r="G58" s="161">
        <v>758</v>
      </c>
    </row>
    <row r="59" spans="1:7" x14ac:dyDescent="0.25">
      <c r="A59" s="157"/>
      <c r="B59" s="158" t="s">
        <v>220</v>
      </c>
      <c r="C59" s="159">
        <v>1316</v>
      </c>
      <c r="D59" s="160">
        <v>1312</v>
      </c>
      <c r="E59" s="160">
        <v>1335</v>
      </c>
      <c r="F59" s="160">
        <v>1327</v>
      </c>
      <c r="G59" s="161">
        <v>1330</v>
      </c>
    </row>
    <row r="60" spans="1:7" x14ac:dyDescent="0.25">
      <c r="A60" s="162"/>
      <c r="B60" s="158" t="s">
        <v>221</v>
      </c>
      <c r="C60" s="159">
        <v>449</v>
      </c>
      <c r="D60" s="160">
        <v>512</v>
      </c>
      <c r="E60" s="160">
        <v>507</v>
      </c>
      <c r="F60" s="160">
        <v>504</v>
      </c>
      <c r="G60" s="161"/>
    </row>
    <row r="61" spans="1:7" x14ac:dyDescent="0.25">
      <c r="A61" s="168" t="s">
        <v>12</v>
      </c>
      <c r="B61" s="169"/>
      <c r="C61" s="170">
        <v>28808</v>
      </c>
      <c r="D61" s="171">
        <v>29162</v>
      </c>
      <c r="E61" s="171">
        <v>29479</v>
      </c>
      <c r="F61" s="171">
        <v>29964</v>
      </c>
      <c r="G61" s="172">
        <v>30342</v>
      </c>
    </row>
    <row r="62" spans="1:7" x14ac:dyDescent="0.25">
      <c r="A62" s="157" t="s">
        <v>7</v>
      </c>
      <c r="B62" s="158" t="s">
        <v>162</v>
      </c>
      <c r="C62" s="159">
        <v>762</v>
      </c>
      <c r="D62" s="160">
        <v>774</v>
      </c>
      <c r="E62" s="160">
        <v>764</v>
      </c>
      <c r="F62" s="160">
        <v>755</v>
      </c>
      <c r="G62" s="161"/>
    </row>
    <row r="63" spans="1:7" x14ac:dyDescent="0.25">
      <c r="A63" s="157"/>
      <c r="B63" s="158" t="s">
        <v>163</v>
      </c>
      <c r="C63" s="159">
        <v>737</v>
      </c>
      <c r="D63" s="160">
        <v>781</v>
      </c>
      <c r="E63" s="160">
        <v>794</v>
      </c>
      <c r="F63" s="160">
        <v>866</v>
      </c>
      <c r="G63" s="161">
        <v>906</v>
      </c>
    </row>
    <row r="64" spans="1:7" x14ac:dyDescent="0.25">
      <c r="A64" s="157"/>
      <c r="B64" s="158" t="s">
        <v>164</v>
      </c>
      <c r="C64" s="159">
        <v>1916</v>
      </c>
      <c r="D64" s="160">
        <v>1982</v>
      </c>
      <c r="E64" s="160">
        <v>2027</v>
      </c>
      <c r="F64" s="160">
        <v>2051</v>
      </c>
      <c r="G64" s="161">
        <v>2040</v>
      </c>
    </row>
    <row r="65" spans="1:7" x14ac:dyDescent="0.25">
      <c r="A65" s="157"/>
      <c r="B65" s="158" t="s">
        <v>165</v>
      </c>
      <c r="C65" s="159">
        <v>1049</v>
      </c>
      <c r="D65" s="160">
        <v>1018</v>
      </c>
      <c r="E65" s="160">
        <v>1090</v>
      </c>
      <c r="F65" s="160">
        <v>1081</v>
      </c>
      <c r="G65" s="161">
        <v>2039</v>
      </c>
    </row>
    <row r="66" spans="1:7" x14ac:dyDescent="0.25">
      <c r="A66" s="157"/>
      <c r="B66" s="158" t="s">
        <v>166</v>
      </c>
      <c r="C66" s="159">
        <v>443</v>
      </c>
      <c r="D66" s="160">
        <v>478</v>
      </c>
      <c r="E66" s="160">
        <v>475</v>
      </c>
      <c r="F66" s="160">
        <v>473</v>
      </c>
      <c r="G66" s="161">
        <v>471</v>
      </c>
    </row>
    <row r="67" spans="1:7" x14ac:dyDescent="0.25">
      <c r="A67" s="157"/>
      <c r="B67" s="158" t="s">
        <v>167</v>
      </c>
      <c r="C67" s="159">
        <v>1697</v>
      </c>
      <c r="D67" s="160">
        <v>1718</v>
      </c>
      <c r="E67" s="160">
        <v>1725</v>
      </c>
      <c r="F67" s="160">
        <v>1757</v>
      </c>
      <c r="G67" s="161">
        <v>1779</v>
      </c>
    </row>
    <row r="68" spans="1:7" x14ac:dyDescent="0.25">
      <c r="A68" s="157"/>
      <c r="B68" s="158" t="s">
        <v>168</v>
      </c>
      <c r="C68" s="159">
        <v>1578</v>
      </c>
      <c r="D68" s="160">
        <v>1544</v>
      </c>
      <c r="E68" s="160">
        <v>1589</v>
      </c>
      <c r="F68" s="160">
        <v>1641</v>
      </c>
      <c r="G68" s="161">
        <v>1638</v>
      </c>
    </row>
    <row r="69" spans="1:7" x14ac:dyDescent="0.25">
      <c r="A69" s="157"/>
      <c r="B69" s="158" t="s">
        <v>169</v>
      </c>
      <c r="C69" s="159">
        <v>9232</v>
      </c>
      <c r="D69" s="160">
        <v>9021</v>
      </c>
      <c r="E69" s="160">
        <v>8968</v>
      </c>
      <c r="F69" s="160">
        <v>9078</v>
      </c>
      <c r="G69" s="161">
        <v>8800</v>
      </c>
    </row>
    <row r="70" spans="1:7" x14ac:dyDescent="0.25">
      <c r="A70" s="157"/>
      <c r="B70" s="158" t="s">
        <v>170</v>
      </c>
      <c r="C70" s="159">
        <v>5147</v>
      </c>
      <c r="D70" s="160">
        <v>5187</v>
      </c>
      <c r="E70" s="160">
        <v>5303</v>
      </c>
      <c r="F70" s="160">
        <v>5381</v>
      </c>
      <c r="G70" s="161">
        <v>5440</v>
      </c>
    </row>
    <row r="71" spans="1:7" x14ac:dyDescent="0.25">
      <c r="A71" s="157"/>
      <c r="B71" s="158" t="s">
        <v>171</v>
      </c>
      <c r="C71" s="159">
        <v>1297</v>
      </c>
      <c r="D71" s="160">
        <v>1297</v>
      </c>
      <c r="E71" s="160">
        <v>1347</v>
      </c>
      <c r="F71" s="160">
        <v>1398</v>
      </c>
      <c r="G71" s="161">
        <v>1389</v>
      </c>
    </row>
    <row r="72" spans="1:7" x14ac:dyDescent="0.25">
      <c r="A72" s="157"/>
      <c r="B72" s="158" t="s">
        <v>172</v>
      </c>
      <c r="C72" s="159">
        <v>1786</v>
      </c>
      <c r="D72" s="160">
        <v>1849</v>
      </c>
      <c r="E72" s="160">
        <v>1901</v>
      </c>
      <c r="F72" s="160">
        <v>1929</v>
      </c>
      <c r="G72" s="161">
        <v>1985</v>
      </c>
    </row>
    <row r="73" spans="1:7" x14ac:dyDescent="0.25">
      <c r="A73" s="157"/>
      <c r="B73" s="158" t="s">
        <v>173</v>
      </c>
      <c r="C73" s="159">
        <v>1485</v>
      </c>
      <c r="D73" s="160">
        <v>1473</v>
      </c>
      <c r="E73" s="160">
        <v>1519</v>
      </c>
      <c r="F73" s="160">
        <v>1404</v>
      </c>
      <c r="G73" s="161">
        <v>1401</v>
      </c>
    </row>
    <row r="74" spans="1:7" x14ac:dyDescent="0.25">
      <c r="A74" s="157"/>
      <c r="B74" s="158" t="s">
        <v>174</v>
      </c>
      <c r="C74" s="159">
        <v>519</v>
      </c>
      <c r="D74" s="160">
        <v>551</v>
      </c>
      <c r="E74" s="160">
        <v>569</v>
      </c>
      <c r="F74" s="160">
        <v>570</v>
      </c>
      <c r="G74" s="161">
        <v>568</v>
      </c>
    </row>
    <row r="75" spans="1:7" x14ac:dyDescent="0.25">
      <c r="A75" s="157"/>
      <c r="B75" s="158" t="s">
        <v>175</v>
      </c>
      <c r="C75" s="159">
        <v>648</v>
      </c>
      <c r="D75" s="160">
        <v>643</v>
      </c>
      <c r="E75" s="160">
        <v>682</v>
      </c>
      <c r="F75" s="160">
        <v>751</v>
      </c>
      <c r="G75" s="161">
        <v>745</v>
      </c>
    </row>
    <row r="76" spans="1:7" x14ac:dyDescent="0.25">
      <c r="A76" s="157"/>
      <c r="B76" s="158" t="s">
        <v>176</v>
      </c>
      <c r="C76" s="159">
        <v>399</v>
      </c>
      <c r="D76" s="160">
        <v>399</v>
      </c>
      <c r="E76" s="160">
        <v>402</v>
      </c>
      <c r="F76" s="160">
        <v>406</v>
      </c>
      <c r="G76" s="161">
        <v>406</v>
      </c>
    </row>
    <row r="77" spans="1:7" x14ac:dyDescent="0.25">
      <c r="A77" s="157"/>
      <c r="B77" s="158" t="s">
        <v>177</v>
      </c>
      <c r="C77" s="159">
        <v>1085</v>
      </c>
      <c r="D77" s="160">
        <v>1116</v>
      </c>
      <c r="E77" s="160">
        <v>1183</v>
      </c>
      <c r="F77" s="160">
        <v>1198</v>
      </c>
      <c r="G77" s="161">
        <v>1204</v>
      </c>
    </row>
    <row r="78" spans="1:7" x14ac:dyDescent="0.25">
      <c r="A78" s="157"/>
      <c r="B78" s="158" t="s">
        <v>178</v>
      </c>
      <c r="C78" s="159">
        <v>635</v>
      </c>
      <c r="D78" s="160">
        <v>650</v>
      </c>
      <c r="E78" s="160">
        <v>690</v>
      </c>
      <c r="F78" s="160">
        <v>690</v>
      </c>
      <c r="G78" s="161">
        <v>690</v>
      </c>
    </row>
    <row r="79" spans="1:7" x14ac:dyDescent="0.25">
      <c r="A79" s="157"/>
      <c r="B79" s="158" t="s">
        <v>179</v>
      </c>
      <c r="C79" s="159">
        <v>1014</v>
      </c>
      <c r="D79" s="160">
        <v>1013</v>
      </c>
      <c r="E79" s="160">
        <v>1077</v>
      </c>
      <c r="F79" s="160">
        <v>1075</v>
      </c>
      <c r="G79" s="161">
        <v>1076</v>
      </c>
    </row>
    <row r="80" spans="1:7" x14ac:dyDescent="0.25">
      <c r="A80" s="157"/>
      <c r="B80" s="158" t="s">
        <v>180</v>
      </c>
      <c r="C80" s="159">
        <v>665</v>
      </c>
      <c r="D80" s="160">
        <v>673</v>
      </c>
      <c r="E80" s="160">
        <v>672</v>
      </c>
      <c r="F80" s="160">
        <v>667</v>
      </c>
      <c r="G80" s="161">
        <v>669</v>
      </c>
    </row>
    <row r="81" spans="1:7" x14ac:dyDescent="0.25">
      <c r="A81" s="157"/>
      <c r="B81" s="158" t="s">
        <v>181</v>
      </c>
      <c r="C81" s="159">
        <v>1562</v>
      </c>
      <c r="D81" s="160">
        <v>1626</v>
      </c>
      <c r="E81" s="160">
        <v>1704</v>
      </c>
      <c r="F81" s="160">
        <v>1708</v>
      </c>
      <c r="G81" s="161">
        <v>1760</v>
      </c>
    </row>
    <row r="82" spans="1:7" x14ac:dyDescent="0.25">
      <c r="A82" s="157"/>
      <c r="B82" s="158" t="s">
        <v>182</v>
      </c>
      <c r="C82" s="159">
        <v>1015</v>
      </c>
      <c r="D82" s="160">
        <v>1014</v>
      </c>
      <c r="E82" s="160">
        <v>1013</v>
      </c>
      <c r="F82" s="160">
        <v>1019</v>
      </c>
      <c r="G82" s="161">
        <v>1044</v>
      </c>
    </row>
    <row r="83" spans="1:7" x14ac:dyDescent="0.25">
      <c r="A83" s="157"/>
      <c r="B83" s="158" t="s">
        <v>183</v>
      </c>
      <c r="C83" s="159">
        <v>877</v>
      </c>
      <c r="D83" s="160">
        <v>885</v>
      </c>
      <c r="E83" s="160">
        <v>900</v>
      </c>
      <c r="F83" s="160">
        <v>919</v>
      </c>
      <c r="G83" s="161">
        <v>918</v>
      </c>
    </row>
    <row r="84" spans="1:7" x14ac:dyDescent="0.25">
      <c r="A84" s="157"/>
      <c r="B84" s="158" t="s">
        <v>184</v>
      </c>
      <c r="C84" s="159">
        <v>693</v>
      </c>
      <c r="D84" s="160">
        <v>690</v>
      </c>
      <c r="E84" s="160">
        <v>704</v>
      </c>
      <c r="F84" s="160">
        <v>746</v>
      </c>
      <c r="G84" s="161">
        <v>774</v>
      </c>
    </row>
    <row r="85" spans="1:7" x14ac:dyDescent="0.25">
      <c r="A85" s="157"/>
      <c r="B85" s="158" t="s">
        <v>185</v>
      </c>
      <c r="C85" s="159">
        <v>1008</v>
      </c>
      <c r="D85" s="160">
        <v>1009</v>
      </c>
      <c r="E85" s="160">
        <v>1009</v>
      </c>
      <c r="F85" s="160">
        <v>1100</v>
      </c>
      <c r="G85" s="161">
        <v>1043</v>
      </c>
    </row>
    <row r="86" spans="1:7" x14ac:dyDescent="0.25">
      <c r="A86" s="162"/>
      <c r="B86" s="158" t="s">
        <v>186</v>
      </c>
      <c r="C86" s="159"/>
      <c r="D86" s="160">
        <v>20</v>
      </c>
      <c r="E86" s="160">
        <v>20</v>
      </c>
      <c r="F86" s="160">
        <v>21</v>
      </c>
      <c r="G86" s="161">
        <v>21</v>
      </c>
    </row>
    <row r="87" spans="1:7" x14ac:dyDescent="0.25">
      <c r="A87" s="163" t="s">
        <v>8</v>
      </c>
      <c r="B87" s="164"/>
      <c r="C87" s="165">
        <v>37249</v>
      </c>
      <c r="D87" s="166">
        <v>37411</v>
      </c>
      <c r="E87" s="166">
        <v>38127</v>
      </c>
      <c r="F87" s="166">
        <v>38684</v>
      </c>
      <c r="G87" s="167">
        <v>38806</v>
      </c>
    </row>
    <row r="88" spans="1:7" x14ac:dyDescent="0.25">
      <c r="A88" s="157" t="s">
        <v>5</v>
      </c>
      <c r="B88" s="158" t="s">
        <v>153</v>
      </c>
      <c r="C88" s="159">
        <v>3436</v>
      </c>
      <c r="D88" s="160">
        <v>3488</v>
      </c>
      <c r="E88" s="160">
        <v>3530</v>
      </c>
      <c r="F88" s="160">
        <v>3561</v>
      </c>
      <c r="G88" s="161">
        <v>3576</v>
      </c>
    </row>
    <row r="89" spans="1:7" x14ac:dyDescent="0.25">
      <c r="A89" s="157"/>
      <c r="B89" s="158" t="s">
        <v>154</v>
      </c>
      <c r="C89" s="159">
        <v>1959</v>
      </c>
      <c r="D89" s="160">
        <v>1959</v>
      </c>
      <c r="E89" s="160">
        <v>1941</v>
      </c>
      <c r="F89" s="160">
        <v>1960</v>
      </c>
      <c r="G89" s="161">
        <v>1953</v>
      </c>
    </row>
    <row r="90" spans="1:7" x14ac:dyDescent="0.25">
      <c r="A90" s="157"/>
      <c r="B90" s="158" t="s">
        <v>155</v>
      </c>
      <c r="C90" s="159">
        <v>3484</v>
      </c>
      <c r="D90" s="160">
        <v>3494</v>
      </c>
      <c r="E90" s="160">
        <v>3520</v>
      </c>
      <c r="F90" s="160">
        <v>3522</v>
      </c>
      <c r="G90" s="161">
        <v>3547</v>
      </c>
    </row>
    <row r="91" spans="1:7" x14ac:dyDescent="0.25">
      <c r="A91" s="157"/>
      <c r="B91" s="158" t="s">
        <v>156</v>
      </c>
      <c r="C91" s="159">
        <v>1447</v>
      </c>
      <c r="D91" s="160">
        <v>1447</v>
      </c>
      <c r="E91" s="160">
        <v>1491</v>
      </c>
      <c r="F91" s="160">
        <v>1515</v>
      </c>
      <c r="G91" s="161">
        <v>1536</v>
      </c>
    </row>
    <row r="92" spans="1:7" x14ac:dyDescent="0.25">
      <c r="A92" s="157"/>
      <c r="B92" s="158" t="s">
        <v>157</v>
      </c>
      <c r="C92" s="159">
        <v>1522</v>
      </c>
      <c r="D92" s="160">
        <v>1575</v>
      </c>
      <c r="E92" s="160">
        <v>1577</v>
      </c>
      <c r="F92" s="160">
        <v>1581</v>
      </c>
      <c r="G92" s="161">
        <v>1613</v>
      </c>
    </row>
    <row r="93" spans="1:7" x14ac:dyDescent="0.25">
      <c r="A93" s="157"/>
      <c r="B93" s="158" t="s">
        <v>158</v>
      </c>
      <c r="C93" s="159">
        <v>3027</v>
      </c>
      <c r="D93" s="160">
        <v>3062</v>
      </c>
      <c r="E93" s="160">
        <v>3070</v>
      </c>
      <c r="F93" s="160">
        <v>3142</v>
      </c>
      <c r="G93" s="161">
        <v>3209</v>
      </c>
    </row>
    <row r="94" spans="1:7" x14ac:dyDescent="0.25">
      <c r="A94" s="157"/>
      <c r="B94" s="158" t="s">
        <v>159</v>
      </c>
      <c r="C94" s="159">
        <v>1856</v>
      </c>
      <c r="D94" s="160">
        <v>1947</v>
      </c>
      <c r="E94" s="160">
        <v>1982</v>
      </c>
      <c r="F94" s="160">
        <v>1998</v>
      </c>
      <c r="G94" s="161">
        <v>1996</v>
      </c>
    </row>
    <row r="95" spans="1:7" x14ac:dyDescent="0.25">
      <c r="A95" s="157"/>
      <c r="B95" s="158" t="s">
        <v>160</v>
      </c>
      <c r="C95" s="159">
        <v>1458</v>
      </c>
      <c r="D95" s="160">
        <v>1467</v>
      </c>
      <c r="E95" s="160">
        <v>1480</v>
      </c>
      <c r="F95" s="160">
        <v>1506</v>
      </c>
      <c r="G95" s="161">
        <v>1587</v>
      </c>
    </row>
    <row r="96" spans="1:7" x14ac:dyDescent="0.25">
      <c r="A96" s="162"/>
      <c r="B96" s="158" t="s">
        <v>161</v>
      </c>
      <c r="C96" s="159">
        <v>972</v>
      </c>
      <c r="D96" s="160">
        <v>972</v>
      </c>
      <c r="E96" s="160">
        <v>1031</v>
      </c>
      <c r="F96" s="160">
        <v>1069</v>
      </c>
      <c r="G96" s="161">
        <v>1118</v>
      </c>
    </row>
    <row r="97" spans="1:7" ht="15.75" thickBot="1" x14ac:dyDescent="0.3">
      <c r="A97" s="163" t="s">
        <v>6</v>
      </c>
      <c r="B97" s="164"/>
      <c r="C97" s="165">
        <v>19161</v>
      </c>
      <c r="D97" s="166">
        <v>19411</v>
      </c>
      <c r="E97" s="166">
        <v>19622</v>
      </c>
      <c r="F97" s="166">
        <v>19854</v>
      </c>
      <c r="G97" s="167">
        <v>20135</v>
      </c>
    </row>
    <row r="98" spans="1:7" ht="15.75" thickBot="1" x14ac:dyDescent="0.3">
      <c r="A98" s="173" t="s">
        <v>1</v>
      </c>
      <c r="B98" s="174"/>
      <c r="C98" s="175">
        <v>147549</v>
      </c>
      <c r="D98" s="175">
        <v>148704</v>
      </c>
      <c r="E98" s="175">
        <v>150470</v>
      </c>
      <c r="F98" s="175">
        <v>153312</v>
      </c>
      <c r="G98" s="176">
        <v>154584</v>
      </c>
    </row>
  </sheetData>
  <autoFilter ref="A2:G98" xr:uid="{FB754F95-33A6-44A5-8B3D-E358B37B2E15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460BB-973D-4316-BCD1-B65B90C05EF6}">
  <dimension ref="A1:C81"/>
  <sheetViews>
    <sheetView workbookViewId="0">
      <selection activeCell="B1" sqref="B1:B1048576"/>
    </sheetView>
  </sheetViews>
  <sheetFormatPr defaultRowHeight="15" x14ac:dyDescent="0.25"/>
  <cols>
    <col min="1" max="1" width="8.85546875" style="12"/>
    <col min="2" max="2" width="66.5703125" customWidth="1"/>
  </cols>
  <sheetData>
    <row r="1" spans="1:3" x14ac:dyDescent="0.25">
      <c r="A1" s="46" t="s">
        <v>28</v>
      </c>
      <c r="B1" s="10" t="s">
        <v>29</v>
      </c>
      <c r="C1" s="10" t="s">
        <v>30</v>
      </c>
    </row>
    <row r="2" spans="1:3" ht="22.5" x14ac:dyDescent="0.25">
      <c r="A2" s="47">
        <v>1010</v>
      </c>
      <c r="B2" s="11" t="s">
        <v>31</v>
      </c>
      <c r="C2" s="11" t="s">
        <v>32</v>
      </c>
    </row>
    <row r="3" spans="1:3" ht="22.5" x14ac:dyDescent="0.25">
      <c r="A3" s="47">
        <v>1065</v>
      </c>
      <c r="B3" s="11" t="s">
        <v>33</v>
      </c>
      <c r="C3" s="11" t="s">
        <v>32</v>
      </c>
    </row>
    <row r="4" spans="1:3" ht="22.5" x14ac:dyDescent="0.25">
      <c r="A4" s="47">
        <v>1110</v>
      </c>
      <c r="B4" s="11" t="s">
        <v>34</v>
      </c>
      <c r="C4" s="11" t="s">
        <v>32</v>
      </c>
    </row>
    <row r="5" spans="1:3" ht="22.5" x14ac:dyDescent="0.25">
      <c r="A5" s="47">
        <v>1140</v>
      </c>
      <c r="B5" s="11" t="s">
        <v>35</v>
      </c>
      <c r="C5" s="11" t="s">
        <v>32</v>
      </c>
    </row>
    <row r="6" spans="1:3" ht="22.5" x14ac:dyDescent="0.25">
      <c r="A6" s="47">
        <v>1150</v>
      </c>
      <c r="B6" s="11" t="s">
        <v>36</v>
      </c>
      <c r="C6" s="11" t="s">
        <v>32</v>
      </c>
    </row>
    <row r="7" spans="1:3" ht="22.5" x14ac:dyDescent="0.25">
      <c r="A7" s="47">
        <v>1155</v>
      </c>
      <c r="B7" s="11" t="s">
        <v>37</v>
      </c>
      <c r="C7" s="11" t="s">
        <v>32</v>
      </c>
    </row>
    <row r="8" spans="1:3" ht="22.5" x14ac:dyDescent="0.25">
      <c r="A8" s="47">
        <v>1160</v>
      </c>
      <c r="B8" s="11" t="s">
        <v>38</v>
      </c>
      <c r="C8" s="11" t="s">
        <v>32</v>
      </c>
    </row>
    <row r="9" spans="1:3" ht="22.5" x14ac:dyDescent="0.25">
      <c r="A9" s="47">
        <v>1170</v>
      </c>
      <c r="B9" s="11" t="s">
        <v>39</v>
      </c>
      <c r="C9" s="11" t="s">
        <v>32</v>
      </c>
    </row>
    <row r="10" spans="1:3" ht="22.5" x14ac:dyDescent="0.25">
      <c r="A10" s="47">
        <v>1200</v>
      </c>
      <c r="B10" s="11" t="s">
        <v>40</v>
      </c>
      <c r="C10" s="11" t="s">
        <v>32</v>
      </c>
    </row>
    <row r="11" spans="1:3" ht="22.5" x14ac:dyDescent="0.25">
      <c r="A11" s="47">
        <v>1210</v>
      </c>
      <c r="B11" s="11" t="s">
        <v>41</v>
      </c>
      <c r="C11" s="11" t="s">
        <v>32</v>
      </c>
    </row>
    <row r="12" spans="1:3" ht="22.5" x14ac:dyDescent="0.25">
      <c r="A12" s="47">
        <v>1220</v>
      </c>
      <c r="B12" s="11" t="s">
        <v>42</v>
      </c>
      <c r="C12" s="11" t="s">
        <v>32</v>
      </c>
    </row>
    <row r="13" spans="1:3" ht="22.5" x14ac:dyDescent="0.25">
      <c r="A13" s="47">
        <v>1230</v>
      </c>
      <c r="B13" s="11" t="s">
        <v>43</v>
      </c>
      <c r="C13" s="11" t="s">
        <v>32</v>
      </c>
    </row>
    <row r="14" spans="1:3" ht="22.5" x14ac:dyDescent="0.25">
      <c r="A14" s="47">
        <v>1250</v>
      </c>
      <c r="B14" s="11" t="s">
        <v>44</v>
      </c>
      <c r="C14" s="11" t="s">
        <v>32</v>
      </c>
    </row>
    <row r="15" spans="1:3" ht="22.5" x14ac:dyDescent="0.25">
      <c r="A15" s="47">
        <v>1256</v>
      </c>
      <c r="B15" s="11" t="s">
        <v>45</v>
      </c>
      <c r="C15" s="11" t="s">
        <v>32</v>
      </c>
    </row>
    <row r="16" spans="1:3" x14ac:dyDescent="0.25">
      <c r="A16" s="47">
        <v>1290</v>
      </c>
      <c r="B16" s="11" t="s">
        <v>46</v>
      </c>
      <c r="C16" s="11" t="s">
        <v>47</v>
      </c>
    </row>
    <row r="17" spans="1:3" ht="22.5" x14ac:dyDescent="0.25">
      <c r="A17" s="47">
        <v>1295</v>
      </c>
      <c r="B17" s="11" t="s">
        <v>48</v>
      </c>
      <c r="C17" s="11" t="s">
        <v>32</v>
      </c>
    </row>
    <row r="18" spans="1:3" ht="22.5" x14ac:dyDescent="0.25">
      <c r="A18" s="47">
        <v>1300</v>
      </c>
      <c r="B18" s="11" t="s">
        <v>49</v>
      </c>
      <c r="C18" s="11" t="s">
        <v>32</v>
      </c>
    </row>
    <row r="19" spans="1:3" ht="22.5" x14ac:dyDescent="0.25">
      <c r="A19" s="47">
        <v>1310</v>
      </c>
      <c r="B19" s="11" t="s">
        <v>50</v>
      </c>
      <c r="C19" s="11" t="s">
        <v>32</v>
      </c>
    </row>
    <row r="20" spans="1:3" ht="22.5" x14ac:dyDescent="0.25">
      <c r="A20" s="47">
        <v>1320</v>
      </c>
      <c r="B20" s="11" t="s">
        <v>51</v>
      </c>
      <c r="C20" s="11" t="s">
        <v>32</v>
      </c>
    </row>
    <row r="21" spans="1:3" x14ac:dyDescent="0.25">
      <c r="A21" s="47">
        <v>2228</v>
      </c>
      <c r="B21" s="11" t="s">
        <v>52</v>
      </c>
      <c r="C21" s="11" t="s">
        <v>47</v>
      </c>
    </row>
    <row r="22" spans="1:3" ht="22.5" x14ac:dyDescent="0.25">
      <c r="A22" s="47">
        <v>2250</v>
      </c>
      <c r="B22" s="11" t="s">
        <v>53</v>
      </c>
      <c r="C22" s="11" t="s">
        <v>32</v>
      </c>
    </row>
    <row r="23" spans="1:3" x14ac:dyDescent="0.25">
      <c r="A23" s="47">
        <v>2290</v>
      </c>
      <c r="B23" s="11" t="s">
        <v>54</v>
      </c>
      <c r="C23" s="11" t="s">
        <v>47</v>
      </c>
    </row>
    <row r="24" spans="1:3" x14ac:dyDescent="0.25">
      <c r="A24" s="47">
        <v>2350</v>
      </c>
      <c r="B24" s="11" t="s">
        <v>55</v>
      </c>
      <c r="C24" s="11" t="s">
        <v>47</v>
      </c>
    </row>
    <row r="25" spans="1:3" ht="22.5" x14ac:dyDescent="0.25">
      <c r="A25" s="47">
        <v>2351</v>
      </c>
      <c r="B25" s="11" t="s">
        <v>56</v>
      </c>
      <c r="C25" s="11" t="s">
        <v>32</v>
      </c>
    </row>
    <row r="26" spans="1:3" x14ac:dyDescent="0.25">
      <c r="A26" s="47">
        <v>2360</v>
      </c>
      <c r="B26" s="11" t="s">
        <v>57</v>
      </c>
      <c r="C26" s="11" t="s">
        <v>47</v>
      </c>
    </row>
    <row r="27" spans="1:3" ht="22.5" x14ac:dyDescent="0.25">
      <c r="A27" s="47">
        <v>2420</v>
      </c>
      <c r="B27" s="11" t="s">
        <v>58</v>
      </c>
      <c r="C27" s="11" t="s">
        <v>32</v>
      </c>
    </row>
    <row r="28" spans="1:3" ht="22.5" x14ac:dyDescent="0.25">
      <c r="A28" s="47">
        <v>2455</v>
      </c>
      <c r="B28" s="11" t="s">
        <v>59</v>
      </c>
      <c r="C28" s="11" t="s">
        <v>32</v>
      </c>
    </row>
    <row r="29" spans="1:3" ht="22.5" x14ac:dyDescent="0.25">
      <c r="A29" s="47">
        <v>2600</v>
      </c>
      <c r="B29" s="11" t="s">
        <v>60</v>
      </c>
      <c r="C29" s="11" t="s">
        <v>32</v>
      </c>
    </row>
    <row r="30" spans="1:3" ht="22.5" x14ac:dyDescent="0.25">
      <c r="A30" s="47">
        <v>2630</v>
      </c>
      <c r="B30" s="11" t="s">
        <v>61</v>
      </c>
      <c r="C30" s="11" t="s">
        <v>32</v>
      </c>
    </row>
    <row r="31" spans="1:3" ht="22.5" x14ac:dyDescent="0.25">
      <c r="A31" s="47">
        <v>3060</v>
      </c>
      <c r="B31" s="11" t="s">
        <v>62</v>
      </c>
      <c r="C31" s="11" t="s">
        <v>32</v>
      </c>
    </row>
    <row r="32" spans="1:3" ht="22.5" x14ac:dyDescent="0.25">
      <c r="A32" s="47">
        <v>3070</v>
      </c>
      <c r="B32" s="11" t="s">
        <v>63</v>
      </c>
      <c r="C32" s="11" t="s">
        <v>32</v>
      </c>
    </row>
    <row r="33" spans="1:3" x14ac:dyDescent="0.25">
      <c r="A33" s="47">
        <v>3100</v>
      </c>
      <c r="B33" s="11" t="s">
        <v>64</v>
      </c>
      <c r="C33" s="11" t="s">
        <v>47</v>
      </c>
    </row>
    <row r="34" spans="1:3" x14ac:dyDescent="0.25">
      <c r="A34" s="47">
        <v>3120</v>
      </c>
      <c r="B34" s="11" t="s">
        <v>65</v>
      </c>
      <c r="C34" s="11" t="s">
        <v>47</v>
      </c>
    </row>
    <row r="35" spans="1:3" ht="22.5" x14ac:dyDescent="0.25">
      <c r="A35" s="47">
        <v>3140</v>
      </c>
      <c r="B35" s="11" t="s">
        <v>66</v>
      </c>
      <c r="C35" s="11" t="s">
        <v>32</v>
      </c>
    </row>
    <row r="36" spans="1:3" ht="22.5" x14ac:dyDescent="0.25">
      <c r="A36" s="47">
        <v>3150</v>
      </c>
      <c r="B36" s="11" t="s">
        <v>67</v>
      </c>
      <c r="C36" s="11" t="s">
        <v>32</v>
      </c>
    </row>
    <row r="37" spans="1:3" x14ac:dyDescent="0.25">
      <c r="A37" s="47">
        <v>3200</v>
      </c>
      <c r="B37" s="11" t="s">
        <v>68</v>
      </c>
      <c r="C37" s="11" t="s">
        <v>47</v>
      </c>
    </row>
    <row r="38" spans="1:3" ht="22.5" x14ac:dyDescent="0.25">
      <c r="A38" s="47">
        <v>3210</v>
      </c>
      <c r="B38" s="11" t="s">
        <v>69</v>
      </c>
      <c r="C38" s="11" t="s">
        <v>32</v>
      </c>
    </row>
    <row r="39" spans="1:3" ht="22.5" x14ac:dyDescent="0.25">
      <c r="A39" s="47">
        <v>3220</v>
      </c>
      <c r="B39" s="11" t="s">
        <v>70</v>
      </c>
      <c r="C39" s="11" t="s">
        <v>32</v>
      </c>
    </row>
    <row r="40" spans="1:3" x14ac:dyDescent="0.25">
      <c r="A40" s="47">
        <v>3230</v>
      </c>
      <c r="B40" s="11" t="s">
        <v>71</v>
      </c>
      <c r="C40" s="11" t="s">
        <v>47</v>
      </c>
    </row>
    <row r="41" spans="1:3" ht="22.5" x14ac:dyDescent="0.25">
      <c r="A41" s="47">
        <v>3240</v>
      </c>
      <c r="B41" s="11" t="s">
        <v>72</v>
      </c>
      <c r="C41" s="11" t="s">
        <v>32</v>
      </c>
    </row>
    <row r="42" spans="1:3" ht="22.5" x14ac:dyDescent="0.25">
      <c r="A42" s="47">
        <v>3280</v>
      </c>
      <c r="B42" s="11" t="s">
        <v>73</v>
      </c>
      <c r="C42" s="11" t="s">
        <v>32</v>
      </c>
    </row>
    <row r="43" spans="1:3" ht="22.5" x14ac:dyDescent="0.25">
      <c r="A43" s="47">
        <v>3315</v>
      </c>
      <c r="B43" s="11" t="s">
        <v>74</v>
      </c>
      <c r="C43" s="11" t="s">
        <v>32</v>
      </c>
    </row>
    <row r="44" spans="1:3" ht="22.5" x14ac:dyDescent="0.25">
      <c r="A44" s="47">
        <v>3320</v>
      </c>
      <c r="B44" s="11" t="s">
        <v>75</v>
      </c>
      <c r="C44" s="11" t="s">
        <v>32</v>
      </c>
    </row>
    <row r="45" spans="1:3" x14ac:dyDescent="0.25">
      <c r="A45" s="47">
        <v>3330</v>
      </c>
      <c r="B45" s="11" t="s">
        <v>76</v>
      </c>
      <c r="C45" s="11" t="s">
        <v>47</v>
      </c>
    </row>
    <row r="46" spans="1:3" ht="22.5" x14ac:dyDescent="0.25">
      <c r="A46" s="47">
        <v>3380</v>
      </c>
      <c r="B46" s="11" t="s">
        <v>77</v>
      </c>
      <c r="C46" s="11" t="s">
        <v>32</v>
      </c>
    </row>
    <row r="47" spans="1:3" x14ac:dyDescent="0.25">
      <c r="A47" s="47">
        <v>3390</v>
      </c>
      <c r="B47" s="11" t="s">
        <v>78</v>
      </c>
      <c r="C47" s="11" t="s">
        <v>47</v>
      </c>
    </row>
    <row r="48" spans="1:3" ht="22.5" x14ac:dyDescent="0.25">
      <c r="A48" s="47">
        <v>3410</v>
      </c>
      <c r="B48" s="11" t="s">
        <v>79</v>
      </c>
      <c r="C48" s="11" t="s">
        <v>32</v>
      </c>
    </row>
    <row r="49" spans="1:3" ht="22.5" x14ac:dyDescent="0.25">
      <c r="A49" s="47">
        <v>3421</v>
      </c>
      <c r="B49" s="11" t="s">
        <v>80</v>
      </c>
      <c r="C49" s="11" t="s">
        <v>32</v>
      </c>
    </row>
    <row r="50" spans="1:3" ht="22.5" x14ac:dyDescent="0.25">
      <c r="A50" s="47">
        <v>3431</v>
      </c>
      <c r="B50" s="11" t="s">
        <v>81</v>
      </c>
      <c r="C50" s="11" t="s">
        <v>32</v>
      </c>
    </row>
    <row r="51" spans="1:3" ht="22.5" x14ac:dyDescent="0.25">
      <c r="A51" s="47">
        <v>3440</v>
      </c>
      <c r="B51" s="11" t="s">
        <v>82</v>
      </c>
      <c r="C51" s="11" t="s">
        <v>32</v>
      </c>
    </row>
    <row r="52" spans="1:3" ht="22.5" x14ac:dyDescent="0.25">
      <c r="A52" s="47">
        <v>4015</v>
      </c>
      <c r="B52" s="11" t="s">
        <v>83</v>
      </c>
      <c r="C52" s="11" t="s">
        <v>32</v>
      </c>
    </row>
    <row r="53" spans="1:3" ht="22.5" x14ac:dyDescent="0.25">
      <c r="A53" s="47">
        <v>4040</v>
      </c>
      <c r="B53" s="11" t="s">
        <v>84</v>
      </c>
      <c r="C53" s="11" t="s">
        <v>32</v>
      </c>
    </row>
    <row r="54" spans="1:3" ht="22.5" x14ac:dyDescent="0.25">
      <c r="A54" s="47">
        <v>4070</v>
      </c>
      <c r="B54" s="11" t="s">
        <v>85</v>
      </c>
      <c r="C54" s="11" t="s">
        <v>32</v>
      </c>
    </row>
    <row r="55" spans="1:3" ht="22.5" x14ac:dyDescent="0.25">
      <c r="A55" s="47">
        <v>4090</v>
      </c>
      <c r="B55" s="11" t="s">
        <v>86</v>
      </c>
      <c r="C55" s="11" t="s">
        <v>32</v>
      </c>
    </row>
    <row r="56" spans="1:3" ht="22.5" x14ac:dyDescent="0.25">
      <c r="A56" s="47">
        <v>4140</v>
      </c>
      <c r="B56" s="11" t="s">
        <v>87</v>
      </c>
      <c r="C56" s="11" t="s">
        <v>32</v>
      </c>
    </row>
    <row r="57" spans="1:3" ht="22.5" x14ac:dyDescent="0.25">
      <c r="A57" s="47">
        <v>4150</v>
      </c>
      <c r="B57" s="11" t="s">
        <v>88</v>
      </c>
      <c r="C57" s="11" t="s">
        <v>32</v>
      </c>
    </row>
    <row r="58" spans="1:3" ht="22.5" x14ac:dyDescent="0.25">
      <c r="A58" s="47">
        <v>4160</v>
      </c>
      <c r="B58" s="11" t="s">
        <v>89</v>
      </c>
      <c r="C58" s="11" t="s">
        <v>32</v>
      </c>
    </row>
    <row r="59" spans="1:3" ht="22.5" x14ac:dyDescent="0.25">
      <c r="A59" s="47">
        <v>4190</v>
      </c>
      <c r="B59" s="11" t="s">
        <v>90</v>
      </c>
      <c r="C59" s="11" t="s">
        <v>32</v>
      </c>
    </row>
    <row r="60" spans="1:3" x14ac:dyDescent="0.25">
      <c r="A60" s="47">
        <v>4200</v>
      </c>
      <c r="B60" s="11" t="s">
        <v>91</v>
      </c>
      <c r="C60" s="11" t="s">
        <v>47</v>
      </c>
    </row>
    <row r="61" spans="1:3" ht="22.5" x14ac:dyDescent="0.25">
      <c r="A61" s="47">
        <v>4220</v>
      </c>
      <c r="B61" s="11" t="s">
        <v>92</v>
      </c>
      <c r="C61" s="11" t="s">
        <v>32</v>
      </c>
    </row>
    <row r="62" spans="1:3" ht="22.5" x14ac:dyDescent="0.25">
      <c r="A62" s="47">
        <v>4230</v>
      </c>
      <c r="B62" s="11" t="s">
        <v>93</v>
      </c>
      <c r="C62" s="11" t="s">
        <v>32</v>
      </c>
    </row>
    <row r="63" spans="1:3" ht="22.5" x14ac:dyDescent="0.25">
      <c r="A63" s="47">
        <v>4240</v>
      </c>
      <c r="B63" s="11" t="s">
        <v>94</v>
      </c>
      <c r="C63" s="11" t="s">
        <v>32</v>
      </c>
    </row>
    <row r="64" spans="1:3" ht="22.5" x14ac:dyDescent="0.25">
      <c r="A64" s="47">
        <v>4260</v>
      </c>
      <c r="B64" s="11" t="s">
        <v>95</v>
      </c>
      <c r="C64" s="11" t="s">
        <v>32</v>
      </c>
    </row>
    <row r="65" spans="1:3" x14ac:dyDescent="0.25">
      <c r="A65" s="47">
        <v>4270</v>
      </c>
      <c r="B65" s="11" t="s">
        <v>96</v>
      </c>
      <c r="C65" s="11" t="s">
        <v>47</v>
      </c>
    </row>
    <row r="66" spans="1:3" ht="22.5" x14ac:dyDescent="0.25">
      <c r="A66" s="47">
        <v>4280</v>
      </c>
      <c r="B66" s="11" t="s">
        <v>97</v>
      </c>
      <c r="C66" s="11" t="s">
        <v>32</v>
      </c>
    </row>
    <row r="67" spans="1:3" ht="22.5" x14ac:dyDescent="0.25">
      <c r="A67" s="47">
        <v>4290</v>
      </c>
      <c r="B67" s="11" t="s">
        <v>98</v>
      </c>
      <c r="C67" s="11" t="s">
        <v>32</v>
      </c>
    </row>
    <row r="68" spans="1:3" ht="22.5" x14ac:dyDescent="0.25">
      <c r="A68" s="47">
        <v>4310</v>
      </c>
      <c r="B68" s="11" t="s">
        <v>99</v>
      </c>
      <c r="C68" s="11" t="s">
        <v>32</v>
      </c>
    </row>
    <row r="69" spans="1:3" ht="22.5" x14ac:dyDescent="0.25">
      <c r="A69" s="47">
        <v>4320</v>
      </c>
      <c r="B69" s="11" t="s">
        <v>100</v>
      </c>
      <c r="C69" s="11" t="s">
        <v>32</v>
      </c>
    </row>
    <row r="70" spans="1:3" ht="22.5" x14ac:dyDescent="0.25">
      <c r="A70" s="47">
        <v>4340</v>
      </c>
      <c r="B70" s="11" t="s">
        <v>101</v>
      </c>
      <c r="C70" s="11" t="s">
        <v>32</v>
      </c>
    </row>
    <row r="71" spans="1:3" ht="22.5" x14ac:dyDescent="0.25">
      <c r="A71" s="47">
        <v>4350</v>
      </c>
      <c r="B71" s="11" t="s">
        <v>102</v>
      </c>
      <c r="C71" s="11" t="s">
        <v>32</v>
      </c>
    </row>
    <row r="72" spans="1:3" x14ac:dyDescent="0.25">
      <c r="A72" s="47">
        <v>4360</v>
      </c>
      <c r="B72" s="11" t="s">
        <v>103</v>
      </c>
      <c r="C72" s="11" t="s">
        <v>47</v>
      </c>
    </row>
    <row r="73" spans="1:3" ht="22.5" x14ac:dyDescent="0.25">
      <c r="A73" s="47">
        <v>7000</v>
      </c>
      <c r="B73" s="11" t="s">
        <v>104</v>
      </c>
      <c r="C73" s="11" t="s">
        <v>32</v>
      </c>
    </row>
    <row r="74" spans="1:3" ht="22.5" x14ac:dyDescent="0.25">
      <c r="A74" s="47">
        <v>7015</v>
      </c>
      <c r="B74" s="11" t="s">
        <v>105</v>
      </c>
      <c r="C74" s="11" t="s">
        <v>32</v>
      </c>
    </row>
    <row r="75" spans="1:3" ht="22.5" x14ac:dyDescent="0.25">
      <c r="A75" s="47">
        <v>7030</v>
      </c>
      <c r="B75" s="11" t="s">
        <v>106</v>
      </c>
      <c r="C75" s="11" t="s">
        <v>32</v>
      </c>
    </row>
    <row r="76" spans="1:3" ht="22.5" x14ac:dyDescent="0.25">
      <c r="A76" s="47">
        <v>7050</v>
      </c>
      <c r="B76" s="11" t="s">
        <v>107</v>
      </c>
      <c r="C76" s="11" t="s">
        <v>32</v>
      </c>
    </row>
    <row r="77" spans="1:3" ht="22.5" x14ac:dyDescent="0.25">
      <c r="A77" s="47">
        <v>7055</v>
      </c>
      <c r="B77" s="11" t="s">
        <v>108</v>
      </c>
      <c r="C77" s="11" t="s">
        <v>32</v>
      </c>
    </row>
    <row r="78" spans="1:3" ht="22.5" x14ac:dyDescent="0.25">
      <c r="A78" s="47">
        <v>7064</v>
      </c>
      <c r="B78" s="11" t="s">
        <v>109</v>
      </c>
      <c r="C78" s="11" t="s">
        <v>32</v>
      </c>
    </row>
    <row r="79" spans="1:3" ht="22.5" x14ac:dyDescent="0.25">
      <c r="A79" s="47">
        <v>7070</v>
      </c>
      <c r="B79" s="11" t="s">
        <v>110</v>
      </c>
      <c r="C79" s="11" t="s">
        <v>32</v>
      </c>
    </row>
    <row r="80" spans="1:3" ht="22.5" x14ac:dyDescent="0.25">
      <c r="A80" s="47">
        <v>7090</v>
      </c>
      <c r="B80" s="11" t="s">
        <v>111</v>
      </c>
      <c r="C80" s="11" t="s">
        <v>32</v>
      </c>
    </row>
    <row r="81" spans="1:3" ht="22.5" x14ac:dyDescent="0.25">
      <c r="A81" s="47">
        <v>7110</v>
      </c>
      <c r="B81" s="11" t="s">
        <v>112</v>
      </c>
      <c r="C81" s="11" t="s">
        <v>32</v>
      </c>
    </row>
  </sheetData>
  <sortState ref="A2:E81">
    <sortCondition ref="A2:A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FADD5-DE02-4714-852C-F0DA4F0283C5}">
  <sheetPr>
    <pageSetUpPr fitToPage="1"/>
  </sheetPr>
  <dimension ref="A1:G74"/>
  <sheetViews>
    <sheetView workbookViewId="0">
      <selection sqref="A1:H1048576"/>
    </sheetView>
  </sheetViews>
  <sheetFormatPr defaultRowHeight="15" x14ac:dyDescent="0.25"/>
  <cols>
    <col min="1" max="1" width="19.28515625" customWidth="1"/>
    <col min="2" max="2" width="9.85546875" style="12" customWidth="1"/>
    <col min="3" max="3" width="49.7109375" style="55" bestFit="1" customWidth="1"/>
    <col min="4" max="7" width="13.42578125" customWidth="1"/>
  </cols>
  <sheetData>
    <row r="1" spans="1:7" ht="90" thickBot="1" x14ac:dyDescent="0.3">
      <c r="A1" s="182" t="s">
        <v>228</v>
      </c>
      <c r="B1" s="116" t="s">
        <v>0</v>
      </c>
      <c r="C1" s="82" t="s">
        <v>113</v>
      </c>
      <c r="D1" s="131" t="s">
        <v>14</v>
      </c>
      <c r="E1" s="118" t="s">
        <v>15</v>
      </c>
      <c r="F1" s="118" t="s">
        <v>26</v>
      </c>
      <c r="G1" s="119" t="s">
        <v>27</v>
      </c>
    </row>
    <row r="2" spans="1:7" x14ac:dyDescent="0.25">
      <c r="A2" s="244" t="s">
        <v>16</v>
      </c>
      <c r="B2" s="54">
        <v>1010</v>
      </c>
      <c r="C2" s="98" t="s">
        <v>31</v>
      </c>
      <c r="D2" s="74"/>
      <c r="E2" s="50">
        <v>227</v>
      </c>
      <c r="F2" s="50"/>
      <c r="G2" s="51">
        <v>227</v>
      </c>
    </row>
    <row r="3" spans="1:7" x14ac:dyDescent="0.25">
      <c r="A3" s="245"/>
      <c r="B3" s="25">
        <v>1065</v>
      </c>
      <c r="C3" s="96" t="s">
        <v>33</v>
      </c>
      <c r="D3" s="75"/>
      <c r="E3" s="23">
        <v>129</v>
      </c>
      <c r="F3" s="23">
        <v>0</v>
      </c>
      <c r="G3" s="52">
        <v>129</v>
      </c>
    </row>
    <row r="4" spans="1:7" x14ac:dyDescent="0.25">
      <c r="A4" s="245"/>
      <c r="B4" s="25">
        <v>1110</v>
      </c>
      <c r="C4" s="96" t="s">
        <v>34</v>
      </c>
      <c r="D4" s="75"/>
      <c r="E4" s="23"/>
      <c r="F4" s="23">
        <v>152</v>
      </c>
      <c r="G4" s="52">
        <v>152</v>
      </c>
    </row>
    <row r="5" spans="1:7" x14ac:dyDescent="0.25">
      <c r="A5" s="245"/>
      <c r="B5" s="25">
        <v>1140</v>
      </c>
      <c r="C5" s="96" t="s">
        <v>35</v>
      </c>
      <c r="D5" s="75"/>
      <c r="E5" s="23">
        <v>155</v>
      </c>
      <c r="F5" s="23">
        <v>82</v>
      </c>
      <c r="G5" s="52">
        <v>237</v>
      </c>
    </row>
    <row r="6" spans="1:7" x14ac:dyDescent="0.25">
      <c r="A6" s="245"/>
      <c r="B6" s="25">
        <v>1150</v>
      </c>
      <c r="C6" s="96" t="s">
        <v>36</v>
      </c>
      <c r="D6" s="75"/>
      <c r="E6" s="23">
        <v>85</v>
      </c>
      <c r="F6" s="23"/>
      <c r="G6" s="52">
        <v>85</v>
      </c>
    </row>
    <row r="7" spans="1:7" x14ac:dyDescent="0.25">
      <c r="A7" s="245"/>
      <c r="B7" s="25">
        <v>1155</v>
      </c>
      <c r="C7" s="96" t="s">
        <v>37</v>
      </c>
      <c r="D7" s="75">
        <v>57</v>
      </c>
      <c r="E7" s="23">
        <v>150</v>
      </c>
      <c r="F7" s="23"/>
      <c r="G7" s="52">
        <v>207</v>
      </c>
    </row>
    <row r="8" spans="1:7" x14ac:dyDescent="0.25">
      <c r="A8" s="245"/>
      <c r="B8" s="25">
        <v>1160</v>
      </c>
      <c r="C8" s="96" t="s">
        <v>38</v>
      </c>
      <c r="D8" s="75">
        <v>9</v>
      </c>
      <c r="E8" s="23">
        <v>30</v>
      </c>
      <c r="F8" s="23"/>
      <c r="G8" s="52">
        <v>39</v>
      </c>
    </row>
    <row r="9" spans="1:7" x14ac:dyDescent="0.25">
      <c r="A9" s="245"/>
      <c r="B9" s="25">
        <v>1170</v>
      </c>
      <c r="C9" s="96" t="s">
        <v>39</v>
      </c>
      <c r="D9" s="75">
        <v>10</v>
      </c>
      <c r="E9" s="23">
        <v>68</v>
      </c>
      <c r="F9" s="23">
        <v>12</v>
      </c>
      <c r="G9" s="52">
        <v>90</v>
      </c>
    </row>
    <row r="10" spans="1:7" x14ac:dyDescent="0.25">
      <c r="A10" s="245"/>
      <c r="B10" s="25">
        <v>1200</v>
      </c>
      <c r="C10" s="96" t="s">
        <v>40</v>
      </c>
      <c r="D10" s="75"/>
      <c r="E10" s="23">
        <v>1</v>
      </c>
      <c r="F10" s="23">
        <v>31</v>
      </c>
      <c r="G10" s="52">
        <v>32</v>
      </c>
    </row>
    <row r="11" spans="1:7" x14ac:dyDescent="0.25">
      <c r="A11" s="245"/>
      <c r="B11" s="25">
        <v>1210</v>
      </c>
      <c r="C11" s="96" t="s">
        <v>41</v>
      </c>
      <c r="D11" s="75"/>
      <c r="E11" s="23">
        <v>208</v>
      </c>
      <c r="F11" s="23"/>
      <c r="G11" s="52">
        <v>208</v>
      </c>
    </row>
    <row r="12" spans="1:7" x14ac:dyDescent="0.25">
      <c r="A12" s="245"/>
      <c r="B12" s="25">
        <v>1230</v>
      </c>
      <c r="C12" s="96" t="s">
        <v>43</v>
      </c>
      <c r="D12" s="75">
        <v>11</v>
      </c>
      <c r="E12" s="23"/>
      <c r="F12" s="23">
        <v>44</v>
      </c>
      <c r="G12" s="52">
        <v>55</v>
      </c>
    </row>
    <row r="13" spans="1:7" x14ac:dyDescent="0.25">
      <c r="A13" s="245"/>
      <c r="B13" s="25">
        <v>1250</v>
      </c>
      <c r="C13" s="96" t="s">
        <v>44</v>
      </c>
      <c r="D13" s="75">
        <v>6</v>
      </c>
      <c r="E13" s="23">
        <v>58</v>
      </c>
      <c r="F13" s="23"/>
      <c r="G13" s="52">
        <v>64</v>
      </c>
    </row>
    <row r="14" spans="1:7" x14ac:dyDescent="0.25">
      <c r="A14" s="245"/>
      <c r="B14" s="25">
        <v>1256</v>
      </c>
      <c r="C14" s="96" t="s">
        <v>45</v>
      </c>
      <c r="D14" s="75"/>
      <c r="E14" s="23">
        <v>28</v>
      </c>
      <c r="F14" s="23"/>
      <c r="G14" s="52">
        <v>28</v>
      </c>
    </row>
    <row r="15" spans="1:7" x14ac:dyDescent="0.25">
      <c r="A15" s="245"/>
      <c r="B15" s="25">
        <v>1290</v>
      </c>
      <c r="C15" s="96" t="s">
        <v>46</v>
      </c>
      <c r="D15" s="75"/>
      <c r="E15" s="23">
        <v>226</v>
      </c>
      <c r="F15" s="23">
        <v>25</v>
      </c>
      <c r="G15" s="52">
        <v>251</v>
      </c>
    </row>
    <row r="16" spans="1:7" x14ac:dyDescent="0.25">
      <c r="A16" s="245"/>
      <c r="B16" s="25">
        <v>1295</v>
      </c>
      <c r="C16" s="96" t="s">
        <v>48</v>
      </c>
      <c r="D16" s="75"/>
      <c r="E16" s="23">
        <v>24</v>
      </c>
      <c r="F16" s="23">
        <v>0</v>
      </c>
      <c r="G16" s="52">
        <v>24</v>
      </c>
    </row>
    <row r="17" spans="1:7" x14ac:dyDescent="0.25">
      <c r="A17" s="245"/>
      <c r="B17" s="25">
        <v>1300</v>
      </c>
      <c r="C17" s="96" t="s">
        <v>49</v>
      </c>
      <c r="D17" s="75"/>
      <c r="E17" s="23">
        <v>25</v>
      </c>
      <c r="F17" s="23">
        <v>500</v>
      </c>
      <c r="G17" s="52">
        <v>525</v>
      </c>
    </row>
    <row r="18" spans="1:7" x14ac:dyDescent="0.25">
      <c r="A18" s="245"/>
      <c r="B18" s="25">
        <v>1310</v>
      </c>
      <c r="C18" s="96" t="s">
        <v>50</v>
      </c>
      <c r="D18" s="75"/>
      <c r="E18" s="23">
        <v>45</v>
      </c>
      <c r="F18" s="23">
        <v>77</v>
      </c>
      <c r="G18" s="52">
        <v>122</v>
      </c>
    </row>
    <row r="19" spans="1:7" x14ac:dyDescent="0.25">
      <c r="A19" s="245"/>
      <c r="B19" s="25">
        <v>1320</v>
      </c>
      <c r="C19" s="96" t="s">
        <v>51</v>
      </c>
      <c r="D19" s="75"/>
      <c r="E19" s="23">
        <v>8</v>
      </c>
      <c r="F19" s="23"/>
      <c r="G19" s="52">
        <v>8</v>
      </c>
    </row>
    <row r="20" spans="1:7" x14ac:dyDescent="0.25">
      <c r="A20" s="246"/>
      <c r="B20" s="25">
        <v>2630</v>
      </c>
      <c r="C20" s="96" t="s">
        <v>61</v>
      </c>
      <c r="D20" s="75"/>
      <c r="E20" s="23">
        <v>12</v>
      </c>
      <c r="F20" s="23"/>
      <c r="G20" s="52">
        <v>12</v>
      </c>
    </row>
    <row r="21" spans="1:7" ht="15.75" thickBot="1" x14ac:dyDescent="0.3">
      <c r="A21" s="240" t="s">
        <v>17</v>
      </c>
      <c r="B21" s="241"/>
      <c r="C21" s="121"/>
      <c r="D21" s="76">
        <v>93</v>
      </c>
      <c r="E21" s="56">
        <v>1479</v>
      </c>
      <c r="F21" s="56">
        <v>923</v>
      </c>
      <c r="G21" s="57">
        <v>2495</v>
      </c>
    </row>
    <row r="22" spans="1:7" x14ac:dyDescent="0.25">
      <c r="A22" s="244" t="s">
        <v>18</v>
      </c>
      <c r="B22" s="54">
        <v>2228</v>
      </c>
      <c r="C22" s="98" t="s">
        <v>52</v>
      </c>
      <c r="D22" s="74"/>
      <c r="E22" s="50">
        <v>30</v>
      </c>
      <c r="F22" s="50"/>
      <c r="G22" s="51">
        <v>30</v>
      </c>
    </row>
    <row r="23" spans="1:7" x14ac:dyDescent="0.25">
      <c r="A23" s="245"/>
      <c r="B23" s="25">
        <v>2290</v>
      </c>
      <c r="C23" s="96" t="s">
        <v>54</v>
      </c>
      <c r="D23" s="75"/>
      <c r="E23" s="23">
        <v>51</v>
      </c>
      <c r="F23" s="23"/>
      <c r="G23" s="52">
        <v>51</v>
      </c>
    </row>
    <row r="24" spans="1:7" x14ac:dyDescent="0.25">
      <c r="A24" s="245"/>
      <c r="B24" s="25">
        <v>2351</v>
      </c>
      <c r="C24" s="96" t="s">
        <v>56</v>
      </c>
      <c r="D24" s="75"/>
      <c r="E24" s="23">
        <v>52</v>
      </c>
      <c r="F24" s="23">
        <v>49</v>
      </c>
      <c r="G24" s="52">
        <v>101</v>
      </c>
    </row>
    <row r="25" spans="1:7" x14ac:dyDescent="0.25">
      <c r="A25" s="245"/>
      <c r="B25" s="25">
        <v>2420</v>
      </c>
      <c r="C25" s="96" t="s">
        <v>58</v>
      </c>
      <c r="D25" s="75">
        <v>31</v>
      </c>
      <c r="E25" s="23">
        <v>24</v>
      </c>
      <c r="F25" s="23"/>
      <c r="G25" s="52">
        <v>55</v>
      </c>
    </row>
    <row r="26" spans="1:7" x14ac:dyDescent="0.25">
      <c r="A26" s="245"/>
      <c r="B26" s="25">
        <v>2600</v>
      </c>
      <c r="C26" s="96" t="s">
        <v>60</v>
      </c>
      <c r="D26" s="75"/>
      <c r="E26" s="23"/>
      <c r="F26" s="23">
        <v>34</v>
      </c>
      <c r="G26" s="52">
        <v>34</v>
      </c>
    </row>
    <row r="27" spans="1:7" x14ac:dyDescent="0.25">
      <c r="A27" s="246"/>
      <c r="B27" s="25">
        <v>2630</v>
      </c>
      <c r="C27" s="96" t="s">
        <v>61</v>
      </c>
      <c r="D27" s="75"/>
      <c r="E27" s="23">
        <v>102</v>
      </c>
      <c r="F27" s="23">
        <v>87</v>
      </c>
      <c r="G27" s="52">
        <v>189</v>
      </c>
    </row>
    <row r="28" spans="1:7" ht="15.75" thickBot="1" x14ac:dyDescent="0.3">
      <c r="A28" s="240" t="s">
        <v>19</v>
      </c>
      <c r="B28" s="241"/>
      <c r="C28" s="121"/>
      <c r="D28" s="76">
        <v>31</v>
      </c>
      <c r="E28" s="56">
        <v>259</v>
      </c>
      <c r="F28" s="56">
        <v>170</v>
      </c>
      <c r="G28" s="57">
        <v>460</v>
      </c>
    </row>
    <row r="29" spans="1:7" x14ac:dyDescent="0.25">
      <c r="A29" s="244" t="s">
        <v>20</v>
      </c>
      <c r="B29" s="54">
        <v>3070</v>
      </c>
      <c r="C29" s="98" t="s">
        <v>63</v>
      </c>
      <c r="D29" s="74"/>
      <c r="E29" s="50">
        <v>18</v>
      </c>
      <c r="F29" s="50">
        <v>106</v>
      </c>
      <c r="G29" s="51">
        <v>124</v>
      </c>
    </row>
    <row r="30" spans="1:7" x14ac:dyDescent="0.25">
      <c r="A30" s="245"/>
      <c r="B30" s="25">
        <v>3100</v>
      </c>
      <c r="C30" s="96" t="s">
        <v>64</v>
      </c>
      <c r="D30" s="75"/>
      <c r="E30" s="23">
        <v>123</v>
      </c>
      <c r="F30" s="23"/>
      <c r="G30" s="52">
        <v>123</v>
      </c>
    </row>
    <row r="31" spans="1:7" x14ac:dyDescent="0.25">
      <c r="A31" s="245"/>
      <c r="B31" s="25">
        <v>3140</v>
      </c>
      <c r="C31" s="96" t="s">
        <v>66</v>
      </c>
      <c r="D31" s="75"/>
      <c r="E31" s="23">
        <v>136</v>
      </c>
      <c r="F31" s="23">
        <v>7</v>
      </c>
      <c r="G31" s="52">
        <v>143</v>
      </c>
    </row>
    <row r="32" spans="1:7" x14ac:dyDescent="0.25">
      <c r="A32" s="245"/>
      <c r="B32" s="25">
        <v>3200</v>
      </c>
      <c r="C32" s="96" t="s">
        <v>68</v>
      </c>
      <c r="D32" s="75"/>
      <c r="E32" s="23">
        <v>29</v>
      </c>
      <c r="F32" s="23"/>
      <c r="G32" s="52">
        <v>29</v>
      </c>
    </row>
    <row r="33" spans="1:7" x14ac:dyDescent="0.25">
      <c r="A33" s="245"/>
      <c r="B33" s="25">
        <v>3230</v>
      </c>
      <c r="C33" s="96" t="s">
        <v>71</v>
      </c>
      <c r="D33" s="75">
        <v>82</v>
      </c>
      <c r="E33" s="23">
        <v>86</v>
      </c>
      <c r="F33" s="23">
        <v>99</v>
      </c>
      <c r="G33" s="52">
        <v>267</v>
      </c>
    </row>
    <row r="34" spans="1:7" x14ac:dyDescent="0.25">
      <c r="A34" s="245"/>
      <c r="B34" s="25">
        <v>3250</v>
      </c>
      <c r="C34" s="96" t="s">
        <v>72</v>
      </c>
      <c r="D34" s="75"/>
      <c r="E34" s="23">
        <v>370</v>
      </c>
      <c r="F34" s="23"/>
      <c r="G34" s="52">
        <v>370</v>
      </c>
    </row>
    <row r="35" spans="1:7" x14ac:dyDescent="0.25">
      <c r="A35" s="245"/>
      <c r="B35" s="25">
        <v>3280</v>
      </c>
      <c r="C35" s="96" t="s">
        <v>73</v>
      </c>
      <c r="D35" s="75"/>
      <c r="E35" s="23">
        <v>8</v>
      </c>
      <c r="F35" s="23"/>
      <c r="G35" s="52">
        <v>8</v>
      </c>
    </row>
    <row r="36" spans="1:7" x14ac:dyDescent="0.25">
      <c r="A36" s="245"/>
      <c r="B36" s="25">
        <v>3315</v>
      </c>
      <c r="C36" s="96" t="s">
        <v>74</v>
      </c>
      <c r="D36" s="75">
        <v>5</v>
      </c>
      <c r="E36" s="23"/>
      <c r="F36" s="23"/>
      <c r="G36" s="52">
        <v>5</v>
      </c>
    </row>
    <row r="37" spans="1:7" x14ac:dyDescent="0.25">
      <c r="A37" s="245"/>
      <c r="B37" s="25">
        <v>3320</v>
      </c>
      <c r="C37" s="96" t="s">
        <v>75</v>
      </c>
      <c r="D37" s="75"/>
      <c r="E37" s="23">
        <v>8</v>
      </c>
      <c r="F37" s="23"/>
      <c r="G37" s="52">
        <v>8</v>
      </c>
    </row>
    <row r="38" spans="1:7" x14ac:dyDescent="0.25">
      <c r="A38" s="245"/>
      <c r="B38" s="25">
        <v>3330</v>
      </c>
      <c r="C38" s="96" t="s">
        <v>76</v>
      </c>
      <c r="D38" s="75">
        <v>2</v>
      </c>
      <c r="E38" s="23">
        <v>2</v>
      </c>
      <c r="F38" s="23"/>
      <c r="G38" s="52">
        <v>4</v>
      </c>
    </row>
    <row r="39" spans="1:7" x14ac:dyDescent="0.25">
      <c r="A39" s="245"/>
      <c r="B39" s="25">
        <v>3390</v>
      </c>
      <c r="C39" s="96" t="s">
        <v>78</v>
      </c>
      <c r="D39" s="75"/>
      <c r="E39" s="23">
        <v>21</v>
      </c>
      <c r="F39" s="23"/>
      <c r="G39" s="52">
        <v>21</v>
      </c>
    </row>
    <row r="40" spans="1:7" x14ac:dyDescent="0.25">
      <c r="A40" s="245"/>
      <c r="B40" s="25">
        <v>3410</v>
      </c>
      <c r="C40" s="96" t="s">
        <v>79</v>
      </c>
      <c r="D40" s="75"/>
      <c r="E40" s="23">
        <v>22</v>
      </c>
      <c r="F40" s="23">
        <v>0</v>
      </c>
      <c r="G40" s="52">
        <v>22</v>
      </c>
    </row>
    <row r="41" spans="1:7" x14ac:dyDescent="0.25">
      <c r="A41" s="245"/>
      <c r="B41" s="25">
        <v>3421</v>
      </c>
      <c r="C41" s="96" t="s">
        <v>80</v>
      </c>
      <c r="D41" s="75">
        <v>4</v>
      </c>
      <c r="E41" s="23">
        <v>88</v>
      </c>
      <c r="F41" s="23"/>
      <c r="G41" s="52">
        <v>92</v>
      </c>
    </row>
    <row r="42" spans="1:7" x14ac:dyDescent="0.25">
      <c r="A42" s="245"/>
      <c r="B42" s="25">
        <v>3431</v>
      </c>
      <c r="C42" s="96" t="s">
        <v>81</v>
      </c>
      <c r="D42" s="75"/>
      <c r="E42" s="23">
        <v>69</v>
      </c>
      <c r="F42" s="23"/>
      <c r="G42" s="52">
        <v>69</v>
      </c>
    </row>
    <row r="43" spans="1:7" x14ac:dyDescent="0.25">
      <c r="A43" s="246"/>
      <c r="B43" s="25">
        <v>3440</v>
      </c>
      <c r="C43" s="96" t="s">
        <v>82</v>
      </c>
      <c r="D43" s="75"/>
      <c r="E43" s="23">
        <v>74</v>
      </c>
      <c r="F43" s="23">
        <v>22</v>
      </c>
      <c r="G43" s="52">
        <v>96</v>
      </c>
    </row>
    <row r="44" spans="1:7" ht="15.75" thickBot="1" x14ac:dyDescent="0.3">
      <c r="A44" s="240" t="s">
        <v>21</v>
      </c>
      <c r="B44" s="241"/>
      <c r="C44" s="121"/>
      <c r="D44" s="76">
        <v>93</v>
      </c>
      <c r="E44" s="56">
        <v>1054</v>
      </c>
      <c r="F44" s="56">
        <v>234</v>
      </c>
      <c r="G44" s="57">
        <v>1381</v>
      </c>
    </row>
    <row r="45" spans="1:7" x14ac:dyDescent="0.25">
      <c r="A45" s="244" t="s">
        <v>22</v>
      </c>
      <c r="B45" s="54">
        <v>4015</v>
      </c>
      <c r="C45" s="98" t="s">
        <v>83</v>
      </c>
      <c r="D45" s="74"/>
      <c r="E45" s="50"/>
      <c r="F45" s="50">
        <v>55</v>
      </c>
      <c r="G45" s="51">
        <v>55</v>
      </c>
    </row>
    <row r="46" spans="1:7" x14ac:dyDescent="0.25">
      <c r="A46" s="245"/>
      <c r="B46" s="25">
        <v>4040</v>
      </c>
      <c r="C46" s="96" t="s">
        <v>84</v>
      </c>
      <c r="D46" s="75">
        <v>6</v>
      </c>
      <c r="E46" s="23">
        <v>249</v>
      </c>
      <c r="F46" s="23">
        <v>149</v>
      </c>
      <c r="G46" s="52">
        <v>404</v>
      </c>
    </row>
    <row r="47" spans="1:7" x14ac:dyDescent="0.25">
      <c r="A47" s="245"/>
      <c r="B47" s="25">
        <v>4070</v>
      </c>
      <c r="C47" s="96" t="s">
        <v>85</v>
      </c>
      <c r="D47" s="75"/>
      <c r="E47" s="23">
        <v>84</v>
      </c>
      <c r="F47" s="23"/>
      <c r="G47" s="52">
        <v>84</v>
      </c>
    </row>
    <row r="48" spans="1:7" x14ac:dyDescent="0.25">
      <c r="A48" s="245"/>
      <c r="B48" s="25">
        <v>4090</v>
      </c>
      <c r="C48" s="96" t="s">
        <v>86</v>
      </c>
      <c r="D48" s="75"/>
      <c r="E48" s="23"/>
      <c r="F48" s="23">
        <v>36</v>
      </c>
      <c r="G48" s="52">
        <v>36</v>
      </c>
    </row>
    <row r="49" spans="1:7" x14ac:dyDescent="0.25">
      <c r="A49" s="245"/>
      <c r="B49" s="25">
        <v>4140</v>
      </c>
      <c r="C49" s="96" t="s">
        <v>87</v>
      </c>
      <c r="D49" s="75"/>
      <c r="E49" s="23">
        <v>46</v>
      </c>
      <c r="F49" s="23">
        <v>294</v>
      </c>
      <c r="G49" s="52">
        <v>340</v>
      </c>
    </row>
    <row r="50" spans="1:7" x14ac:dyDescent="0.25">
      <c r="A50" s="245"/>
      <c r="B50" s="25">
        <v>4150</v>
      </c>
      <c r="C50" s="96" t="s">
        <v>88</v>
      </c>
      <c r="D50" s="75"/>
      <c r="E50" s="23">
        <v>97</v>
      </c>
      <c r="F50" s="23">
        <v>110</v>
      </c>
      <c r="G50" s="52">
        <v>207</v>
      </c>
    </row>
    <row r="51" spans="1:7" x14ac:dyDescent="0.25">
      <c r="A51" s="245"/>
      <c r="B51" s="25">
        <v>4160</v>
      </c>
      <c r="C51" s="96" t="s">
        <v>89</v>
      </c>
      <c r="D51" s="75"/>
      <c r="E51" s="23"/>
      <c r="F51" s="23">
        <v>94</v>
      </c>
      <c r="G51" s="52">
        <v>94</v>
      </c>
    </row>
    <row r="52" spans="1:7" x14ac:dyDescent="0.25">
      <c r="A52" s="245"/>
      <c r="B52" s="25">
        <v>4190</v>
      </c>
      <c r="C52" s="96" t="s">
        <v>90</v>
      </c>
      <c r="D52" s="75"/>
      <c r="E52" s="23">
        <v>78</v>
      </c>
      <c r="F52" s="23"/>
      <c r="G52" s="52">
        <v>78</v>
      </c>
    </row>
    <row r="53" spans="1:7" x14ac:dyDescent="0.25">
      <c r="A53" s="245"/>
      <c r="B53" s="25">
        <v>4200</v>
      </c>
      <c r="C53" s="96" t="s">
        <v>91</v>
      </c>
      <c r="D53" s="75"/>
      <c r="E53" s="23">
        <v>246</v>
      </c>
      <c r="F53" s="23"/>
      <c r="G53" s="52">
        <v>246</v>
      </c>
    </row>
    <row r="54" spans="1:7" x14ac:dyDescent="0.25">
      <c r="A54" s="245"/>
      <c r="B54" s="25">
        <v>4220</v>
      </c>
      <c r="C54" s="96" t="s">
        <v>92</v>
      </c>
      <c r="D54" s="75"/>
      <c r="E54" s="23">
        <v>1</v>
      </c>
      <c r="F54" s="23">
        <v>97</v>
      </c>
      <c r="G54" s="52">
        <v>98</v>
      </c>
    </row>
    <row r="55" spans="1:7" x14ac:dyDescent="0.25">
      <c r="A55" s="245"/>
      <c r="B55" s="25">
        <v>4230</v>
      </c>
      <c r="C55" s="96" t="s">
        <v>93</v>
      </c>
      <c r="D55" s="75"/>
      <c r="E55" s="23">
        <v>3</v>
      </c>
      <c r="F55" s="23"/>
      <c r="G55" s="52">
        <v>3</v>
      </c>
    </row>
    <row r="56" spans="1:7" x14ac:dyDescent="0.25">
      <c r="A56" s="245"/>
      <c r="B56" s="25">
        <v>4240</v>
      </c>
      <c r="C56" s="96" t="s">
        <v>94</v>
      </c>
      <c r="D56" s="75"/>
      <c r="E56" s="23">
        <v>19</v>
      </c>
      <c r="F56" s="23"/>
      <c r="G56" s="52">
        <v>19</v>
      </c>
    </row>
    <row r="57" spans="1:7" x14ac:dyDescent="0.25">
      <c r="A57" s="245"/>
      <c r="B57" s="25">
        <v>4260</v>
      </c>
      <c r="C57" s="96" t="s">
        <v>95</v>
      </c>
      <c r="D57" s="75"/>
      <c r="E57" s="23">
        <v>150</v>
      </c>
      <c r="F57" s="23"/>
      <c r="G57" s="52">
        <v>150</v>
      </c>
    </row>
    <row r="58" spans="1:7" x14ac:dyDescent="0.25">
      <c r="A58" s="245"/>
      <c r="B58" s="25">
        <v>4270</v>
      </c>
      <c r="C58" s="96" t="s">
        <v>96</v>
      </c>
      <c r="D58" s="75"/>
      <c r="E58" s="23">
        <v>46</v>
      </c>
      <c r="F58" s="23"/>
      <c r="G58" s="52">
        <v>46</v>
      </c>
    </row>
    <row r="59" spans="1:7" x14ac:dyDescent="0.25">
      <c r="A59" s="245"/>
      <c r="B59" s="25">
        <v>4290</v>
      </c>
      <c r="C59" s="96" t="s">
        <v>98</v>
      </c>
      <c r="D59" s="75"/>
      <c r="E59" s="23"/>
      <c r="F59" s="23">
        <v>0</v>
      </c>
      <c r="G59" s="52">
        <v>0</v>
      </c>
    </row>
    <row r="60" spans="1:7" x14ac:dyDescent="0.25">
      <c r="A60" s="245"/>
      <c r="B60" s="25">
        <v>4310</v>
      </c>
      <c r="C60" s="96" t="s">
        <v>99</v>
      </c>
      <c r="D60" s="75"/>
      <c r="E60" s="23">
        <v>55</v>
      </c>
      <c r="F60" s="23">
        <v>10</v>
      </c>
      <c r="G60" s="52">
        <v>65</v>
      </c>
    </row>
    <row r="61" spans="1:7" x14ac:dyDescent="0.25">
      <c r="A61" s="245"/>
      <c r="B61" s="25">
        <v>4320</v>
      </c>
      <c r="C61" s="96" t="s">
        <v>100</v>
      </c>
      <c r="D61" s="75">
        <v>4</v>
      </c>
      <c r="E61" s="23">
        <v>58</v>
      </c>
      <c r="F61" s="23"/>
      <c r="G61" s="52">
        <v>62</v>
      </c>
    </row>
    <row r="62" spans="1:7" x14ac:dyDescent="0.25">
      <c r="A62" s="245"/>
      <c r="B62" s="25">
        <v>4340</v>
      </c>
      <c r="C62" s="96" t="s">
        <v>101</v>
      </c>
      <c r="D62" s="75"/>
      <c r="E62" s="23"/>
      <c r="F62" s="23">
        <v>0</v>
      </c>
      <c r="G62" s="52">
        <v>0</v>
      </c>
    </row>
    <row r="63" spans="1:7" x14ac:dyDescent="0.25">
      <c r="A63" s="246"/>
      <c r="B63" s="25">
        <v>4360</v>
      </c>
      <c r="C63" s="96" t="s">
        <v>103</v>
      </c>
      <c r="D63" s="75">
        <v>12</v>
      </c>
      <c r="E63" s="23">
        <v>64</v>
      </c>
      <c r="F63" s="23"/>
      <c r="G63" s="52">
        <v>76</v>
      </c>
    </row>
    <row r="64" spans="1:7" ht="16.149999999999999" customHeight="1" thickBot="1" x14ac:dyDescent="0.3">
      <c r="A64" s="240" t="s">
        <v>23</v>
      </c>
      <c r="B64" s="241"/>
      <c r="C64" s="121"/>
      <c r="D64" s="76">
        <v>22</v>
      </c>
      <c r="E64" s="56">
        <v>1196</v>
      </c>
      <c r="F64" s="56">
        <v>845</v>
      </c>
      <c r="G64" s="57">
        <v>2063</v>
      </c>
    </row>
    <row r="65" spans="1:7" x14ac:dyDescent="0.25">
      <c r="A65" s="244" t="s">
        <v>24</v>
      </c>
      <c r="B65" s="54">
        <v>7000</v>
      </c>
      <c r="C65" s="98" t="s">
        <v>104</v>
      </c>
      <c r="D65" s="74"/>
      <c r="E65" s="50">
        <v>161</v>
      </c>
      <c r="F65" s="50">
        <v>105</v>
      </c>
      <c r="G65" s="51">
        <v>266</v>
      </c>
    </row>
    <row r="66" spans="1:7" x14ac:dyDescent="0.25">
      <c r="A66" s="245"/>
      <c r="B66" s="25">
        <v>7015</v>
      </c>
      <c r="C66" s="96" t="s">
        <v>105</v>
      </c>
      <c r="D66" s="75">
        <v>42</v>
      </c>
      <c r="E66" s="23">
        <v>86</v>
      </c>
      <c r="F66" s="23">
        <v>4</v>
      </c>
      <c r="G66" s="52">
        <v>132</v>
      </c>
    </row>
    <row r="67" spans="1:7" x14ac:dyDescent="0.25">
      <c r="A67" s="245"/>
      <c r="B67" s="25">
        <v>7030</v>
      </c>
      <c r="C67" s="96" t="s">
        <v>106</v>
      </c>
      <c r="D67" s="75"/>
      <c r="E67" s="23">
        <v>102</v>
      </c>
      <c r="F67" s="23">
        <v>513</v>
      </c>
      <c r="G67" s="52">
        <v>615</v>
      </c>
    </row>
    <row r="68" spans="1:7" x14ac:dyDescent="0.25">
      <c r="A68" s="245"/>
      <c r="B68" s="25">
        <v>7050</v>
      </c>
      <c r="C68" s="96" t="s">
        <v>107</v>
      </c>
      <c r="D68" s="75"/>
      <c r="E68" s="23">
        <v>63</v>
      </c>
      <c r="F68" s="23"/>
      <c r="G68" s="52">
        <v>63</v>
      </c>
    </row>
    <row r="69" spans="1:7" x14ac:dyDescent="0.25">
      <c r="A69" s="245"/>
      <c r="B69" s="25">
        <v>7055</v>
      </c>
      <c r="C69" s="96" t="s">
        <v>108</v>
      </c>
      <c r="D69" s="75"/>
      <c r="E69" s="23">
        <v>280</v>
      </c>
      <c r="F69" s="23"/>
      <c r="G69" s="52">
        <v>280</v>
      </c>
    </row>
    <row r="70" spans="1:7" x14ac:dyDescent="0.25">
      <c r="A70" s="245"/>
      <c r="B70" s="25">
        <v>7064</v>
      </c>
      <c r="C70" s="96" t="s">
        <v>109</v>
      </c>
      <c r="D70" s="75"/>
      <c r="E70" s="23">
        <v>100</v>
      </c>
      <c r="F70" s="23">
        <v>50</v>
      </c>
      <c r="G70" s="52">
        <v>150</v>
      </c>
    </row>
    <row r="71" spans="1:7" x14ac:dyDescent="0.25">
      <c r="A71" s="245"/>
      <c r="B71" s="25">
        <v>7070</v>
      </c>
      <c r="C71" s="96" t="s">
        <v>110</v>
      </c>
      <c r="D71" s="75"/>
      <c r="E71" s="23">
        <v>420</v>
      </c>
      <c r="F71" s="23"/>
      <c r="G71" s="52">
        <v>420</v>
      </c>
    </row>
    <row r="72" spans="1:7" x14ac:dyDescent="0.25">
      <c r="A72" s="246"/>
      <c r="B72" s="25">
        <v>7110</v>
      </c>
      <c r="C72" s="96" t="s">
        <v>112</v>
      </c>
      <c r="D72" s="75"/>
      <c r="E72" s="23">
        <v>85</v>
      </c>
      <c r="F72" s="23">
        <v>0</v>
      </c>
      <c r="G72" s="52">
        <v>85</v>
      </c>
    </row>
    <row r="73" spans="1:7" ht="16.899999999999999" customHeight="1" thickBot="1" x14ac:dyDescent="0.3">
      <c r="A73" s="240" t="s">
        <v>25</v>
      </c>
      <c r="B73" s="241"/>
      <c r="C73" s="121"/>
      <c r="D73" s="76">
        <v>42</v>
      </c>
      <c r="E73" s="56">
        <v>1297</v>
      </c>
      <c r="F73" s="56">
        <v>672</v>
      </c>
      <c r="G73" s="57">
        <v>2011</v>
      </c>
    </row>
    <row r="74" spans="1:7" ht="20.45" customHeight="1" thickBot="1" x14ac:dyDescent="0.3">
      <c r="A74" s="242" t="s">
        <v>123</v>
      </c>
      <c r="B74" s="243"/>
      <c r="C74" s="142"/>
      <c r="D74" s="77">
        <v>281</v>
      </c>
      <c r="E74" s="66">
        <v>5285</v>
      </c>
      <c r="F74" s="66">
        <v>2844</v>
      </c>
      <c r="G74" s="67">
        <v>8410</v>
      </c>
    </row>
  </sheetData>
  <mergeCells count="11">
    <mergeCell ref="A29:A43"/>
    <mergeCell ref="A28:B28"/>
    <mergeCell ref="A22:A27"/>
    <mergeCell ref="A21:B21"/>
    <mergeCell ref="A2:A20"/>
    <mergeCell ref="A44:B44"/>
    <mergeCell ref="A73:B73"/>
    <mergeCell ref="A64:B64"/>
    <mergeCell ref="A74:B74"/>
    <mergeCell ref="A65:A72"/>
    <mergeCell ref="A45:A6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9DE24-6E8C-4B9B-A405-F833984F6C10}">
  <sheetPr>
    <pageSetUpPr fitToPage="1"/>
  </sheetPr>
  <dimension ref="A1:G75"/>
  <sheetViews>
    <sheetView workbookViewId="0">
      <selection sqref="A1:G1048576"/>
    </sheetView>
  </sheetViews>
  <sheetFormatPr defaultRowHeight="15" x14ac:dyDescent="0.25"/>
  <cols>
    <col min="1" max="1" width="19.42578125" style="22" customWidth="1"/>
    <col min="2" max="2" width="5" style="22" bestFit="1" customWidth="1"/>
    <col min="3" max="3" width="49.7109375" style="22" bestFit="1" customWidth="1"/>
    <col min="4" max="4" width="14.140625" style="22" customWidth="1"/>
    <col min="5" max="5" width="12.5703125" style="22" bestFit="1" customWidth="1"/>
    <col min="6" max="6" width="15" style="22" bestFit="1" customWidth="1"/>
    <col min="7" max="7" width="14.42578125" style="22" customWidth="1"/>
  </cols>
  <sheetData>
    <row r="1" spans="1:7" ht="90" thickBot="1" x14ac:dyDescent="0.3">
      <c r="A1" s="182" t="s">
        <v>229</v>
      </c>
      <c r="B1" s="116" t="s">
        <v>0</v>
      </c>
      <c r="C1" s="82" t="s">
        <v>113</v>
      </c>
      <c r="D1" s="131" t="s">
        <v>14</v>
      </c>
      <c r="E1" s="118" t="s">
        <v>15</v>
      </c>
      <c r="F1" s="118" t="s">
        <v>26</v>
      </c>
      <c r="G1" s="119" t="s">
        <v>27</v>
      </c>
    </row>
    <row r="2" spans="1:7" x14ac:dyDescent="0.25">
      <c r="A2" s="244" t="s">
        <v>16</v>
      </c>
      <c r="B2" s="54">
        <v>1010</v>
      </c>
      <c r="C2" s="98" t="s">
        <v>31</v>
      </c>
      <c r="D2" s="104"/>
      <c r="E2" s="104">
        <v>6098945.7300000004</v>
      </c>
      <c r="F2" s="104"/>
      <c r="G2" s="105">
        <v>6098945.7300000004</v>
      </c>
    </row>
    <row r="3" spans="1:7" x14ac:dyDescent="0.25">
      <c r="A3" s="245"/>
      <c r="B3" s="25">
        <v>1065</v>
      </c>
      <c r="C3" s="96" t="s">
        <v>33</v>
      </c>
      <c r="D3" s="26"/>
      <c r="E3" s="26">
        <v>1240949.49</v>
      </c>
      <c r="F3" s="26">
        <v>2885270.6900000004</v>
      </c>
      <c r="G3" s="106">
        <v>4126220.1800000006</v>
      </c>
    </row>
    <row r="4" spans="1:7" x14ac:dyDescent="0.25">
      <c r="A4" s="245"/>
      <c r="B4" s="25">
        <v>1110</v>
      </c>
      <c r="C4" s="96" t="s">
        <v>34</v>
      </c>
      <c r="D4" s="26"/>
      <c r="E4" s="26"/>
      <c r="F4" s="26">
        <v>126634.42</v>
      </c>
      <c r="G4" s="106">
        <v>126634.42</v>
      </c>
    </row>
    <row r="5" spans="1:7" x14ac:dyDescent="0.25">
      <c r="A5" s="245"/>
      <c r="B5" s="25">
        <v>1140</v>
      </c>
      <c r="C5" s="96" t="s">
        <v>35</v>
      </c>
      <c r="D5" s="26"/>
      <c r="E5" s="26">
        <v>14987952.74</v>
      </c>
      <c r="F5" s="26">
        <v>219153.57</v>
      </c>
      <c r="G5" s="106">
        <v>15207106.310000001</v>
      </c>
    </row>
    <row r="6" spans="1:7" x14ac:dyDescent="0.25">
      <c r="A6" s="245"/>
      <c r="B6" s="25">
        <v>1150</v>
      </c>
      <c r="C6" s="96" t="s">
        <v>36</v>
      </c>
      <c r="D6" s="26"/>
      <c r="E6" s="26">
        <v>2261474.1</v>
      </c>
      <c r="F6" s="26"/>
      <c r="G6" s="106">
        <v>2261474.1</v>
      </c>
    </row>
    <row r="7" spans="1:7" x14ac:dyDescent="0.25">
      <c r="A7" s="245"/>
      <c r="B7" s="25">
        <v>1155</v>
      </c>
      <c r="C7" s="96" t="s">
        <v>37</v>
      </c>
      <c r="D7" s="26">
        <v>7500955.6199999992</v>
      </c>
      <c r="E7" s="26">
        <v>1300084.8</v>
      </c>
      <c r="F7" s="26"/>
      <c r="G7" s="106">
        <v>8801040.4199999999</v>
      </c>
    </row>
    <row r="8" spans="1:7" x14ac:dyDescent="0.25">
      <c r="A8" s="245"/>
      <c r="B8" s="25">
        <v>1160</v>
      </c>
      <c r="C8" s="96" t="s">
        <v>38</v>
      </c>
      <c r="D8" s="26">
        <v>1212292.58</v>
      </c>
      <c r="E8" s="26">
        <v>2478654.6800000002</v>
      </c>
      <c r="F8" s="26"/>
      <c r="G8" s="106">
        <v>3690947.2600000002</v>
      </c>
    </row>
    <row r="9" spans="1:7" x14ac:dyDescent="0.25">
      <c r="A9" s="245"/>
      <c r="B9" s="25">
        <v>1170</v>
      </c>
      <c r="C9" s="96" t="s">
        <v>39</v>
      </c>
      <c r="D9" s="26">
        <v>890995.81</v>
      </c>
      <c r="E9" s="26">
        <v>402054.25</v>
      </c>
      <c r="F9" s="26">
        <v>238003.17</v>
      </c>
      <c r="G9" s="106">
        <v>1531053.23</v>
      </c>
    </row>
    <row r="10" spans="1:7" x14ac:dyDescent="0.25">
      <c r="A10" s="245"/>
      <c r="B10" s="25">
        <v>1200</v>
      </c>
      <c r="C10" s="96" t="s">
        <v>40</v>
      </c>
      <c r="D10" s="26"/>
      <c r="E10" s="26">
        <v>53907.3</v>
      </c>
      <c r="F10" s="26">
        <v>92205.1</v>
      </c>
      <c r="G10" s="106">
        <v>146112.40000000002</v>
      </c>
    </row>
    <row r="11" spans="1:7" x14ac:dyDescent="0.25">
      <c r="A11" s="245"/>
      <c r="B11" s="25">
        <v>1210</v>
      </c>
      <c r="C11" s="96" t="s">
        <v>41</v>
      </c>
      <c r="D11" s="26"/>
      <c r="E11" s="26">
        <v>13268025.73</v>
      </c>
      <c r="F11" s="26"/>
      <c r="G11" s="106">
        <v>13268025.73</v>
      </c>
    </row>
    <row r="12" spans="1:7" x14ac:dyDescent="0.25">
      <c r="A12" s="245"/>
      <c r="B12" s="25">
        <v>1230</v>
      </c>
      <c r="C12" s="96" t="s">
        <v>43</v>
      </c>
      <c r="D12" s="26">
        <v>1188200.31</v>
      </c>
      <c r="E12" s="26"/>
      <c r="F12" s="26">
        <v>737634.62</v>
      </c>
      <c r="G12" s="106">
        <v>1925834.9300000002</v>
      </c>
    </row>
    <row r="13" spans="1:7" x14ac:dyDescent="0.25">
      <c r="A13" s="245"/>
      <c r="B13" s="25">
        <v>1250</v>
      </c>
      <c r="C13" s="96" t="s">
        <v>44</v>
      </c>
      <c r="D13" s="26">
        <v>720971.88</v>
      </c>
      <c r="E13" s="26">
        <v>162816.17000000001</v>
      </c>
      <c r="F13" s="26"/>
      <c r="G13" s="106">
        <v>883788.05</v>
      </c>
    </row>
    <row r="14" spans="1:7" x14ac:dyDescent="0.25">
      <c r="A14" s="245"/>
      <c r="B14" s="25">
        <v>1256</v>
      </c>
      <c r="C14" s="96" t="s">
        <v>45</v>
      </c>
      <c r="D14" s="26"/>
      <c r="E14" s="26">
        <v>1086085.8400000001</v>
      </c>
      <c r="F14" s="26"/>
      <c r="G14" s="106">
        <v>1086085.8400000001</v>
      </c>
    </row>
    <row r="15" spans="1:7" x14ac:dyDescent="0.25">
      <c r="A15" s="245"/>
      <c r="B15" s="25">
        <v>1290</v>
      </c>
      <c r="C15" s="96" t="s">
        <v>46</v>
      </c>
      <c r="D15" s="26"/>
      <c r="E15" s="26">
        <v>6623848.4000000004</v>
      </c>
      <c r="F15" s="26">
        <v>583707.79</v>
      </c>
      <c r="G15" s="106">
        <v>7207556.1900000004</v>
      </c>
    </row>
    <row r="16" spans="1:7" x14ac:dyDescent="0.25">
      <c r="A16" s="245"/>
      <c r="B16" s="25">
        <v>1295</v>
      </c>
      <c r="C16" s="96" t="s">
        <v>48</v>
      </c>
      <c r="D16" s="26"/>
      <c r="E16" s="26">
        <v>1053444.1200000001</v>
      </c>
      <c r="F16" s="26">
        <v>150895.9</v>
      </c>
      <c r="G16" s="106">
        <v>1204340.02</v>
      </c>
    </row>
    <row r="17" spans="1:7" x14ac:dyDescent="0.25">
      <c r="A17" s="245"/>
      <c r="B17" s="25">
        <v>1300</v>
      </c>
      <c r="C17" s="96" t="s">
        <v>49</v>
      </c>
      <c r="D17" s="26"/>
      <c r="E17" s="26">
        <v>2914750.94</v>
      </c>
      <c r="F17" s="26">
        <v>126642.52</v>
      </c>
      <c r="G17" s="106">
        <v>3041393.46</v>
      </c>
    </row>
    <row r="18" spans="1:7" x14ac:dyDescent="0.25">
      <c r="A18" s="245"/>
      <c r="B18" s="25">
        <v>1310</v>
      </c>
      <c r="C18" s="96" t="s">
        <v>50</v>
      </c>
      <c r="D18" s="26"/>
      <c r="E18" s="26">
        <v>130359.31999999999</v>
      </c>
      <c r="F18" s="26">
        <v>81669.680000000008</v>
      </c>
      <c r="G18" s="106">
        <v>212029</v>
      </c>
    </row>
    <row r="19" spans="1:7" x14ac:dyDescent="0.25">
      <c r="A19" s="245"/>
      <c r="B19" s="25">
        <v>1320</v>
      </c>
      <c r="C19" s="96" t="s">
        <v>51</v>
      </c>
      <c r="D19" s="26"/>
      <c r="E19" s="26">
        <v>66281.31</v>
      </c>
      <c r="F19" s="26"/>
      <c r="G19" s="106">
        <v>66281.31</v>
      </c>
    </row>
    <row r="20" spans="1:7" x14ac:dyDescent="0.25">
      <c r="A20" s="246"/>
      <c r="B20" s="25">
        <v>2630</v>
      </c>
      <c r="C20" s="96" t="s">
        <v>61</v>
      </c>
      <c r="D20" s="26"/>
      <c r="E20" s="26">
        <v>1254989.1000000001</v>
      </c>
      <c r="F20" s="26"/>
      <c r="G20" s="106">
        <v>1254989.1000000001</v>
      </c>
    </row>
    <row r="21" spans="1:7" ht="15.75" thickBot="1" x14ac:dyDescent="0.3">
      <c r="A21" s="240" t="s">
        <v>17</v>
      </c>
      <c r="B21" s="241"/>
      <c r="C21" s="121"/>
      <c r="D21" s="107">
        <v>11513416.200000001</v>
      </c>
      <c r="E21" s="107">
        <v>55384624.020000011</v>
      </c>
      <c r="F21" s="107">
        <v>5241817.46</v>
      </c>
      <c r="G21" s="108">
        <v>72139857.679999992</v>
      </c>
    </row>
    <row r="22" spans="1:7" x14ac:dyDescent="0.25">
      <c r="A22" s="244" t="s">
        <v>18</v>
      </c>
      <c r="B22" s="54">
        <v>2228</v>
      </c>
      <c r="C22" s="98" t="s">
        <v>52</v>
      </c>
      <c r="D22" s="109"/>
      <c r="E22" s="104">
        <v>3183758.19</v>
      </c>
      <c r="F22" s="104"/>
      <c r="G22" s="105">
        <v>3183758.19</v>
      </c>
    </row>
    <row r="23" spans="1:7" x14ac:dyDescent="0.25">
      <c r="A23" s="245"/>
      <c r="B23" s="25">
        <v>2290</v>
      </c>
      <c r="C23" s="96" t="s">
        <v>54</v>
      </c>
      <c r="D23" s="110"/>
      <c r="E23" s="26">
        <v>3325805.71</v>
      </c>
      <c r="F23" s="26"/>
      <c r="G23" s="106">
        <v>3325805.71</v>
      </c>
    </row>
    <row r="24" spans="1:7" x14ac:dyDescent="0.25">
      <c r="A24" s="245"/>
      <c r="B24" s="25">
        <v>2351</v>
      </c>
      <c r="C24" s="96" t="s">
        <v>56</v>
      </c>
      <c r="D24" s="110"/>
      <c r="E24" s="26">
        <v>1874981.71</v>
      </c>
      <c r="F24" s="26">
        <v>543794.06999999995</v>
      </c>
      <c r="G24" s="106">
        <v>2418775.7799999998</v>
      </c>
    </row>
    <row r="25" spans="1:7" x14ac:dyDescent="0.25">
      <c r="A25" s="245"/>
      <c r="B25" s="25">
        <v>2420</v>
      </c>
      <c r="C25" s="96" t="s">
        <v>58</v>
      </c>
      <c r="D25" s="110">
        <v>4803066.34</v>
      </c>
      <c r="E25" s="26">
        <v>133628.92000000001</v>
      </c>
      <c r="F25" s="26"/>
      <c r="G25" s="106">
        <v>4936695.26</v>
      </c>
    </row>
    <row r="26" spans="1:7" x14ac:dyDescent="0.25">
      <c r="A26" s="245"/>
      <c r="B26" s="25">
        <v>2600</v>
      </c>
      <c r="C26" s="96" t="s">
        <v>60</v>
      </c>
      <c r="D26" s="110"/>
      <c r="E26" s="26"/>
      <c r="F26" s="26">
        <v>423385.95</v>
      </c>
      <c r="G26" s="106">
        <v>423385.95</v>
      </c>
    </row>
    <row r="27" spans="1:7" x14ac:dyDescent="0.25">
      <c r="A27" s="246"/>
      <c r="B27" s="25">
        <v>2630</v>
      </c>
      <c r="C27" s="96" t="s">
        <v>61</v>
      </c>
      <c r="D27" s="110"/>
      <c r="E27" s="26">
        <v>6685232.0100000007</v>
      </c>
      <c r="F27" s="26">
        <v>259410.94</v>
      </c>
      <c r="G27" s="106">
        <v>6944642.9500000011</v>
      </c>
    </row>
    <row r="28" spans="1:7" ht="15.75" thickBot="1" x14ac:dyDescent="0.3">
      <c r="A28" s="240" t="s">
        <v>19</v>
      </c>
      <c r="B28" s="241"/>
      <c r="C28" s="121"/>
      <c r="D28" s="111">
        <v>4803066.34</v>
      </c>
      <c r="E28" s="107">
        <v>15203406.540000003</v>
      </c>
      <c r="F28" s="107">
        <v>1226590.96</v>
      </c>
      <c r="G28" s="108">
        <v>21233063.84</v>
      </c>
    </row>
    <row r="29" spans="1:7" x14ac:dyDescent="0.25">
      <c r="A29" s="244" t="s">
        <v>20</v>
      </c>
      <c r="B29" s="54">
        <v>3070</v>
      </c>
      <c r="C29" s="98" t="s">
        <v>63</v>
      </c>
      <c r="D29" s="115"/>
      <c r="E29" s="115">
        <v>1620315.04</v>
      </c>
      <c r="F29" s="115">
        <v>714350.51</v>
      </c>
      <c r="G29" s="137">
        <v>2334665.5499999998</v>
      </c>
    </row>
    <row r="30" spans="1:7" x14ac:dyDescent="0.25">
      <c r="A30" s="245"/>
      <c r="B30" s="25">
        <v>3100</v>
      </c>
      <c r="C30" s="96" t="s">
        <v>64</v>
      </c>
      <c r="D30" s="26"/>
      <c r="E30" s="26">
        <v>425281.01</v>
      </c>
      <c r="F30" s="26"/>
      <c r="G30" s="106">
        <v>425281.01</v>
      </c>
    </row>
    <row r="31" spans="1:7" x14ac:dyDescent="0.25">
      <c r="A31" s="245"/>
      <c r="B31" s="25">
        <v>3140</v>
      </c>
      <c r="C31" s="96" t="s">
        <v>66</v>
      </c>
      <c r="D31" s="26"/>
      <c r="E31" s="26">
        <v>425148.28</v>
      </c>
      <c r="F31" s="26">
        <v>59298.39</v>
      </c>
      <c r="G31" s="106">
        <v>484446.67000000004</v>
      </c>
    </row>
    <row r="32" spans="1:7" x14ac:dyDescent="0.25">
      <c r="A32" s="245"/>
      <c r="B32" s="25">
        <v>3200</v>
      </c>
      <c r="C32" s="96" t="s">
        <v>68</v>
      </c>
      <c r="D32" s="26"/>
      <c r="E32" s="26">
        <v>964310.54</v>
      </c>
      <c r="F32" s="26"/>
      <c r="G32" s="106">
        <v>964310.54</v>
      </c>
    </row>
    <row r="33" spans="1:7" x14ac:dyDescent="0.25">
      <c r="A33" s="245"/>
      <c r="B33" s="25">
        <v>3230</v>
      </c>
      <c r="C33" s="96" t="s">
        <v>71</v>
      </c>
      <c r="D33" s="26">
        <v>13708462.07</v>
      </c>
      <c r="E33" s="26">
        <v>215876.34</v>
      </c>
      <c r="F33" s="26">
        <v>224312.85</v>
      </c>
      <c r="G33" s="106">
        <v>14148651.26</v>
      </c>
    </row>
    <row r="34" spans="1:7" x14ac:dyDescent="0.25">
      <c r="A34" s="245"/>
      <c r="B34" s="25">
        <v>3250</v>
      </c>
      <c r="C34" s="96" t="s">
        <v>72</v>
      </c>
      <c r="D34" s="26"/>
      <c r="E34" s="26">
        <v>200462.76</v>
      </c>
      <c r="F34" s="26"/>
      <c r="G34" s="106">
        <v>200462.76</v>
      </c>
    </row>
    <row r="35" spans="1:7" x14ac:dyDescent="0.25">
      <c r="A35" s="245"/>
      <c r="B35" s="25">
        <v>3280</v>
      </c>
      <c r="C35" s="96" t="s">
        <v>73</v>
      </c>
      <c r="D35" s="26"/>
      <c r="E35" s="26">
        <v>868988.28</v>
      </c>
      <c r="F35" s="26"/>
      <c r="G35" s="106">
        <v>868988.28</v>
      </c>
    </row>
    <row r="36" spans="1:7" x14ac:dyDescent="0.25">
      <c r="A36" s="245"/>
      <c r="B36" s="25">
        <v>3315</v>
      </c>
      <c r="C36" s="96" t="s">
        <v>74</v>
      </c>
      <c r="D36" s="26">
        <v>540042.96</v>
      </c>
      <c r="E36" s="26"/>
      <c r="F36" s="26"/>
      <c r="G36" s="106">
        <v>540042.96</v>
      </c>
    </row>
    <row r="37" spans="1:7" x14ac:dyDescent="0.25">
      <c r="A37" s="245"/>
      <c r="B37" s="25">
        <v>3320</v>
      </c>
      <c r="C37" s="96" t="s">
        <v>75</v>
      </c>
      <c r="D37" s="26"/>
      <c r="E37" s="26">
        <v>1137640.99</v>
      </c>
      <c r="F37" s="26"/>
      <c r="G37" s="106">
        <v>1137640.99</v>
      </c>
    </row>
    <row r="38" spans="1:7" x14ac:dyDescent="0.25">
      <c r="A38" s="245"/>
      <c r="B38" s="25">
        <v>3330</v>
      </c>
      <c r="C38" s="96" t="s">
        <v>76</v>
      </c>
      <c r="D38" s="26">
        <v>238021.66</v>
      </c>
      <c r="E38" s="26">
        <v>374747.09</v>
      </c>
      <c r="F38" s="26"/>
      <c r="G38" s="106">
        <v>612768.75</v>
      </c>
    </row>
    <row r="39" spans="1:7" x14ac:dyDescent="0.25">
      <c r="A39" s="245"/>
      <c r="B39" s="25">
        <v>3390</v>
      </c>
      <c r="C39" s="96" t="s">
        <v>78</v>
      </c>
      <c r="D39" s="26"/>
      <c r="E39" s="26">
        <v>2047319.64</v>
      </c>
      <c r="F39" s="26"/>
      <c r="G39" s="106">
        <v>2047319.64</v>
      </c>
    </row>
    <row r="40" spans="1:7" x14ac:dyDescent="0.25">
      <c r="A40" s="245"/>
      <c r="B40" s="25">
        <v>3410</v>
      </c>
      <c r="C40" s="96" t="s">
        <v>79</v>
      </c>
      <c r="D40" s="26"/>
      <c r="E40" s="26">
        <v>994805.14000000013</v>
      </c>
      <c r="F40" s="26">
        <v>447665.98</v>
      </c>
      <c r="G40" s="106">
        <v>1442471.12</v>
      </c>
    </row>
    <row r="41" spans="1:7" x14ac:dyDescent="0.25">
      <c r="A41" s="245"/>
      <c r="B41" s="25">
        <v>3421</v>
      </c>
      <c r="C41" s="96" t="s">
        <v>80</v>
      </c>
      <c r="D41" s="26">
        <v>544178.56000000006</v>
      </c>
      <c r="E41" s="26">
        <v>2295602.41</v>
      </c>
      <c r="F41" s="26"/>
      <c r="G41" s="106">
        <v>2839780.97</v>
      </c>
    </row>
    <row r="42" spans="1:7" x14ac:dyDescent="0.25">
      <c r="A42" s="245"/>
      <c r="B42" s="25">
        <v>3431</v>
      </c>
      <c r="C42" s="96" t="s">
        <v>81</v>
      </c>
      <c r="D42" s="26"/>
      <c r="E42" s="26">
        <v>665063.67999999993</v>
      </c>
      <c r="F42" s="26"/>
      <c r="G42" s="106">
        <v>665063.67999999993</v>
      </c>
    </row>
    <row r="43" spans="1:7" x14ac:dyDescent="0.25">
      <c r="A43" s="246"/>
      <c r="B43" s="25">
        <v>3440</v>
      </c>
      <c r="C43" s="96" t="s">
        <v>82</v>
      </c>
      <c r="D43" s="26"/>
      <c r="E43" s="26">
        <v>906466.76</v>
      </c>
      <c r="F43" s="26">
        <v>356807.43</v>
      </c>
      <c r="G43" s="106">
        <v>1263274.19</v>
      </c>
    </row>
    <row r="44" spans="1:7" ht="15.75" thickBot="1" x14ac:dyDescent="0.3">
      <c r="A44" s="240" t="s">
        <v>21</v>
      </c>
      <c r="B44" s="241"/>
      <c r="C44" s="121"/>
      <c r="D44" s="103">
        <v>15030705.250000002</v>
      </c>
      <c r="E44" s="103">
        <v>13142027.959999999</v>
      </c>
      <c r="F44" s="103">
        <v>1802435.16</v>
      </c>
      <c r="G44" s="138">
        <v>29975168.370000005</v>
      </c>
    </row>
    <row r="45" spans="1:7" x14ac:dyDescent="0.25">
      <c r="A45" s="244" t="s">
        <v>22</v>
      </c>
      <c r="B45" s="54">
        <v>4015</v>
      </c>
      <c r="C45" s="98" t="s">
        <v>83</v>
      </c>
      <c r="D45" s="109"/>
      <c r="E45" s="104"/>
      <c r="F45" s="104">
        <v>241287.97999999998</v>
      </c>
      <c r="G45" s="105">
        <v>241287.97999999998</v>
      </c>
    </row>
    <row r="46" spans="1:7" x14ac:dyDescent="0.25">
      <c r="A46" s="245"/>
      <c r="B46" s="25">
        <v>4040</v>
      </c>
      <c r="C46" s="96" t="s">
        <v>84</v>
      </c>
      <c r="D46" s="110">
        <v>756413.33000000007</v>
      </c>
      <c r="E46" s="26">
        <v>949060.33</v>
      </c>
      <c r="F46" s="26">
        <v>787804.96</v>
      </c>
      <c r="G46" s="106">
        <v>2493278.62</v>
      </c>
    </row>
    <row r="47" spans="1:7" x14ac:dyDescent="0.25">
      <c r="A47" s="245"/>
      <c r="B47" s="25">
        <v>4070</v>
      </c>
      <c r="C47" s="96" t="s">
        <v>85</v>
      </c>
      <c r="D47" s="110"/>
      <c r="E47" s="26">
        <v>857139.67</v>
      </c>
      <c r="F47" s="26"/>
      <c r="G47" s="106">
        <v>857139.67</v>
      </c>
    </row>
    <row r="48" spans="1:7" x14ac:dyDescent="0.25">
      <c r="A48" s="245"/>
      <c r="B48" s="25">
        <v>4090</v>
      </c>
      <c r="C48" s="96" t="s">
        <v>86</v>
      </c>
      <c r="D48" s="110"/>
      <c r="E48" s="26"/>
      <c r="F48" s="26">
        <v>281500.27</v>
      </c>
      <c r="G48" s="106">
        <v>281500.27</v>
      </c>
    </row>
    <row r="49" spans="1:7" x14ac:dyDescent="0.25">
      <c r="A49" s="245"/>
      <c r="B49" s="25">
        <v>4140</v>
      </c>
      <c r="C49" s="96" t="s">
        <v>87</v>
      </c>
      <c r="D49" s="110"/>
      <c r="E49" s="26">
        <v>421032.65</v>
      </c>
      <c r="F49" s="26">
        <v>1692093</v>
      </c>
      <c r="G49" s="106">
        <v>2113125.65</v>
      </c>
    </row>
    <row r="50" spans="1:7" x14ac:dyDescent="0.25">
      <c r="A50" s="245"/>
      <c r="B50" s="25">
        <v>4150</v>
      </c>
      <c r="C50" s="96" t="s">
        <v>88</v>
      </c>
      <c r="D50" s="110"/>
      <c r="E50" s="26">
        <v>4541993.9800000004</v>
      </c>
      <c r="F50" s="26">
        <v>99319</v>
      </c>
      <c r="G50" s="106">
        <v>4641312.9800000004</v>
      </c>
    </row>
    <row r="51" spans="1:7" x14ac:dyDescent="0.25">
      <c r="A51" s="245"/>
      <c r="B51" s="25">
        <v>4160</v>
      </c>
      <c r="C51" s="96" t="s">
        <v>89</v>
      </c>
      <c r="D51" s="110"/>
      <c r="E51" s="26"/>
      <c r="F51" s="26">
        <v>391198.45</v>
      </c>
      <c r="G51" s="106">
        <v>391198.45</v>
      </c>
    </row>
    <row r="52" spans="1:7" x14ac:dyDescent="0.25">
      <c r="A52" s="245"/>
      <c r="B52" s="25">
        <v>4190</v>
      </c>
      <c r="C52" s="96" t="s">
        <v>90</v>
      </c>
      <c r="D52" s="110"/>
      <c r="E52" s="26">
        <v>505200.76</v>
      </c>
      <c r="F52" s="26"/>
      <c r="G52" s="106">
        <v>505200.76</v>
      </c>
    </row>
    <row r="53" spans="1:7" x14ac:dyDescent="0.25">
      <c r="A53" s="245"/>
      <c r="B53" s="25">
        <v>4200</v>
      </c>
      <c r="C53" s="96" t="s">
        <v>91</v>
      </c>
      <c r="D53" s="110"/>
      <c r="E53" s="26">
        <v>2675569.1800000002</v>
      </c>
      <c r="F53" s="26"/>
      <c r="G53" s="106">
        <v>2675569.1800000002</v>
      </c>
    </row>
    <row r="54" spans="1:7" x14ac:dyDescent="0.25">
      <c r="A54" s="245"/>
      <c r="B54" s="25">
        <v>4220</v>
      </c>
      <c r="C54" s="96" t="s">
        <v>92</v>
      </c>
      <c r="D54" s="110"/>
      <c r="E54" s="26">
        <v>39992.660000000003</v>
      </c>
      <c r="F54" s="26">
        <v>390322.61</v>
      </c>
      <c r="G54" s="106">
        <v>430315.27</v>
      </c>
    </row>
    <row r="55" spans="1:7" x14ac:dyDescent="0.25">
      <c r="A55" s="245"/>
      <c r="B55" s="25">
        <v>4230</v>
      </c>
      <c r="C55" s="96" t="s">
        <v>93</v>
      </c>
      <c r="D55" s="110"/>
      <c r="E55" s="26">
        <v>398035.26</v>
      </c>
      <c r="F55" s="26"/>
      <c r="G55" s="106">
        <v>398035.26</v>
      </c>
    </row>
    <row r="56" spans="1:7" x14ac:dyDescent="0.25">
      <c r="A56" s="245"/>
      <c r="B56" s="25">
        <v>4240</v>
      </c>
      <c r="C56" s="96" t="s">
        <v>94</v>
      </c>
      <c r="D56" s="110"/>
      <c r="E56" s="26">
        <v>2451729.5099999998</v>
      </c>
      <c r="F56" s="26"/>
      <c r="G56" s="106">
        <v>2451729.5099999998</v>
      </c>
    </row>
    <row r="57" spans="1:7" x14ac:dyDescent="0.25">
      <c r="A57" s="245"/>
      <c r="B57" s="25">
        <v>4260</v>
      </c>
      <c r="C57" s="96" t="s">
        <v>95</v>
      </c>
      <c r="D57" s="110"/>
      <c r="E57" s="26">
        <v>377746.8</v>
      </c>
      <c r="F57" s="26"/>
      <c r="G57" s="106">
        <v>377746.8</v>
      </c>
    </row>
    <row r="58" spans="1:7" x14ac:dyDescent="0.25">
      <c r="A58" s="245"/>
      <c r="B58" s="25">
        <v>4270</v>
      </c>
      <c r="C58" s="96" t="s">
        <v>96</v>
      </c>
      <c r="D58" s="110"/>
      <c r="E58" s="26">
        <v>217207.13</v>
      </c>
      <c r="F58" s="26"/>
      <c r="G58" s="106">
        <v>217207.13</v>
      </c>
    </row>
    <row r="59" spans="1:7" x14ac:dyDescent="0.25">
      <c r="A59" s="245"/>
      <c r="B59" s="25">
        <v>4290</v>
      </c>
      <c r="C59" s="96" t="s">
        <v>98</v>
      </c>
      <c r="D59" s="110"/>
      <c r="E59" s="26"/>
      <c r="F59" s="26">
        <v>164275.07</v>
      </c>
      <c r="G59" s="106">
        <v>164275.07</v>
      </c>
    </row>
    <row r="60" spans="1:7" x14ac:dyDescent="0.25">
      <c r="A60" s="245"/>
      <c r="B60" s="25">
        <v>4310</v>
      </c>
      <c r="C60" s="96" t="s">
        <v>99</v>
      </c>
      <c r="D60" s="110"/>
      <c r="E60" s="26">
        <v>1397209.1</v>
      </c>
      <c r="F60" s="26">
        <v>40774.300000000003</v>
      </c>
      <c r="G60" s="106">
        <v>1437983.4000000001</v>
      </c>
    </row>
    <row r="61" spans="1:7" x14ac:dyDescent="0.25">
      <c r="A61" s="245"/>
      <c r="B61" s="25">
        <v>4320</v>
      </c>
      <c r="C61" s="96" t="s">
        <v>100</v>
      </c>
      <c r="D61" s="110">
        <v>493720.74</v>
      </c>
      <c r="E61" s="26">
        <v>564311.18999999994</v>
      </c>
      <c r="F61" s="26"/>
      <c r="G61" s="106">
        <v>1058031.93</v>
      </c>
    </row>
    <row r="62" spans="1:7" x14ac:dyDescent="0.25">
      <c r="A62" s="245"/>
      <c r="B62" s="25">
        <v>4340</v>
      </c>
      <c r="C62" s="96" t="s">
        <v>101</v>
      </c>
      <c r="D62" s="110"/>
      <c r="E62" s="26"/>
      <c r="F62" s="26">
        <v>25509.01</v>
      </c>
      <c r="G62" s="106">
        <v>25509.01</v>
      </c>
    </row>
    <row r="63" spans="1:7" x14ac:dyDescent="0.25">
      <c r="A63" s="246"/>
      <c r="B63" s="25">
        <v>4360</v>
      </c>
      <c r="C63" s="96" t="s">
        <v>103</v>
      </c>
      <c r="D63" s="110">
        <v>1379011.19</v>
      </c>
      <c r="E63" s="26">
        <v>194529.51</v>
      </c>
      <c r="F63" s="26"/>
      <c r="G63" s="106">
        <v>1573540.7</v>
      </c>
    </row>
    <row r="64" spans="1:7" ht="15.75" thickBot="1" x14ac:dyDescent="0.3">
      <c r="A64" s="240" t="s">
        <v>23</v>
      </c>
      <c r="B64" s="241"/>
      <c r="C64" s="121"/>
      <c r="D64" s="111">
        <v>2629145.2599999998</v>
      </c>
      <c r="E64" s="107">
        <v>15590757.73</v>
      </c>
      <c r="F64" s="107">
        <v>4114084.6499999994</v>
      </c>
      <c r="G64" s="108">
        <v>22333987.639999997</v>
      </c>
    </row>
    <row r="65" spans="1:7" x14ac:dyDescent="0.25">
      <c r="A65" s="244" t="s">
        <v>24</v>
      </c>
      <c r="B65" s="54">
        <v>7000</v>
      </c>
      <c r="C65" s="98" t="s">
        <v>104</v>
      </c>
      <c r="D65" s="109"/>
      <c r="E65" s="104">
        <v>987302.02</v>
      </c>
      <c r="F65" s="104">
        <v>909130.45</v>
      </c>
      <c r="G65" s="105">
        <v>1896432.47</v>
      </c>
    </row>
    <row r="66" spans="1:7" x14ac:dyDescent="0.25">
      <c r="A66" s="245"/>
      <c r="B66" s="25">
        <v>7015</v>
      </c>
      <c r="C66" s="96" t="s">
        <v>105</v>
      </c>
      <c r="D66" s="110">
        <v>6343778.0600000005</v>
      </c>
      <c r="E66" s="26">
        <v>760305.53</v>
      </c>
      <c r="F66" s="26">
        <v>67753.17</v>
      </c>
      <c r="G66" s="106">
        <v>7171836.7600000007</v>
      </c>
    </row>
    <row r="67" spans="1:7" x14ac:dyDescent="0.25">
      <c r="A67" s="245"/>
      <c r="B67" s="25">
        <v>7030</v>
      </c>
      <c r="C67" s="96" t="s">
        <v>106</v>
      </c>
      <c r="D67" s="110"/>
      <c r="E67" s="26">
        <v>369988.51</v>
      </c>
      <c r="F67" s="26">
        <v>3335854.5500000003</v>
      </c>
      <c r="G67" s="106">
        <v>3705843.0600000005</v>
      </c>
    </row>
    <row r="68" spans="1:7" x14ac:dyDescent="0.25">
      <c r="A68" s="245"/>
      <c r="B68" s="25">
        <v>7050</v>
      </c>
      <c r="C68" s="96" t="s">
        <v>107</v>
      </c>
      <c r="D68" s="110"/>
      <c r="E68" s="26">
        <v>1026838.04</v>
      </c>
      <c r="F68" s="26"/>
      <c r="G68" s="106">
        <v>1026838.04</v>
      </c>
    </row>
    <row r="69" spans="1:7" x14ac:dyDescent="0.25">
      <c r="A69" s="245"/>
      <c r="B69" s="25">
        <v>7055</v>
      </c>
      <c r="C69" s="96" t="s">
        <v>108</v>
      </c>
      <c r="D69" s="110"/>
      <c r="E69" s="26">
        <v>2555003.69</v>
      </c>
      <c r="F69" s="26"/>
      <c r="G69" s="106">
        <v>2555003.69</v>
      </c>
    </row>
    <row r="70" spans="1:7" x14ac:dyDescent="0.25">
      <c r="A70" s="245"/>
      <c r="B70" s="25">
        <v>7064</v>
      </c>
      <c r="C70" s="96" t="s">
        <v>109</v>
      </c>
      <c r="D70" s="110"/>
      <c r="E70" s="26">
        <v>3319537.05</v>
      </c>
      <c r="F70" s="26">
        <v>456989.45999999996</v>
      </c>
      <c r="G70" s="106">
        <v>3776526.51</v>
      </c>
    </row>
    <row r="71" spans="1:7" x14ac:dyDescent="0.25">
      <c r="A71" s="245"/>
      <c r="B71" s="25">
        <v>7070</v>
      </c>
      <c r="C71" s="96" t="s">
        <v>110</v>
      </c>
      <c r="D71" s="110"/>
      <c r="E71" s="26">
        <v>4882204.3499999996</v>
      </c>
      <c r="F71" s="26"/>
      <c r="G71" s="106">
        <v>4882204.3499999996</v>
      </c>
    </row>
    <row r="72" spans="1:7" x14ac:dyDescent="0.25">
      <c r="A72" s="246"/>
      <c r="B72" s="25">
        <v>7110</v>
      </c>
      <c r="C72" s="96" t="s">
        <v>112</v>
      </c>
      <c r="D72" s="110"/>
      <c r="E72" s="26">
        <v>2352997.96</v>
      </c>
      <c r="F72" s="26">
        <v>399034.39</v>
      </c>
      <c r="G72" s="106">
        <v>2752032.35</v>
      </c>
    </row>
    <row r="73" spans="1:7" ht="15.75" thickBot="1" x14ac:dyDescent="0.3">
      <c r="A73" s="247" t="s">
        <v>25</v>
      </c>
      <c r="B73" s="248"/>
      <c r="C73" s="120"/>
      <c r="D73" s="111">
        <v>6343778.0600000005</v>
      </c>
      <c r="E73" s="107">
        <v>16254177.149999999</v>
      </c>
      <c r="F73" s="107">
        <v>5168762.0199999996</v>
      </c>
      <c r="G73" s="108">
        <v>27766717.230000004</v>
      </c>
    </row>
    <row r="74" spans="1:7" s="68" customFormat="1" ht="22.15" customHeight="1" thickBot="1" x14ac:dyDescent="0.3">
      <c r="A74" s="242" t="s">
        <v>123</v>
      </c>
      <c r="B74" s="243"/>
      <c r="C74" s="142"/>
      <c r="D74" s="135">
        <v>40320111.109999999</v>
      </c>
      <c r="E74" s="135">
        <v>115574993.40000007</v>
      </c>
      <c r="F74" s="135">
        <v>17553690.25</v>
      </c>
      <c r="G74" s="136">
        <v>173448794.75999996</v>
      </c>
    </row>
    <row r="75" spans="1:7" x14ac:dyDescent="0.25">
      <c r="A75" s="49"/>
      <c r="B75" s="49"/>
      <c r="C75" s="49"/>
      <c r="D75" s="49"/>
      <c r="E75" s="49"/>
      <c r="F75" s="49"/>
      <c r="G75" s="49"/>
    </row>
  </sheetData>
  <mergeCells count="11">
    <mergeCell ref="A45:A63"/>
    <mergeCell ref="A64:B64"/>
    <mergeCell ref="A65:A72"/>
    <mergeCell ref="A73:B73"/>
    <mergeCell ref="A74:B74"/>
    <mergeCell ref="A44:B44"/>
    <mergeCell ref="A2:A20"/>
    <mergeCell ref="A21:B21"/>
    <mergeCell ref="A22:A27"/>
    <mergeCell ref="A28:B28"/>
    <mergeCell ref="A29:A4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CBE3-18F7-4748-A63C-44611F9CFA64}">
  <sheetPr>
    <pageSetUpPr fitToPage="1"/>
  </sheetPr>
  <dimension ref="A1:G72"/>
  <sheetViews>
    <sheetView workbookViewId="0">
      <selection sqref="A1:G1048576"/>
    </sheetView>
  </sheetViews>
  <sheetFormatPr defaultRowHeight="15" x14ac:dyDescent="0.25"/>
  <cols>
    <col min="1" max="1" width="16.28515625" style="12" customWidth="1"/>
    <col min="3" max="3" width="49.7109375" bestFit="1" customWidth="1"/>
    <col min="4" max="7" width="14" customWidth="1"/>
  </cols>
  <sheetData>
    <row r="1" spans="1:7" ht="96.75" thickBot="1" x14ac:dyDescent="0.3">
      <c r="A1" s="182" t="s">
        <v>227</v>
      </c>
      <c r="B1" s="116" t="s">
        <v>0</v>
      </c>
      <c r="C1" s="82" t="s">
        <v>113</v>
      </c>
      <c r="D1" s="131" t="s">
        <v>14</v>
      </c>
      <c r="E1" s="118" t="s">
        <v>15</v>
      </c>
      <c r="F1" s="118" t="s">
        <v>26</v>
      </c>
      <c r="G1" s="119" t="s">
        <v>27</v>
      </c>
    </row>
    <row r="2" spans="1:7" x14ac:dyDescent="0.25">
      <c r="A2" s="244" t="s">
        <v>16</v>
      </c>
      <c r="B2" s="54">
        <v>1010</v>
      </c>
      <c r="C2" s="98" t="s">
        <v>31</v>
      </c>
      <c r="D2" s="74"/>
      <c r="E2" s="50">
        <v>61</v>
      </c>
      <c r="F2" s="50">
        <v>0</v>
      </c>
      <c r="G2" s="51">
        <v>61</v>
      </c>
    </row>
    <row r="3" spans="1:7" x14ac:dyDescent="0.25">
      <c r="A3" s="245"/>
      <c r="B3" s="25">
        <v>1065</v>
      </c>
      <c r="C3" s="96" t="s">
        <v>33</v>
      </c>
      <c r="D3" s="75"/>
      <c r="E3" s="23">
        <v>129</v>
      </c>
      <c r="F3" s="23"/>
      <c r="G3" s="52">
        <v>129</v>
      </c>
    </row>
    <row r="4" spans="1:7" x14ac:dyDescent="0.25">
      <c r="A4" s="245"/>
      <c r="B4" s="25">
        <v>1110</v>
      </c>
      <c r="C4" s="96" t="s">
        <v>34</v>
      </c>
      <c r="D4" s="75"/>
      <c r="E4" s="23">
        <v>64</v>
      </c>
      <c r="F4" s="23"/>
      <c r="G4" s="52">
        <v>64</v>
      </c>
    </row>
    <row r="5" spans="1:7" x14ac:dyDescent="0.25">
      <c r="A5" s="245"/>
      <c r="B5" s="25">
        <v>1140</v>
      </c>
      <c r="C5" s="96" t="s">
        <v>35</v>
      </c>
      <c r="D5" s="75"/>
      <c r="E5" s="23">
        <v>849</v>
      </c>
      <c r="F5" s="23">
        <v>847</v>
      </c>
      <c r="G5" s="52">
        <v>1696</v>
      </c>
    </row>
    <row r="6" spans="1:7" x14ac:dyDescent="0.25">
      <c r="A6" s="245"/>
      <c r="B6" s="25">
        <v>1155</v>
      </c>
      <c r="C6" s="96" t="s">
        <v>37</v>
      </c>
      <c r="D6" s="75"/>
      <c r="E6" s="23">
        <v>40</v>
      </c>
      <c r="F6" s="23">
        <v>20</v>
      </c>
      <c r="G6" s="52">
        <v>60</v>
      </c>
    </row>
    <row r="7" spans="1:7" x14ac:dyDescent="0.25">
      <c r="A7" s="245"/>
      <c r="B7" s="25">
        <v>1160</v>
      </c>
      <c r="C7" s="96" t="s">
        <v>38</v>
      </c>
      <c r="D7" s="75"/>
      <c r="E7" s="23">
        <v>17</v>
      </c>
      <c r="F7" s="23"/>
      <c r="G7" s="52">
        <v>17</v>
      </c>
    </row>
    <row r="8" spans="1:7" x14ac:dyDescent="0.25">
      <c r="A8" s="245"/>
      <c r="B8" s="25">
        <v>1170</v>
      </c>
      <c r="C8" s="96" t="s">
        <v>39</v>
      </c>
      <c r="D8" s="75"/>
      <c r="E8" s="23">
        <v>303</v>
      </c>
      <c r="F8" s="23"/>
      <c r="G8" s="52">
        <v>303</v>
      </c>
    </row>
    <row r="9" spans="1:7" x14ac:dyDescent="0.25">
      <c r="A9" s="245"/>
      <c r="B9" s="25">
        <v>1200</v>
      </c>
      <c r="C9" s="96" t="s">
        <v>40</v>
      </c>
      <c r="D9" s="75">
        <v>20</v>
      </c>
      <c r="E9" s="23"/>
      <c r="F9" s="23"/>
      <c r="G9" s="52">
        <v>20</v>
      </c>
    </row>
    <row r="10" spans="1:7" x14ac:dyDescent="0.25">
      <c r="A10" s="245"/>
      <c r="B10" s="25">
        <v>1210</v>
      </c>
      <c r="C10" s="96" t="s">
        <v>41</v>
      </c>
      <c r="D10" s="75"/>
      <c r="E10" s="23">
        <v>175</v>
      </c>
      <c r="F10" s="23">
        <v>42</v>
      </c>
      <c r="G10" s="52">
        <v>217</v>
      </c>
    </row>
    <row r="11" spans="1:7" x14ac:dyDescent="0.25">
      <c r="A11" s="245"/>
      <c r="B11" s="25">
        <v>1230</v>
      </c>
      <c r="C11" s="96" t="s">
        <v>43</v>
      </c>
      <c r="D11" s="75"/>
      <c r="E11" s="23"/>
      <c r="F11" s="23">
        <v>115</v>
      </c>
      <c r="G11" s="52">
        <v>115</v>
      </c>
    </row>
    <row r="12" spans="1:7" x14ac:dyDescent="0.25">
      <c r="A12" s="245"/>
      <c r="B12" s="25">
        <v>1250</v>
      </c>
      <c r="C12" s="96" t="s">
        <v>44</v>
      </c>
      <c r="D12" s="75">
        <v>5</v>
      </c>
      <c r="E12" s="23"/>
      <c r="F12" s="23">
        <v>0</v>
      </c>
      <c r="G12" s="52">
        <v>5</v>
      </c>
    </row>
    <row r="13" spans="1:7" x14ac:dyDescent="0.25">
      <c r="A13" s="245"/>
      <c r="B13" s="25">
        <v>1256</v>
      </c>
      <c r="C13" s="96" t="s">
        <v>45</v>
      </c>
      <c r="D13" s="75">
        <v>31</v>
      </c>
      <c r="E13" s="23">
        <v>12</v>
      </c>
      <c r="F13" s="23">
        <v>18</v>
      </c>
      <c r="G13" s="52">
        <v>61</v>
      </c>
    </row>
    <row r="14" spans="1:7" x14ac:dyDescent="0.25">
      <c r="A14" s="245"/>
      <c r="B14" s="25">
        <v>1290</v>
      </c>
      <c r="C14" s="96" t="s">
        <v>46</v>
      </c>
      <c r="D14" s="75"/>
      <c r="E14" s="23">
        <v>226</v>
      </c>
      <c r="F14" s="23">
        <v>348</v>
      </c>
      <c r="G14" s="52">
        <v>574</v>
      </c>
    </row>
    <row r="15" spans="1:7" x14ac:dyDescent="0.25">
      <c r="A15" s="245"/>
      <c r="B15" s="25">
        <v>1295</v>
      </c>
      <c r="C15" s="96" t="s">
        <v>48</v>
      </c>
      <c r="D15" s="75"/>
      <c r="E15" s="23">
        <v>37</v>
      </c>
      <c r="F15" s="23">
        <v>51</v>
      </c>
      <c r="G15" s="52">
        <v>88</v>
      </c>
    </row>
    <row r="16" spans="1:7" x14ac:dyDescent="0.25">
      <c r="A16" s="245"/>
      <c r="B16" s="25">
        <v>1300</v>
      </c>
      <c r="C16" s="96" t="s">
        <v>49</v>
      </c>
      <c r="D16" s="75"/>
      <c r="E16" s="23">
        <v>40</v>
      </c>
      <c r="F16" s="23"/>
      <c r="G16" s="52">
        <v>40</v>
      </c>
    </row>
    <row r="17" spans="1:7" x14ac:dyDescent="0.25">
      <c r="A17" s="246"/>
      <c r="B17" s="25">
        <v>1310</v>
      </c>
      <c r="C17" s="96" t="s">
        <v>50</v>
      </c>
      <c r="D17" s="75"/>
      <c r="E17" s="23">
        <v>118</v>
      </c>
      <c r="F17" s="23"/>
      <c r="G17" s="52">
        <v>118</v>
      </c>
    </row>
    <row r="18" spans="1:7" ht="15.75" thickBot="1" x14ac:dyDescent="0.3">
      <c r="A18" s="53" t="s">
        <v>17</v>
      </c>
      <c r="B18" s="101"/>
      <c r="C18" s="102"/>
      <c r="D18" s="76">
        <v>56</v>
      </c>
      <c r="E18" s="56">
        <v>2071</v>
      </c>
      <c r="F18" s="56">
        <v>1441</v>
      </c>
      <c r="G18" s="57">
        <v>3568</v>
      </c>
    </row>
    <row r="19" spans="1:7" x14ac:dyDescent="0.25">
      <c r="A19" s="244" t="s">
        <v>18</v>
      </c>
      <c r="B19" s="54">
        <v>2290</v>
      </c>
      <c r="C19" s="98" t="s">
        <v>54</v>
      </c>
      <c r="D19" s="74"/>
      <c r="E19" s="50">
        <v>116</v>
      </c>
      <c r="F19" s="50"/>
      <c r="G19" s="51">
        <v>116</v>
      </c>
    </row>
    <row r="20" spans="1:7" x14ac:dyDescent="0.25">
      <c r="A20" s="245"/>
      <c r="B20" s="25">
        <v>2360</v>
      </c>
      <c r="C20" s="96" t="s">
        <v>57</v>
      </c>
      <c r="D20" s="75"/>
      <c r="E20" s="23"/>
      <c r="F20" s="23">
        <v>371</v>
      </c>
      <c r="G20" s="52">
        <v>371</v>
      </c>
    </row>
    <row r="21" spans="1:7" x14ac:dyDescent="0.25">
      <c r="A21" s="245"/>
      <c r="B21" s="25">
        <v>2420</v>
      </c>
      <c r="C21" s="96" t="s">
        <v>58</v>
      </c>
      <c r="D21" s="75"/>
      <c r="E21" s="23">
        <v>191</v>
      </c>
      <c r="F21" s="23"/>
      <c r="G21" s="52">
        <v>191</v>
      </c>
    </row>
    <row r="22" spans="1:7" x14ac:dyDescent="0.25">
      <c r="A22" s="245"/>
      <c r="B22" s="25">
        <v>2600</v>
      </c>
      <c r="C22" s="96" t="s">
        <v>60</v>
      </c>
      <c r="D22" s="75"/>
      <c r="E22" s="23">
        <v>24</v>
      </c>
      <c r="F22" s="23">
        <v>50</v>
      </c>
      <c r="G22" s="52">
        <v>74</v>
      </c>
    </row>
    <row r="23" spans="1:7" x14ac:dyDescent="0.25">
      <c r="A23" s="246"/>
      <c r="B23" s="25">
        <v>2630</v>
      </c>
      <c r="C23" s="96" t="s">
        <v>61</v>
      </c>
      <c r="D23" s="75"/>
      <c r="E23" s="23">
        <v>40</v>
      </c>
      <c r="F23" s="23"/>
      <c r="G23" s="52">
        <v>40</v>
      </c>
    </row>
    <row r="24" spans="1:7" ht="15.75" thickBot="1" x14ac:dyDescent="0.3">
      <c r="A24" s="240" t="s">
        <v>19</v>
      </c>
      <c r="B24" s="241"/>
      <c r="C24" s="102"/>
      <c r="D24" s="76"/>
      <c r="E24" s="56">
        <v>371</v>
      </c>
      <c r="F24" s="56">
        <v>421</v>
      </c>
      <c r="G24" s="57">
        <v>792</v>
      </c>
    </row>
    <row r="25" spans="1:7" x14ac:dyDescent="0.25">
      <c r="A25" s="244" t="s">
        <v>20</v>
      </c>
      <c r="B25" s="54">
        <v>3060</v>
      </c>
      <c r="C25" s="98" t="s">
        <v>62</v>
      </c>
      <c r="D25" s="74"/>
      <c r="E25" s="50">
        <v>57</v>
      </c>
      <c r="F25" s="50"/>
      <c r="G25" s="51">
        <v>57</v>
      </c>
    </row>
    <row r="26" spans="1:7" x14ac:dyDescent="0.25">
      <c r="A26" s="245"/>
      <c r="B26" s="25">
        <v>3070</v>
      </c>
      <c r="C26" s="96" t="s">
        <v>63</v>
      </c>
      <c r="D26" s="75">
        <v>7</v>
      </c>
      <c r="E26" s="23">
        <v>101</v>
      </c>
      <c r="F26" s="23">
        <v>18</v>
      </c>
      <c r="G26" s="52">
        <v>126</v>
      </c>
    </row>
    <row r="27" spans="1:7" x14ac:dyDescent="0.25">
      <c r="A27" s="245"/>
      <c r="B27" s="25">
        <v>3100</v>
      </c>
      <c r="C27" s="96" t="s">
        <v>64</v>
      </c>
      <c r="D27" s="75"/>
      <c r="E27" s="23">
        <v>113</v>
      </c>
      <c r="F27" s="23">
        <v>25</v>
      </c>
      <c r="G27" s="52">
        <v>138</v>
      </c>
    </row>
    <row r="28" spans="1:7" x14ac:dyDescent="0.25">
      <c r="A28" s="245"/>
      <c r="B28" s="25">
        <v>3140</v>
      </c>
      <c r="C28" s="96" t="s">
        <v>66</v>
      </c>
      <c r="D28" s="75">
        <v>10</v>
      </c>
      <c r="E28" s="23"/>
      <c r="F28" s="23">
        <v>10</v>
      </c>
      <c r="G28" s="52">
        <v>20</v>
      </c>
    </row>
    <row r="29" spans="1:7" x14ac:dyDescent="0.25">
      <c r="A29" s="245"/>
      <c r="B29" s="25">
        <v>3150</v>
      </c>
      <c r="C29" s="96" t="s">
        <v>67</v>
      </c>
      <c r="D29" s="75"/>
      <c r="E29" s="23">
        <v>4</v>
      </c>
      <c r="F29" s="23"/>
      <c r="G29" s="52">
        <v>4</v>
      </c>
    </row>
    <row r="30" spans="1:7" x14ac:dyDescent="0.25">
      <c r="A30" s="245"/>
      <c r="B30" s="25">
        <v>3200</v>
      </c>
      <c r="C30" s="96" t="s">
        <v>68</v>
      </c>
      <c r="D30" s="75">
        <v>12</v>
      </c>
      <c r="E30" s="23">
        <v>65</v>
      </c>
      <c r="F30" s="23"/>
      <c r="G30" s="52">
        <v>77</v>
      </c>
    </row>
    <row r="31" spans="1:7" x14ac:dyDescent="0.25">
      <c r="A31" s="245"/>
      <c r="B31" s="25">
        <v>3240</v>
      </c>
      <c r="C31" s="96" t="s">
        <v>72</v>
      </c>
      <c r="D31" s="75"/>
      <c r="E31" s="23">
        <v>85</v>
      </c>
      <c r="F31" s="23"/>
      <c r="G31" s="52">
        <v>85</v>
      </c>
    </row>
    <row r="32" spans="1:7" x14ac:dyDescent="0.25">
      <c r="A32" s="245"/>
      <c r="B32" s="25">
        <v>3280</v>
      </c>
      <c r="C32" s="96" t="s">
        <v>73</v>
      </c>
      <c r="D32" s="75"/>
      <c r="E32" s="23">
        <v>8</v>
      </c>
      <c r="F32" s="23"/>
      <c r="G32" s="52">
        <v>8</v>
      </c>
    </row>
    <row r="33" spans="1:7" x14ac:dyDescent="0.25">
      <c r="A33" s="245"/>
      <c r="B33" s="25">
        <v>3315</v>
      </c>
      <c r="C33" s="96" t="s">
        <v>74</v>
      </c>
      <c r="D33" s="75">
        <v>4</v>
      </c>
      <c r="E33" s="23"/>
      <c r="F33" s="23"/>
      <c r="G33" s="52">
        <v>4</v>
      </c>
    </row>
    <row r="34" spans="1:7" x14ac:dyDescent="0.25">
      <c r="A34" s="245"/>
      <c r="B34" s="25">
        <v>3320</v>
      </c>
      <c r="C34" s="96" t="s">
        <v>75</v>
      </c>
      <c r="D34" s="75"/>
      <c r="E34" s="23">
        <v>123</v>
      </c>
      <c r="F34" s="23"/>
      <c r="G34" s="52">
        <v>123</v>
      </c>
    </row>
    <row r="35" spans="1:7" x14ac:dyDescent="0.25">
      <c r="A35" s="245"/>
      <c r="B35" s="25">
        <v>3330</v>
      </c>
      <c r="C35" s="96" t="s">
        <v>76</v>
      </c>
      <c r="D35" s="75">
        <v>48</v>
      </c>
      <c r="E35" s="23">
        <v>36</v>
      </c>
      <c r="F35" s="23"/>
      <c r="G35" s="52">
        <v>84</v>
      </c>
    </row>
    <row r="36" spans="1:7" x14ac:dyDescent="0.25">
      <c r="A36" s="245"/>
      <c r="B36" s="25">
        <v>3380</v>
      </c>
      <c r="C36" s="96" t="s">
        <v>77</v>
      </c>
      <c r="D36" s="75"/>
      <c r="E36" s="23">
        <v>74</v>
      </c>
      <c r="F36" s="23"/>
      <c r="G36" s="52">
        <v>74</v>
      </c>
    </row>
    <row r="37" spans="1:7" x14ac:dyDescent="0.25">
      <c r="A37" s="245"/>
      <c r="B37" s="25">
        <v>3390</v>
      </c>
      <c r="C37" s="96" t="s">
        <v>78</v>
      </c>
      <c r="D37" s="75">
        <v>43</v>
      </c>
      <c r="E37" s="23"/>
      <c r="F37" s="23"/>
      <c r="G37" s="52">
        <v>43</v>
      </c>
    </row>
    <row r="38" spans="1:7" x14ac:dyDescent="0.25">
      <c r="A38" s="245"/>
      <c r="B38" s="25">
        <v>3410</v>
      </c>
      <c r="C38" s="96" t="s">
        <v>79</v>
      </c>
      <c r="D38" s="75"/>
      <c r="E38" s="23">
        <v>252</v>
      </c>
      <c r="F38" s="23"/>
      <c r="G38" s="52">
        <v>252</v>
      </c>
    </row>
    <row r="39" spans="1:7" x14ac:dyDescent="0.25">
      <c r="A39" s="245"/>
      <c r="B39" s="25">
        <v>3421</v>
      </c>
      <c r="C39" s="96" t="s">
        <v>80</v>
      </c>
      <c r="D39" s="75"/>
      <c r="E39" s="23">
        <v>80</v>
      </c>
      <c r="F39" s="23"/>
      <c r="G39" s="52">
        <v>80</v>
      </c>
    </row>
    <row r="40" spans="1:7" x14ac:dyDescent="0.25">
      <c r="A40" s="245"/>
      <c r="B40" s="25">
        <v>3431</v>
      </c>
      <c r="C40" s="96" t="s">
        <v>81</v>
      </c>
      <c r="D40" s="75"/>
      <c r="E40" s="23">
        <v>7</v>
      </c>
      <c r="F40" s="23"/>
      <c r="G40" s="52">
        <v>7</v>
      </c>
    </row>
    <row r="41" spans="1:7" x14ac:dyDescent="0.25">
      <c r="A41" s="245"/>
      <c r="B41" s="25">
        <v>3440</v>
      </c>
      <c r="C41" s="96" t="s">
        <v>82</v>
      </c>
      <c r="D41" s="75"/>
      <c r="E41" s="23">
        <v>23</v>
      </c>
      <c r="F41" s="23">
        <v>41</v>
      </c>
      <c r="G41" s="52">
        <v>64</v>
      </c>
    </row>
    <row r="42" spans="1:7" x14ac:dyDescent="0.25">
      <c r="A42" s="246"/>
      <c r="B42" s="25">
        <v>4090</v>
      </c>
      <c r="C42" s="96" t="s">
        <v>86</v>
      </c>
      <c r="D42" s="75"/>
      <c r="E42" s="23">
        <v>13</v>
      </c>
      <c r="F42" s="23"/>
      <c r="G42" s="52">
        <v>13</v>
      </c>
    </row>
    <row r="43" spans="1:7" ht="15.75" thickBot="1" x14ac:dyDescent="0.3">
      <c r="A43" s="240" t="s">
        <v>21</v>
      </c>
      <c r="B43" s="241"/>
      <c r="C43" s="102"/>
      <c r="D43" s="76">
        <v>124</v>
      </c>
      <c r="E43" s="56">
        <v>1041</v>
      </c>
      <c r="F43" s="56">
        <v>94</v>
      </c>
      <c r="G43" s="57">
        <v>1259</v>
      </c>
    </row>
    <row r="44" spans="1:7" x14ac:dyDescent="0.25">
      <c r="A44" s="244" t="s">
        <v>22</v>
      </c>
      <c r="B44" s="54">
        <v>1065</v>
      </c>
      <c r="C44" s="98" t="s">
        <v>33</v>
      </c>
      <c r="D44" s="74">
        <v>27</v>
      </c>
      <c r="E44" s="50">
        <v>50</v>
      </c>
      <c r="F44" s="50"/>
      <c r="G44" s="51">
        <v>77</v>
      </c>
    </row>
    <row r="45" spans="1:7" x14ac:dyDescent="0.25">
      <c r="A45" s="245"/>
      <c r="B45" s="25">
        <v>4015</v>
      </c>
      <c r="C45" s="96" t="s">
        <v>83</v>
      </c>
      <c r="D45" s="75">
        <v>7</v>
      </c>
      <c r="E45" s="23">
        <v>46</v>
      </c>
      <c r="F45" s="23"/>
      <c r="G45" s="52">
        <v>53</v>
      </c>
    </row>
    <row r="46" spans="1:7" x14ac:dyDescent="0.25">
      <c r="A46" s="245"/>
      <c r="B46" s="25">
        <v>4040</v>
      </c>
      <c r="C46" s="96" t="s">
        <v>84</v>
      </c>
      <c r="D46" s="75">
        <v>10</v>
      </c>
      <c r="E46" s="23">
        <v>47</v>
      </c>
      <c r="F46" s="23"/>
      <c r="G46" s="52">
        <v>57</v>
      </c>
    </row>
    <row r="47" spans="1:7" x14ac:dyDescent="0.25">
      <c r="A47" s="245"/>
      <c r="B47" s="25">
        <v>4070</v>
      </c>
      <c r="C47" s="96" t="s">
        <v>85</v>
      </c>
      <c r="D47" s="75"/>
      <c r="E47" s="23">
        <v>81</v>
      </c>
      <c r="F47" s="23"/>
      <c r="G47" s="52">
        <v>81</v>
      </c>
    </row>
    <row r="48" spans="1:7" x14ac:dyDescent="0.25">
      <c r="A48" s="245"/>
      <c r="B48" s="25">
        <v>4090</v>
      </c>
      <c r="C48" s="96" t="s">
        <v>86</v>
      </c>
      <c r="D48" s="75"/>
      <c r="E48" s="23">
        <v>32</v>
      </c>
      <c r="F48" s="23"/>
      <c r="G48" s="52">
        <v>32</v>
      </c>
    </row>
    <row r="49" spans="1:7" x14ac:dyDescent="0.25">
      <c r="A49" s="245"/>
      <c r="B49" s="25">
        <v>4110</v>
      </c>
      <c r="C49" s="96" t="s">
        <v>86</v>
      </c>
      <c r="D49" s="75"/>
      <c r="E49" s="23"/>
      <c r="F49" s="23">
        <v>307</v>
      </c>
      <c r="G49" s="52">
        <v>307</v>
      </c>
    </row>
    <row r="50" spans="1:7" x14ac:dyDescent="0.25">
      <c r="A50" s="245"/>
      <c r="B50" s="25">
        <v>4150</v>
      </c>
      <c r="C50" s="96" t="s">
        <v>88</v>
      </c>
      <c r="D50" s="75"/>
      <c r="E50" s="23">
        <v>194</v>
      </c>
      <c r="F50" s="23">
        <v>341</v>
      </c>
      <c r="G50" s="52">
        <v>535</v>
      </c>
    </row>
    <row r="51" spans="1:7" x14ac:dyDescent="0.25">
      <c r="A51" s="245"/>
      <c r="B51" s="25">
        <v>4160</v>
      </c>
      <c r="C51" s="96" t="s">
        <v>89</v>
      </c>
      <c r="D51" s="75">
        <v>7</v>
      </c>
      <c r="E51" s="23">
        <v>401</v>
      </c>
      <c r="F51" s="23">
        <v>132</v>
      </c>
      <c r="G51" s="52">
        <v>540</v>
      </c>
    </row>
    <row r="52" spans="1:7" x14ac:dyDescent="0.25">
      <c r="A52" s="245"/>
      <c r="B52" s="25">
        <v>4200</v>
      </c>
      <c r="C52" s="96" t="s">
        <v>91</v>
      </c>
      <c r="D52" s="75"/>
      <c r="E52" s="23">
        <v>51</v>
      </c>
      <c r="F52" s="23"/>
      <c r="G52" s="52">
        <v>51</v>
      </c>
    </row>
    <row r="53" spans="1:7" x14ac:dyDescent="0.25">
      <c r="A53" s="245"/>
      <c r="B53" s="25">
        <v>4220</v>
      </c>
      <c r="C53" s="96" t="s">
        <v>92</v>
      </c>
      <c r="D53" s="75">
        <v>19</v>
      </c>
      <c r="E53" s="23">
        <v>126</v>
      </c>
      <c r="F53" s="23">
        <v>52</v>
      </c>
      <c r="G53" s="52">
        <v>197</v>
      </c>
    </row>
    <row r="54" spans="1:7" x14ac:dyDescent="0.25">
      <c r="A54" s="245"/>
      <c r="B54" s="25">
        <v>4240</v>
      </c>
      <c r="C54" s="96" t="s">
        <v>94</v>
      </c>
      <c r="D54" s="75"/>
      <c r="E54" s="23">
        <v>145</v>
      </c>
      <c r="F54" s="23"/>
      <c r="G54" s="52">
        <v>145</v>
      </c>
    </row>
    <row r="55" spans="1:7" x14ac:dyDescent="0.25">
      <c r="A55" s="245"/>
      <c r="B55" s="25">
        <v>4260</v>
      </c>
      <c r="C55" s="96" t="s">
        <v>95</v>
      </c>
      <c r="D55" s="75">
        <v>2</v>
      </c>
      <c r="E55" s="23"/>
      <c r="F55" s="23"/>
      <c r="G55" s="52">
        <v>2</v>
      </c>
    </row>
    <row r="56" spans="1:7" x14ac:dyDescent="0.25">
      <c r="A56" s="245"/>
      <c r="B56" s="25">
        <v>4270</v>
      </c>
      <c r="C56" s="96" t="s">
        <v>96</v>
      </c>
      <c r="D56" s="75">
        <v>9</v>
      </c>
      <c r="E56" s="23">
        <v>10</v>
      </c>
      <c r="F56" s="23"/>
      <c r="G56" s="52">
        <v>19</v>
      </c>
    </row>
    <row r="57" spans="1:7" x14ac:dyDescent="0.25">
      <c r="A57" s="245"/>
      <c r="B57" s="25">
        <v>4280</v>
      </c>
      <c r="C57" s="96" t="s">
        <v>97</v>
      </c>
      <c r="D57" s="75">
        <v>16</v>
      </c>
      <c r="E57" s="23"/>
      <c r="F57" s="23"/>
      <c r="G57" s="52">
        <v>16</v>
      </c>
    </row>
    <row r="58" spans="1:7" x14ac:dyDescent="0.25">
      <c r="A58" s="245"/>
      <c r="B58" s="25">
        <v>4290</v>
      </c>
      <c r="C58" s="96" t="s">
        <v>98</v>
      </c>
      <c r="D58" s="75">
        <v>6</v>
      </c>
      <c r="E58" s="23">
        <v>18</v>
      </c>
      <c r="F58" s="23">
        <v>0</v>
      </c>
      <c r="G58" s="52">
        <v>24</v>
      </c>
    </row>
    <row r="59" spans="1:7" x14ac:dyDescent="0.25">
      <c r="A59" s="245"/>
      <c r="B59" s="25">
        <v>4310</v>
      </c>
      <c r="C59" s="96" t="s">
        <v>99</v>
      </c>
      <c r="D59" s="75"/>
      <c r="E59" s="23">
        <v>4</v>
      </c>
      <c r="F59" s="23">
        <v>83</v>
      </c>
      <c r="G59" s="52">
        <v>87</v>
      </c>
    </row>
    <row r="60" spans="1:7" x14ac:dyDescent="0.25">
      <c r="A60" s="245"/>
      <c r="B60" s="25">
        <v>4320</v>
      </c>
      <c r="C60" s="96" t="s">
        <v>100</v>
      </c>
      <c r="D60" s="75"/>
      <c r="E60" s="23">
        <v>105</v>
      </c>
      <c r="F60" s="23">
        <v>145</v>
      </c>
      <c r="G60" s="52">
        <v>250</v>
      </c>
    </row>
    <row r="61" spans="1:7" x14ac:dyDescent="0.25">
      <c r="A61" s="245"/>
      <c r="B61" s="25">
        <v>4340</v>
      </c>
      <c r="C61" s="96" t="s">
        <v>101</v>
      </c>
      <c r="D61" s="75"/>
      <c r="E61" s="23">
        <v>19</v>
      </c>
      <c r="F61" s="23">
        <v>0</v>
      </c>
      <c r="G61" s="52">
        <v>19</v>
      </c>
    </row>
    <row r="62" spans="1:7" x14ac:dyDescent="0.25">
      <c r="A62" s="246"/>
      <c r="B62" s="25">
        <v>4350</v>
      </c>
      <c r="C62" s="96" t="s">
        <v>102</v>
      </c>
      <c r="D62" s="75"/>
      <c r="E62" s="23">
        <v>90</v>
      </c>
      <c r="F62" s="23"/>
      <c r="G62" s="52">
        <v>90</v>
      </c>
    </row>
    <row r="63" spans="1:7" ht="15.75" thickBot="1" x14ac:dyDescent="0.3">
      <c r="A63" s="240" t="s">
        <v>23</v>
      </c>
      <c r="B63" s="241"/>
      <c r="C63" s="102"/>
      <c r="D63" s="76">
        <v>103</v>
      </c>
      <c r="E63" s="56">
        <v>1419</v>
      </c>
      <c r="F63" s="56">
        <v>1060</v>
      </c>
      <c r="G63" s="57">
        <v>2582</v>
      </c>
    </row>
    <row r="64" spans="1:7" x14ac:dyDescent="0.25">
      <c r="A64" s="244" t="s">
        <v>24</v>
      </c>
      <c r="B64" s="54">
        <v>7000</v>
      </c>
      <c r="C64" s="98" t="s">
        <v>104</v>
      </c>
      <c r="D64" s="74"/>
      <c r="E64" s="50">
        <v>483</v>
      </c>
      <c r="F64" s="50">
        <v>50</v>
      </c>
      <c r="G64" s="51">
        <v>533</v>
      </c>
    </row>
    <row r="65" spans="1:7" x14ac:dyDescent="0.25">
      <c r="A65" s="245"/>
      <c r="B65" s="25">
        <v>7015</v>
      </c>
      <c r="C65" s="96" t="s">
        <v>105</v>
      </c>
      <c r="D65" s="75"/>
      <c r="E65" s="23"/>
      <c r="F65" s="23">
        <v>310</v>
      </c>
      <c r="G65" s="52">
        <v>310</v>
      </c>
    </row>
    <row r="66" spans="1:7" x14ac:dyDescent="0.25">
      <c r="A66" s="245"/>
      <c r="B66" s="25">
        <v>7030</v>
      </c>
      <c r="C66" s="96" t="s">
        <v>106</v>
      </c>
      <c r="D66" s="75"/>
      <c r="E66" s="23">
        <v>117</v>
      </c>
      <c r="F66" s="23">
        <v>111</v>
      </c>
      <c r="G66" s="52">
        <v>228</v>
      </c>
    </row>
    <row r="67" spans="1:7" x14ac:dyDescent="0.25">
      <c r="A67" s="245"/>
      <c r="B67" s="25">
        <v>7050</v>
      </c>
      <c r="C67" s="96" t="s">
        <v>107</v>
      </c>
      <c r="D67" s="75"/>
      <c r="E67" s="23">
        <v>96</v>
      </c>
      <c r="F67" s="23"/>
      <c r="G67" s="52">
        <v>96</v>
      </c>
    </row>
    <row r="68" spans="1:7" x14ac:dyDescent="0.25">
      <c r="A68" s="245"/>
      <c r="B68" s="25">
        <v>7055</v>
      </c>
      <c r="C68" s="96" t="s">
        <v>108</v>
      </c>
      <c r="D68" s="75"/>
      <c r="E68" s="23">
        <v>114</v>
      </c>
      <c r="F68" s="23">
        <v>51</v>
      </c>
      <c r="G68" s="52">
        <v>165</v>
      </c>
    </row>
    <row r="69" spans="1:7" x14ac:dyDescent="0.25">
      <c r="A69" s="245"/>
      <c r="B69" s="25">
        <v>7064</v>
      </c>
      <c r="C69" s="96" t="s">
        <v>109</v>
      </c>
      <c r="D69" s="75">
        <v>4</v>
      </c>
      <c r="E69" s="23">
        <v>162</v>
      </c>
      <c r="F69" s="23">
        <v>12</v>
      </c>
      <c r="G69" s="52">
        <v>178</v>
      </c>
    </row>
    <row r="70" spans="1:7" x14ac:dyDescent="0.25">
      <c r="A70" s="246"/>
      <c r="B70" s="25">
        <v>7110</v>
      </c>
      <c r="C70" s="96" t="s">
        <v>112</v>
      </c>
      <c r="D70" s="75"/>
      <c r="E70" s="23">
        <v>45</v>
      </c>
      <c r="F70" s="23"/>
      <c r="G70" s="52">
        <v>45</v>
      </c>
    </row>
    <row r="71" spans="1:7" ht="15.75" thickBot="1" x14ac:dyDescent="0.3">
      <c r="A71" s="240" t="s">
        <v>25</v>
      </c>
      <c r="B71" s="241"/>
      <c r="C71" s="81"/>
      <c r="D71" s="76">
        <v>4</v>
      </c>
      <c r="E71" s="56">
        <v>1017</v>
      </c>
      <c r="F71" s="56">
        <v>534</v>
      </c>
      <c r="G71" s="57">
        <v>1555</v>
      </c>
    </row>
    <row r="72" spans="1:7" ht="19.899999999999999" customHeight="1" thickBot="1" x14ac:dyDescent="0.3">
      <c r="A72" s="249" t="s">
        <v>123</v>
      </c>
      <c r="B72" s="250"/>
      <c r="C72" s="99"/>
      <c r="D72" s="100">
        <v>287</v>
      </c>
      <c r="E72" s="64">
        <v>5919</v>
      </c>
      <c r="F72" s="64">
        <v>3550</v>
      </c>
      <c r="G72" s="65">
        <v>9756</v>
      </c>
    </row>
  </sheetData>
  <mergeCells count="10">
    <mergeCell ref="A72:B72"/>
    <mergeCell ref="A71:B71"/>
    <mergeCell ref="A63:B63"/>
    <mergeCell ref="A43:B43"/>
    <mergeCell ref="A24:B24"/>
    <mergeCell ref="A2:A17"/>
    <mergeCell ref="A19:A23"/>
    <mergeCell ref="A25:A42"/>
    <mergeCell ref="A44:A62"/>
    <mergeCell ref="A64:A7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6830F-13F5-41A0-99F6-783D17E7B55A}">
  <sheetPr>
    <pageSetUpPr fitToPage="1"/>
  </sheetPr>
  <dimension ref="A1:G72"/>
  <sheetViews>
    <sheetView workbookViewId="0">
      <selection sqref="A1:G1048576"/>
    </sheetView>
  </sheetViews>
  <sheetFormatPr defaultRowHeight="15" x14ac:dyDescent="0.25"/>
  <cols>
    <col min="1" max="1" width="20.5703125" customWidth="1"/>
    <col min="2" max="2" width="6.7109375" style="12" customWidth="1"/>
    <col min="3" max="3" width="49.7109375" style="55" bestFit="1" customWidth="1"/>
    <col min="4" max="4" width="14.28515625" customWidth="1"/>
    <col min="5" max="5" width="12.5703125" bestFit="1" customWidth="1"/>
    <col min="6" max="6" width="13.85546875" customWidth="1"/>
    <col min="7" max="7" width="14.42578125" customWidth="1"/>
  </cols>
  <sheetData>
    <row r="1" spans="1:7" ht="81.75" thickBot="1" x14ac:dyDescent="0.3">
      <c r="A1" s="182" t="s">
        <v>230</v>
      </c>
      <c r="B1" s="116" t="s">
        <v>0</v>
      </c>
      <c r="C1" s="82" t="s">
        <v>113</v>
      </c>
      <c r="D1" s="131" t="s">
        <v>14</v>
      </c>
      <c r="E1" s="118" t="s">
        <v>15</v>
      </c>
      <c r="F1" s="118" t="s">
        <v>26</v>
      </c>
      <c r="G1" s="119" t="s">
        <v>27</v>
      </c>
    </row>
    <row r="2" spans="1:7" x14ac:dyDescent="0.25">
      <c r="A2" s="245" t="s">
        <v>16</v>
      </c>
      <c r="B2" s="63">
        <v>1010</v>
      </c>
      <c r="C2" s="114" t="s">
        <v>31</v>
      </c>
      <c r="D2" s="115"/>
      <c r="E2" s="115">
        <v>4156296.2699999996</v>
      </c>
      <c r="F2" s="115">
        <v>755014.51</v>
      </c>
      <c r="G2" s="137">
        <v>4911310.7799999993</v>
      </c>
    </row>
    <row r="3" spans="1:7" x14ac:dyDescent="0.25">
      <c r="A3" s="245"/>
      <c r="B3" s="25">
        <v>1065</v>
      </c>
      <c r="C3" s="96" t="s">
        <v>33</v>
      </c>
      <c r="D3" s="26"/>
      <c r="E3" s="26">
        <v>14449531.26</v>
      </c>
      <c r="F3" s="26"/>
      <c r="G3" s="106">
        <v>14449531.26</v>
      </c>
    </row>
    <row r="4" spans="1:7" x14ac:dyDescent="0.25">
      <c r="A4" s="245"/>
      <c r="B4" s="25">
        <v>1110</v>
      </c>
      <c r="C4" s="96" t="s">
        <v>34</v>
      </c>
      <c r="D4" s="26"/>
      <c r="E4" s="26">
        <v>5172642.88</v>
      </c>
      <c r="F4" s="26"/>
      <c r="G4" s="106">
        <v>5172642.88</v>
      </c>
    </row>
    <row r="5" spans="1:7" x14ac:dyDescent="0.25">
      <c r="A5" s="245"/>
      <c r="B5" s="25">
        <v>1140</v>
      </c>
      <c r="C5" s="96" t="s">
        <v>35</v>
      </c>
      <c r="D5" s="26"/>
      <c r="E5" s="26">
        <v>1370148.7</v>
      </c>
      <c r="F5" s="26">
        <v>884600.10999999987</v>
      </c>
      <c r="G5" s="106">
        <v>2254748.8099999996</v>
      </c>
    </row>
    <row r="6" spans="1:7" x14ac:dyDescent="0.25">
      <c r="A6" s="245"/>
      <c r="B6" s="25">
        <v>1155</v>
      </c>
      <c r="C6" s="96" t="s">
        <v>37</v>
      </c>
      <c r="D6" s="26"/>
      <c r="E6" s="26">
        <v>1946784.93</v>
      </c>
      <c r="F6" s="26">
        <v>124404.6</v>
      </c>
      <c r="G6" s="106">
        <v>2071189.53</v>
      </c>
    </row>
    <row r="7" spans="1:7" x14ac:dyDescent="0.25">
      <c r="A7" s="245"/>
      <c r="B7" s="25">
        <v>1160</v>
      </c>
      <c r="C7" s="96" t="s">
        <v>38</v>
      </c>
      <c r="D7" s="26"/>
      <c r="E7" s="26">
        <v>1658434.08</v>
      </c>
      <c r="F7" s="26"/>
      <c r="G7" s="106">
        <v>1658434.08</v>
      </c>
    </row>
    <row r="8" spans="1:7" x14ac:dyDescent="0.25">
      <c r="A8" s="245"/>
      <c r="B8" s="25">
        <v>1170</v>
      </c>
      <c r="C8" s="96" t="s">
        <v>39</v>
      </c>
      <c r="D8" s="26"/>
      <c r="E8" s="26">
        <v>2340543.5700000003</v>
      </c>
      <c r="F8" s="26"/>
      <c r="G8" s="106">
        <v>2340543.5700000003</v>
      </c>
    </row>
    <row r="9" spans="1:7" x14ac:dyDescent="0.25">
      <c r="A9" s="245"/>
      <c r="B9" s="25">
        <v>1200</v>
      </c>
      <c r="C9" s="96" t="s">
        <v>40</v>
      </c>
      <c r="D9" s="26">
        <v>2399475.75</v>
      </c>
      <c r="E9" s="26"/>
      <c r="F9" s="26"/>
      <c r="G9" s="106">
        <v>2399475.75</v>
      </c>
    </row>
    <row r="10" spans="1:7" x14ac:dyDescent="0.25">
      <c r="A10" s="245"/>
      <c r="B10" s="25">
        <v>1210</v>
      </c>
      <c r="C10" s="96" t="s">
        <v>41</v>
      </c>
      <c r="D10" s="26"/>
      <c r="E10" s="26">
        <v>14005131.669999998</v>
      </c>
      <c r="F10" s="26">
        <v>530181.36</v>
      </c>
      <c r="G10" s="106">
        <v>14535313.029999997</v>
      </c>
    </row>
    <row r="11" spans="1:7" x14ac:dyDescent="0.25">
      <c r="A11" s="245"/>
      <c r="B11" s="25">
        <v>1230</v>
      </c>
      <c r="C11" s="96" t="s">
        <v>43</v>
      </c>
      <c r="D11" s="26"/>
      <c r="E11" s="26"/>
      <c r="F11" s="26">
        <v>664892.27</v>
      </c>
      <c r="G11" s="106">
        <v>664892.27</v>
      </c>
    </row>
    <row r="12" spans="1:7" x14ac:dyDescent="0.25">
      <c r="A12" s="245"/>
      <c r="B12" s="25">
        <v>1250</v>
      </c>
      <c r="C12" s="96" t="s">
        <v>44</v>
      </c>
      <c r="D12" s="26">
        <v>630502.44999999995</v>
      </c>
      <c r="E12" s="26"/>
      <c r="F12" s="26">
        <v>278566.09000000003</v>
      </c>
      <c r="G12" s="106">
        <v>909068.54</v>
      </c>
    </row>
    <row r="13" spans="1:7" x14ac:dyDescent="0.25">
      <c r="A13" s="245"/>
      <c r="B13" s="25">
        <v>1256</v>
      </c>
      <c r="C13" s="96" t="s">
        <v>45</v>
      </c>
      <c r="D13" s="26">
        <v>3951149.44</v>
      </c>
      <c r="E13" s="26">
        <v>328189.21999999997</v>
      </c>
      <c r="F13" s="26">
        <v>227187.53999999998</v>
      </c>
      <c r="G13" s="106">
        <v>4506526.2</v>
      </c>
    </row>
    <row r="14" spans="1:7" x14ac:dyDescent="0.25">
      <c r="A14" s="245"/>
      <c r="B14" s="25">
        <v>1290</v>
      </c>
      <c r="C14" s="96" t="s">
        <v>46</v>
      </c>
      <c r="D14" s="26"/>
      <c r="E14" s="26">
        <v>2150801.59</v>
      </c>
      <c r="F14" s="26">
        <v>930968.19000000006</v>
      </c>
      <c r="G14" s="106">
        <v>3081769.78</v>
      </c>
    </row>
    <row r="15" spans="1:7" x14ac:dyDescent="0.25">
      <c r="A15" s="245"/>
      <c r="B15" s="25">
        <v>1295</v>
      </c>
      <c r="C15" s="96" t="s">
        <v>48</v>
      </c>
      <c r="D15" s="26"/>
      <c r="E15" s="26">
        <v>354092.88</v>
      </c>
      <c r="F15" s="26">
        <v>765958.51</v>
      </c>
      <c r="G15" s="106">
        <v>1120051.3900000001</v>
      </c>
    </row>
    <row r="16" spans="1:7" x14ac:dyDescent="0.25">
      <c r="A16" s="245"/>
      <c r="B16" s="25">
        <v>1300</v>
      </c>
      <c r="C16" s="96" t="s">
        <v>49</v>
      </c>
      <c r="D16" s="26"/>
      <c r="E16" s="26">
        <v>71322</v>
      </c>
      <c r="F16" s="26"/>
      <c r="G16" s="106">
        <v>71322</v>
      </c>
    </row>
    <row r="17" spans="1:7" x14ac:dyDescent="0.25">
      <c r="A17" s="246"/>
      <c r="B17" s="25">
        <v>1310</v>
      </c>
      <c r="C17" s="96" t="s">
        <v>50</v>
      </c>
      <c r="D17" s="26"/>
      <c r="E17" s="26">
        <v>6483273.3799999999</v>
      </c>
      <c r="F17" s="26"/>
      <c r="G17" s="106">
        <v>6483273.3799999999</v>
      </c>
    </row>
    <row r="18" spans="1:7" ht="15.75" thickBot="1" x14ac:dyDescent="0.3">
      <c r="A18" s="53" t="s">
        <v>17</v>
      </c>
      <c r="B18" s="101"/>
      <c r="C18" s="102"/>
      <c r="D18" s="103">
        <v>6981127.6400000006</v>
      </c>
      <c r="E18" s="103">
        <v>54487192.430000007</v>
      </c>
      <c r="F18" s="103">
        <v>5161773.18</v>
      </c>
      <c r="G18" s="138">
        <v>66630093.250000007</v>
      </c>
    </row>
    <row r="19" spans="1:7" x14ac:dyDescent="0.25">
      <c r="A19" s="244" t="s">
        <v>18</v>
      </c>
      <c r="B19" s="54">
        <v>2290</v>
      </c>
      <c r="C19" s="98" t="s">
        <v>54</v>
      </c>
      <c r="D19" s="109"/>
      <c r="E19" s="104">
        <v>5427934.7800000003</v>
      </c>
      <c r="F19" s="104"/>
      <c r="G19" s="105">
        <v>5427934.7800000003</v>
      </c>
    </row>
    <row r="20" spans="1:7" x14ac:dyDescent="0.25">
      <c r="A20" s="245"/>
      <c r="B20" s="25">
        <v>2360</v>
      </c>
      <c r="C20" s="96" t="s">
        <v>57</v>
      </c>
      <c r="D20" s="110"/>
      <c r="E20" s="26"/>
      <c r="F20" s="26">
        <v>126007.48</v>
      </c>
      <c r="G20" s="106">
        <v>126007.48</v>
      </c>
    </row>
    <row r="21" spans="1:7" x14ac:dyDescent="0.25">
      <c r="A21" s="245"/>
      <c r="B21" s="25">
        <v>2420</v>
      </c>
      <c r="C21" s="96" t="s">
        <v>58</v>
      </c>
      <c r="D21" s="110"/>
      <c r="E21" s="26">
        <v>11052988.17</v>
      </c>
      <c r="F21" s="26"/>
      <c r="G21" s="106">
        <v>11052988.17</v>
      </c>
    </row>
    <row r="22" spans="1:7" x14ac:dyDescent="0.25">
      <c r="A22" s="245"/>
      <c r="B22" s="25">
        <v>2600</v>
      </c>
      <c r="C22" s="96" t="s">
        <v>60</v>
      </c>
      <c r="D22" s="110"/>
      <c r="E22" s="26">
        <v>2290725.67</v>
      </c>
      <c r="F22" s="26">
        <v>102342.39</v>
      </c>
      <c r="G22" s="106">
        <v>2393068.06</v>
      </c>
    </row>
    <row r="23" spans="1:7" x14ac:dyDescent="0.25">
      <c r="A23" s="246"/>
      <c r="B23" s="25">
        <v>2630</v>
      </c>
      <c r="C23" s="96" t="s">
        <v>61</v>
      </c>
      <c r="D23" s="110"/>
      <c r="E23" s="26">
        <v>2838458.36</v>
      </c>
      <c r="F23" s="26"/>
      <c r="G23" s="106">
        <v>2838458.36</v>
      </c>
    </row>
    <row r="24" spans="1:7" ht="15.75" thickBot="1" x14ac:dyDescent="0.3">
      <c r="A24" s="240" t="s">
        <v>19</v>
      </c>
      <c r="B24" s="241"/>
      <c r="C24" s="102"/>
      <c r="D24" s="112"/>
      <c r="E24" s="27">
        <v>21610106.979999997</v>
      </c>
      <c r="F24" s="27">
        <v>228349.87</v>
      </c>
      <c r="G24" s="113">
        <v>21838456.849999998</v>
      </c>
    </row>
    <row r="25" spans="1:7" x14ac:dyDescent="0.25">
      <c r="A25" s="244" t="s">
        <v>20</v>
      </c>
      <c r="B25" s="54">
        <v>3060</v>
      </c>
      <c r="C25" s="98" t="s">
        <v>62</v>
      </c>
      <c r="D25" s="110"/>
      <c r="E25" s="26">
        <v>2369010.7000000002</v>
      </c>
      <c r="F25" s="26"/>
      <c r="G25" s="106">
        <v>2369010.7000000002</v>
      </c>
    </row>
    <row r="26" spans="1:7" x14ac:dyDescent="0.25">
      <c r="A26" s="245"/>
      <c r="B26" s="25">
        <v>3070</v>
      </c>
      <c r="C26" s="96" t="s">
        <v>63</v>
      </c>
      <c r="D26" s="110">
        <v>1142338.1599999999</v>
      </c>
      <c r="E26" s="26">
        <v>5148021.43</v>
      </c>
      <c r="F26" s="26">
        <v>200204.74000000002</v>
      </c>
      <c r="G26" s="106">
        <v>6490564.3300000001</v>
      </c>
    </row>
    <row r="27" spans="1:7" x14ac:dyDescent="0.25">
      <c r="A27" s="245"/>
      <c r="B27" s="25">
        <v>3100</v>
      </c>
      <c r="C27" s="96" t="s">
        <v>64</v>
      </c>
      <c r="D27" s="110"/>
      <c r="E27" s="26">
        <v>1783286.62</v>
      </c>
      <c r="F27" s="26">
        <v>39839.26</v>
      </c>
      <c r="G27" s="106">
        <v>1823125.8800000001</v>
      </c>
    </row>
    <row r="28" spans="1:7" x14ac:dyDescent="0.25">
      <c r="A28" s="245"/>
      <c r="B28" s="25">
        <v>3140</v>
      </c>
      <c r="C28" s="96" t="s">
        <v>66</v>
      </c>
      <c r="D28" s="110">
        <v>1147631.28</v>
      </c>
      <c r="E28" s="26"/>
      <c r="F28" s="26">
        <v>32300</v>
      </c>
      <c r="G28" s="106">
        <v>1179931.28</v>
      </c>
    </row>
    <row r="29" spans="1:7" x14ac:dyDescent="0.25">
      <c r="A29" s="245"/>
      <c r="B29" s="25">
        <v>3150</v>
      </c>
      <c r="C29" s="96" t="s">
        <v>67</v>
      </c>
      <c r="D29" s="110"/>
      <c r="E29" s="26">
        <v>359582.94</v>
      </c>
      <c r="F29" s="26"/>
      <c r="G29" s="106">
        <v>359582.94</v>
      </c>
    </row>
    <row r="30" spans="1:7" x14ac:dyDescent="0.25">
      <c r="A30" s="245"/>
      <c r="B30" s="25">
        <v>3200</v>
      </c>
      <c r="C30" s="96" t="s">
        <v>68</v>
      </c>
      <c r="D30" s="110">
        <v>1333785.67</v>
      </c>
      <c r="E30" s="26">
        <v>414868.6</v>
      </c>
      <c r="F30" s="26"/>
      <c r="G30" s="106">
        <v>1748654.27</v>
      </c>
    </row>
    <row r="31" spans="1:7" x14ac:dyDescent="0.25">
      <c r="A31" s="245"/>
      <c r="B31" s="25">
        <v>3240</v>
      </c>
      <c r="C31" s="96" t="s">
        <v>72</v>
      </c>
      <c r="D31" s="110"/>
      <c r="E31" s="26">
        <v>220846.39</v>
      </c>
      <c r="F31" s="26"/>
      <c r="G31" s="106">
        <v>220846.39</v>
      </c>
    </row>
    <row r="32" spans="1:7" x14ac:dyDescent="0.25">
      <c r="A32" s="245"/>
      <c r="B32" s="25">
        <v>3280</v>
      </c>
      <c r="C32" s="96" t="s">
        <v>73</v>
      </c>
      <c r="D32" s="110"/>
      <c r="E32" s="26">
        <v>841486.66</v>
      </c>
      <c r="F32" s="26"/>
      <c r="G32" s="106">
        <v>841486.66</v>
      </c>
    </row>
    <row r="33" spans="1:7" x14ac:dyDescent="0.25">
      <c r="A33" s="245"/>
      <c r="B33" s="25">
        <v>3315</v>
      </c>
      <c r="C33" s="96" t="s">
        <v>74</v>
      </c>
      <c r="D33" s="110">
        <v>871875.42</v>
      </c>
      <c r="E33" s="26"/>
      <c r="F33" s="26"/>
      <c r="G33" s="106">
        <v>871875.42</v>
      </c>
    </row>
    <row r="34" spans="1:7" x14ac:dyDescent="0.25">
      <c r="A34" s="245"/>
      <c r="B34" s="25">
        <v>3320</v>
      </c>
      <c r="C34" s="96" t="s">
        <v>75</v>
      </c>
      <c r="D34" s="110"/>
      <c r="E34" s="26">
        <v>3056362.45</v>
      </c>
      <c r="F34" s="26"/>
      <c r="G34" s="106">
        <v>3056362.45</v>
      </c>
    </row>
    <row r="35" spans="1:7" x14ac:dyDescent="0.25">
      <c r="A35" s="245"/>
      <c r="B35" s="25">
        <v>3330</v>
      </c>
      <c r="C35" s="96" t="s">
        <v>76</v>
      </c>
      <c r="D35" s="110">
        <v>5694740.1600000001</v>
      </c>
      <c r="E35" s="26">
        <v>4260114.1100000003</v>
      </c>
      <c r="F35" s="26"/>
      <c r="G35" s="106">
        <v>9954854.2699999996</v>
      </c>
    </row>
    <row r="36" spans="1:7" x14ac:dyDescent="0.25">
      <c r="A36" s="245"/>
      <c r="B36" s="25">
        <v>3380</v>
      </c>
      <c r="C36" s="96" t="s">
        <v>77</v>
      </c>
      <c r="D36" s="110"/>
      <c r="E36" s="26">
        <v>1018005.22</v>
      </c>
      <c r="F36" s="26"/>
      <c r="G36" s="106">
        <v>1018005.22</v>
      </c>
    </row>
    <row r="37" spans="1:7" x14ac:dyDescent="0.25">
      <c r="A37" s="245"/>
      <c r="B37" s="25">
        <v>3390</v>
      </c>
      <c r="C37" s="96" t="s">
        <v>78</v>
      </c>
      <c r="D37" s="110">
        <v>4331344.2</v>
      </c>
      <c r="E37" s="26"/>
      <c r="F37" s="26"/>
      <c r="G37" s="106">
        <v>4331344.2</v>
      </c>
    </row>
    <row r="38" spans="1:7" x14ac:dyDescent="0.25">
      <c r="A38" s="245"/>
      <c r="B38" s="25">
        <v>3410</v>
      </c>
      <c r="C38" s="96" t="s">
        <v>79</v>
      </c>
      <c r="D38" s="110"/>
      <c r="E38" s="26">
        <v>8369388.3699999992</v>
      </c>
      <c r="F38" s="26"/>
      <c r="G38" s="106">
        <v>8369388.3699999992</v>
      </c>
    </row>
    <row r="39" spans="1:7" x14ac:dyDescent="0.25">
      <c r="A39" s="245"/>
      <c r="B39" s="25">
        <v>3421</v>
      </c>
      <c r="C39" s="96" t="s">
        <v>80</v>
      </c>
      <c r="D39" s="110"/>
      <c r="E39" s="26">
        <v>2486648.42</v>
      </c>
      <c r="F39" s="26"/>
      <c r="G39" s="106">
        <v>2486648.42</v>
      </c>
    </row>
    <row r="40" spans="1:7" x14ac:dyDescent="0.25">
      <c r="A40" s="245"/>
      <c r="B40" s="25">
        <v>3431</v>
      </c>
      <c r="C40" s="96" t="s">
        <v>81</v>
      </c>
      <c r="D40" s="110"/>
      <c r="E40" s="26">
        <v>495014.07</v>
      </c>
      <c r="F40" s="26"/>
      <c r="G40" s="106">
        <v>495014.07</v>
      </c>
    </row>
    <row r="41" spans="1:7" x14ac:dyDescent="0.25">
      <c r="A41" s="245"/>
      <c r="B41" s="25">
        <v>3440</v>
      </c>
      <c r="C41" s="96" t="s">
        <v>82</v>
      </c>
      <c r="D41" s="110"/>
      <c r="E41" s="26">
        <v>514725.87</v>
      </c>
      <c r="F41" s="26">
        <v>410756.18000000005</v>
      </c>
      <c r="G41" s="106">
        <v>925482.05</v>
      </c>
    </row>
    <row r="42" spans="1:7" x14ac:dyDescent="0.25">
      <c r="A42" s="246"/>
      <c r="B42" s="25">
        <v>4090</v>
      </c>
      <c r="C42" s="96" t="s">
        <v>86</v>
      </c>
      <c r="D42" s="110"/>
      <c r="E42" s="26">
        <v>80494.67</v>
      </c>
      <c r="F42" s="26"/>
      <c r="G42" s="106">
        <v>80494.67</v>
      </c>
    </row>
    <row r="43" spans="1:7" ht="15.75" thickBot="1" x14ac:dyDescent="0.3">
      <c r="A43" s="240" t="s">
        <v>21</v>
      </c>
      <c r="B43" s="241"/>
      <c r="C43" s="102"/>
      <c r="D43" s="111">
        <v>14521714.890000001</v>
      </c>
      <c r="E43" s="107">
        <v>31417856.52</v>
      </c>
      <c r="F43" s="107">
        <v>683100.18</v>
      </c>
      <c r="G43" s="108">
        <v>46622671.589999996</v>
      </c>
    </row>
    <row r="44" spans="1:7" x14ac:dyDescent="0.25">
      <c r="A44" s="244" t="s">
        <v>22</v>
      </c>
      <c r="B44" s="54">
        <v>1065</v>
      </c>
      <c r="C44" s="98" t="s">
        <v>33</v>
      </c>
      <c r="D44" s="109">
        <v>3833319.8</v>
      </c>
      <c r="E44" s="104">
        <v>5838082.4100000001</v>
      </c>
      <c r="F44" s="104"/>
      <c r="G44" s="105">
        <v>9671402.2100000009</v>
      </c>
    </row>
    <row r="45" spans="1:7" x14ac:dyDescent="0.25">
      <c r="A45" s="245"/>
      <c r="B45" s="25">
        <v>4015</v>
      </c>
      <c r="C45" s="96" t="s">
        <v>83</v>
      </c>
      <c r="D45" s="110">
        <v>837702.54</v>
      </c>
      <c r="E45" s="26">
        <v>3056416.69</v>
      </c>
      <c r="F45" s="26"/>
      <c r="G45" s="106">
        <v>3894119.23</v>
      </c>
    </row>
    <row r="46" spans="1:7" x14ac:dyDescent="0.25">
      <c r="A46" s="245"/>
      <c r="B46" s="25">
        <v>4040</v>
      </c>
      <c r="C46" s="96" t="s">
        <v>84</v>
      </c>
      <c r="D46" s="110">
        <v>1199233.6000000001</v>
      </c>
      <c r="E46" s="26">
        <v>336124.58</v>
      </c>
      <c r="F46" s="26"/>
      <c r="G46" s="106">
        <v>1535358.1800000002</v>
      </c>
    </row>
    <row r="47" spans="1:7" x14ac:dyDescent="0.25">
      <c r="A47" s="245"/>
      <c r="B47" s="25">
        <v>4070</v>
      </c>
      <c r="C47" s="96" t="s">
        <v>85</v>
      </c>
      <c r="D47" s="110"/>
      <c r="E47" s="26">
        <v>693859.29</v>
      </c>
      <c r="F47" s="26"/>
      <c r="G47" s="106">
        <v>693859.29</v>
      </c>
    </row>
    <row r="48" spans="1:7" x14ac:dyDescent="0.25">
      <c r="A48" s="245"/>
      <c r="B48" s="25">
        <v>4090</v>
      </c>
      <c r="C48" s="96" t="s">
        <v>86</v>
      </c>
      <c r="D48" s="110"/>
      <c r="E48" s="26">
        <v>149351.46</v>
      </c>
      <c r="F48" s="26"/>
      <c r="G48" s="106">
        <v>149351.46</v>
      </c>
    </row>
    <row r="49" spans="1:7" x14ac:dyDescent="0.25">
      <c r="A49" s="245"/>
      <c r="B49" s="25">
        <v>4110</v>
      </c>
      <c r="C49" s="96" t="s">
        <v>86</v>
      </c>
      <c r="D49" s="110"/>
      <c r="E49" s="26"/>
      <c r="F49" s="26">
        <v>112868</v>
      </c>
      <c r="G49" s="106">
        <v>112868</v>
      </c>
    </row>
    <row r="50" spans="1:7" x14ac:dyDescent="0.25">
      <c r="A50" s="245"/>
      <c r="B50" s="25">
        <v>4150</v>
      </c>
      <c r="C50" s="96" t="s">
        <v>88</v>
      </c>
      <c r="D50" s="110"/>
      <c r="E50" s="26">
        <v>11368942.65</v>
      </c>
      <c r="F50" s="26">
        <v>591922.43000000005</v>
      </c>
      <c r="G50" s="106">
        <v>11960865.08</v>
      </c>
    </row>
    <row r="51" spans="1:7" x14ac:dyDescent="0.25">
      <c r="A51" s="245"/>
      <c r="B51" s="25">
        <v>4160</v>
      </c>
      <c r="C51" s="96" t="s">
        <v>89</v>
      </c>
      <c r="D51" s="110">
        <v>795661.61</v>
      </c>
      <c r="E51" s="26">
        <v>9908047.2899999991</v>
      </c>
      <c r="F51" s="26">
        <v>226930</v>
      </c>
      <c r="G51" s="106">
        <v>10930638.899999999</v>
      </c>
    </row>
    <row r="52" spans="1:7" x14ac:dyDescent="0.25">
      <c r="A52" s="245"/>
      <c r="B52" s="25">
        <v>4200</v>
      </c>
      <c r="C52" s="96" t="s">
        <v>91</v>
      </c>
      <c r="D52" s="110"/>
      <c r="E52" s="26">
        <v>400912.94</v>
      </c>
      <c r="F52" s="26"/>
      <c r="G52" s="106">
        <v>400912.94</v>
      </c>
    </row>
    <row r="53" spans="1:7" x14ac:dyDescent="0.25">
      <c r="A53" s="245"/>
      <c r="B53" s="25">
        <v>4220</v>
      </c>
      <c r="C53" s="96" t="s">
        <v>92</v>
      </c>
      <c r="D53" s="110">
        <v>2527299.6800000002</v>
      </c>
      <c r="E53" s="26">
        <v>568265.94000000006</v>
      </c>
      <c r="F53" s="26">
        <v>120352.22</v>
      </c>
      <c r="G53" s="106">
        <v>3215917.8400000003</v>
      </c>
    </row>
    <row r="54" spans="1:7" x14ac:dyDescent="0.25">
      <c r="A54" s="245"/>
      <c r="B54" s="25">
        <v>4240</v>
      </c>
      <c r="C54" s="96" t="s">
        <v>94</v>
      </c>
      <c r="D54" s="110"/>
      <c r="E54" s="26">
        <v>878514.01</v>
      </c>
      <c r="F54" s="26"/>
      <c r="G54" s="106">
        <v>878514.01</v>
      </c>
    </row>
    <row r="55" spans="1:7" x14ac:dyDescent="0.25">
      <c r="A55" s="245"/>
      <c r="B55" s="25">
        <v>4260</v>
      </c>
      <c r="C55" s="96" t="s">
        <v>95</v>
      </c>
      <c r="D55" s="110">
        <v>292710.14</v>
      </c>
      <c r="E55" s="26"/>
      <c r="F55" s="26"/>
      <c r="G55" s="106">
        <v>292710.14</v>
      </c>
    </row>
    <row r="56" spans="1:7" x14ac:dyDescent="0.25">
      <c r="A56" s="245"/>
      <c r="B56" s="25">
        <v>4270</v>
      </c>
      <c r="C56" s="96" t="s">
        <v>96</v>
      </c>
      <c r="D56" s="110">
        <v>1127657.76</v>
      </c>
      <c r="E56" s="26">
        <v>991134.67</v>
      </c>
      <c r="F56" s="26"/>
      <c r="G56" s="106">
        <v>2118792.4300000002</v>
      </c>
    </row>
    <row r="57" spans="1:7" x14ac:dyDescent="0.25">
      <c r="A57" s="245"/>
      <c r="B57" s="25">
        <v>4280</v>
      </c>
      <c r="C57" s="96" t="s">
        <v>97</v>
      </c>
      <c r="D57" s="110">
        <v>2163347.2000000002</v>
      </c>
      <c r="E57" s="26"/>
      <c r="F57" s="26"/>
      <c r="G57" s="106">
        <v>2163347.2000000002</v>
      </c>
    </row>
    <row r="58" spans="1:7" x14ac:dyDescent="0.25">
      <c r="A58" s="245"/>
      <c r="B58" s="25">
        <v>4290</v>
      </c>
      <c r="C58" s="96" t="s">
        <v>98</v>
      </c>
      <c r="D58" s="110">
        <v>645793.96</v>
      </c>
      <c r="E58" s="26">
        <v>553202.22</v>
      </c>
      <c r="F58" s="26">
        <v>1034006.42</v>
      </c>
      <c r="G58" s="106">
        <v>2233002.6</v>
      </c>
    </row>
    <row r="59" spans="1:7" x14ac:dyDescent="0.25">
      <c r="A59" s="245"/>
      <c r="B59" s="25">
        <v>4310</v>
      </c>
      <c r="C59" s="96" t="s">
        <v>99</v>
      </c>
      <c r="D59" s="110"/>
      <c r="E59" s="26">
        <v>380257.97</v>
      </c>
      <c r="F59" s="26">
        <v>380282.3</v>
      </c>
      <c r="G59" s="106">
        <v>760540.27</v>
      </c>
    </row>
    <row r="60" spans="1:7" x14ac:dyDescent="0.25">
      <c r="A60" s="245"/>
      <c r="B60" s="25">
        <v>4320</v>
      </c>
      <c r="C60" s="96" t="s">
        <v>100</v>
      </c>
      <c r="D60" s="110"/>
      <c r="E60" s="26">
        <v>150299.37</v>
      </c>
      <c r="F60" s="26">
        <v>2084372.11</v>
      </c>
      <c r="G60" s="106">
        <v>2234671.48</v>
      </c>
    </row>
    <row r="61" spans="1:7" x14ac:dyDescent="0.25">
      <c r="A61" s="245"/>
      <c r="B61" s="25">
        <v>4340</v>
      </c>
      <c r="C61" s="96" t="s">
        <v>101</v>
      </c>
      <c r="D61" s="110"/>
      <c r="E61" s="26">
        <v>1847277.6</v>
      </c>
      <c r="F61" s="26">
        <v>721520.71</v>
      </c>
      <c r="G61" s="106">
        <v>2568798.31</v>
      </c>
    </row>
    <row r="62" spans="1:7" x14ac:dyDescent="0.25">
      <c r="A62" s="246"/>
      <c r="B62" s="25">
        <v>4350</v>
      </c>
      <c r="C62" s="96" t="s">
        <v>102</v>
      </c>
      <c r="D62" s="110"/>
      <c r="E62" s="26">
        <v>2018489.84</v>
      </c>
      <c r="F62" s="26"/>
      <c r="G62" s="106">
        <v>2018489.84</v>
      </c>
    </row>
    <row r="63" spans="1:7" ht="15.75" thickBot="1" x14ac:dyDescent="0.3">
      <c r="A63" s="247" t="s">
        <v>23</v>
      </c>
      <c r="B63" s="248"/>
      <c r="C63" s="97"/>
      <c r="D63" s="111">
        <v>13422726.290000003</v>
      </c>
      <c r="E63" s="107">
        <v>39139178.93</v>
      </c>
      <c r="F63" s="107">
        <v>5272254.1900000004</v>
      </c>
      <c r="G63" s="108">
        <v>57834159.410000011</v>
      </c>
    </row>
    <row r="64" spans="1:7" x14ac:dyDescent="0.25">
      <c r="A64" s="244" t="s">
        <v>24</v>
      </c>
      <c r="B64" s="54">
        <v>7000</v>
      </c>
      <c r="C64" s="98" t="s">
        <v>104</v>
      </c>
      <c r="D64" s="104"/>
      <c r="E64" s="104">
        <v>3160196.91</v>
      </c>
      <c r="F64" s="104">
        <v>246399.51</v>
      </c>
      <c r="G64" s="105">
        <v>3406596.42</v>
      </c>
    </row>
    <row r="65" spans="1:7" x14ac:dyDescent="0.25">
      <c r="A65" s="245"/>
      <c r="B65" s="25">
        <v>7015</v>
      </c>
      <c r="C65" s="96" t="s">
        <v>105</v>
      </c>
      <c r="D65" s="26"/>
      <c r="E65" s="26"/>
      <c r="F65" s="26">
        <v>176806.96</v>
      </c>
      <c r="G65" s="106">
        <v>176806.96</v>
      </c>
    </row>
    <row r="66" spans="1:7" x14ac:dyDescent="0.25">
      <c r="A66" s="245"/>
      <c r="B66" s="25">
        <v>7030</v>
      </c>
      <c r="C66" s="96" t="s">
        <v>106</v>
      </c>
      <c r="D66" s="26"/>
      <c r="E66" s="26">
        <v>5986949.5299999993</v>
      </c>
      <c r="F66" s="26">
        <v>199324.42</v>
      </c>
      <c r="G66" s="106">
        <v>6186273.9499999993</v>
      </c>
    </row>
    <row r="67" spans="1:7" x14ac:dyDescent="0.25">
      <c r="A67" s="245"/>
      <c r="B67" s="25">
        <v>7050</v>
      </c>
      <c r="C67" s="96" t="s">
        <v>107</v>
      </c>
      <c r="D67" s="26"/>
      <c r="E67" s="26">
        <v>3253918.83</v>
      </c>
      <c r="F67" s="26"/>
      <c r="G67" s="106">
        <v>3253918.83</v>
      </c>
    </row>
    <row r="68" spans="1:7" x14ac:dyDescent="0.25">
      <c r="A68" s="245"/>
      <c r="B68" s="25">
        <v>7055</v>
      </c>
      <c r="C68" s="96" t="s">
        <v>108</v>
      </c>
      <c r="D68" s="26"/>
      <c r="E68" s="26">
        <v>1460618.48</v>
      </c>
      <c r="F68" s="26">
        <v>546105.27</v>
      </c>
      <c r="G68" s="106">
        <v>2006723.75</v>
      </c>
    </row>
    <row r="69" spans="1:7" x14ac:dyDescent="0.25">
      <c r="A69" s="245"/>
      <c r="B69" s="25">
        <v>7064</v>
      </c>
      <c r="C69" s="96" t="s">
        <v>109</v>
      </c>
      <c r="D69" s="26">
        <v>625041.79</v>
      </c>
      <c r="E69" s="26">
        <v>5344218.28</v>
      </c>
      <c r="F69" s="26">
        <v>54054.239999999998</v>
      </c>
      <c r="G69" s="106">
        <v>6023314.3100000005</v>
      </c>
    </row>
    <row r="70" spans="1:7" x14ac:dyDescent="0.25">
      <c r="A70" s="246"/>
      <c r="B70" s="25">
        <v>7110</v>
      </c>
      <c r="C70" s="96" t="s">
        <v>112</v>
      </c>
      <c r="D70" s="26"/>
      <c r="E70" s="26">
        <v>89536.45</v>
      </c>
      <c r="F70" s="26"/>
      <c r="G70" s="106">
        <v>89536.45</v>
      </c>
    </row>
    <row r="71" spans="1:7" ht="15.75" thickBot="1" x14ac:dyDescent="0.3">
      <c r="A71" s="240" t="s">
        <v>25</v>
      </c>
      <c r="B71" s="241"/>
      <c r="C71" s="81"/>
      <c r="D71" s="107">
        <v>625041.79</v>
      </c>
      <c r="E71" s="107">
        <v>19295438.48</v>
      </c>
      <c r="F71" s="107">
        <v>1222690.4000000001</v>
      </c>
      <c r="G71" s="108">
        <v>21143170.669999998</v>
      </c>
    </row>
    <row r="72" spans="1:7" s="68" customFormat="1" ht="23.45" customHeight="1" thickBot="1" x14ac:dyDescent="0.3">
      <c r="A72" s="251" t="s">
        <v>123</v>
      </c>
      <c r="B72" s="252"/>
      <c r="C72" s="139"/>
      <c r="D72" s="140">
        <v>35550610.609999999</v>
      </c>
      <c r="E72" s="140">
        <v>165949773.33999997</v>
      </c>
      <c r="F72" s="140">
        <v>12568167.819999998</v>
      </c>
      <c r="G72" s="141">
        <v>214068551.76999998</v>
      </c>
    </row>
  </sheetData>
  <mergeCells count="10">
    <mergeCell ref="A63:B63"/>
    <mergeCell ref="A64:A70"/>
    <mergeCell ref="A71:B71"/>
    <mergeCell ref="A72:B72"/>
    <mergeCell ref="A2:A17"/>
    <mergeCell ref="A19:A23"/>
    <mergeCell ref="A24:B24"/>
    <mergeCell ref="A25:A42"/>
    <mergeCell ref="A43:B43"/>
    <mergeCell ref="A44:A6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26C4-0081-4617-930E-491FA8D41B60}">
  <sheetPr>
    <pageSetUpPr fitToPage="1"/>
  </sheetPr>
  <dimension ref="A1:G73"/>
  <sheetViews>
    <sheetView workbookViewId="0">
      <selection sqref="A1:G1048576"/>
    </sheetView>
  </sheetViews>
  <sheetFormatPr defaultRowHeight="15" x14ac:dyDescent="0.25"/>
  <cols>
    <col min="1" max="1" width="18.140625" customWidth="1"/>
    <col min="2" max="2" width="8.85546875" style="12"/>
    <col min="3" max="3" width="49.7109375" bestFit="1" customWidth="1"/>
    <col min="4" max="7" width="14.28515625" customWidth="1"/>
  </cols>
  <sheetData>
    <row r="1" spans="1:7" ht="96.75" thickBot="1" x14ac:dyDescent="0.3">
      <c r="A1" s="182" t="s">
        <v>226</v>
      </c>
      <c r="B1" s="116" t="s">
        <v>0</v>
      </c>
      <c r="C1" s="82" t="s">
        <v>113</v>
      </c>
      <c r="D1" s="131" t="s">
        <v>14</v>
      </c>
      <c r="E1" s="118" t="s">
        <v>15</v>
      </c>
      <c r="F1" s="118" t="s">
        <v>26</v>
      </c>
      <c r="G1" s="119" t="s">
        <v>27</v>
      </c>
    </row>
    <row r="2" spans="1:7" x14ac:dyDescent="0.25">
      <c r="A2" s="253" t="s">
        <v>16</v>
      </c>
      <c r="B2" s="54">
        <v>1010</v>
      </c>
      <c r="C2" s="78" t="s">
        <v>31</v>
      </c>
      <c r="D2" s="74">
        <v>10</v>
      </c>
      <c r="E2" s="50">
        <v>20</v>
      </c>
      <c r="F2" s="50"/>
      <c r="G2" s="51">
        <v>30</v>
      </c>
    </row>
    <row r="3" spans="1:7" x14ac:dyDescent="0.25">
      <c r="A3" s="254"/>
      <c r="B3" s="25">
        <v>1065</v>
      </c>
      <c r="C3" s="79" t="s">
        <v>33</v>
      </c>
      <c r="D3" s="75"/>
      <c r="E3" s="23">
        <v>289</v>
      </c>
      <c r="F3" s="23">
        <v>476</v>
      </c>
      <c r="G3" s="52">
        <v>765</v>
      </c>
    </row>
    <row r="4" spans="1:7" x14ac:dyDescent="0.25">
      <c r="A4" s="254"/>
      <c r="B4" s="25">
        <v>1140</v>
      </c>
      <c r="C4" s="79" t="s">
        <v>35</v>
      </c>
      <c r="D4" s="75">
        <v>249</v>
      </c>
      <c r="E4" s="23">
        <v>783</v>
      </c>
      <c r="F4" s="23">
        <v>1654</v>
      </c>
      <c r="G4" s="52">
        <v>2686</v>
      </c>
    </row>
    <row r="5" spans="1:7" x14ac:dyDescent="0.25">
      <c r="A5" s="254"/>
      <c r="B5" s="25">
        <v>1150</v>
      </c>
      <c r="C5" s="79" t="s">
        <v>36</v>
      </c>
      <c r="D5" s="75"/>
      <c r="E5" s="23">
        <v>78</v>
      </c>
      <c r="F5" s="23"/>
      <c r="G5" s="52">
        <v>78</v>
      </c>
    </row>
    <row r="6" spans="1:7" x14ac:dyDescent="0.25">
      <c r="A6" s="254"/>
      <c r="B6" s="25">
        <v>1155</v>
      </c>
      <c r="C6" s="79" t="s">
        <v>37</v>
      </c>
      <c r="D6" s="75"/>
      <c r="E6" s="23">
        <v>97</v>
      </c>
      <c r="F6" s="23"/>
      <c r="G6" s="52">
        <v>97</v>
      </c>
    </row>
    <row r="7" spans="1:7" x14ac:dyDescent="0.25">
      <c r="A7" s="254"/>
      <c r="B7" s="25">
        <v>1160</v>
      </c>
      <c r="C7" s="79" t="s">
        <v>38</v>
      </c>
      <c r="D7" s="75"/>
      <c r="E7" s="23">
        <v>12</v>
      </c>
      <c r="F7" s="23"/>
      <c r="G7" s="52">
        <v>12</v>
      </c>
    </row>
    <row r="8" spans="1:7" x14ac:dyDescent="0.25">
      <c r="A8" s="254"/>
      <c r="B8" s="25">
        <v>1170</v>
      </c>
      <c r="C8" s="79" t="s">
        <v>39</v>
      </c>
      <c r="D8" s="75"/>
      <c r="E8" s="23">
        <v>121</v>
      </c>
      <c r="F8" s="23"/>
      <c r="G8" s="52">
        <v>121</v>
      </c>
    </row>
    <row r="9" spans="1:7" x14ac:dyDescent="0.25">
      <c r="A9" s="254"/>
      <c r="B9" s="25">
        <v>1200</v>
      </c>
      <c r="C9" s="79" t="s">
        <v>40</v>
      </c>
      <c r="D9" s="75"/>
      <c r="E9" s="23">
        <v>13</v>
      </c>
      <c r="F9" s="23"/>
      <c r="G9" s="52">
        <v>13</v>
      </c>
    </row>
    <row r="10" spans="1:7" x14ac:dyDescent="0.25">
      <c r="A10" s="254"/>
      <c r="B10" s="25">
        <v>1210</v>
      </c>
      <c r="C10" s="79" t="s">
        <v>41</v>
      </c>
      <c r="D10" s="75">
        <v>177</v>
      </c>
      <c r="E10" s="23">
        <v>216</v>
      </c>
      <c r="F10" s="23"/>
      <c r="G10" s="52">
        <v>393</v>
      </c>
    </row>
    <row r="11" spans="1:7" x14ac:dyDescent="0.25">
      <c r="A11" s="254"/>
      <c r="B11" s="25">
        <v>1230</v>
      </c>
      <c r="C11" s="79" t="s">
        <v>43</v>
      </c>
      <c r="D11" s="75"/>
      <c r="E11" s="23">
        <v>76</v>
      </c>
      <c r="F11" s="23">
        <v>35</v>
      </c>
      <c r="G11" s="52">
        <v>111</v>
      </c>
    </row>
    <row r="12" spans="1:7" x14ac:dyDescent="0.25">
      <c r="A12" s="254"/>
      <c r="B12" s="25">
        <v>1256</v>
      </c>
      <c r="C12" s="79" t="s">
        <v>45</v>
      </c>
      <c r="D12" s="75"/>
      <c r="E12" s="23">
        <v>31</v>
      </c>
      <c r="F12" s="23">
        <v>26</v>
      </c>
      <c r="G12" s="52">
        <v>57</v>
      </c>
    </row>
    <row r="13" spans="1:7" x14ac:dyDescent="0.25">
      <c r="A13" s="254"/>
      <c r="B13" s="25">
        <v>1290</v>
      </c>
      <c r="C13" s="79" t="s">
        <v>46</v>
      </c>
      <c r="D13" s="75">
        <v>24</v>
      </c>
      <c r="E13" s="23">
        <v>99</v>
      </c>
      <c r="F13" s="23">
        <v>112</v>
      </c>
      <c r="G13" s="52">
        <v>235</v>
      </c>
    </row>
    <row r="14" spans="1:7" x14ac:dyDescent="0.25">
      <c r="A14" s="254"/>
      <c r="B14" s="25">
        <v>1295</v>
      </c>
      <c r="C14" s="79" t="s">
        <v>48</v>
      </c>
      <c r="D14" s="75"/>
      <c r="E14" s="23">
        <v>18</v>
      </c>
      <c r="F14" s="23"/>
      <c r="G14" s="52">
        <v>18</v>
      </c>
    </row>
    <row r="15" spans="1:7" x14ac:dyDescent="0.25">
      <c r="A15" s="254"/>
      <c r="B15" s="25">
        <v>1300</v>
      </c>
      <c r="C15" s="79" t="s">
        <v>49</v>
      </c>
      <c r="D15" s="75"/>
      <c r="E15" s="23">
        <v>62</v>
      </c>
      <c r="F15" s="23"/>
      <c r="G15" s="52">
        <v>62</v>
      </c>
    </row>
    <row r="16" spans="1:7" x14ac:dyDescent="0.25">
      <c r="A16" s="254"/>
      <c r="B16" s="25">
        <v>1310</v>
      </c>
      <c r="C16" s="79" t="s">
        <v>50</v>
      </c>
      <c r="D16" s="75"/>
      <c r="E16" s="23">
        <v>65</v>
      </c>
      <c r="F16" s="23">
        <v>65</v>
      </c>
      <c r="G16" s="52">
        <v>130</v>
      </c>
    </row>
    <row r="17" spans="1:7" x14ac:dyDescent="0.25">
      <c r="A17" s="254"/>
      <c r="B17" s="25">
        <v>1320</v>
      </c>
      <c r="C17" s="79" t="s">
        <v>51</v>
      </c>
      <c r="D17" s="75">
        <v>6</v>
      </c>
      <c r="E17" s="23">
        <v>7</v>
      </c>
      <c r="F17" s="23"/>
      <c r="G17" s="52">
        <v>13</v>
      </c>
    </row>
    <row r="18" spans="1:7" x14ac:dyDescent="0.25">
      <c r="A18" s="254"/>
      <c r="B18" s="25">
        <v>7064</v>
      </c>
      <c r="C18" s="79" t="s">
        <v>109</v>
      </c>
      <c r="D18" s="75"/>
      <c r="E18" s="23">
        <v>67</v>
      </c>
      <c r="F18" s="23"/>
      <c r="G18" s="52">
        <v>67</v>
      </c>
    </row>
    <row r="19" spans="1:7" ht="15.75" thickBot="1" x14ac:dyDescent="0.3">
      <c r="A19" s="240" t="s">
        <v>17</v>
      </c>
      <c r="B19" s="241"/>
      <c r="C19" s="80"/>
      <c r="D19" s="76">
        <v>466</v>
      </c>
      <c r="E19" s="56">
        <v>2054</v>
      </c>
      <c r="F19" s="56">
        <v>2368</v>
      </c>
      <c r="G19" s="57">
        <v>4888</v>
      </c>
    </row>
    <row r="20" spans="1:7" x14ac:dyDescent="0.25">
      <c r="A20" s="253" t="s">
        <v>18</v>
      </c>
      <c r="B20" s="54">
        <v>2228</v>
      </c>
      <c r="C20" s="78" t="s">
        <v>52</v>
      </c>
      <c r="D20" s="74">
        <v>12</v>
      </c>
      <c r="E20" s="50"/>
      <c r="F20" s="50"/>
      <c r="G20" s="51">
        <v>12</v>
      </c>
    </row>
    <row r="21" spans="1:7" x14ac:dyDescent="0.25">
      <c r="A21" s="254"/>
      <c r="B21" s="25">
        <v>2250</v>
      </c>
      <c r="C21" s="79" t="s">
        <v>53</v>
      </c>
      <c r="D21" s="75"/>
      <c r="E21" s="23"/>
      <c r="F21" s="23">
        <v>0</v>
      </c>
      <c r="G21" s="52">
        <v>0</v>
      </c>
    </row>
    <row r="22" spans="1:7" x14ac:dyDescent="0.25">
      <c r="A22" s="254"/>
      <c r="B22" s="25">
        <v>2290</v>
      </c>
      <c r="C22" s="79" t="s">
        <v>54</v>
      </c>
      <c r="D22" s="75"/>
      <c r="E22" s="23">
        <v>70</v>
      </c>
      <c r="F22" s="23"/>
      <c r="G22" s="52">
        <v>70</v>
      </c>
    </row>
    <row r="23" spans="1:7" x14ac:dyDescent="0.25">
      <c r="A23" s="254"/>
      <c r="B23" s="25">
        <v>2351</v>
      </c>
      <c r="C23" s="79" t="s">
        <v>56</v>
      </c>
      <c r="D23" s="75"/>
      <c r="E23" s="23"/>
      <c r="F23" s="23">
        <v>49</v>
      </c>
      <c r="G23" s="52">
        <v>49</v>
      </c>
    </row>
    <row r="24" spans="1:7" x14ac:dyDescent="0.25">
      <c r="A24" s="254"/>
      <c r="B24" s="25">
        <v>2360</v>
      </c>
      <c r="C24" s="79" t="s">
        <v>57</v>
      </c>
      <c r="D24" s="75"/>
      <c r="E24" s="23">
        <v>6</v>
      </c>
      <c r="F24" s="23"/>
      <c r="G24" s="52">
        <v>6</v>
      </c>
    </row>
    <row r="25" spans="1:7" x14ac:dyDescent="0.25">
      <c r="A25" s="254"/>
      <c r="B25" s="25">
        <v>2455</v>
      </c>
      <c r="C25" s="79" t="s">
        <v>59</v>
      </c>
      <c r="D25" s="75"/>
      <c r="E25" s="23"/>
      <c r="F25" s="23">
        <v>76</v>
      </c>
      <c r="G25" s="52">
        <v>76</v>
      </c>
    </row>
    <row r="26" spans="1:7" x14ac:dyDescent="0.25">
      <c r="A26" s="254"/>
      <c r="B26" s="25">
        <v>2600</v>
      </c>
      <c r="C26" s="79" t="s">
        <v>60</v>
      </c>
      <c r="D26" s="75">
        <v>2</v>
      </c>
      <c r="E26" s="23">
        <v>13</v>
      </c>
      <c r="F26" s="23"/>
      <c r="G26" s="52">
        <v>15</v>
      </c>
    </row>
    <row r="27" spans="1:7" x14ac:dyDescent="0.25">
      <c r="A27" s="254"/>
      <c r="B27" s="25">
        <v>2630</v>
      </c>
      <c r="C27" s="79" t="s">
        <v>61</v>
      </c>
      <c r="D27" s="75">
        <v>12</v>
      </c>
      <c r="E27" s="23">
        <v>59</v>
      </c>
      <c r="F27" s="23"/>
      <c r="G27" s="52">
        <v>71</v>
      </c>
    </row>
    <row r="28" spans="1:7" ht="15.75" thickBot="1" x14ac:dyDescent="0.3">
      <c r="A28" s="240" t="s">
        <v>19</v>
      </c>
      <c r="B28" s="241"/>
      <c r="C28" s="80"/>
      <c r="D28" s="76">
        <v>26</v>
      </c>
      <c r="E28" s="56">
        <v>148</v>
      </c>
      <c r="F28" s="56">
        <v>125</v>
      </c>
      <c r="G28" s="57">
        <v>299</v>
      </c>
    </row>
    <row r="29" spans="1:7" x14ac:dyDescent="0.25">
      <c r="A29" s="253" t="s">
        <v>20</v>
      </c>
      <c r="B29" s="54">
        <v>3060</v>
      </c>
      <c r="C29" s="78" t="s">
        <v>62</v>
      </c>
      <c r="D29" s="74"/>
      <c r="E29" s="50">
        <v>63</v>
      </c>
      <c r="F29" s="50"/>
      <c r="G29" s="51">
        <v>63</v>
      </c>
    </row>
    <row r="30" spans="1:7" x14ac:dyDescent="0.25">
      <c r="A30" s="254"/>
      <c r="B30" s="25">
        <v>3070</v>
      </c>
      <c r="C30" s="79" t="s">
        <v>63</v>
      </c>
      <c r="D30" s="75"/>
      <c r="E30" s="23">
        <v>210</v>
      </c>
      <c r="F30" s="23">
        <v>178</v>
      </c>
      <c r="G30" s="52">
        <v>388</v>
      </c>
    </row>
    <row r="31" spans="1:7" x14ac:dyDescent="0.25">
      <c r="A31" s="254"/>
      <c r="B31" s="25">
        <v>3100</v>
      </c>
      <c r="C31" s="79" t="s">
        <v>64</v>
      </c>
      <c r="D31" s="75"/>
      <c r="E31" s="23">
        <v>181</v>
      </c>
      <c r="F31" s="23">
        <v>250</v>
      </c>
      <c r="G31" s="52">
        <v>431</v>
      </c>
    </row>
    <row r="32" spans="1:7" x14ac:dyDescent="0.25">
      <c r="A32" s="254"/>
      <c r="B32" s="25">
        <v>3120</v>
      </c>
      <c r="C32" s="79" t="s">
        <v>65</v>
      </c>
      <c r="D32" s="75"/>
      <c r="E32" s="23"/>
      <c r="F32" s="23">
        <v>14</v>
      </c>
      <c r="G32" s="52">
        <v>14</v>
      </c>
    </row>
    <row r="33" spans="1:7" x14ac:dyDescent="0.25">
      <c r="A33" s="254"/>
      <c r="B33" s="25">
        <v>3140</v>
      </c>
      <c r="C33" s="79" t="s">
        <v>66</v>
      </c>
      <c r="D33" s="75">
        <v>3</v>
      </c>
      <c r="E33" s="23">
        <v>120</v>
      </c>
      <c r="F33" s="23"/>
      <c r="G33" s="52">
        <v>123</v>
      </c>
    </row>
    <row r="34" spans="1:7" x14ac:dyDescent="0.25">
      <c r="A34" s="254"/>
      <c r="B34" s="25">
        <v>3200</v>
      </c>
      <c r="C34" s="79" t="s">
        <v>68</v>
      </c>
      <c r="D34" s="75"/>
      <c r="E34" s="23">
        <v>23</v>
      </c>
      <c r="F34" s="23"/>
      <c r="G34" s="52">
        <v>23</v>
      </c>
    </row>
    <row r="35" spans="1:7" x14ac:dyDescent="0.25">
      <c r="A35" s="254"/>
      <c r="B35" s="25">
        <v>3230</v>
      </c>
      <c r="C35" s="79" t="s">
        <v>71</v>
      </c>
      <c r="D35" s="75">
        <v>50</v>
      </c>
      <c r="E35" s="23">
        <v>28</v>
      </c>
      <c r="F35" s="23"/>
      <c r="G35" s="52">
        <v>78</v>
      </c>
    </row>
    <row r="36" spans="1:7" x14ac:dyDescent="0.25">
      <c r="A36" s="254"/>
      <c r="B36" s="25">
        <v>3240</v>
      </c>
      <c r="C36" s="79" t="s">
        <v>72</v>
      </c>
      <c r="D36" s="75"/>
      <c r="E36" s="23"/>
      <c r="F36" s="23">
        <v>153</v>
      </c>
      <c r="G36" s="52">
        <v>153</v>
      </c>
    </row>
    <row r="37" spans="1:7" x14ac:dyDescent="0.25">
      <c r="A37" s="254"/>
      <c r="B37" s="25">
        <v>3280</v>
      </c>
      <c r="C37" s="79" t="s">
        <v>73</v>
      </c>
      <c r="D37" s="75"/>
      <c r="E37" s="23"/>
      <c r="F37" s="23">
        <v>150</v>
      </c>
      <c r="G37" s="52">
        <v>150</v>
      </c>
    </row>
    <row r="38" spans="1:7" x14ac:dyDescent="0.25">
      <c r="A38" s="254"/>
      <c r="B38" s="25">
        <v>3320</v>
      </c>
      <c r="C38" s="79" t="s">
        <v>75</v>
      </c>
      <c r="D38" s="75"/>
      <c r="E38" s="23">
        <v>59</v>
      </c>
      <c r="F38" s="23">
        <v>0</v>
      </c>
      <c r="G38" s="52">
        <v>59</v>
      </c>
    </row>
    <row r="39" spans="1:7" x14ac:dyDescent="0.25">
      <c r="A39" s="254"/>
      <c r="B39" s="25">
        <v>3330</v>
      </c>
      <c r="C39" s="79" t="s">
        <v>76</v>
      </c>
      <c r="D39" s="75">
        <v>21</v>
      </c>
      <c r="E39" s="23">
        <v>39</v>
      </c>
      <c r="F39" s="23"/>
      <c r="G39" s="52">
        <v>60</v>
      </c>
    </row>
    <row r="40" spans="1:7" x14ac:dyDescent="0.25">
      <c r="A40" s="254"/>
      <c r="B40" s="25">
        <v>3380</v>
      </c>
      <c r="C40" s="79" t="s">
        <v>77</v>
      </c>
      <c r="D40" s="75"/>
      <c r="E40" s="23">
        <v>85</v>
      </c>
      <c r="F40" s="23"/>
      <c r="G40" s="52">
        <v>85</v>
      </c>
    </row>
    <row r="41" spans="1:7" x14ac:dyDescent="0.25">
      <c r="A41" s="254"/>
      <c r="B41" s="25">
        <v>3390</v>
      </c>
      <c r="C41" s="79" t="s">
        <v>78</v>
      </c>
      <c r="D41" s="75"/>
      <c r="E41" s="23">
        <v>51</v>
      </c>
      <c r="F41" s="23"/>
      <c r="G41" s="52">
        <v>51</v>
      </c>
    </row>
    <row r="42" spans="1:7" x14ac:dyDescent="0.25">
      <c r="A42" s="254"/>
      <c r="B42" s="25">
        <v>3410</v>
      </c>
      <c r="C42" s="79" t="s">
        <v>79</v>
      </c>
      <c r="D42" s="75"/>
      <c r="E42" s="23">
        <v>175</v>
      </c>
      <c r="F42" s="23">
        <v>168</v>
      </c>
      <c r="G42" s="52">
        <v>343</v>
      </c>
    </row>
    <row r="43" spans="1:7" x14ac:dyDescent="0.25">
      <c r="A43" s="254"/>
      <c r="B43" s="25">
        <v>3421</v>
      </c>
      <c r="C43" s="79" t="s">
        <v>80</v>
      </c>
      <c r="D43" s="75"/>
      <c r="E43" s="23">
        <v>24</v>
      </c>
      <c r="F43" s="23"/>
      <c r="G43" s="52">
        <v>24</v>
      </c>
    </row>
    <row r="44" spans="1:7" x14ac:dyDescent="0.25">
      <c r="A44" s="254"/>
      <c r="B44" s="25">
        <v>3431</v>
      </c>
      <c r="C44" s="79" t="s">
        <v>81</v>
      </c>
      <c r="D44" s="75"/>
      <c r="E44" s="23"/>
      <c r="F44" s="23">
        <v>57</v>
      </c>
      <c r="G44" s="52">
        <v>57</v>
      </c>
    </row>
    <row r="45" spans="1:7" x14ac:dyDescent="0.25">
      <c r="A45" s="254"/>
      <c r="B45" s="25">
        <v>3440</v>
      </c>
      <c r="C45" s="79" t="s">
        <v>82</v>
      </c>
      <c r="D45" s="75"/>
      <c r="E45" s="23">
        <v>66</v>
      </c>
      <c r="F45" s="23">
        <v>63</v>
      </c>
      <c r="G45" s="52">
        <v>129</v>
      </c>
    </row>
    <row r="46" spans="1:7" ht="15.75" thickBot="1" x14ac:dyDescent="0.3">
      <c r="A46" s="240" t="s">
        <v>21</v>
      </c>
      <c r="B46" s="241"/>
      <c r="C46" s="80"/>
      <c r="D46" s="76">
        <v>74</v>
      </c>
      <c r="E46" s="56">
        <v>1124</v>
      </c>
      <c r="F46" s="56">
        <v>1033</v>
      </c>
      <c r="G46" s="57">
        <v>2231</v>
      </c>
    </row>
    <row r="47" spans="1:7" x14ac:dyDescent="0.25">
      <c r="A47" s="253" t="s">
        <v>22</v>
      </c>
      <c r="B47" s="54">
        <v>4015</v>
      </c>
      <c r="C47" s="78" t="s">
        <v>83</v>
      </c>
      <c r="D47" s="74"/>
      <c r="E47" s="50">
        <v>118</v>
      </c>
      <c r="F47" s="50"/>
      <c r="G47" s="51">
        <v>118</v>
      </c>
    </row>
    <row r="48" spans="1:7" x14ac:dyDescent="0.25">
      <c r="A48" s="254"/>
      <c r="B48" s="25">
        <v>4040</v>
      </c>
      <c r="C48" s="79" t="s">
        <v>84</v>
      </c>
      <c r="D48" s="75"/>
      <c r="E48" s="23">
        <v>24</v>
      </c>
      <c r="F48" s="23">
        <v>0</v>
      </c>
      <c r="G48" s="52">
        <v>24</v>
      </c>
    </row>
    <row r="49" spans="1:7" x14ac:dyDescent="0.25">
      <c r="A49" s="254"/>
      <c r="B49" s="25">
        <v>4070</v>
      </c>
      <c r="C49" s="79" t="s">
        <v>85</v>
      </c>
      <c r="D49" s="75">
        <v>13</v>
      </c>
      <c r="E49" s="23">
        <v>259</v>
      </c>
      <c r="F49" s="23"/>
      <c r="G49" s="52">
        <v>272</v>
      </c>
    </row>
    <row r="50" spans="1:7" x14ac:dyDescent="0.25">
      <c r="A50" s="254"/>
      <c r="B50" s="25">
        <v>4090</v>
      </c>
      <c r="C50" s="79" t="s">
        <v>86</v>
      </c>
      <c r="D50" s="75"/>
      <c r="E50" s="23">
        <v>56</v>
      </c>
      <c r="F50" s="23"/>
      <c r="G50" s="52">
        <v>56</v>
      </c>
    </row>
    <row r="51" spans="1:7" x14ac:dyDescent="0.25">
      <c r="A51" s="254"/>
      <c r="B51" s="25">
        <v>4150</v>
      </c>
      <c r="C51" s="79" t="s">
        <v>88</v>
      </c>
      <c r="D51" s="75">
        <v>28</v>
      </c>
      <c r="E51" s="23"/>
      <c r="F51" s="23">
        <v>204</v>
      </c>
      <c r="G51" s="52">
        <v>232</v>
      </c>
    </row>
    <row r="52" spans="1:7" x14ac:dyDescent="0.25">
      <c r="A52" s="254"/>
      <c r="B52" s="25">
        <v>4160</v>
      </c>
      <c r="C52" s="79" t="s">
        <v>89</v>
      </c>
      <c r="D52" s="75"/>
      <c r="E52" s="23">
        <v>432</v>
      </c>
      <c r="F52" s="23">
        <v>447</v>
      </c>
      <c r="G52" s="52">
        <v>879</v>
      </c>
    </row>
    <row r="53" spans="1:7" x14ac:dyDescent="0.25">
      <c r="A53" s="254"/>
      <c r="B53" s="25">
        <v>4190</v>
      </c>
      <c r="C53" s="79" t="s">
        <v>90</v>
      </c>
      <c r="D53" s="75"/>
      <c r="E53" s="23">
        <v>18</v>
      </c>
      <c r="F53" s="23"/>
      <c r="G53" s="52">
        <v>18</v>
      </c>
    </row>
    <row r="54" spans="1:7" x14ac:dyDescent="0.25">
      <c r="A54" s="254"/>
      <c r="B54" s="25">
        <v>4200</v>
      </c>
      <c r="C54" s="79" t="s">
        <v>91</v>
      </c>
      <c r="D54" s="75"/>
      <c r="E54" s="23">
        <v>71</v>
      </c>
      <c r="F54" s="23">
        <v>14</v>
      </c>
      <c r="G54" s="52">
        <v>85</v>
      </c>
    </row>
    <row r="55" spans="1:7" x14ac:dyDescent="0.25">
      <c r="A55" s="254"/>
      <c r="B55" s="25">
        <v>4220</v>
      </c>
      <c r="C55" s="79" t="s">
        <v>92</v>
      </c>
      <c r="D55" s="75"/>
      <c r="E55" s="23"/>
      <c r="F55" s="23">
        <v>0</v>
      </c>
      <c r="G55" s="52">
        <v>0</v>
      </c>
    </row>
    <row r="56" spans="1:7" x14ac:dyDescent="0.25">
      <c r="A56" s="254"/>
      <c r="B56" s="25">
        <v>4230</v>
      </c>
      <c r="C56" s="79" t="s">
        <v>93</v>
      </c>
      <c r="D56" s="75">
        <v>18</v>
      </c>
      <c r="E56" s="23">
        <v>36</v>
      </c>
      <c r="F56" s="23"/>
      <c r="G56" s="52">
        <v>54</v>
      </c>
    </row>
    <row r="57" spans="1:7" x14ac:dyDescent="0.25">
      <c r="A57" s="254"/>
      <c r="B57" s="25">
        <v>4270</v>
      </c>
      <c r="C57" s="79" t="s">
        <v>96</v>
      </c>
      <c r="D57" s="75"/>
      <c r="E57" s="23">
        <v>140</v>
      </c>
      <c r="F57" s="23">
        <v>140</v>
      </c>
      <c r="G57" s="52">
        <v>280</v>
      </c>
    </row>
    <row r="58" spans="1:7" x14ac:dyDescent="0.25">
      <c r="A58" s="254"/>
      <c r="B58" s="25">
        <v>4280</v>
      </c>
      <c r="C58" s="79" t="s">
        <v>97</v>
      </c>
      <c r="D58" s="75">
        <v>72</v>
      </c>
      <c r="E58" s="23"/>
      <c r="F58" s="23"/>
      <c r="G58" s="52">
        <v>72</v>
      </c>
    </row>
    <row r="59" spans="1:7" x14ac:dyDescent="0.25">
      <c r="A59" s="254"/>
      <c r="B59" s="25">
        <v>4290</v>
      </c>
      <c r="C59" s="79" t="s">
        <v>98</v>
      </c>
      <c r="D59" s="75">
        <v>17</v>
      </c>
      <c r="E59" s="23"/>
      <c r="F59" s="23"/>
      <c r="G59" s="52">
        <v>17</v>
      </c>
    </row>
    <row r="60" spans="1:7" x14ac:dyDescent="0.25">
      <c r="A60" s="254"/>
      <c r="B60" s="25">
        <v>4310</v>
      </c>
      <c r="C60" s="79" t="s">
        <v>99</v>
      </c>
      <c r="D60" s="75"/>
      <c r="E60" s="23"/>
      <c r="F60" s="23">
        <v>178</v>
      </c>
      <c r="G60" s="52">
        <v>178</v>
      </c>
    </row>
    <row r="61" spans="1:7" x14ac:dyDescent="0.25">
      <c r="A61" s="254"/>
      <c r="B61" s="25">
        <v>4320</v>
      </c>
      <c r="C61" s="79" t="s">
        <v>100</v>
      </c>
      <c r="D61" s="75"/>
      <c r="E61" s="23">
        <v>46</v>
      </c>
      <c r="F61" s="23"/>
      <c r="G61" s="52">
        <v>46</v>
      </c>
    </row>
    <row r="62" spans="1:7" x14ac:dyDescent="0.25">
      <c r="A62" s="254"/>
      <c r="B62" s="25">
        <v>4340</v>
      </c>
      <c r="C62" s="79" t="s">
        <v>101</v>
      </c>
      <c r="D62" s="75"/>
      <c r="E62" s="23">
        <v>3</v>
      </c>
      <c r="F62" s="23">
        <v>105</v>
      </c>
      <c r="G62" s="52">
        <v>108</v>
      </c>
    </row>
    <row r="63" spans="1:7" x14ac:dyDescent="0.25">
      <c r="A63" s="254"/>
      <c r="B63" s="25">
        <v>4350</v>
      </c>
      <c r="C63" s="79" t="s">
        <v>102</v>
      </c>
      <c r="D63" s="75">
        <v>16</v>
      </c>
      <c r="E63" s="23">
        <v>26</v>
      </c>
      <c r="F63" s="23"/>
      <c r="G63" s="52">
        <v>42</v>
      </c>
    </row>
    <row r="64" spans="1:7" ht="15.75" thickBot="1" x14ac:dyDescent="0.3">
      <c r="A64" s="240" t="s">
        <v>23</v>
      </c>
      <c r="B64" s="241"/>
      <c r="C64" s="80"/>
      <c r="D64" s="76">
        <v>164</v>
      </c>
      <c r="E64" s="56">
        <v>1229</v>
      </c>
      <c r="F64" s="56">
        <v>1088</v>
      </c>
      <c r="G64" s="57">
        <v>2481</v>
      </c>
    </row>
    <row r="65" spans="1:7" x14ac:dyDescent="0.25">
      <c r="A65" s="253" t="s">
        <v>24</v>
      </c>
      <c r="B65" s="54">
        <v>7000</v>
      </c>
      <c r="C65" s="78" t="s">
        <v>104</v>
      </c>
      <c r="D65" s="74"/>
      <c r="E65" s="50">
        <v>274</v>
      </c>
      <c r="F65" s="50">
        <v>38</v>
      </c>
      <c r="G65" s="51">
        <v>312</v>
      </c>
    </row>
    <row r="66" spans="1:7" x14ac:dyDescent="0.25">
      <c r="A66" s="254"/>
      <c r="B66" s="25">
        <v>7030</v>
      </c>
      <c r="C66" s="79" t="s">
        <v>106</v>
      </c>
      <c r="D66" s="75"/>
      <c r="E66" s="23">
        <v>146</v>
      </c>
      <c r="F66" s="23">
        <v>55</v>
      </c>
      <c r="G66" s="52">
        <v>201</v>
      </c>
    </row>
    <row r="67" spans="1:7" x14ac:dyDescent="0.25">
      <c r="A67" s="254"/>
      <c r="B67" s="25">
        <v>7050</v>
      </c>
      <c r="C67" s="79" t="s">
        <v>107</v>
      </c>
      <c r="D67" s="75">
        <v>6</v>
      </c>
      <c r="E67" s="23"/>
      <c r="F67" s="23"/>
      <c r="G67" s="52">
        <v>6</v>
      </c>
    </row>
    <row r="68" spans="1:7" x14ac:dyDescent="0.25">
      <c r="A68" s="254"/>
      <c r="B68" s="25">
        <v>7055</v>
      </c>
      <c r="C68" s="79" t="s">
        <v>108</v>
      </c>
      <c r="D68" s="75"/>
      <c r="E68" s="23">
        <v>35</v>
      </c>
      <c r="F68" s="23">
        <v>114</v>
      </c>
      <c r="G68" s="52">
        <v>149</v>
      </c>
    </row>
    <row r="69" spans="1:7" x14ac:dyDescent="0.25">
      <c r="A69" s="254"/>
      <c r="B69" s="25">
        <v>7064</v>
      </c>
      <c r="C69" s="79" t="s">
        <v>109</v>
      </c>
      <c r="D69" s="75"/>
      <c r="E69" s="23">
        <v>79</v>
      </c>
      <c r="F69" s="23">
        <v>22</v>
      </c>
      <c r="G69" s="52">
        <v>101</v>
      </c>
    </row>
    <row r="70" spans="1:7" x14ac:dyDescent="0.25">
      <c r="A70" s="254"/>
      <c r="B70" s="25">
        <v>7070</v>
      </c>
      <c r="C70" s="79" t="s">
        <v>110</v>
      </c>
      <c r="D70" s="75"/>
      <c r="E70" s="23">
        <v>19</v>
      </c>
      <c r="F70" s="23">
        <v>125</v>
      </c>
      <c r="G70" s="52">
        <v>144</v>
      </c>
    </row>
    <row r="71" spans="1:7" x14ac:dyDescent="0.25">
      <c r="A71" s="254"/>
      <c r="B71" s="25">
        <v>7090</v>
      </c>
      <c r="C71" s="79" t="s">
        <v>111</v>
      </c>
      <c r="D71" s="75">
        <v>5</v>
      </c>
      <c r="E71" s="23">
        <v>8</v>
      </c>
      <c r="F71" s="23">
        <v>61</v>
      </c>
      <c r="G71" s="52">
        <v>74</v>
      </c>
    </row>
    <row r="72" spans="1:7" ht="15.75" thickBot="1" x14ac:dyDescent="0.3">
      <c r="A72" s="240" t="s">
        <v>25</v>
      </c>
      <c r="B72" s="241"/>
      <c r="C72" s="81"/>
      <c r="D72" s="76">
        <v>11</v>
      </c>
      <c r="E72" s="56">
        <v>561</v>
      </c>
      <c r="F72" s="56">
        <v>415</v>
      </c>
      <c r="G72" s="57">
        <v>987</v>
      </c>
    </row>
    <row r="73" spans="1:7" ht="18" customHeight="1" thickBot="1" x14ac:dyDescent="0.3">
      <c r="A73" s="242" t="s">
        <v>123</v>
      </c>
      <c r="B73" s="243"/>
      <c r="C73" s="82"/>
      <c r="D73" s="77">
        <v>741</v>
      </c>
      <c r="E73" s="66">
        <v>5116</v>
      </c>
      <c r="F73" s="66">
        <v>5029</v>
      </c>
      <c r="G73" s="67">
        <v>10886</v>
      </c>
    </row>
  </sheetData>
  <mergeCells count="11">
    <mergeCell ref="A72:B72"/>
    <mergeCell ref="A73:B73"/>
    <mergeCell ref="A2:A18"/>
    <mergeCell ref="A20:A27"/>
    <mergeCell ref="A29:A45"/>
    <mergeCell ref="A47:A63"/>
    <mergeCell ref="A65:A71"/>
    <mergeCell ref="A19:B19"/>
    <mergeCell ref="A28:B28"/>
    <mergeCell ref="A46:B46"/>
    <mergeCell ref="A64:B6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0EAF4-C4E4-4ACD-9C56-6B66FE5AD086}">
  <sheetPr>
    <pageSetUpPr fitToPage="1"/>
  </sheetPr>
  <dimension ref="A1:G73"/>
  <sheetViews>
    <sheetView workbookViewId="0">
      <selection sqref="A1:G1048576"/>
    </sheetView>
  </sheetViews>
  <sheetFormatPr defaultRowHeight="15" x14ac:dyDescent="0.25"/>
  <cols>
    <col min="1" max="1" width="22" customWidth="1"/>
    <col min="2" max="2" width="5" bestFit="1" customWidth="1"/>
    <col min="3" max="3" width="49.7109375" bestFit="1" customWidth="1"/>
    <col min="4" max="4" width="16.28515625" bestFit="1" customWidth="1"/>
    <col min="5" max="5" width="15.28515625" customWidth="1"/>
    <col min="6" max="6" width="15" bestFit="1" customWidth="1"/>
    <col min="7" max="7" width="14.5703125" customWidth="1"/>
  </cols>
  <sheetData>
    <row r="1" spans="1:7" ht="82.5" thickBot="1" x14ac:dyDescent="0.3">
      <c r="A1" s="182" t="s">
        <v>231</v>
      </c>
      <c r="B1" s="116" t="s">
        <v>0</v>
      </c>
      <c r="C1" s="82" t="s">
        <v>113</v>
      </c>
      <c r="D1" s="131" t="s">
        <v>14</v>
      </c>
      <c r="E1" s="118" t="s">
        <v>15</v>
      </c>
      <c r="F1" s="118" t="s">
        <v>26</v>
      </c>
      <c r="G1" s="119" t="s">
        <v>27</v>
      </c>
    </row>
    <row r="2" spans="1:7" x14ac:dyDescent="0.25">
      <c r="A2" s="253" t="s">
        <v>16</v>
      </c>
      <c r="B2" s="54">
        <v>1010</v>
      </c>
      <c r="C2" s="78" t="s">
        <v>31</v>
      </c>
      <c r="D2" s="109">
        <v>1233331.43</v>
      </c>
      <c r="E2" s="104">
        <v>1282275.2799999998</v>
      </c>
      <c r="F2" s="104"/>
      <c r="G2" s="105">
        <v>2515606.71</v>
      </c>
    </row>
    <row r="3" spans="1:7" x14ac:dyDescent="0.25">
      <c r="A3" s="254"/>
      <c r="B3" s="25">
        <v>1065</v>
      </c>
      <c r="C3" s="79" t="s">
        <v>33</v>
      </c>
      <c r="D3" s="110"/>
      <c r="E3" s="26">
        <v>3011765.0300000003</v>
      </c>
      <c r="F3" s="26">
        <v>3197605.7600000002</v>
      </c>
      <c r="G3" s="106">
        <v>6209370.790000001</v>
      </c>
    </row>
    <row r="4" spans="1:7" x14ac:dyDescent="0.25">
      <c r="A4" s="254"/>
      <c r="B4" s="25">
        <v>1140</v>
      </c>
      <c r="C4" s="79" t="s">
        <v>35</v>
      </c>
      <c r="D4" s="110">
        <v>33012634.91</v>
      </c>
      <c r="E4" s="26">
        <v>25870693.829999998</v>
      </c>
      <c r="F4" s="26">
        <v>6444885.4099999992</v>
      </c>
      <c r="G4" s="106">
        <v>65328214.149999991</v>
      </c>
    </row>
    <row r="5" spans="1:7" x14ac:dyDescent="0.25">
      <c r="A5" s="254"/>
      <c r="B5" s="25">
        <v>1150</v>
      </c>
      <c r="C5" s="79" t="s">
        <v>36</v>
      </c>
      <c r="D5" s="110"/>
      <c r="E5" s="26">
        <v>6550187.1799999997</v>
      </c>
      <c r="F5" s="26"/>
      <c r="G5" s="106">
        <v>6550187.1799999997</v>
      </c>
    </row>
    <row r="6" spans="1:7" x14ac:dyDescent="0.25">
      <c r="A6" s="254"/>
      <c r="B6" s="25">
        <v>1155</v>
      </c>
      <c r="C6" s="79" t="s">
        <v>37</v>
      </c>
      <c r="D6" s="110"/>
      <c r="E6" s="26">
        <v>2518278.96</v>
      </c>
      <c r="F6" s="26"/>
      <c r="G6" s="106">
        <v>2518278.96</v>
      </c>
    </row>
    <row r="7" spans="1:7" x14ac:dyDescent="0.25">
      <c r="A7" s="254"/>
      <c r="B7" s="25">
        <v>1160</v>
      </c>
      <c r="C7" s="79" t="s">
        <v>38</v>
      </c>
      <c r="D7" s="110"/>
      <c r="E7" s="26">
        <v>856765.88</v>
      </c>
      <c r="F7" s="26"/>
      <c r="G7" s="106">
        <v>856765.88</v>
      </c>
    </row>
    <row r="8" spans="1:7" x14ac:dyDescent="0.25">
      <c r="A8" s="254"/>
      <c r="B8" s="25">
        <v>1170</v>
      </c>
      <c r="C8" s="79" t="s">
        <v>39</v>
      </c>
      <c r="D8" s="110"/>
      <c r="E8" s="26">
        <v>1167767.98</v>
      </c>
      <c r="F8" s="26"/>
      <c r="G8" s="106">
        <v>1167767.98</v>
      </c>
    </row>
    <row r="9" spans="1:7" x14ac:dyDescent="0.25">
      <c r="A9" s="254"/>
      <c r="B9" s="25">
        <v>1200</v>
      </c>
      <c r="C9" s="79" t="s">
        <v>40</v>
      </c>
      <c r="D9" s="110"/>
      <c r="E9" s="26">
        <v>1260517.97</v>
      </c>
      <c r="F9" s="26"/>
      <c r="G9" s="106">
        <v>1260517.97</v>
      </c>
    </row>
    <row r="10" spans="1:7" x14ac:dyDescent="0.25">
      <c r="A10" s="254"/>
      <c r="B10" s="25">
        <v>1210</v>
      </c>
      <c r="C10" s="79" t="s">
        <v>41</v>
      </c>
      <c r="D10" s="110">
        <v>23017618.57</v>
      </c>
      <c r="E10" s="26">
        <v>22411315.379999999</v>
      </c>
      <c r="F10" s="26"/>
      <c r="G10" s="106">
        <v>45428933.950000003</v>
      </c>
    </row>
    <row r="11" spans="1:7" x14ac:dyDescent="0.25">
      <c r="A11" s="254"/>
      <c r="B11" s="25">
        <v>1230</v>
      </c>
      <c r="C11" s="79" t="s">
        <v>43</v>
      </c>
      <c r="D11" s="110"/>
      <c r="E11" s="26">
        <v>746031.77</v>
      </c>
      <c r="F11" s="26">
        <v>82417</v>
      </c>
      <c r="G11" s="106">
        <v>828448.77</v>
      </c>
    </row>
    <row r="12" spans="1:7" x14ac:dyDescent="0.25">
      <c r="A12" s="254"/>
      <c r="B12" s="25">
        <v>1256</v>
      </c>
      <c r="C12" s="79" t="s">
        <v>45</v>
      </c>
      <c r="D12" s="110"/>
      <c r="E12" s="26">
        <v>200452.37</v>
      </c>
      <c r="F12" s="26">
        <v>35235.54</v>
      </c>
      <c r="G12" s="106">
        <v>235687.91</v>
      </c>
    </row>
    <row r="13" spans="1:7" x14ac:dyDescent="0.25">
      <c r="A13" s="254"/>
      <c r="B13" s="25">
        <v>1290</v>
      </c>
      <c r="C13" s="79" t="s">
        <v>46</v>
      </c>
      <c r="D13" s="110">
        <v>3557813.85</v>
      </c>
      <c r="E13" s="26">
        <v>5129020.41</v>
      </c>
      <c r="F13" s="26">
        <v>259792.89</v>
      </c>
      <c r="G13" s="106">
        <v>8946627.1500000004</v>
      </c>
    </row>
    <row r="14" spans="1:7" x14ac:dyDescent="0.25">
      <c r="A14" s="254"/>
      <c r="B14" s="25">
        <v>1295</v>
      </c>
      <c r="C14" s="79" t="s">
        <v>48</v>
      </c>
      <c r="D14" s="110"/>
      <c r="E14" s="26">
        <v>2174774.27</v>
      </c>
      <c r="F14" s="26"/>
      <c r="G14" s="106">
        <v>2174774.27</v>
      </c>
    </row>
    <row r="15" spans="1:7" x14ac:dyDescent="0.25">
      <c r="A15" s="254"/>
      <c r="B15" s="25">
        <v>1300</v>
      </c>
      <c r="C15" s="79" t="s">
        <v>49</v>
      </c>
      <c r="D15" s="110"/>
      <c r="E15" s="26">
        <v>2044822.43</v>
      </c>
      <c r="F15" s="26"/>
      <c r="G15" s="106">
        <v>2044822.43</v>
      </c>
    </row>
    <row r="16" spans="1:7" x14ac:dyDescent="0.25">
      <c r="A16" s="254"/>
      <c r="B16" s="25">
        <v>1310</v>
      </c>
      <c r="C16" s="79" t="s">
        <v>50</v>
      </c>
      <c r="D16" s="110"/>
      <c r="E16" s="26">
        <v>165588.49</v>
      </c>
      <c r="F16" s="26">
        <v>14790</v>
      </c>
      <c r="G16" s="106">
        <v>180378.49</v>
      </c>
    </row>
    <row r="17" spans="1:7" x14ac:dyDescent="0.25">
      <c r="A17" s="254"/>
      <c r="B17" s="25">
        <v>1320</v>
      </c>
      <c r="C17" s="79" t="s">
        <v>51</v>
      </c>
      <c r="D17" s="110">
        <v>766513.47</v>
      </c>
      <c r="E17" s="26">
        <v>917072.53</v>
      </c>
      <c r="F17" s="26"/>
      <c r="G17" s="106">
        <v>1683586</v>
      </c>
    </row>
    <row r="18" spans="1:7" x14ac:dyDescent="0.25">
      <c r="A18" s="254"/>
      <c r="B18" s="25">
        <v>7064</v>
      </c>
      <c r="C18" s="79" t="s">
        <v>109</v>
      </c>
      <c r="D18" s="110"/>
      <c r="E18" s="26">
        <v>61996</v>
      </c>
      <c r="F18" s="26"/>
      <c r="G18" s="106">
        <v>61996</v>
      </c>
    </row>
    <row r="19" spans="1:7" ht="15.75" thickBot="1" x14ac:dyDescent="0.3">
      <c r="A19" s="240" t="s">
        <v>17</v>
      </c>
      <c r="B19" s="241"/>
      <c r="C19" s="80"/>
      <c r="D19" s="111">
        <v>61587912.230000004</v>
      </c>
      <c r="E19" s="107">
        <v>76369325.75999999</v>
      </c>
      <c r="F19" s="107">
        <v>10034726.6</v>
      </c>
      <c r="G19" s="108">
        <v>147991964.59</v>
      </c>
    </row>
    <row r="20" spans="1:7" x14ac:dyDescent="0.25">
      <c r="A20" s="253" t="s">
        <v>18</v>
      </c>
      <c r="B20" s="54">
        <v>2228</v>
      </c>
      <c r="C20" s="78" t="s">
        <v>52</v>
      </c>
      <c r="D20" s="109">
        <v>1722308.38</v>
      </c>
      <c r="E20" s="104"/>
      <c r="F20" s="104"/>
      <c r="G20" s="105">
        <v>1722308.38</v>
      </c>
    </row>
    <row r="21" spans="1:7" x14ac:dyDescent="0.25">
      <c r="A21" s="254"/>
      <c r="B21" s="25">
        <v>2250</v>
      </c>
      <c r="C21" s="79" t="s">
        <v>53</v>
      </c>
      <c r="D21" s="110"/>
      <c r="E21" s="26"/>
      <c r="F21" s="26">
        <v>54954.89</v>
      </c>
      <c r="G21" s="106">
        <v>54954.89</v>
      </c>
    </row>
    <row r="22" spans="1:7" x14ac:dyDescent="0.25">
      <c r="A22" s="254"/>
      <c r="B22" s="25">
        <v>2290</v>
      </c>
      <c r="C22" s="79" t="s">
        <v>54</v>
      </c>
      <c r="D22" s="110"/>
      <c r="E22" s="26">
        <v>4092728.46</v>
      </c>
      <c r="F22" s="26"/>
      <c r="G22" s="106">
        <v>4092728.46</v>
      </c>
    </row>
    <row r="23" spans="1:7" x14ac:dyDescent="0.25">
      <c r="A23" s="254"/>
      <c r="B23" s="25">
        <v>2351</v>
      </c>
      <c r="C23" s="79" t="s">
        <v>56</v>
      </c>
      <c r="D23" s="110"/>
      <c r="E23" s="26"/>
      <c r="F23" s="26">
        <v>718749.72</v>
      </c>
      <c r="G23" s="106">
        <v>718749.72</v>
      </c>
    </row>
    <row r="24" spans="1:7" x14ac:dyDescent="0.25">
      <c r="A24" s="254"/>
      <c r="B24" s="25">
        <v>2360</v>
      </c>
      <c r="C24" s="79" t="s">
        <v>57</v>
      </c>
      <c r="D24" s="110"/>
      <c r="E24" s="26">
        <v>70352.570000000007</v>
      </c>
      <c r="F24" s="26"/>
      <c r="G24" s="106">
        <v>70352.570000000007</v>
      </c>
    </row>
    <row r="25" spans="1:7" x14ac:dyDescent="0.25">
      <c r="A25" s="254"/>
      <c r="B25" s="25">
        <v>2455</v>
      </c>
      <c r="C25" s="79" t="s">
        <v>59</v>
      </c>
      <c r="D25" s="110"/>
      <c r="E25" s="26"/>
      <c r="F25" s="26">
        <v>60785.69</v>
      </c>
      <c r="G25" s="106">
        <v>60785.69</v>
      </c>
    </row>
    <row r="26" spans="1:7" x14ac:dyDescent="0.25">
      <c r="A26" s="254"/>
      <c r="B26" s="25">
        <v>2600</v>
      </c>
      <c r="C26" s="79" t="s">
        <v>60</v>
      </c>
      <c r="D26" s="110">
        <v>574059.93999999994</v>
      </c>
      <c r="E26" s="26">
        <v>362122.84</v>
      </c>
      <c r="F26" s="26"/>
      <c r="G26" s="106">
        <v>936182.78</v>
      </c>
    </row>
    <row r="27" spans="1:7" x14ac:dyDescent="0.25">
      <c r="A27" s="254"/>
      <c r="B27" s="25">
        <v>2630</v>
      </c>
      <c r="C27" s="79" t="s">
        <v>61</v>
      </c>
      <c r="D27" s="110">
        <v>1709268.93</v>
      </c>
      <c r="E27" s="26">
        <v>3720818.4000000004</v>
      </c>
      <c r="F27" s="26"/>
      <c r="G27" s="106">
        <v>5430087.3300000001</v>
      </c>
    </row>
    <row r="28" spans="1:7" ht="15.75" thickBot="1" x14ac:dyDescent="0.3">
      <c r="A28" s="240" t="s">
        <v>19</v>
      </c>
      <c r="B28" s="241"/>
      <c r="C28" s="80"/>
      <c r="D28" s="111">
        <v>4005637.25</v>
      </c>
      <c r="E28" s="107">
        <v>8246022.2700000005</v>
      </c>
      <c r="F28" s="107">
        <v>834490.3</v>
      </c>
      <c r="G28" s="108">
        <v>13086149.82</v>
      </c>
    </row>
    <row r="29" spans="1:7" x14ac:dyDescent="0.25">
      <c r="A29" s="253" t="s">
        <v>20</v>
      </c>
      <c r="B29" s="54">
        <v>3060</v>
      </c>
      <c r="C29" s="78" t="s">
        <v>62</v>
      </c>
      <c r="D29" s="109"/>
      <c r="E29" s="104">
        <v>282220.34999999998</v>
      </c>
      <c r="F29" s="104"/>
      <c r="G29" s="105">
        <v>282220.34999999998</v>
      </c>
    </row>
    <row r="30" spans="1:7" x14ac:dyDescent="0.25">
      <c r="A30" s="254"/>
      <c r="B30" s="25">
        <v>3070</v>
      </c>
      <c r="C30" s="79" t="s">
        <v>63</v>
      </c>
      <c r="D30" s="110"/>
      <c r="E30" s="26">
        <v>4811947.08</v>
      </c>
      <c r="F30" s="26">
        <v>1517692.3299999998</v>
      </c>
      <c r="G30" s="106">
        <v>6329639.4100000001</v>
      </c>
    </row>
    <row r="31" spans="1:7" x14ac:dyDescent="0.25">
      <c r="A31" s="254"/>
      <c r="B31" s="25">
        <v>3100</v>
      </c>
      <c r="C31" s="79" t="s">
        <v>64</v>
      </c>
      <c r="D31" s="110"/>
      <c r="E31" s="26">
        <v>2128849.9300000002</v>
      </c>
      <c r="F31" s="26">
        <v>177490.18</v>
      </c>
      <c r="G31" s="106">
        <v>2306340.1100000003</v>
      </c>
    </row>
    <row r="32" spans="1:7" x14ac:dyDescent="0.25">
      <c r="A32" s="254"/>
      <c r="B32" s="25">
        <v>3120</v>
      </c>
      <c r="C32" s="79" t="s">
        <v>65</v>
      </c>
      <c r="D32" s="110"/>
      <c r="E32" s="26"/>
      <c r="F32" s="26">
        <v>66290</v>
      </c>
      <c r="G32" s="106">
        <v>66290</v>
      </c>
    </row>
    <row r="33" spans="1:7" x14ac:dyDescent="0.25">
      <c r="A33" s="254"/>
      <c r="B33" s="25">
        <v>3140</v>
      </c>
      <c r="C33" s="79" t="s">
        <v>66</v>
      </c>
      <c r="D33" s="110">
        <v>391043.56</v>
      </c>
      <c r="E33" s="26">
        <v>514582.31</v>
      </c>
      <c r="F33" s="26"/>
      <c r="G33" s="106">
        <v>905625.87</v>
      </c>
    </row>
    <row r="34" spans="1:7" x14ac:dyDescent="0.25">
      <c r="A34" s="254"/>
      <c r="B34" s="25">
        <v>3200</v>
      </c>
      <c r="C34" s="79" t="s">
        <v>68</v>
      </c>
      <c r="D34" s="110"/>
      <c r="E34" s="26">
        <v>321261.90999999997</v>
      </c>
      <c r="F34" s="26"/>
      <c r="G34" s="106">
        <v>321261.90999999997</v>
      </c>
    </row>
    <row r="35" spans="1:7" x14ac:dyDescent="0.25">
      <c r="A35" s="254"/>
      <c r="B35" s="25">
        <v>3230</v>
      </c>
      <c r="C35" s="79" t="s">
        <v>71</v>
      </c>
      <c r="D35" s="110">
        <v>9112436.4399999995</v>
      </c>
      <c r="E35" s="26">
        <v>239306.44</v>
      </c>
      <c r="F35" s="26"/>
      <c r="G35" s="106">
        <v>9351742.879999999</v>
      </c>
    </row>
    <row r="36" spans="1:7" x14ac:dyDescent="0.25">
      <c r="A36" s="254"/>
      <c r="B36" s="25">
        <v>3240</v>
      </c>
      <c r="C36" s="79" t="s">
        <v>72</v>
      </c>
      <c r="D36" s="110"/>
      <c r="E36" s="26"/>
      <c r="F36" s="26">
        <v>826267.44</v>
      </c>
      <c r="G36" s="106">
        <v>826267.44</v>
      </c>
    </row>
    <row r="37" spans="1:7" x14ac:dyDescent="0.25">
      <c r="A37" s="254"/>
      <c r="B37" s="25">
        <v>3280</v>
      </c>
      <c r="C37" s="79" t="s">
        <v>73</v>
      </c>
      <c r="D37" s="110"/>
      <c r="E37" s="26"/>
      <c r="F37" s="26">
        <v>88113.4</v>
      </c>
      <c r="G37" s="106">
        <v>88113.4</v>
      </c>
    </row>
    <row r="38" spans="1:7" x14ac:dyDescent="0.25">
      <c r="A38" s="254"/>
      <c r="B38" s="25">
        <v>3320</v>
      </c>
      <c r="C38" s="79" t="s">
        <v>75</v>
      </c>
      <c r="D38" s="110"/>
      <c r="E38" s="26">
        <v>1705224.8800000001</v>
      </c>
      <c r="F38" s="26">
        <v>64568.46</v>
      </c>
      <c r="G38" s="106">
        <v>1769793.34</v>
      </c>
    </row>
    <row r="39" spans="1:7" x14ac:dyDescent="0.25">
      <c r="A39" s="254"/>
      <c r="B39" s="25">
        <v>3330</v>
      </c>
      <c r="C39" s="79" t="s">
        <v>76</v>
      </c>
      <c r="D39" s="110">
        <v>2583220.0099999998</v>
      </c>
      <c r="E39" s="26">
        <v>3398099.71</v>
      </c>
      <c r="F39" s="26"/>
      <c r="G39" s="106">
        <v>5981319.7199999997</v>
      </c>
    </row>
    <row r="40" spans="1:7" x14ac:dyDescent="0.25">
      <c r="A40" s="254"/>
      <c r="B40" s="25">
        <v>3380</v>
      </c>
      <c r="C40" s="79" t="s">
        <v>77</v>
      </c>
      <c r="D40" s="110"/>
      <c r="E40" s="26">
        <v>1733249.7599999998</v>
      </c>
      <c r="F40" s="26"/>
      <c r="G40" s="106">
        <v>1733249.7599999998</v>
      </c>
    </row>
    <row r="41" spans="1:7" x14ac:dyDescent="0.25">
      <c r="A41" s="254"/>
      <c r="B41" s="25">
        <v>3390</v>
      </c>
      <c r="C41" s="79" t="s">
        <v>78</v>
      </c>
      <c r="D41" s="110"/>
      <c r="E41" s="26">
        <v>4846655.12</v>
      </c>
      <c r="F41" s="26"/>
      <c r="G41" s="106">
        <v>4846655.12</v>
      </c>
    </row>
    <row r="42" spans="1:7" x14ac:dyDescent="0.25">
      <c r="A42" s="254"/>
      <c r="B42" s="25">
        <v>3410</v>
      </c>
      <c r="C42" s="79" t="s">
        <v>79</v>
      </c>
      <c r="D42" s="110"/>
      <c r="E42" s="26">
        <v>7634647.1699999999</v>
      </c>
      <c r="F42" s="26">
        <v>559291.69000000006</v>
      </c>
      <c r="G42" s="106">
        <v>8193938.8600000003</v>
      </c>
    </row>
    <row r="43" spans="1:7" x14ac:dyDescent="0.25">
      <c r="A43" s="254"/>
      <c r="B43" s="25">
        <v>3421</v>
      </c>
      <c r="C43" s="79" t="s">
        <v>80</v>
      </c>
      <c r="D43" s="110"/>
      <c r="E43" s="26">
        <v>1691608.3699999999</v>
      </c>
      <c r="F43" s="26"/>
      <c r="G43" s="106">
        <v>1691608.3699999999</v>
      </c>
    </row>
    <row r="44" spans="1:7" x14ac:dyDescent="0.25">
      <c r="A44" s="254"/>
      <c r="B44" s="25">
        <v>3431</v>
      </c>
      <c r="C44" s="79" t="s">
        <v>81</v>
      </c>
      <c r="D44" s="110"/>
      <c r="E44" s="26"/>
      <c r="F44" s="26">
        <v>544646.56999999995</v>
      </c>
      <c r="G44" s="106">
        <v>544646.56999999995</v>
      </c>
    </row>
    <row r="45" spans="1:7" x14ac:dyDescent="0.25">
      <c r="A45" s="254"/>
      <c r="B45" s="25">
        <v>3440</v>
      </c>
      <c r="C45" s="79" t="s">
        <v>82</v>
      </c>
      <c r="D45" s="110"/>
      <c r="E45" s="26">
        <v>508331.92999999993</v>
      </c>
      <c r="F45" s="26">
        <v>1075839.3500000001</v>
      </c>
      <c r="G45" s="106">
        <v>1584171.28</v>
      </c>
    </row>
    <row r="46" spans="1:7" ht="15.75" thickBot="1" x14ac:dyDescent="0.3">
      <c r="A46" s="240" t="s">
        <v>21</v>
      </c>
      <c r="B46" s="241"/>
      <c r="C46" s="80"/>
      <c r="D46" s="111">
        <v>12086700.01</v>
      </c>
      <c r="E46" s="107">
        <v>29815984.959999997</v>
      </c>
      <c r="F46" s="107">
        <v>4920199.42</v>
      </c>
      <c r="G46" s="108">
        <v>46822884.389999993</v>
      </c>
    </row>
    <row r="47" spans="1:7" x14ac:dyDescent="0.25">
      <c r="A47" s="253" t="s">
        <v>22</v>
      </c>
      <c r="B47" s="54">
        <v>4015</v>
      </c>
      <c r="C47" s="78" t="s">
        <v>83</v>
      </c>
      <c r="D47" s="109"/>
      <c r="E47" s="104">
        <v>3544099.8</v>
      </c>
      <c r="F47" s="104"/>
      <c r="G47" s="105">
        <v>3544099.8</v>
      </c>
    </row>
    <row r="48" spans="1:7" x14ac:dyDescent="0.25">
      <c r="A48" s="254"/>
      <c r="B48" s="25">
        <v>4040</v>
      </c>
      <c r="C48" s="79" t="s">
        <v>84</v>
      </c>
      <c r="D48" s="110"/>
      <c r="E48" s="26">
        <v>162981.62</v>
      </c>
      <c r="F48" s="26">
        <v>65483.82</v>
      </c>
      <c r="G48" s="106">
        <v>228465.44</v>
      </c>
    </row>
    <row r="49" spans="1:7" x14ac:dyDescent="0.25">
      <c r="A49" s="254"/>
      <c r="B49" s="25">
        <v>4070</v>
      </c>
      <c r="C49" s="79" t="s">
        <v>85</v>
      </c>
      <c r="D49" s="110">
        <v>1692399.37</v>
      </c>
      <c r="E49" s="26">
        <v>1258121.52</v>
      </c>
      <c r="F49" s="26"/>
      <c r="G49" s="106">
        <v>2950520.89</v>
      </c>
    </row>
    <row r="50" spans="1:7" x14ac:dyDescent="0.25">
      <c r="A50" s="254"/>
      <c r="B50" s="25">
        <v>4090</v>
      </c>
      <c r="C50" s="79" t="s">
        <v>86</v>
      </c>
      <c r="D50" s="110"/>
      <c r="E50" s="26">
        <v>4857689.76</v>
      </c>
      <c r="F50" s="26"/>
      <c r="G50" s="106">
        <v>4857689.76</v>
      </c>
    </row>
    <row r="51" spans="1:7" x14ac:dyDescent="0.25">
      <c r="A51" s="254"/>
      <c r="B51" s="25">
        <v>4150</v>
      </c>
      <c r="C51" s="79" t="s">
        <v>88</v>
      </c>
      <c r="D51" s="110">
        <v>3060247.16</v>
      </c>
      <c r="E51" s="26"/>
      <c r="F51" s="26">
        <v>473806.41</v>
      </c>
      <c r="G51" s="106">
        <v>3534053.5700000003</v>
      </c>
    </row>
    <row r="52" spans="1:7" x14ac:dyDescent="0.25">
      <c r="A52" s="254"/>
      <c r="B52" s="25">
        <v>4160</v>
      </c>
      <c r="C52" s="79" t="s">
        <v>89</v>
      </c>
      <c r="D52" s="110"/>
      <c r="E52" s="26">
        <v>4052700.54</v>
      </c>
      <c r="F52" s="26">
        <v>796262</v>
      </c>
      <c r="G52" s="106">
        <v>4848962.54</v>
      </c>
    </row>
    <row r="53" spans="1:7" x14ac:dyDescent="0.25">
      <c r="A53" s="254"/>
      <c r="B53" s="25">
        <v>4190</v>
      </c>
      <c r="C53" s="79" t="s">
        <v>90</v>
      </c>
      <c r="D53" s="110"/>
      <c r="E53" s="26">
        <v>1353743.17</v>
      </c>
      <c r="F53" s="26"/>
      <c r="G53" s="106">
        <v>1353743.17</v>
      </c>
    </row>
    <row r="54" spans="1:7" x14ac:dyDescent="0.25">
      <c r="A54" s="254"/>
      <c r="B54" s="25">
        <v>4200</v>
      </c>
      <c r="C54" s="79" t="s">
        <v>91</v>
      </c>
      <c r="D54" s="110"/>
      <c r="E54" s="26">
        <v>2605160.21</v>
      </c>
      <c r="F54" s="26">
        <v>464197.14999999997</v>
      </c>
      <c r="G54" s="106">
        <v>3069357.36</v>
      </c>
    </row>
    <row r="55" spans="1:7" x14ac:dyDescent="0.25">
      <c r="A55" s="254"/>
      <c r="B55" s="25">
        <v>4220</v>
      </c>
      <c r="C55" s="79" t="s">
        <v>92</v>
      </c>
      <c r="D55" s="110"/>
      <c r="E55" s="26"/>
      <c r="F55" s="26">
        <v>261030.7</v>
      </c>
      <c r="G55" s="106">
        <v>261030.7</v>
      </c>
    </row>
    <row r="56" spans="1:7" x14ac:dyDescent="0.25">
      <c r="A56" s="254"/>
      <c r="B56" s="25">
        <v>4230</v>
      </c>
      <c r="C56" s="79" t="s">
        <v>93</v>
      </c>
      <c r="D56" s="110">
        <v>2332543.87</v>
      </c>
      <c r="E56" s="26">
        <v>803550.87000000011</v>
      </c>
      <c r="F56" s="26"/>
      <c r="G56" s="106">
        <v>3136094.74</v>
      </c>
    </row>
    <row r="57" spans="1:7" x14ac:dyDescent="0.25">
      <c r="A57" s="254"/>
      <c r="B57" s="25">
        <v>4270</v>
      </c>
      <c r="C57" s="79" t="s">
        <v>96</v>
      </c>
      <c r="D57" s="110"/>
      <c r="E57" s="26">
        <v>527628.97</v>
      </c>
      <c r="F57" s="26">
        <v>2474635.9500000002</v>
      </c>
      <c r="G57" s="106">
        <v>3002264.92</v>
      </c>
    </row>
    <row r="58" spans="1:7" x14ac:dyDescent="0.25">
      <c r="A58" s="254"/>
      <c r="B58" s="25">
        <v>4280</v>
      </c>
      <c r="C58" s="79" t="s">
        <v>97</v>
      </c>
      <c r="D58" s="110">
        <v>8029874.1899999995</v>
      </c>
      <c r="E58" s="26"/>
      <c r="F58" s="26"/>
      <c r="G58" s="106">
        <v>8029874.1899999995</v>
      </c>
    </row>
    <row r="59" spans="1:7" x14ac:dyDescent="0.25">
      <c r="A59" s="254"/>
      <c r="B59" s="25">
        <v>4290</v>
      </c>
      <c r="C59" s="79" t="s">
        <v>98</v>
      </c>
      <c r="D59" s="110">
        <v>1971809.45</v>
      </c>
      <c r="E59" s="26"/>
      <c r="F59" s="26"/>
      <c r="G59" s="106">
        <v>1971809.45</v>
      </c>
    </row>
    <row r="60" spans="1:7" x14ac:dyDescent="0.25">
      <c r="A60" s="254"/>
      <c r="B60" s="25">
        <v>4310</v>
      </c>
      <c r="C60" s="79" t="s">
        <v>99</v>
      </c>
      <c r="D60" s="110"/>
      <c r="E60" s="26"/>
      <c r="F60" s="26">
        <v>310149.13</v>
      </c>
      <c r="G60" s="106">
        <v>310149.13</v>
      </c>
    </row>
    <row r="61" spans="1:7" x14ac:dyDescent="0.25">
      <c r="A61" s="254"/>
      <c r="B61" s="25">
        <v>4320</v>
      </c>
      <c r="C61" s="79" t="s">
        <v>100</v>
      </c>
      <c r="D61" s="110"/>
      <c r="E61" s="26">
        <v>130386.1</v>
      </c>
      <c r="F61" s="26"/>
      <c r="G61" s="106">
        <v>130386.1</v>
      </c>
    </row>
    <row r="62" spans="1:7" x14ac:dyDescent="0.25">
      <c r="A62" s="254"/>
      <c r="B62" s="25">
        <v>4340</v>
      </c>
      <c r="C62" s="79" t="s">
        <v>101</v>
      </c>
      <c r="D62" s="110"/>
      <c r="E62" s="26">
        <v>355467.09</v>
      </c>
      <c r="F62" s="26">
        <v>17751.150000000001</v>
      </c>
      <c r="G62" s="106">
        <v>373218.24000000005</v>
      </c>
    </row>
    <row r="63" spans="1:7" x14ac:dyDescent="0.25">
      <c r="A63" s="254"/>
      <c r="B63" s="25">
        <v>4350</v>
      </c>
      <c r="C63" s="79" t="s">
        <v>102</v>
      </c>
      <c r="D63" s="110">
        <v>1661074.59</v>
      </c>
      <c r="E63" s="26">
        <v>1771155.5</v>
      </c>
      <c r="F63" s="26"/>
      <c r="G63" s="106">
        <v>3432230.09</v>
      </c>
    </row>
    <row r="64" spans="1:7" ht="15.75" thickBot="1" x14ac:dyDescent="0.3">
      <c r="A64" s="240" t="s">
        <v>23</v>
      </c>
      <c r="B64" s="241"/>
      <c r="C64" s="80"/>
      <c r="D64" s="111">
        <v>18747948.629999999</v>
      </c>
      <c r="E64" s="107">
        <v>21422685.149999999</v>
      </c>
      <c r="F64" s="107">
        <v>4863316.3100000005</v>
      </c>
      <c r="G64" s="108">
        <v>45033950.090000004</v>
      </c>
    </row>
    <row r="65" spans="1:7" x14ac:dyDescent="0.25">
      <c r="A65" s="253" t="s">
        <v>24</v>
      </c>
      <c r="B65" s="54">
        <v>7000</v>
      </c>
      <c r="C65" s="78" t="s">
        <v>104</v>
      </c>
      <c r="D65" s="109"/>
      <c r="E65" s="104">
        <v>2275036.7000000002</v>
      </c>
      <c r="F65" s="104">
        <v>287741.06</v>
      </c>
      <c r="G65" s="105">
        <v>2562777.7600000002</v>
      </c>
    </row>
    <row r="66" spans="1:7" x14ac:dyDescent="0.25">
      <c r="A66" s="254"/>
      <c r="B66" s="25">
        <v>7030</v>
      </c>
      <c r="C66" s="79" t="s">
        <v>106</v>
      </c>
      <c r="D66" s="110"/>
      <c r="E66" s="26">
        <v>1276536.8299999998</v>
      </c>
      <c r="F66" s="26">
        <v>106421.33</v>
      </c>
      <c r="G66" s="106">
        <v>1382958.16</v>
      </c>
    </row>
    <row r="67" spans="1:7" x14ac:dyDescent="0.25">
      <c r="A67" s="254"/>
      <c r="B67" s="25">
        <v>7050</v>
      </c>
      <c r="C67" s="79" t="s">
        <v>107</v>
      </c>
      <c r="D67" s="110">
        <v>788745.23</v>
      </c>
      <c r="E67" s="26"/>
      <c r="F67" s="26"/>
      <c r="G67" s="106">
        <v>788745.23</v>
      </c>
    </row>
    <row r="68" spans="1:7" x14ac:dyDescent="0.25">
      <c r="A68" s="254"/>
      <c r="B68" s="25">
        <v>7055</v>
      </c>
      <c r="C68" s="79" t="s">
        <v>108</v>
      </c>
      <c r="D68" s="110"/>
      <c r="E68" s="26">
        <v>596517.4</v>
      </c>
      <c r="F68" s="26">
        <v>1952274.6</v>
      </c>
      <c r="G68" s="106">
        <v>2548792</v>
      </c>
    </row>
    <row r="69" spans="1:7" x14ac:dyDescent="0.25">
      <c r="A69" s="254"/>
      <c r="B69" s="25">
        <v>7064</v>
      </c>
      <c r="C69" s="79" t="s">
        <v>109</v>
      </c>
      <c r="D69" s="110"/>
      <c r="E69" s="26">
        <v>1431808.72</v>
      </c>
      <c r="F69" s="26">
        <v>348198.48</v>
      </c>
      <c r="G69" s="106">
        <v>1780007.2</v>
      </c>
    </row>
    <row r="70" spans="1:7" x14ac:dyDescent="0.25">
      <c r="A70" s="254"/>
      <c r="B70" s="25">
        <v>7070</v>
      </c>
      <c r="C70" s="79" t="s">
        <v>110</v>
      </c>
      <c r="D70" s="110"/>
      <c r="E70" s="26">
        <v>199145.84000000003</v>
      </c>
      <c r="F70" s="26">
        <v>1603991.27</v>
      </c>
      <c r="G70" s="106">
        <v>1803137.11</v>
      </c>
    </row>
    <row r="71" spans="1:7" x14ac:dyDescent="0.25">
      <c r="A71" s="254"/>
      <c r="B71" s="25">
        <v>7090</v>
      </c>
      <c r="C71" s="79" t="s">
        <v>111</v>
      </c>
      <c r="D71" s="110">
        <v>747139.04</v>
      </c>
      <c r="E71" s="26">
        <v>498814.4</v>
      </c>
      <c r="F71" s="26">
        <v>269603.01</v>
      </c>
      <c r="G71" s="106">
        <v>1515556.45</v>
      </c>
    </row>
    <row r="72" spans="1:7" ht="15.75" thickBot="1" x14ac:dyDescent="0.3">
      <c r="A72" s="247" t="s">
        <v>25</v>
      </c>
      <c r="B72" s="248"/>
      <c r="C72" s="126"/>
      <c r="D72" s="111">
        <v>1535884.27</v>
      </c>
      <c r="E72" s="107">
        <v>6277859.8900000006</v>
      </c>
      <c r="F72" s="107">
        <v>4568229.75</v>
      </c>
      <c r="G72" s="108">
        <v>12381973.909999998</v>
      </c>
    </row>
    <row r="73" spans="1:7" s="68" customFormat="1" ht="19.149999999999999" customHeight="1" thickBot="1" x14ac:dyDescent="0.3">
      <c r="A73" s="242" t="s">
        <v>123</v>
      </c>
      <c r="B73" s="243"/>
      <c r="C73" s="82"/>
      <c r="D73" s="134">
        <v>97964082.39000003</v>
      </c>
      <c r="E73" s="135">
        <v>142131878.03</v>
      </c>
      <c r="F73" s="135">
        <v>25220962.379999995</v>
      </c>
      <c r="G73" s="136">
        <v>265316922.79999992</v>
      </c>
    </row>
  </sheetData>
  <mergeCells count="11">
    <mergeCell ref="A47:A63"/>
    <mergeCell ref="A64:B64"/>
    <mergeCell ref="A65:A71"/>
    <mergeCell ref="A72:B72"/>
    <mergeCell ref="A73:B73"/>
    <mergeCell ref="A46:B46"/>
    <mergeCell ref="A2:A18"/>
    <mergeCell ref="A19:B19"/>
    <mergeCell ref="A20:A27"/>
    <mergeCell ref="A28:B28"/>
    <mergeCell ref="A29:A4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F713-817B-451D-93DC-2492C698744D}">
  <sheetPr>
    <pageSetUpPr fitToPage="1"/>
  </sheetPr>
  <dimension ref="A1:G59"/>
  <sheetViews>
    <sheetView workbookViewId="0">
      <selection sqref="A1:G1048576"/>
    </sheetView>
  </sheetViews>
  <sheetFormatPr defaultRowHeight="15" x14ac:dyDescent="0.25"/>
  <cols>
    <col min="1" max="1" width="12.7109375" style="130" customWidth="1"/>
    <col min="2" max="2" width="12.7109375" style="12" customWidth="1"/>
    <col min="3" max="3" width="48.42578125" style="12" customWidth="1"/>
    <col min="4" max="7" width="14.28515625" customWidth="1"/>
    <col min="8" max="8" width="16.5703125" customWidth="1"/>
  </cols>
  <sheetData>
    <row r="1" spans="1:7" ht="78.599999999999994" customHeight="1" thickBot="1" x14ac:dyDescent="0.3">
      <c r="A1" s="182" t="s">
        <v>225</v>
      </c>
      <c r="B1" s="116" t="s">
        <v>0</v>
      </c>
      <c r="C1" s="82" t="s">
        <v>113</v>
      </c>
      <c r="D1" s="131" t="s">
        <v>14</v>
      </c>
      <c r="E1" s="118" t="s">
        <v>15</v>
      </c>
      <c r="F1" s="118" t="s">
        <v>26</v>
      </c>
      <c r="G1" s="119" t="s">
        <v>27</v>
      </c>
    </row>
    <row r="2" spans="1:7" x14ac:dyDescent="0.25">
      <c r="A2" s="244" t="s">
        <v>16</v>
      </c>
      <c r="B2" s="128">
        <v>1010</v>
      </c>
      <c r="C2" s="78" t="str">
        <f>LOOKUP(B2,'SHM''S'!A:A,'SHM''S'!B:B)</f>
        <v>De Ideale Woning</v>
      </c>
      <c r="D2" s="74"/>
      <c r="E2" s="50">
        <v>104</v>
      </c>
      <c r="F2" s="50">
        <v>28</v>
      </c>
      <c r="G2" s="51">
        <v>132</v>
      </c>
    </row>
    <row r="3" spans="1:7" x14ac:dyDescent="0.25">
      <c r="A3" s="245"/>
      <c r="B3" s="45">
        <v>1065</v>
      </c>
      <c r="C3" s="79" t="str">
        <f>LOOKUP(B3,'SHM''S'!A:A,'SHM''S'!B:B)</f>
        <v>A.B.C.</v>
      </c>
      <c r="D3" s="75"/>
      <c r="E3" s="23">
        <v>19</v>
      </c>
      <c r="F3" s="23">
        <v>8</v>
      </c>
      <c r="G3" s="52">
        <v>27</v>
      </c>
    </row>
    <row r="4" spans="1:7" x14ac:dyDescent="0.25">
      <c r="A4" s="245"/>
      <c r="B4" s="45">
        <v>1140</v>
      </c>
      <c r="C4" s="79" t="str">
        <f>LOOKUP(B4,'SHM''S'!A:A,'SHM''S'!B:B)</f>
        <v>Woonhaven Antwerpen</v>
      </c>
      <c r="D4" s="75">
        <v>133</v>
      </c>
      <c r="E4" s="23">
        <v>1221</v>
      </c>
      <c r="F4" s="23">
        <v>1303</v>
      </c>
      <c r="G4" s="52">
        <v>2657</v>
      </c>
    </row>
    <row r="5" spans="1:7" x14ac:dyDescent="0.25">
      <c r="A5" s="245"/>
      <c r="B5" s="45">
        <v>1155</v>
      </c>
      <c r="C5" s="79" t="str">
        <f>LOOKUP(B5,'SHM''S'!A:A,'SHM''S'!B:B)</f>
        <v>Geelse Huisvesting</v>
      </c>
      <c r="D5" s="75">
        <v>96</v>
      </c>
      <c r="E5" s="23">
        <v>228</v>
      </c>
      <c r="F5" s="23"/>
      <c r="G5" s="52">
        <v>324</v>
      </c>
    </row>
    <row r="6" spans="1:7" x14ac:dyDescent="0.25">
      <c r="A6" s="245"/>
      <c r="B6" s="45">
        <v>1160</v>
      </c>
      <c r="C6" s="79" t="str">
        <f>LOOKUP(B6,'SHM''S'!A:A,'SHM''S'!B:B)</f>
        <v>Mij. voor de Huisvesting van het kanton  Heist-op-den-Berg</v>
      </c>
      <c r="D6" s="75">
        <v>19</v>
      </c>
      <c r="E6" s="23"/>
      <c r="F6" s="23"/>
      <c r="G6" s="52">
        <v>19</v>
      </c>
    </row>
    <row r="7" spans="1:7" x14ac:dyDescent="0.25">
      <c r="A7" s="245"/>
      <c r="B7" s="45">
        <v>1170</v>
      </c>
      <c r="C7" s="79" t="str">
        <f>LOOKUP(B7,'SHM''S'!A:A,'SHM''S'!B:B)</f>
        <v>De Woonbrug</v>
      </c>
      <c r="D7" s="75">
        <v>12</v>
      </c>
      <c r="E7" s="23">
        <v>0</v>
      </c>
      <c r="F7" s="23"/>
      <c r="G7" s="52">
        <v>12</v>
      </c>
    </row>
    <row r="8" spans="1:7" x14ac:dyDescent="0.25">
      <c r="A8" s="245"/>
      <c r="B8" s="45">
        <v>1200</v>
      </c>
      <c r="C8" s="79" t="str">
        <f>LOOKUP(B8,'SHM''S'!A:A,'SHM''S'!B:B)</f>
        <v>Lierse Mij. voor de Huisvesting</v>
      </c>
      <c r="D8" s="75"/>
      <c r="E8" s="23">
        <v>47</v>
      </c>
      <c r="F8" s="23"/>
      <c r="G8" s="52">
        <v>47</v>
      </c>
    </row>
    <row r="9" spans="1:7" x14ac:dyDescent="0.25">
      <c r="A9" s="245"/>
      <c r="B9" s="45">
        <v>1210</v>
      </c>
      <c r="C9" s="79" t="str">
        <f>LOOKUP(B9,'SHM''S'!A:A,'SHM''S'!B:B)</f>
        <v>Woonpunt Mechelen</v>
      </c>
      <c r="D9" s="75">
        <v>31</v>
      </c>
      <c r="E9" s="23">
        <v>94</v>
      </c>
      <c r="F9" s="23"/>
      <c r="G9" s="52">
        <v>125</v>
      </c>
    </row>
    <row r="10" spans="1:7" x14ac:dyDescent="0.25">
      <c r="A10" s="245"/>
      <c r="B10" s="45">
        <v>1250</v>
      </c>
      <c r="C10" s="79" t="str">
        <f>LOOKUP(B10,'SHM''S'!A:A,'SHM''S'!B:B)</f>
        <v>Bouwmij. De Noorderkempen</v>
      </c>
      <c r="D10" s="75">
        <v>10</v>
      </c>
      <c r="E10" s="23">
        <v>29</v>
      </c>
      <c r="F10" s="23">
        <v>10</v>
      </c>
      <c r="G10" s="52">
        <v>49</v>
      </c>
    </row>
    <row r="11" spans="1:7" x14ac:dyDescent="0.25">
      <c r="A11" s="245"/>
      <c r="B11" s="45">
        <v>1256</v>
      </c>
      <c r="C11" s="79" t="str">
        <f>LOOKUP(B11,'SHM''S'!A:A,'SHM''S'!B:B)</f>
        <v>Woonveer Klein-Brabant</v>
      </c>
      <c r="D11" s="75"/>
      <c r="E11" s="23">
        <v>13</v>
      </c>
      <c r="F11" s="23"/>
      <c r="G11" s="52">
        <v>13</v>
      </c>
    </row>
    <row r="12" spans="1:7" x14ac:dyDescent="0.25">
      <c r="A12" s="245"/>
      <c r="B12" s="45">
        <v>1290</v>
      </c>
      <c r="C12" s="79" t="str">
        <f>LOOKUP(B12,'SHM''S'!A:A,'SHM''S'!B:B)</f>
        <v>DE ARK</v>
      </c>
      <c r="D12" s="75"/>
      <c r="E12" s="23">
        <v>118</v>
      </c>
      <c r="F12" s="23">
        <v>24</v>
      </c>
      <c r="G12" s="52">
        <v>142</v>
      </c>
    </row>
    <row r="13" spans="1:7" x14ac:dyDescent="0.25">
      <c r="A13" s="245"/>
      <c r="B13" s="45">
        <v>1295</v>
      </c>
      <c r="C13" s="79" t="str">
        <f>LOOKUP(B13,'SHM''S'!A:A,'SHM''S'!B:B)</f>
        <v>Zonnige Kempen</v>
      </c>
      <c r="D13" s="75"/>
      <c r="E13" s="23">
        <v>2</v>
      </c>
      <c r="F13" s="23">
        <v>51</v>
      </c>
      <c r="G13" s="52">
        <v>53</v>
      </c>
    </row>
    <row r="14" spans="1:7" x14ac:dyDescent="0.25">
      <c r="A14" s="245"/>
      <c r="B14" s="45">
        <v>1300</v>
      </c>
      <c r="C14" s="79" t="str">
        <f>LOOKUP(B14,'SHM''S'!A:A,'SHM''S'!B:B)</f>
        <v>Samenwerkende Maatschappij voor Volkshuisvesting</v>
      </c>
      <c r="D14" s="75"/>
      <c r="E14" s="23">
        <v>59</v>
      </c>
      <c r="F14" s="23">
        <v>62</v>
      </c>
      <c r="G14" s="52">
        <v>121</v>
      </c>
    </row>
    <row r="15" spans="1:7" x14ac:dyDescent="0.25">
      <c r="A15" s="246"/>
      <c r="B15" s="45">
        <v>1310</v>
      </c>
      <c r="C15" s="79" t="str">
        <f>LOOKUP(B15,'SHM''S'!A:A,'SHM''S'!B:B)</f>
        <v>De Voorkempen H.E.</v>
      </c>
      <c r="D15" s="75"/>
      <c r="E15" s="23"/>
      <c r="F15" s="23">
        <v>31</v>
      </c>
      <c r="G15" s="52">
        <v>31</v>
      </c>
    </row>
    <row r="16" spans="1:7" ht="15.75" thickBot="1" x14ac:dyDescent="0.3">
      <c r="A16" s="240" t="s">
        <v>17</v>
      </c>
      <c r="B16" s="241"/>
      <c r="C16" s="80"/>
      <c r="D16" s="76">
        <v>301</v>
      </c>
      <c r="E16" s="56">
        <v>1934</v>
      </c>
      <c r="F16" s="56">
        <v>1517</v>
      </c>
      <c r="G16" s="57">
        <v>3752</v>
      </c>
    </row>
    <row r="17" spans="1:7" x14ac:dyDescent="0.25">
      <c r="A17" s="244" t="s">
        <v>18</v>
      </c>
      <c r="B17" s="128">
        <v>2290</v>
      </c>
      <c r="C17" s="78" t="str">
        <f>LOOKUP(B17,'SHM''S'!A:A,'SHM''S'!B:B)</f>
        <v>Gewestelijke Maatschappij voor Volkshuisvesting</v>
      </c>
      <c r="D17" s="74"/>
      <c r="E17" s="50">
        <v>39</v>
      </c>
      <c r="F17" s="50"/>
      <c r="G17" s="51">
        <v>39</v>
      </c>
    </row>
    <row r="18" spans="1:7" x14ac:dyDescent="0.25">
      <c r="A18" s="245"/>
      <c r="B18" s="45">
        <v>2351</v>
      </c>
      <c r="C18" s="79" t="str">
        <f>LOOKUP(B18,'SHM''S'!A:A,'SHM''S'!B:B)</f>
        <v>Volkswoningbouw</v>
      </c>
      <c r="D18" s="75"/>
      <c r="E18" s="23">
        <v>4</v>
      </c>
      <c r="F18" s="23">
        <v>20</v>
      </c>
      <c r="G18" s="52">
        <v>24</v>
      </c>
    </row>
    <row r="19" spans="1:7" x14ac:dyDescent="0.25">
      <c r="A19" s="245"/>
      <c r="B19" s="45">
        <v>2360</v>
      </c>
      <c r="C19" s="79" t="str">
        <f>LOOKUP(B19,'SHM''S'!A:A,'SHM''S'!B:B)</f>
        <v>Sociaal Wonen arro Leuven</v>
      </c>
      <c r="D19" s="75"/>
      <c r="E19" s="23"/>
      <c r="F19" s="23">
        <v>86</v>
      </c>
      <c r="G19" s="52">
        <v>86</v>
      </c>
    </row>
    <row r="20" spans="1:7" x14ac:dyDescent="0.25">
      <c r="A20" s="245"/>
      <c r="B20" s="45">
        <v>2420</v>
      </c>
      <c r="C20" s="79" t="str">
        <f>LOOKUP(B20,'SHM''S'!A:A,'SHM''S'!B:B)</f>
        <v>Dijledal</v>
      </c>
      <c r="D20" s="75"/>
      <c r="E20" s="23"/>
      <c r="F20" s="23">
        <v>173</v>
      </c>
      <c r="G20" s="52">
        <v>173</v>
      </c>
    </row>
    <row r="21" spans="1:7" x14ac:dyDescent="0.25">
      <c r="A21" s="245"/>
      <c r="B21" s="45">
        <v>2455</v>
      </c>
      <c r="C21" s="79" t="str">
        <f>LOOKUP(B21,'SHM''S'!A:A,'SHM''S'!B:B)</f>
        <v>CNUZ</v>
      </c>
      <c r="D21" s="75"/>
      <c r="E21" s="23"/>
      <c r="F21" s="23">
        <v>60</v>
      </c>
      <c r="G21" s="52">
        <v>60</v>
      </c>
    </row>
    <row r="22" spans="1:7" x14ac:dyDescent="0.25">
      <c r="A22" s="246"/>
      <c r="B22" s="45">
        <v>2600</v>
      </c>
      <c r="C22" s="79" t="str">
        <f>LOOKUP(B22,'SHM''S'!A:A,'SHM''S'!B:B)</f>
        <v>Elk zijn Huis Gewestelijke Maatschappij voor de Huisvesting</v>
      </c>
      <c r="D22" s="75">
        <v>52</v>
      </c>
      <c r="E22" s="23">
        <v>12</v>
      </c>
      <c r="F22" s="23"/>
      <c r="G22" s="52">
        <v>64</v>
      </c>
    </row>
    <row r="23" spans="1:7" ht="15.75" thickBot="1" x14ac:dyDescent="0.3">
      <c r="A23" s="240" t="s">
        <v>19</v>
      </c>
      <c r="B23" s="241"/>
      <c r="C23" s="80"/>
      <c r="D23" s="76">
        <v>52</v>
      </c>
      <c r="E23" s="56">
        <v>55</v>
      </c>
      <c r="F23" s="56">
        <v>339</v>
      </c>
      <c r="G23" s="57">
        <v>446</v>
      </c>
    </row>
    <row r="24" spans="1:7" x14ac:dyDescent="0.25">
      <c r="A24" s="244" t="s">
        <v>20</v>
      </c>
      <c r="B24" s="128">
        <v>3070</v>
      </c>
      <c r="C24" s="78" t="str">
        <f>LOOKUP(B24,'SHM''S'!A:A,'SHM''S'!B:B)</f>
        <v>Brugse Maatschappij voor Huisvesting</v>
      </c>
      <c r="D24" s="74"/>
      <c r="E24" s="50">
        <v>26</v>
      </c>
      <c r="F24" s="50">
        <v>2</v>
      </c>
      <c r="G24" s="51">
        <v>28</v>
      </c>
    </row>
    <row r="25" spans="1:7" x14ac:dyDescent="0.25">
      <c r="A25" s="245"/>
      <c r="B25" s="45">
        <v>3100</v>
      </c>
      <c r="C25" s="79" t="str">
        <f>LOOKUP(B25,'SHM''S'!A:A,'SHM''S'!B:B)</f>
        <v>Vivendo</v>
      </c>
      <c r="D25" s="75"/>
      <c r="E25" s="23">
        <v>175</v>
      </c>
      <c r="F25" s="23"/>
      <c r="G25" s="52">
        <v>175</v>
      </c>
    </row>
    <row r="26" spans="1:7" x14ac:dyDescent="0.25">
      <c r="A26" s="245"/>
      <c r="B26" s="45">
        <v>3200</v>
      </c>
      <c r="C26" s="79" t="str">
        <f>LOOKUP(B26,'SHM''S'!A:A,'SHM''S'!B:B)</f>
        <v>Ons Onderdak</v>
      </c>
      <c r="D26" s="75">
        <v>6</v>
      </c>
      <c r="E26" s="23">
        <v>38</v>
      </c>
      <c r="F26" s="23">
        <v>48</v>
      </c>
      <c r="G26" s="52">
        <v>92</v>
      </c>
    </row>
    <row r="27" spans="1:7" x14ac:dyDescent="0.25">
      <c r="A27" s="245"/>
      <c r="B27" s="45">
        <v>3230</v>
      </c>
      <c r="C27" s="79" t="str">
        <f>LOOKUP(B27,'SHM''S'!A:A,'SHM''S'!B:B)</f>
        <v>Wonen Regio Kortrijk</v>
      </c>
      <c r="D27" s="75"/>
      <c r="E27" s="23">
        <v>28</v>
      </c>
      <c r="F27" s="23"/>
      <c r="G27" s="52">
        <v>28</v>
      </c>
    </row>
    <row r="28" spans="1:7" x14ac:dyDescent="0.25">
      <c r="A28" s="245"/>
      <c r="B28" s="45">
        <v>3280</v>
      </c>
      <c r="C28" s="79" t="str">
        <f>LOOKUP(B28,'SHM''S'!A:A,'SHM''S'!B:B)</f>
        <v>!Mpuls</v>
      </c>
      <c r="D28" s="75"/>
      <c r="E28" s="23">
        <v>8</v>
      </c>
      <c r="F28" s="23"/>
      <c r="G28" s="52">
        <v>8</v>
      </c>
    </row>
    <row r="29" spans="1:7" x14ac:dyDescent="0.25">
      <c r="A29" s="245"/>
      <c r="B29" s="45">
        <v>3315</v>
      </c>
      <c r="C29" s="79" t="str">
        <f>LOOKUP(B29,'SHM''S'!A:A,'SHM''S'!B:B)</f>
        <v>De Gelukkige Haard</v>
      </c>
      <c r="D29" s="75"/>
      <c r="E29" s="23">
        <v>96</v>
      </c>
      <c r="F29" s="23"/>
      <c r="G29" s="52">
        <v>96</v>
      </c>
    </row>
    <row r="30" spans="1:7" x14ac:dyDescent="0.25">
      <c r="A30" s="245"/>
      <c r="B30" s="45">
        <v>3320</v>
      </c>
      <c r="C30" s="79" t="str">
        <f>LOOKUP(B30,'SHM''S'!A:A,'SHM''S'!B:B)</f>
        <v>De Oostendse Haard</v>
      </c>
      <c r="D30" s="75"/>
      <c r="E30" s="23">
        <v>31</v>
      </c>
      <c r="F30" s="23"/>
      <c r="G30" s="52">
        <v>31</v>
      </c>
    </row>
    <row r="31" spans="1:7" x14ac:dyDescent="0.25">
      <c r="A31" s="245"/>
      <c r="B31" s="45">
        <v>3330</v>
      </c>
      <c r="C31" s="79" t="str">
        <f>LOOKUP(B31,'SHM''S'!A:A,'SHM''S'!B:B)</f>
        <v>De Mandel</v>
      </c>
      <c r="D31" s="75">
        <v>14</v>
      </c>
      <c r="E31" s="23"/>
      <c r="F31" s="23"/>
      <c r="G31" s="52">
        <v>14</v>
      </c>
    </row>
    <row r="32" spans="1:7" x14ac:dyDescent="0.25">
      <c r="A32" s="245"/>
      <c r="B32" s="45">
        <v>3410</v>
      </c>
      <c r="C32" s="79" t="str">
        <f>LOOKUP(B32,'SHM''S'!A:A,'SHM''S'!B:B)</f>
        <v>Helpt Elkander</v>
      </c>
      <c r="D32" s="75"/>
      <c r="E32" s="23">
        <v>163</v>
      </c>
      <c r="F32" s="23"/>
      <c r="G32" s="52">
        <v>163</v>
      </c>
    </row>
    <row r="33" spans="1:7" x14ac:dyDescent="0.25">
      <c r="A33" s="245"/>
      <c r="B33" s="45">
        <v>3421</v>
      </c>
      <c r="C33" s="79" t="str">
        <f>LOOKUP(B33,'SHM''S'!A:A,'SHM''S'!B:B)</f>
        <v>De Leie</v>
      </c>
      <c r="D33" s="75"/>
      <c r="E33" s="23">
        <v>25</v>
      </c>
      <c r="F33" s="23">
        <v>23</v>
      </c>
      <c r="G33" s="52">
        <v>48</v>
      </c>
    </row>
    <row r="34" spans="1:7" x14ac:dyDescent="0.25">
      <c r="A34" s="246"/>
      <c r="B34" s="45">
        <v>3431</v>
      </c>
      <c r="C34" s="79" t="str">
        <f>LOOKUP(B34,'SHM''S'!A:A,'SHM''S'!B:B)</f>
        <v>De Vlashaard</v>
      </c>
      <c r="D34" s="75">
        <v>8</v>
      </c>
      <c r="E34" s="23">
        <v>15</v>
      </c>
      <c r="F34" s="23">
        <v>20</v>
      </c>
      <c r="G34" s="52">
        <v>43</v>
      </c>
    </row>
    <row r="35" spans="1:7" x14ac:dyDescent="0.25">
      <c r="A35" s="255" t="s">
        <v>21</v>
      </c>
      <c r="B35" s="256"/>
      <c r="C35" s="79"/>
      <c r="D35" s="93">
        <v>28</v>
      </c>
      <c r="E35" s="24">
        <v>605</v>
      </c>
      <c r="F35" s="24">
        <v>93</v>
      </c>
      <c r="G35" s="129">
        <v>726</v>
      </c>
    </row>
    <row r="36" spans="1:7" x14ac:dyDescent="0.25">
      <c r="A36" s="257" t="s">
        <v>22</v>
      </c>
      <c r="B36" s="45">
        <v>4040</v>
      </c>
      <c r="C36" s="79" t="str">
        <f>LOOKUP(B36,'SHM''S'!A:A,'SHM''S'!B:B)</f>
        <v>Gewestelijke Maatschappij voor Huisvesting</v>
      </c>
      <c r="D36" s="75"/>
      <c r="E36" s="23">
        <v>493</v>
      </c>
      <c r="F36" s="23"/>
      <c r="G36" s="52">
        <v>493</v>
      </c>
    </row>
    <row r="37" spans="1:7" x14ac:dyDescent="0.25">
      <c r="A37" s="245"/>
      <c r="B37" s="45">
        <v>4070</v>
      </c>
      <c r="C37" s="79" t="str">
        <f>LOOKUP(B37,'SHM''S'!A:A,'SHM''S'!B:B)</f>
        <v>De Volkswoningen</v>
      </c>
      <c r="D37" s="75">
        <v>5</v>
      </c>
      <c r="E37" s="23"/>
      <c r="F37" s="23"/>
      <c r="G37" s="52">
        <v>5</v>
      </c>
    </row>
    <row r="38" spans="1:7" x14ac:dyDescent="0.25">
      <c r="A38" s="245"/>
      <c r="B38" s="45">
        <v>4090</v>
      </c>
      <c r="C38" s="79" t="str">
        <f>LOOKUP(B38,'SHM''S'!A:A,'SHM''S'!B:B)</f>
        <v>Meetjeslandse Bouwmaatschappij voor Volkswoningen</v>
      </c>
      <c r="D38" s="75"/>
      <c r="E38" s="23">
        <v>140</v>
      </c>
      <c r="F38" s="23"/>
      <c r="G38" s="52">
        <v>140</v>
      </c>
    </row>
    <row r="39" spans="1:7" x14ac:dyDescent="0.25">
      <c r="A39" s="245"/>
      <c r="B39" s="45">
        <v>4140</v>
      </c>
      <c r="C39" s="79" t="str">
        <f>LOOKUP(B39,'SHM''S'!A:A,'SHM''S'!B:B)</f>
        <v>De Gentse Haard</v>
      </c>
      <c r="D39" s="75"/>
      <c r="E39" s="23">
        <v>47</v>
      </c>
      <c r="F39" s="23"/>
      <c r="G39" s="52">
        <v>47</v>
      </c>
    </row>
    <row r="40" spans="1:7" x14ac:dyDescent="0.25">
      <c r="A40" s="245"/>
      <c r="B40" s="45">
        <v>4150</v>
      </c>
      <c r="C40" s="79" t="str">
        <f>LOOKUP(B40,'SHM''S'!A:A,'SHM''S'!B:B)</f>
        <v>WoninGent</v>
      </c>
      <c r="D40" s="75">
        <v>9</v>
      </c>
      <c r="E40" s="23">
        <v>70</v>
      </c>
      <c r="F40" s="23">
        <v>604</v>
      </c>
      <c r="G40" s="52">
        <v>683</v>
      </c>
    </row>
    <row r="41" spans="1:7" x14ac:dyDescent="0.25">
      <c r="A41" s="245"/>
      <c r="B41" s="45">
        <v>4160</v>
      </c>
      <c r="C41" s="79" t="str">
        <f>LOOKUP(B41,'SHM''S'!A:A,'SHM''S'!B:B)</f>
        <v>Volkshaard</v>
      </c>
      <c r="D41" s="75">
        <v>24</v>
      </c>
      <c r="E41" s="23">
        <v>107</v>
      </c>
      <c r="F41" s="23">
        <v>150</v>
      </c>
      <c r="G41" s="52">
        <v>281</v>
      </c>
    </row>
    <row r="42" spans="1:7" x14ac:dyDescent="0.25">
      <c r="A42" s="245"/>
      <c r="B42" s="45">
        <v>4190</v>
      </c>
      <c r="C42" s="79" t="str">
        <f>LOOKUP(B42,'SHM''S'!A:A,'SHM''S'!B:B)</f>
        <v>De Zonnige Woonst</v>
      </c>
      <c r="D42" s="75"/>
      <c r="E42" s="23">
        <v>252</v>
      </c>
      <c r="F42" s="23">
        <v>102</v>
      </c>
      <c r="G42" s="52">
        <v>354</v>
      </c>
    </row>
    <row r="43" spans="1:7" x14ac:dyDescent="0.25">
      <c r="A43" s="245"/>
      <c r="B43" s="45">
        <v>4220</v>
      </c>
      <c r="C43" s="79" t="str">
        <f>LOOKUP(B43,'SHM''S'!A:A,'SHM''S'!B:B)</f>
        <v>Tuinwijk</v>
      </c>
      <c r="D43" s="75"/>
      <c r="E43" s="23">
        <v>352</v>
      </c>
      <c r="F43" s="23">
        <v>0</v>
      </c>
      <c r="G43" s="52">
        <v>352</v>
      </c>
    </row>
    <row r="44" spans="1:7" x14ac:dyDescent="0.25">
      <c r="A44" s="245"/>
      <c r="B44" s="45">
        <v>4230</v>
      </c>
      <c r="C44" s="79" t="str">
        <f>LOOKUP(B44,'SHM''S'!A:A,'SHM''S'!B:B)</f>
        <v>HABITARE+</v>
      </c>
      <c r="D44" s="75">
        <v>4</v>
      </c>
      <c r="E44" s="23">
        <v>62</v>
      </c>
      <c r="F44" s="23"/>
      <c r="G44" s="52">
        <v>66</v>
      </c>
    </row>
    <row r="45" spans="1:7" x14ac:dyDescent="0.25">
      <c r="A45" s="245"/>
      <c r="B45" s="45">
        <v>4240</v>
      </c>
      <c r="C45" s="79" t="str">
        <f>LOOKUP(B45,'SHM''S'!A:A,'SHM''S'!B:B)</f>
        <v>Ninove-Welzijn</v>
      </c>
      <c r="D45" s="75"/>
      <c r="E45" s="23"/>
      <c r="F45" s="23">
        <v>144</v>
      </c>
      <c r="G45" s="52">
        <v>144</v>
      </c>
    </row>
    <row r="46" spans="1:7" x14ac:dyDescent="0.25">
      <c r="A46" s="245"/>
      <c r="B46" s="45">
        <v>4260</v>
      </c>
      <c r="C46" s="79" t="str">
        <f>LOOKUP(B46,'SHM''S'!A:A,'SHM''S'!B:B)</f>
        <v>Hulp in Woningnood</v>
      </c>
      <c r="D46" s="75"/>
      <c r="E46" s="23"/>
      <c r="F46" s="23">
        <v>31</v>
      </c>
      <c r="G46" s="52">
        <v>31</v>
      </c>
    </row>
    <row r="47" spans="1:7" x14ac:dyDescent="0.25">
      <c r="A47" s="245"/>
      <c r="B47" s="45">
        <v>4290</v>
      </c>
      <c r="C47" s="79" t="str">
        <f>LOOKUP(B47,'SHM''S'!A:A,'SHM''S'!B:B)</f>
        <v>Volkswelzijn</v>
      </c>
      <c r="D47" s="75"/>
      <c r="E47" s="23"/>
      <c r="F47" s="23">
        <v>0</v>
      </c>
      <c r="G47" s="52">
        <v>0</v>
      </c>
    </row>
    <row r="48" spans="1:7" x14ac:dyDescent="0.25">
      <c r="A48" s="245"/>
      <c r="B48" s="45">
        <v>4310</v>
      </c>
      <c r="C48" s="79" t="str">
        <f>LOOKUP(B48,'SHM''S'!A:A,'SHM''S'!B:B)</f>
        <v>Sint-Niklase Mij. voor de Huisvesting</v>
      </c>
      <c r="D48" s="75"/>
      <c r="E48" s="23">
        <v>4</v>
      </c>
      <c r="F48" s="23">
        <v>0</v>
      </c>
      <c r="G48" s="52">
        <v>4</v>
      </c>
    </row>
    <row r="49" spans="1:7" x14ac:dyDescent="0.25">
      <c r="A49" s="245"/>
      <c r="B49" s="45">
        <v>4320</v>
      </c>
      <c r="C49" s="79" t="str">
        <f>LOOKUP(B49,'SHM''S'!A:A,'SHM''S'!B:B)</f>
        <v>WoonAnker Waas</v>
      </c>
      <c r="D49" s="75"/>
      <c r="E49" s="23">
        <v>77</v>
      </c>
      <c r="F49" s="23"/>
      <c r="G49" s="52">
        <v>77</v>
      </c>
    </row>
    <row r="50" spans="1:7" x14ac:dyDescent="0.25">
      <c r="A50" s="245"/>
      <c r="B50" s="45">
        <v>4340</v>
      </c>
      <c r="C50" s="79" t="str">
        <f>LOOKUP(B50,'SHM''S'!A:A,'SHM''S'!B:B)</f>
        <v>Eigen Dak</v>
      </c>
      <c r="D50" s="75"/>
      <c r="E50" s="23">
        <v>144</v>
      </c>
      <c r="F50" s="23"/>
      <c r="G50" s="52">
        <v>144</v>
      </c>
    </row>
    <row r="51" spans="1:7" x14ac:dyDescent="0.25">
      <c r="A51" s="245"/>
      <c r="B51" s="45">
        <v>4350</v>
      </c>
      <c r="C51" s="79" t="str">
        <f>LOOKUP(B51,'SHM''S'!A:A,'SHM''S'!B:B)</f>
        <v>Gew. Mij. voor Woningbouw</v>
      </c>
      <c r="D51" s="75"/>
      <c r="E51" s="23">
        <v>50</v>
      </c>
      <c r="F51" s="23">
        <v>14</v>
      </c>
      <c r="G51" s="52">
        <v>64</v>
      </c>
    </row>
    <row r="52" spans="1:7" x14ac:dyDescent="0.25">
      <c r="A52" s="246"/>
      <c r="B52" s="45">
        <v>4360</v>
      </c>
      <c r="C52" s="79" t="str">
        <f>LOOKUP(B52,'SHM''S'!A:A,'SHM''S'!B:B)</f>
        <v>cvba Wonen</v>
      </c>
      <c r="D52" s="75"/>
      <c r="E52" s="23"/>
      <c r="F52" s="23">
        <v>48</v>
      </c>
      <c r="G52" s="52">
        <v>48</v>
      </c>
    </row>
    <row r="53" spans="1:7" ht="15.75" thickBot="1" x14ac:dyDescent="0.3">
      <c r="A53" s="240" t="s">
        <v>23</v>
      </c>
      <c r="B53" s="241"/>
      <c r="C53" s="80"/>
      <c r="D53" s="76">
        <v>42</v>
      </c>
      <c r="E53" s="56">
        <v>1798</v>
      </c>
      <c r="F53" s="56">
        <v>1093</v>
      </c>
      <c r="G53" s="57">
        <v>2933</v>
      </c>
    </row>
    <row r="54" spans="1:7" x14ac:dyDescent="0.25">
      <c r="A54" s="244" t="s">
        <v>24</v>
      </c>
      <c r="B54" s="128">
        <v>7030</v>
      </c>
      <c r="C54" s="78" t="str">
        <f>LOOKUP(B54,'SHM''S'!A:A,'SHM''S'!B:B)</f>
        <v>Nieuw Dak</v>
      </c>
      <c r="D54" s="74"/>
      <c r="E54" s="50">
        <v>231</v>
      </c>
      <c r="F54" s="50">
        <v>239</v>
      </c>
      <c r="G54" s="51">
        <v>470</v>
      </c>
    </row>
    <row r="55" spans="1:7" x14ac:dyDescent="0.25">
      <c r="A55" s="245"/>
      <c r="B55" s="45">
        <v>7050</v>
      </c>
      <c r="C55" s="79" t="str">
        <f>LOOKUP(B55,'SHM''S'!A:A,'SHM''S'!B:B)</f>
        <v>Hacosi</v>
      </c>
      <c r="D55" s="75"/>
      <c r="E55" s="23">
        <v>0</v>
      </c>
      <c r="F55" s="23">
        <v>94</v>
      </c>
      <c r="G55" s="52">
        <v>94</v>
      </c>
    </row>
    <row r="56" spans="1:7" x14ac:dyDescent="0.25">
      <c r="A56" s="245"/>
      <c r="B56" s="45">
        <v>7055</v>
      </c>
      <c r="C56" s="79" t="str">
        <f>LOOKUP(B56,'SHM''S'!A:A,'SHM''S'!B:B)</f>
        <v>Cordium</v>
      </c>
      <c r="D56" s="75"/>
      <c r="E56" s="23"/>
      <c r="F56" s="23">
        <v>48</v>
      </c>
      <c r="G56" s="52">
        <v>48</v>
      </c>
    </row>
    <row r="57" spans="1:7" x14ac:dyDescent="0.25">
      <c r="A57" s="246"/>
      <c r="B57" s="45">
        <v>7064</v>
      </c>
      <c r="C57" s="79" t="str">
        <f>LOOKUP(B57,'SHM''S'!A:A,'SHM''S'!B:B)</f>
        <v>Kempisch Tehuis</v>
      </c>
      <c r="D57" s="75">
        <v>15</v>
      </c>
      <c r="E57" s="23">
        <v>33</v>
      </c>
      <c r="F57" s="23"/>
      <c r="G57" s="52">
        <v>48</v>
      </c>
    </row>
    <row r="58" spans="1:7" ht="15.75" thickBot="1" x14ac:dyDescent="0.3">
      <c r="A58" s="240" t="s">
        <v>25</v>
      </c>
      <c r="B58" s="241"/>
      <c r="C58" s="81"/>
      <c r="D58" s="76">
        <v>15</v>
      </c>
      <c r="E58" s="56">
        <v>264</v>
      </c>
      <c r="F58" s="56">
        <v>381</v>
      </c>
      <c r="G58" s="57">
        <v>660</v>
      </c>
    </row>
    <row r="59" spans="1:7" ht="21.6" customHeight="1" thickBot="1" x14ac:dyDescent="0.3">
      <c r="A59" s="242" t="s">
        <v>123</v>
      </c>
      <c r="B59" s="243"/>
      <c r="C59" s="127"/>
      <c r="D59" s="77">
        <v>438</v>
      </c>
      <c r="E59" s="66">
        <v>4656</v>
      </c>
      <c r="F59" s="66">
        <v>3423</v>
      </c>
      <c r="G59" s="67">
        <v>8517</v>
      </c>
    </row>
  </sheetData>
  <mergeCells count="11">
    <mergeCell ref="A36:A52"/>
    <mergeCell ref="A54:A57"/>
    <mergeCell ref="A58:B58"/>
    <mergeCell ref="A53:B53"/>
    <mergeCell ref="A59:B59"/>
    <mergeCell ref="A35:B35"/>
    <mergeCell ref="A16:B16"/>
    <mergeCell ref="A2:A15"/>
    <mergeCell ref="A17:A22"/>
    <mergeCell ref="A24:A34"/>
    <mergeCell ref="A23:B2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346C3-AEAD-4E3C-A344-811D59EB2167}">
  <sheetPr>
    <pageSetUpPr fitToPage="1"/>
  </sheetPr>
  <dimension ref="A1:G59"/>
  <sheetViews>
    <sheetView workbookViewId="0">
      <selection sqref="A1:G1048576"/>
    </sheetView>
  </sheetViews>
  <sheetFormatPr defaultRowHeight="15" x14ac:dyDescent="0.25"/>
  <cols>
    <col min="1" max="1" width="18.28515625" customWidth="1"/>
    <col min="2" max="2" width="6.5703125" style="12" customWidth="1"/>
    <col min="3" max="3" width="49" customWidth="1"/>
    <col min="4" max="4" width="16.28515625" bestFit="1" customWidth="1"/>
    <col min="5" max="5" width="10.7109375" bestFit="1" customWidth="1"/>
    <col min="6" max="6" width="14.85546875" bestFit="1" customWidth="1"/>
    <col min="7" max="7" width="11.140625" bestFit="1" customWidth="1"/>
  </cols>
  <sheetData>
    <row r="1" spans="1:7" ht="96" thickBot="1" x14ac:dyDescent="0.3">
      <c r="A1" s="182" t="s">
        <v>232</v>
      </c>
      <c r="B1" s="116" t="s">
        <v>0</v>
      </c>
      <c r="C1" s="82" t="s">
        <v>113</v>
      </c>
      <c r="D1" s="131" t="s">
        <v>14</v>
      </c>
      <c r="E1" s="118" t="s">
        <v>15</v>
      </c>
      <c r="F1" s="118" t="s">
        <v>26</v>
      </c>
      <c r="G1" s="119" t="s">
        <v>27</v>
      </c>
    </row>
    <row r="2" spans="1:7" x14ac:dyDescent="0.25">
      <c r="A2" s="244" t="s">
        <v>16</v>
      </c>
      <c r="B2" s="128">
        <v>1010</v>
      </c>
      <c r="C2" s="78" t="str">
        <f>LOOKUP(B2,'SHM''S'!A:A,'SHM''S'!B:B)</f>
        <v>De Ideale Woning</v>
      </c>
      <c r="D2" s="74"/>
      <c r="E2" s="50">
        <v>6387764.1000000006</v>
      </c>
      <c r="F2" s="50">
        <v>415349.52</v>
      </c>
      <c r="G2" s="51">
        <v>6803113.620000001</v>
      </c>
    </row>
    <row r="3" spans="1:7" x14ac:dyDescent="0.25">
      <c r="A3" s="245"/>
      <c r="B3" s="45">
        <v>1065</v>
      </c>
      <c r="C3" s="79" t="str">
        <f>LOOKUP(B3,'SHM''S'!A:A,'SHM''S'!B:B)</f>
        <v>A.B.C.</v>
      </c>
      <c r="D3" s="75"/>
      <c r="E3" s="23">
        <v>1562636.53</v>
      </c>
      <c r="F3" s="23">
        <v>73917.47</v>
      </c>
      <c r="G3" s="52">
        <v>1636554</v>
      </c>
    </row>
    <row r="4" spans="1:7" x14ac:dyDescent="0.25">
      <c r="A4" s="245"/>
      <c r="B4" s="45">
        <v>1140</v>
      </c>
      <c r="C4" s="79" t="str">
        <f>LOOKUP(B4,'SHM''S'!A:A,'SHM''S'!B:B)</f>
        <v>Woonhaven Antwerpen</v>
      </c>
      <c r="D4" s="75">
        <v>17487963.210000001</v>
      </c>
      <c r="E4" s="23">
        <v>4317126.24</v>
      </c>
      <c r="F4" s="23">
        <v>3419212.45</v>
      </c>
      <c r="G4" s="52">
        <v>25224301.900000002</v>
      </c>
    </row>
    <row r="5" spans="1:7" x14ac:dyDescent="0.25">
      <c r="A5" s="245"/>
      <c r="B5" s="45">
        <v>1155</v>
      </c>
      <c r="C5" s="79" t="str">
        <f>LOOKUP(B5,'SHM''S'!A:A,'SHM''S'!B:B)</f>
        <v>Geelse Huisvesting</v>
      </c>
      <c r="D5" s="75">
        <v>10976506.57</v>
      </c>
      <c r="E5" s="23">
        <v>12626746.34</v>
      </c>
      <c r="F5" s="23"/>
      <c r="G5" s="52">
        <v>23603252.91</v>
      </c>
    </row>
    <row r="6" spans="1:7" x14ac:dyDescent="0.25">
      <c r="A6" s="245"/>
      <c r="B6" s="45">
        <v>1160</v>
      </c>
      <c r="C6" s="79" t="str">
        <f>LOOKUP(B6,'SHM''S'!A:A,'SHM''S'!B:B)</f>
        <v>Mij. voor de Huisvesting van het kanton  Heist-op-den-Berg</v>
      </c>
      <c r="D6" s="75">
        <v>2443471.34</v>
      </c>
      <c r="E6" s="23"/>
      <c r="F6" s="23"/>
      <c r="G6" s="52">
        <v>2443471.34</v>
      </c>
    </row>
    <row r="7" spans="1:7" x14ac:dyDescent="0.25">
      <c r="A7" s="245"/>
      <c r="B7" s="45">
        <v>1170</v>
      </c>
      <c r="C7" s="79" t="str">
        <f>LOOKUP(B7,'SHM''S'!A:A,'SHM''S'!B:B)</f>
        <v>De Woonbrug</v>
      </c>
      <c r="D7" s="75">
        <v>1968643.77</v>
      </c>
      <c r="E7" s="23">
        <v>84998.93</v>
      </c>
      <c r="F7" s="23"/>
      <c r="G7" s="52">
        <v>2053642.7</v>
      </c>
    </row>
    <row r="8" spans="1:7" x14ac:dyDescent="0.25">
      <c r="A8" s="245"/>
      <c r="B8" s="45">
        <v>1200</v>
      </c>
      <c r="C8" s="79" t="str">
        <f>LOOKUP(B8,'SHM''S'!A:A,'SHM''S'!B:B)</f>
        <v>Lierse Mij. voor de Huisvesting</v>
      </c>
      <c r="D8" s="75"/>
      <c r="E8" s="23">
        <v>995174.25</v>
      </c>
      <c r="F8" s="23"/>
      <c r="G8" s="52">
        <v>995174.25</v>
      </c>
    </row>
    <row r="9" spans="1:7" x14ac:dyDescent="0.25">
      <c r="A9" s="245"/>
      <c r="B9" s="45">
        <v>1210</v>
      </c>
      <c r="C9" s="79" t="str">
        <f>LOOKUP(B9,'SHM''S'!A:A,'SHM''S'!B:B)</f>
        <v>Woonpunt Mechelen</v>
      </c>
      <c r="D9" s="75">
        <v>4913639.25</v>
      </c>
      <c r="E9" s="23">
        <v>7289616.5099999998</v>
      </c>
      <c r="F9" s="23"/>
      <c r="G9" s="52">
        <v>12203255.76</v>
      </c>
    </row>
    <row r="10" spans="1:7" x14ac:dyDescent="0.25">
      <c r="A10" s="245"/>
      <c r="B10" s="45">
        <v>1250</v>
      </c>
      <c r="C10" s="79" t="str">
        <f>LOOKUP(B10,'SHM''S'!A:A,'SHM''S'!B:B)</f>
        <v>Bouwmij. De Noorderkempen</v>
      </c>
      <c r="D10" s="75">
        <v>1204626.54</v>
      </c>
      <c r="E10" s="23">
        <v>2301402.23</v>
      </c>
      <c r="F10" s="23">
        <v>228568.52</v>
      </c>
      <c r="G10" s="52">
        <v>3734597.29</v>
      </c>
    </row>
    <row r="11" spans="1:7" x14ac:dyDescent="0.25">
      <c r="A11" s="245"/>
      <c r="B11" s="45">
        <v>1256</v>
      </c>
      <c r="C11" s="79" t="str">
        <f>LOOKUP(B11,'SHM''S'!A:A,'SHM''S'!B:B)</f>
        <v>Woonveer Klein-Brabant</v>
      </c>
      <c r="D11" s="75"/>
      <c r="E11" s="23">
        <v>152270.59000000003</v>
      </c>
      <c r="F11" s="23"/>
      <c r="G11" s="52">
        <v>152270.59000000003</v>
      </c>
    </row>
    <row r="12" spans="1:7" x14ac:dyDescent="0.25">
      <c r="A12" s="245"/>
      <c r="B12" s="45">
        <v>1290</v>
      </c>
      <c r="C12" s="79" t="str">
        <f>LOOKUP(B12,'SHM''S'!A:A,'SHM''S'!B:B)</f>
        <v>DE ARK</v>
      </c>
      <c r="D12" s="75"/>
      <c r="E12" s="23">
        <v>3384877.64</v>
      </c>
      <c r="F12" s="23">
        <v>192261.28</v>
      </c>
      <c r="G12" s="52">
        <v>3577138.92</v>
      </c>
    </row>
    <row r="13" spans="1:7" x14ac:dyDescent="0.25">
      <c r="A13" s="245"/>
      <c r="B13" s="45">
        <v>1295</v>
      </c>
      <c r="C13" s="79" t="str">
        <f>LOOKUP(B13,'SHM''S'!A:A,'SHM''S'!B:B)</f>
        <v>Zonnige Kempen</v>
      </c>
      <c r="D13" s="75"/>
      <c r="E13" s="23">
        <v>186070.69</v>
      </c>
      <c r="F13" s="23">
        <v>960485.13</v>
      </c>
      <c r="G13" s="52">
        <v>1146555.82</v>
      </c>
    </row>
    <row r="14" spans="1:7" x14ac:dyDescent="0.25">
      <c r="A14" s="245"/>
      <c r="B14" s="45">
        <v>1300</v>
      </c>
      <c r="C14" s="79" t="str">
        <f>LOOKUP(B14,'SHM''S'!A:A,'SHM''S'!B:B)</f>
        <v>Samenwerkende Maatschappij voor Volkshuisvesting</v>
      </c>
      <c r="D14" s="75"/>
      <c r="E14" s="23">
        <v>1728386.8900000001</v>
      </c>
      <c r="F14" s="23">
        <v>368094.36</v>
      </c>
      <c r="G14" s="52">
        <v>2096481.25</v>
      </c>
    </row>
    <row r="15" spans="1:7" x14ac:dyDescent="0.25">
      <c r="A15" s="246"/>
      <c r="B15" s="45">
        <v>1310</v>
      </c>
      <c r="C15" s="79" t="str">
        <f>LOOKUP(B15,'SHM''S'!A:A,'SHM''S'!B:B)</f>
        <v>De Voorkempen H.E.</v>
      </c>
      <c r="D15" s="75"/>
      <c r="E15" s="23"/>
      <c r="F15" s="23">
        <v>441117.44</v>
      </c>
      <c r="G15" s="52">
        <v>441117.44</v>
      </c>
    </row>
    <row r="16" spans="1:7" ht="15.75" thickBot="1" x14ac:dyDescent="0.3">
      <c r="A16" s="240" t="s">
        <v>17</v>
      </c>
      <c r="B16" s="241"/>
      <c r="C16" s="80"/>
      <c r="D16" s="76">
        <v>38994850.68</v>
      </c>
      <c r="E16" s="56">
        <v>41017070.939999998</v>
      </c>
      <c r="F16" s="56">
        <v>6099006.1700000009</v>
      </c>
      <c r="G16" s="57">
        <v>86110927.790000021</v>
      </c>
    </row>
    <row r="17" spans="1:7" x14ac:dyDescent="0.25">
      <c r="A17" s="244" t="s">
        <v>18</v>
      </c>
      <c r="B17" s="128">
        <v>2290</v>
      </c>
      <c r="C17" s="78" t="str">
        <f>LOOKUP(B17,'SHM''S'!A:A,'SHM''S'!B:B)</f>
        <v>Gewestelijke Maatschappij voor Volkshuisvesting</v>
      </c>
      <c r="D17" s="74"/>
      <c r="E17" s="50">
        <v>3345279.41</v>
      </c>
      <c r="F17" s="50"/>
      <c r="G17" s="51">
        <v>3345279.41</v>
      </c>
    </row>
    <row r="18" spans="1:7" x14ac:dyDescent="0.25">
      <c r="A18" s="245"/>
      <c r="B18" s="45">
        <v>2351</v>
      </c>
      <c r="C18" s="79" t="str">
        <f>LOOKUP(B18,'SHM''S'!A:A,'SHM''S'!B:B)</f>
        <v>Volkswoningbouw</v>
      </c>
      <c r="D18" s="75"/>
      <c r="E18" s="23">
        <v>83404.460000000006</v>
      </c>
      <c r="F18" s="23">
        <v>108645.29</v>
      </c>
      <c r="G18" s="52">
        <v>192049.75</v>
      </c>
    </row>
    <row r="19" spans="1:7" x14ac:dyDescent="0.25">
      <c r="A19" s="245"/>
      <c r="B19" s="45">
        <v>2360</v>
      </c>
      <c r="C19" s="79" t="str">
        <f>LOOKUP(B19,'SHM''S'!A:A,'SHM''S'!B:B)</f>
        <v>Sociaal Wonen arro Leuven</v>
      </c>
      <c r="D19" s="75"/>
      <c r="E19" s="23"/>
      <c r="F19" s="23">
        <v>1190369.81</v>
      </c>
      <c r="G19" s="52">
        <v>1190369.81</v>
      </c>
    </row>
    <row r="20" spans="1:7" x14ac:dyDescent="0.25">
      <c r="A20" s="245"/>
      <c r="B20" s="45">
        <v>2420</v>
      </c>
      <c r="C20" s="79" t="str">
        <f>LOOKUP(B20,'SHM''S'!A:A,'SHM''S'!B:B)</f>
        <v>Dijledal</v>
      </c>
      <c r="D20" s="75"/>
      <c r="E20" s="23"/>
      <c r="F20" s="23">
        <v>226819.01</v>
      </c>
      <c r="G20" s="52">
        <v>226819.01</v>
      </c>
    </row>
    <row r="21" spans="1:7" x14ac:dyDescent="0.25">
      <c r="A21" s="245"/>
      <c r="B21" s="45">
        <v>2455</v>
      </c>
      <c r="C21" s="79" t="str">
        <f>LOOKUP(B21,'SHM''S'!A:A,'SHM''S'!B:B)</f>
        <v>CNUZ</v>
      </c>
      <c r="D21" s="75"/>
      <c r="E21" s="23"/>
      <c r="F21" s="23">
        <v>12956.24</v>
      </c>
      <c r="G21" s="52">
        <v>12956.24</v>
      </c>
    </row>
    <row r="22" spans="1:7" x14ac:dyDescent="0.25">
      <c r="A22" s="246"/>
      <c r="B22" s="45">
        <v>2600</v>
      </c>
      <c r="C22" s="79" t="str">
        <f>LOOKUP(B22,'SHM''S'!A:A,'SHM''S'!B:B)</f>
        <v>Elk zijn Huis Gewestelijke Maatschappij voor de Huisvesting</v>
      </c>
      <c r="D22" s="75">
        <v>7498483.4900000002</v>
      </c>
      <c r="E22" s="23">
        <v>1048208.0399999999</v>
      </c>
      <c r="F22" s="23"/>
      <c r="G22" s="52">
        <v>8546691.5299999993</v>
      </c>
    </row>
    <row r="23" spans="1:7" ht="15.75" thickBot="1" x14ac:dyDescent="0.3">
      <c r="A23" s="240" t="s">
        <v>19</v>
      </c>
      <c r="B23" s="241"/>
      <c r="C23" s="80"/>
      <c r="D23" s="76">
        <v>7498483.4900000002</v>
      </c>
      <c r="E23" s="56">
        <v>4476891.91</v>
      </c>
      <c r="F23" s="56">
        <v>1538790.35</v>
      </c>
      <c r="G23" s="57">
        <v>13514165.75</v>
      </c>
    </row>
    <row r="24" spans="1:7" x14ac:dyDescent="0.25">
      <c r="A24" s="244" t="s">
        <v>20</v>
      </c>
      <c r="B24" s="128">
        <v>3070</v>
      </c>
      <c r="C24" s="78" t="str">
        <f>LOOKUP(B24,'SHM''S'!A:A,'SHM''S'!B:B)</f>
        <v>Brugse Maatschappij voor Huisvesting</v>
      </c>
      <c r="D24" s="74"/>
      <c r="E24" s="50">
        <v>494748</v>
      </c>
      <c r="F24" s="50">
        <v>34103.86</v>
      </c>
      <c r="G24" s="51">
        <v>528851.86</v>
      </c>
    </row>
    <row r="25" spans="1:7" x14ac:dyDescent="0.25">
      <c r="A25" s="245"/>
      <c r="B25" s="45">
        <v>3100</v>
      </c>
      <c r="C25" s="79" t="str">
        <f>LOOKUP(B25,'SHM''S'!A:A,'SHM''S'!B:B)</f>
        <v>Vivendo</v>
      </c>
      <c r="D25" s="75"/>
      <c r="E25" s="23">
        <v>1140813.55</v>
      </c>
      <c r="F25" s="23"/>
      <c r="G25" s="52">
        <v>1140813.55</v>
      </c>
    </row>
    <row r="26" spans="1:7" x14ac:dyDescent="0.25">
      <c r="A26" s="245"/>
      <c r="B26" s="45">
        <v>3200</v>
      </c>
      <c r="C26" s="79" t="str">
        <f>LOOKUP(B26,'SHM''S'!A:A,'SHM''S'!B:B)</f>
        <v>Ons Onderdak</v>
      </c>
      <c r="D26" s="75">
        <v>812175.01</v>
      </c>
      <c r="E26" s="23">
        <v>963547.28</v>
      </c>
      <c r="F26" s="23">
        <v>275607.51</v>
      </c>
      <c r="G26" s="52">
        <v>2051329.8</v>
      </c>
    </row>
    <row r="27" spans="1:7" x14ac:dyDescent="0.25">
      <c r="A27" s="245"/>
      <c r="B27" s="45">
        <v>3230</v>
      </c>
      <c r="C27" s="79" t="str">
        <f>LOOKUP(B27,'SHM''S'!A:A,'SHM''S'!B:B)</f>
        <v>Wonen Regio Kortrijk</v>
      </c>
      <c r="D27" s="75"/>
      <c r="E27" s="23">
        <v>192940.03</v>
      </c>
      <c r="F27" s="23"/>
      <c r="G27" s="52">
        <v>192940.03</v>
      </c>
    </row>
    <row r="28" spans="1:7" x14ac:dyDescent="0.25">
      <c r="A28" s="245"/>
      <c r="B28" s="45">
        <v>3280</v>
      </c>
      <c r="C28" s="79" t="str">
        <f>LOOKUP(B28,'SHM''S'!A:A,'SHM''S'!B:B)</f>
        <v>!Mpuls</v>
      </c>
      <c r="D28" s="75"/>
      <c r="E28" s="23">
        <v>892087.97</v>
      </c>
      <c r="F28" s="23"/>
      <c r="G28" s="52">
        <v>892087.97</v>
      </c>
    </row>
    <row r="29" spans="1:7" x14ac:dyDescent="0.25">
      <c r="A29" s="245"/>
      <c r="B29" s="45">
        <v>3315</v>
      </c>
      <c r="C29" s="79" t="str">
        <f>LOOKUP(B29,'SHM''S'!A:A,'SHM''S'!B:B)</f>
        <v>De Gelukkige Haard</v>
      </c>
      <c r="D29" s="75"/>
      <c r="E29" s="23">
        <v>296889.32</v>
      </c>
      <c r="F29" s="23"/>
      <c r="G29" s="52">
        <v>296889.32</v>
      </c>
    </row>
    <row r="30" spans="1:7" x14ac:dyDescent="0.25">
      <c r="A30" s="245"/>
      <c r="B30" s="45">
        <v>3320</v>
      </c>
      <c r="C30" s="79" t="str">
        <f>LOOKUP(B30,'SHM''S'!A:A,'SHM''S'!B:B)</f>
        <v>De Oostendse Haard</v>
      </c>
      <c r="D30" s="75"/>
      <c r="E30" s="23">
        <v>2419815.86</v>
      </c>
      <c r="F30" s="23"/>
      <c r="G30" s="52">
        <v>2419815.86</v>
      </c>
    </row>
    <row r="31" spans="1:7" x14ac:dyDescent="0.25">
      <c r="A31" s="245"/>
      <c r="B31" s="45">
        <v>3330</v>
      </c>
      <c r="C31" s="79" t="str">
        <f>LOOKUP(B31,'SHM''S'!A:A,'SHM''S'!B:B)</f>
        <v>De Mandel</v>
      </c>
      <c r="D31" s="75">
        <v>1826090.9700000002</v>
      </c>
      <c r="E31" s="23"/>
      <c r="F31" s="23"/>
      <c r="G31" s="52">
        <v>1826090.9700000002</v>
      </c>
    </row>
    <row r="32" spans="1:7" x14ac:dyDescent="0.25">
      <c r="A32" s="245"/>
      <c r="B32" s="45">
        <v>3410</v>
      </c>
      <c r="C32" s="79" t="str">
        <f>LOOKUP(B32,'SHM''S'!A:A,'SHM''S'!B:B)</f>
        <v>Helpt Elkander</v>
      </c>
      <c r="D32" s="75"/>
      <c r="E32" s="23">
        <v>4881364.63</v>
      </c>
      <c r="F32" s="23"/>
      <c r="G32" s="52">
        <v>4881364.63</v>
      </c>
    </row>
    <row r="33" spans="1:7" x14ac:dyDescent="0.25">
      <c r="A33" s="245"/>
      <c r="B33" s="45">
        <v>3421</v>
      </c>
      <c r="C33" s="79" t="str">
        <f>LOOKUP(B33,'SHM''S'!A:A,'SHM''S'!B:B)</f>
        <v>De Leie</v>
      </c>
      <c r="D33" s="75"/>
      <c r="E33" s="23">
        <v>1805429.34</v>
      </c>
      <c r="F33" s="23">
        <v>188881.75</v>
      </c>
      <c r="G33" s="52">
        <v>1994311.09</v>
      </c>
    </row>
    <row r="34" spans="1:7" x14ac:dyDescent="0.25">
      <c r="A34" s="246"/>
      <c r="B34" s="45">
        <v>3431</v>
      </c>
      <c r="C34" s="79" t="str">
        <f>LOOKUP(B34,'SHM''S'!A:A,'SHM''S'!B:B)</f>
        <v>De Vlashaard</v>
      </c>
      <c r="D34" s="75">
        <v>1096846.2</v>
      </c>
      <c r="E34" s="23">
        <v>1340400.52</v>
      </c>
      <c r="F34" s="23">
        <v>144854.51999999999</v>
      </c>
      <c r="G34" s="52">
        <v>2582101.2399999998</v>
      </c>
    </row>
    <row r="35" spans="1:7" ht="15.75" thickBot="1" x14ac:dyDescent="0.3">
      <c r="A35" s="240" t="s">
        <v>21</v>
      </c>
      <c r="B35" s="241"/>
      <c r="C35" s="80"/>
      <c r="D35" s="76">
        <v>3735112.1800000006</v>
      </c>
      <c r="E35" s="56">
        <v>14428036.5</v>
      </c>
      <c r="F35" s="56">
        <v>643447.64</v>
      </c>
      <c r="G35" s="57">
        <v>18806596.32</v>
      </c>
    </row>
    <row r="36" spans="1:7" x14ac:dyDescent="0.25">
      <c r="A36" s="244" t="s">
        <v>22</v>
      </c>
      <c r="B36" s="128">
        <v>4040</v>
      </c>
      <c r="C36" s="78" t="str">
        <f>LOOKUP(B36,'SHM''S'!A:A,'SHM''S'!B:B)</f>
        <v>Gewestelijke Maatschappij voor Huisvesting</v>
      </c>
      <c r="D36" s="74"/>
      <c r="E36" s="50">
        <v>1993309</v>
      </c>
      <c r="F36" s="50"/>
      <c r="G36" s="51">
        <v>1993309</v>
      </c>
    </row>
    <row r="37" spans="1:7" x14ac:dyDescent="0.25">
      <c r="A37" s="245"/>
      <c r="B37" s="45">
        <v>4070</v>
      </c>
      <c r="C37" s="79" t="str">
        <f>LOOKUP(B37,'SHM''S'!A:A,'SHM''S'!B:B)</f>
        <v>De Volkswoningen</v>
      </c>
      <c r="D37" s="75">
        <v>647767.02</v>
      </c>
      <c r="E37" s="23"/>
      <c r="F37" s="23"/>
      <c r="G37" s="52">
        <v>647767.02</v>
      </c>
    </row>
    <row r="38" spans="1:7" x14ac:dyDescent="0.25">
      <c r="A38" s="245"/>
      <c r="B38" s="45">
        <v>4090</v>
      </c>
      <c r="C38" s="79" t="str">
        <f>LOOKUP(B38,'SHM''S'!A:A,'SHM''S'!B:B)</f>
        <v>Meetjeslandse Bouwmaatschappij voor Volkswoningen</v>
      </c>
      <c r="D38" s="75"/>
      <c r="E38" s="23">
        <v>669474.66999999993</v>
      </c>
      <c r="F38" s="23"/>
      <c r="G38" s="52">
        <v>669474.66999999993</v>
      </c>
    </row>
    <row r="39" spans="1:7" x14ac:dyDescent="0.25">
      <c r="A39" s="245"/>
      <c r="B39" s="45">
        <v>4140</v>
      </c>
      <c r="C39" s="79" t="str">
        <f>LOOKUP(B39,'SHM''S'!A:A,'SHM''S'!B:B)</f>
        <v>De Gentse Haard</v>
      </c>
      <c r="D39" s="75"/>
      <c r="E39" s="23">
        <v>3337822.32</v>
      </c>
      <c r="F39" s="23"/>
      <c r="G39" s="52">
        <v>3337822.32</v>
      </c>
    </row>
    <row r="40" spans="1:7" x14ac:dyDescent="0.25">
      <c r="A40" s="245"/>
      <c r="B40" s="45">
        <v>4150</v>
      </c>
      <c r="C40" s="79" t="str">
        <f>LOOKUP(B40,'SHM''S'!A:A,'SHM''S'!B:B)</f>
        <v>WoninGent</v>
      </c>
      <c r="D40" s="75">
        <v>521155.38</v>
      </c>
      <c r="E40" s="23">
        <v>5952250.5299999993</v>
      </c>
      <c r="F40" s="23">
        <v>4409111.92</v>
      </c>
      <c r="G40" s="52">
        <v>10882517.829999998</v>
      </c>
    </row>
    <row r="41" spans="1:7" x14ac:dyDescent="0.25">
      <c r="A41" s="245"/>
      <c r="B41" s="45">
        <v>4160</v>
      </c>
      <c r="C41" s="79" t="str">
        <f>LOOKUP(B41,'SHM''S'!A:A,'SHM''S'!B:B)</f>
        <v>Volkshaard</v>
      </c>
      <c r="D41" s="75">
        <v>3352313.96</v>
      </c>
      <c r="E41" s="23">
        <v>938601.55999999994</v>
      </c>
      <c r="F41" s="23">
        <v>562707.11</v>
      </c>
      <c r="G41" s="52">
        <v>4853622.63</v>
      </c>
    </row>
    <row r="42" spans="1:7" x14ac:dyDescent="0.25">
      <c r="A42" s="245"/>
      <c r="B42" s="45">
        <v>4190</v>
      </c>
      <c r="C42" s="79" t="str">
        <f>LOOKUP(B42,'SHM''S'!A:A,'SHM''S'!B:B)</f>
        <v>De Zonnige Woonst</v>
      </c>
      <c r="D42" s="75"/>
      <c r="E42" s="23">
        <v>2483167.1800000002</v>
      </c>
      <c r="F42" s="23">
        <v>663533.94999999995</v>
      </c>
      <c r="G42" s="52">
        <v>3146701.13</v>
      </c>
    </row>
    <row r="43" spans="1:7" x14ac:dyDescent="0.25">
      <c r="A43" s="245"/>
      <c r="B43" s="45">
        <v>4220</v>
      </c>
      <c r="C43" s="79" t="str">
        <f>LOOKUP(B43,'SHM''S'!A:A,'SHM''S'!B:B)</f>
        <v>Tuinwijk</v>
      </c>
      <c r="D43" s="75"/>
      <c r="E43" s="23">
        <v>7802276.7599999998</v>
      </c>
      <c r="F43" s="23">
        <v>679185.45</v>
      </c>
      <c r="G43" s="52">
        <v>8481462.209999999</v>
      </c>
    </row>
    <row r="44" spans="1:7" x14ac:dyDescent="0.25">
      <c r="A44" s="245"/>
      <c r="B44" s="45">
        <v>4230</v>
      </c>
      <c r="C44" s="79" t="str">
        <f>LOOKUP(B44,'SHM''S'!A:A,'SHM''S'!B:B)</f>
        <v>HABITARE+</v>
      </c>
      <c r="D44" s="75">
        <v>524301.39</v>
      </c>
      <c r="E44" s="23">
        <v>737561.80999999994</v>
      </c>
      <c r="F44" s="23"/>
      <c r="G44" s="52">
        <v>1261863.2</v>
      </c>
    </row>
    <row r="45" spans="1:7" x14ac:dyDescent="0.25">
      <c r="A45" s="245"/>
      <c r="B45" s="45">
        <v>4240</v>
      </c>
      <c r="C45" s="79" t="str">
        <f>LOOKUP(B45,'SHM''S'!A:A,'SHM''S'!B:B)</f>
        <v>Ninove-Welzijn</v>
      </c>
      <c r="D45" s="75"/>
      <c r="E45" s="23"/>
      <c r="F45" s="23">
        <v>644141.56999999995</v>
      </c>
      <c r="G45" s="52">
        <v>644141.56999999995</v>
      </c>
    </row>
    <row r="46" spans="1:7" x14ac:dyDescent="0.25">
      <c r="A46" s="245"/>
      <c r="B46" s="45">
        <v>4260</v>
      </c>
      <c r="C46" s="79" t="str">
        <f>LOOKUP(B46,'SHM''S'!A:A,'SHM''S'!B:B)</f>
        <v>Hulp in Woningnood</v>
      </c>
      <c r="D46" s="75"/>
      <c r="E46" s="23"/>
      <c r="F46" s="23">
        <v>249722.91</v>
      </c>
      <c r="G46" s="52">
        <v>249722.91</v>
      </c>
    </row>
    <row r="47" spans="1:7" x14ac:dyDescent="0.25">
      <c r="A47" s="245"/>
      <c r="B47" s="45">
        <v>4290</v>
      </c>
      <c r="C47" s="79" t="str">
        <f>LOOKUP(B47,'SHM''S'!A:A,'SHM''S'!B:B)</f>
        <v>Volkswelzijn</v>
      </c>
      <c r="D47" s="75"/>
      <c r="E47" s="23"/>
      <c r="F47" s="23">
        <v>18497.05</v>
      </c>
      <c r="G47" s="52">
        <v>18497.05</v>
      </c>
    </row>
    <row r="48" spans="1:7" x14ac:dyDescent="0.25">
      <c r="A48" s="245"/>
      <c r="B48" s="45">
        <v>4310</v>
      </c>
      <c r="C48" s="79" t="str">
        <f>LOOKUP(B48,'SHM''S'!A:A,'SHM''S'!B:B)</f>
        <v>Sint-Niklase Mij. voor de Huisvesting</v>
      </c>
      <c r="D48" s="75"/>
      <c r="E48" s="23">
        <v>83858.429999999993</v>
      </c>
      <c r="F48" s="23">
        <v>321780.64</v>
      </c>
      <c r="G48" s="52">
        <v>405639.07</v>
      </c>
    </row>
    <row r="49" spans="1:7" x14ac:dyDescent="0.25">
      <c r="A49" s="245"/>
      <c r="B49" s="45">
        <v>4320</v>
      </c>
      <c r="C49" s="79" t="str">
        <f>LOOKUP(B49,'SHM''S'!A:A,'SHM''S'!B:B)</f>
        <v>WoonAnker Waas</v>
      </c>
      <c r="D49" s="75"/>
      <c r="E49" s="23">
        <v>573785.85</v>
      </c>
      <c r="F49" s="23"/>
      <c r="G49" s="52">
        <v>573785.85</v>
      </c>
    </row>
    <row r="50" spans="1:7" x14ac:dyDescent="0.25">
      <c r="A50" s="245"/>
      <c r="B50" s="45">
        <v>4340</v>
      </c>
      <c r="C50" s="79" t="str">
        <f>LOOKUP(B50,'SHM''S'!A:A,'SHM''S'!B:B)</f>
        <v>Eigen Dak</v>
      </c>
      <c r="D50" s="75"/>
      <c r="E50" s="23">
        <v>2112787.54</v>
      </c>
      <c r="F50" s="23"/>
      <c r="G50" s="52">
        <v>2112787.54</v>
      </c>
    </row>
    <row r="51" spans="1:7" x14ac:dyDescent="0.25">
      <c r="A51" s="245"/>
      <c r="B51" s="45">
        <v>4350</v>
      </c>
      <c r="C51" s="79" t="str">
        <f>LOOKUP(B51,'SHM''S'!A:A,'SHM''S'!B:B)</f>
        <v>Gew. Mij. voor Woningbouw</v>
      </c>
      <c r="D51" s="75"/>
      <c r="E51" s="23">
        <v>2875155.17</v>
      </c>
      <c r="F51" s="23">
        <v>146885.06</v>
      </c>
      <c r="G51" s="52">
        <v>3022040.23</v>
      </c>
    </row>
    <row r="52" spans="1:7" x14ac:dyDescent="0.25">
      <c r="A52" s="246"/>
      <c r="B52" s="45">
        <v>4360</v>
      </c>
      <c r="C52" s="79" t="str">
        <f>LOOKUP(B52,'SHM''S'!A:A,'SHM''S'!B:B)</f>
        <v>cvba Wonen</v>
      </c>
      <c r="D52" s="75"/>
      <c r="E52" s="23"/>
      <c r="F52" s="23">
        <v>159460.64000000001</v>
      </c>
      <c r="G52" s="52">
        <v>159460.64000000001</v>
      </c>
    </row>
    <row r="53" spans="1:7" ht="15.75" thickBot="1" x14ac:dyDescent="0.3">
      <c r="A53" s="240" t="s">
        <v>23</v>
      </c>
      <c r="B53" s="241"/>
      <c r="C53" s="80"/>
      <c r="D53" s="76">
        <v>5045537.7499999991</v>
      </c>
      <c r="E53" s="56">
        <v>29560050.82</v>
      </c>
      <c r="F53" s="56">
        <v>7855026.2999999998</v>
      </c>
      <c r="G53" s="57">
        <v>42460614.86999999</v>
      </c>
    </row>
    <row r="54" spans="1:7" x14ac:dyDescent="0.25">
      <c r="A54" s="244" t="s">
        <v>24</v>
      </c>
      <c r="B54" s="128">
        <v>7030</v>
      </c>
      <c r="C54" s="78" t="str">
        <f>LOOKUP(B54,'SHM''S'!A:A,'SHM''S'!B:B)</f>
        <v>Nieuw Dak</v>
      </c>
      <c r="D54" s="74"/>
      <c r="E54" s="50">
        <v>2538983.52</v>
      </c>
      <c r="F54" s="50">
        <v>1011599.04</v>
      </c>
      <c r="G54" s="51">
        <v>3550582.56</v>
      </c>
    </row>
    <row r="55" spans="1:7" x14ac:dyDescent="0.25">
      <c r="A55" s="245"/>
      <c r="B55" s="45">
        <v>7050</v>
      </c>
      <c r="C55" s="79" t="str">
        <f>LOOKUP(B55,'SHM''S'!A:A,'SHM''S'!B:B)</f>
        <v>Hacosi</v>
      </c>
      <c r="D55" s="75"/>
      <c r="E55" s="23">
        <v>65437.64</v>
      </c>
      <c r="F55" s="23">
        <v>935050.45</v>
      </c>
      <c r="G55" s="52">
        <v>1000488.09</v>
      </c>
    </row>
    <row r="56" spans="1:7" x14ac:dyDescent="0.25">
      <c r="A56" s="245"/>
      <c r="B56" s="45">
        <v>7055</v>
      </c>
      <c r="C56" s="79" t="str">
        <f>LOOKUP(B56,'SHM''S'!A:A,'SHM''S'!B:B)</f>
        <v>Cordium</v>
      </c>
      <c r="D56" s="75"/>
      <c r="E56" s="23"/>
      <c r="F56" s="23">
        <v>352519.02</v>
      </c>
      <c r="G56" s="52">
        <v>352519.02</v>
      </c>
    </row>
    <row r="57" spans="1:7" x14ac:dyDescent="0.25">
      <c r="A57" s="246"/>
      <c r="B57" s="45">
        <v>7064</v>
      </c>
      <c r="C57" s="79" t="str">
        <f>LOOKUP(B57,'SHM''S'!A:A,'SHM''S'!B:B)</f>
        <v>Kempisch Tehuis</v>
      </c>
      <c r="D57" s="75">
        <v>2051090.02</v>
      </c>
      <c r="E57" s="23">
        <v>1784082.43</v>
      </c>
      <c r="F57" s="23"/>
      <c r="G57" s="52">
        <v>3835172.45</v>
      </c>
    </row>
    <row r="58" spans="1:7" ht="15.75" thickBot="1" x14ac:dyDescent="0.3">
      <c r="A58" s="240" t="s">
        <v>25</v>
      </c>
      <c r="B58" s="241"/>
      <c r="C58" s="81"/>
      <c r="D58" s="76">
        <v>2051090.02</v>
      </c>
      <c r="E58" s="56">
        <v>4388503.59</v>
      </c>
      <c r="F58" s="56">
        <v>2299168.5099999998</v>
      </c>
      <c r="G58" s="57">
        <v>8738762.120000001</v>
      </c>
    </row>
    <row r="59" spans="1:7" ht="20.45" customHeight="1" thickBot="1" x14ac:dyDescent="0.3">
      <c r="A59" s="242" t="s">
        <v>123</v>
      </c>
      <c r="B59" s="243"/>
      <c r="C59" s="127"/>
      <c r="D59" s="77">
        <v>57325074.120000012</v>
      </c>
      <c r="E59" s="66">
        <v>93870553.760000035</v>
      </c>
      <c r="F59" s="66">
        <v>18435438.970000003</v>
      </c>
      <c r="G59" s="67">
        <v>169631066.84999993</v>
      </c>
    </row>
  </sheetData>
  <mergeCells count="11">
    <mergeCell ref="A36:A52"/>
    <mergeCell ref="A53:B53"/>
    <mergeCell ref="A54:A57"/>
    <mergeCell ref="A58:B58"/>
    <mergeCell ref="A59:B59"/>
    <mergeCell ref="A35:B35"/>
    <mergeCell ref="A2:A15"/>
    <mergeCell ref="A16:B16"/>
    <mergeCell ref="A17:A22"/>
    <mergeCell ref="A23:B23"/>
    <mergeCell ref="A24:A3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1D124F-C294-46DC-9FC2-44996076E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909172-FBC1-49F2-BD41-4FF3661927CA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25297-38F5-4D60-B08F-24F0D06493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13</vt:i4>
      </vt:variant>
    </vt:vector>
  </HeadingPairs>
  <TitlesOfParts>
    <vt:vector size="28" baseType="lpstr">
      <vt:lpstr>OVERZICHT_2013-2018</vt:lpstr>
      <vt:lpstr>WON2013</vt:lpstr>
      <vt:lpstr>BUDGET2013</vt:lpstr>
      <vt:lpstr>WON2014</vt:lpstr>
      <vt:lpstr>BUDGET2014</vt:lpstr>
      <vt:lpstr>WON2015</vt:lpstr>
      <vt:lpstr>BUDGET2015</vt:lpstr>
      <vt:lpstr>WON2016</vt:lpstr>
      <vt:lpstr>BUDGET2016</vt:lpstr>
      <vt:lpstr>WON2017</vt:lpstr>
      <vt:lpstr>BUDGET2017</vt:lpstr>
      <vt:lpstr>WON2018</vt:lpstr>
      <vt:lpstr>BUDGET2018</vt:lpstr>
      <vt:lpstr>PATRIMONIUM</vt:lpstr>
      <vt:lpstr>SHM'S</vt:lpstr>
      <vt:lpstr>BUDGET2013!Afdrukbereik</vt:lpstr>
      <vt:lpstr>BUDGET2014!Afdrukbereik</vt:lpstr>
      <vt:lpstr>BUDGET2015!Afdrukbereik</vt:lpstr>
      <vt:lpstr>BUDGET2016!Afdrukbereik</vt:lpstr>
      <vt:lpstr>BUDGET2017!Afdrukbereik</vt:lpstr>
      <vt:lpstr>BUDGET2018!Afdrukbereik</vt:lpstr>
      <vt:lpstr>'OVERZICHT_2013-2018'!Afdrukbereik</vt:lpstr>
      <vt:lpstr>'WON2013'!Afdrukbereik</vt:lpstr>
      <vt:lpstr>'WON2014'!Afdrukbereik</vt:lpstr>
      <vt:lpstr>'WON2015'!Afdrukbereik</vt:lpstr>
      <vt:lpstr>'WON2016'!Afdrukbereik</vt:lpstr>
      <vt:lpstr>'WON2017'!Afdrukbereik</vt:lpstr>
      <vt:lpstr>'WON2018'!Afdrukbereik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Bosmans Wouter</dc:creator>
  <cp:lastModifiedBy>Everaert, Veronique</cp:lastModifiedBy>
  <cp:lastPrinted>2019-02-27T09:38:12Z</cp:lastPrinted>
  <dcterms:created xsi:type="dcterms:W3CDTF">2019-02-26T12:00:25Z</dcterms:created>
  <dcterms:modified xsi:type="dcterms:W3CDTF">2019-02-27T09:39:11Z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  <property fmtid="{D5CDD505-2E9C-101B-9397-08002B2CF9AE}" pid="3" name="_dlc_DocIdItemGuid">
    <vt:lpwstr>efc6a546-96d6-4800-bf8f-5d6195db93f6</vt:lpwstr>
  </property>
</Properties>
</file>