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tommelein.vo.proximuscloudsharepoint.be/PR/Doc/01_Schriftelijke Vragen 2018-2019/91 - 100/95 - Klimaatbeleid - Overheidsbeleggingen in fossiele brandstoffen/"/>
    </mc:Choice>
  </mc:AlternateContent>
  <xr:revisionPtr revIDLastSave="0" documentId="8_{5B262FDB-C4C5-41FB-98BD-41D0E425BB2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Blad1!$A$4:$T$28</definedName>
    <definedName name="_xlnm.Print_Area" localSheetId="0">Blad1!$A$1:$K$54</definedName>
  </definedNames>
  <calcPr calcId="179017"/>
</workbook>
</file>

<file path=xl/calcChain.xml><?xml version="1.0" encoding="utf-8"?>
<calcChain xmlns="http://schemas.openxmlformats.org/spreadsheetml/2006/main">
  <c r="H8" i="1" l="1"/>
  <c r="K5" i="1"/>
  <c r="K8" i="1" l="1"/>
  <c r="K7" i="1"/>
  <c r="M7" i="1" s="1"/>
  <c r="H7" i="1"/>
  <c r="J7" i="1" s="1"/>
  <c r="H5" i="1"/>
  <c r="M8" i="1"/>
  <c r="J8" i="1"/>
  <c r="M5" i="1"/>
  <c r="J5" i="1"/>
  <c r="M35" i="1" l="1"/>
  <c r="K36" i="1"/>
  <c r="K37" i="1" s="1"/>
  <c r="H36" i="1"/>
  <c r="J36" i="1" s="1"/>
  <c r="M36" i="1" l="1"/>
  <c r="H35" i="1"/>
  <c r="H34" i="1"/>
  <c r="J34" i="1" s="1"/>
  <c r="K6" i="1"/>
  <c r="H6" i="1"/>
  <c r="H37" i="1" l="1"/>
  <c r="J35" i="1"/>
  <c r="K9" i="1"/>
  <c r="M6" i="1"/>
  <c r="J6" i="1"/>
  <c r="H9" i="1"/>
</calcChain>
</file>

<file path=xl/sharedStrings.xml><?xml version="1.0" encoding="utf-8"?>
<sst xmlns="http://schemas.openxmlformats.org/spreadsheetml/2006/main" count="168" uniqueCount="69">
  <si>
    <t>Ministerie Vlaamse Gemeenschap</t>
  </si>
  <si>
    <t>Gazprom</t>
  </si>
  <si>
    <t>VIB</t>
  </si>
  <si>
    <t>Bulgarian Energy Holding</t>
  </si>
  <si>
    <t>EP Energy AS</t>
  </si>
  <si>
    <t>Beleggingen in aandelen</t>
  </si>
  <si>
    <t>FWO</t>
  </si>
  <si>
    <t>Repsol</t>
  </si>
  <si>
    <t>aandeel</t>
  </si>
  <si>
    <t>Shell</t>
  </si>
  <si>
    <t>Total</t>
  </si>
  <si>
    <t>Anglo American</t>
  </si>
  <si>
    <t>IPIC GMTN LTD</t>
  </si>
  <si>
    <t>OMV AG</t>
  </si>
  <si>
    <t>Rio Tinto</t>
  </si>
  <si>
    <t>Glencore</t>
  </si>
  <si>
    <t>Mijnen NV</t>
  </si>
  <si>
    <t>obligaties</t>
  </si>
  <si>
    <t>VSB</t>
  </si>
  <si>
    <t xml:space="preserve">CNOOC </t>
  </si>
  <si>
    <t xml:space="preserve">PEMEX </t>
  </si>
  <si>
    <t>DB-x trackers stoxx*</t>
  </si>
  <si>
    <t>BG energy group</t>
  </si>
  <si>
    <t>Royal Dutch Shell</t>
  </si>
  <si>
    <t>International Petroleum Group</t>
  </si>
  <si>
    <t>BHP Billiton</t>
  </si>
  <si>
    <t>Entiteit</t>
  </si>
  <si>
    <t xml:space="preserve">Naam </t>
  </si>
  <si>
    <t>Mijnen nv</t>
  </si>
  <si>
    <t xml:space="preserve">Entiteit </t>
  </si>
  <si>
    <t>Type</t>
  </si>
  <si>
    <t>LIMBURG GAS</t>
  </si>
  <si>
    <t>AMEC FOSTER WHEELER</t>
  </si>
  <si>
    <t>CENTERPOINT ENERGY CORP</t>
  </si>
  <si>
    <t>GALP ENERGIA SGPS SA</t>
  </si>
  <si>
    <t>L'AIR LIQUIDE</t>
  </si>
  <si>
    <t>LYONDELLBASELL INDUSTRIES NV</t>
  </si>
  <si>
    <t>REPSOL KEUZEDIV 19122016</t>
  </si>
  <si>
    <t>REPSOL SA</t>
  </si>
  <si>
    <t>ROYAL DUTCH SHELL PLC</t>
  </si>
  <si>
    <t>STATOIL</t>
  </si>
  <si>
    <t>TRANSCANADA CORP</t>
  </si>
  <si>
    <t>VALERO ENERGY CORPORATION</t>
  </si>
  <si>
    <t>Center for Beta Cell Therapy in Diabetes VZW</t>
  </si>
  <si>
    <t>Gas Naturel Capital Markets</t>
  </si>
  <si>
    <t xml:space="preserve">TOTAL </t>
  </si>
  <si>
    <t>OMV Group</t>
  </si>
  <si>
    <t>Korea Gas</t>
  </si>
  <si>
    <t>Scottish &amp; Southern Energy</t>
  </si>
  <si>
    <t>Totaal</t>
  </si>
  <si>
    <t>Beleggingen in obligaties</t>
  </si>
  <si>
    <t>Overzicht van de rechtstreekse beleggingen via obligaties en aandelen (participaties) in fossiele brandstoffen van de ESR geconsolideerde instellingen.</t>
  </si>
  <si>
    <t>REPSOL SA KEUZEDIV 2017</t>
  </si>
  <si>
    <t>LRM</t>
  </si>
  <si>
    <t>KOREA GAS CORP 10 4,25 021120</t>
  </si>
  <si>
    <t>ONGCIN 2.75 15/07/2021</t>
  </si>
  <si>
    <t>ENIIM 3.25 10/07/2023</t>
  </si>
  <si>
    <t>BG ENERGY CAP. 14 2,25 211129</t>
  </si>
  <si>
    <t>Totaal obligaties in portefeuille op 31/12/2016</t>
  </si>
  <si>
    <t>Totaal obligaties in portefeuille op 31/12/2017</t>
  </si>
  <si>
    <t>% verhouding</t>
  </si>
  <si>
    <t>Totaal aandelen in portefeuille op 31/12/2016</t>
  </si>
  <si>
    <t>Totaal aandelen in portefeuille op 31/12/2017</t>
  </si>
  <si>
    <t>Totaal obligaties in fossiele brandstoffen op 31/12/2016</t>
  </si>
  <si>
    <t>Totaal obligaties in fossiele brandstoffen op 31/12/2017</t>
  </si>
  <si>
    <t>Totaal aandelen in fosssiele brandstoffen op 31/12/2016</t>
  </si>
  <si>
    <t>Totaal aandelen in fossiele brandstoffen op 31/12/2017</t>
  </si>
  <si>
    <t>Marktwaarde 31/12/2016</t>
  </si>
  <si>
    <t>Marktwaarde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</si>
</sst>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CE"/>
      <charset val="238"/>
    </font>
    <font>
      <sz val="18"/>
      <color theme="3"/>
      <name val="Cambria"/>
      <family val="2"/>
      <scheme val="maj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19" fillId="0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2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</cellStyleXfs>
  <cellXfs count="27">
    <xf numFmtId="0" fontId="0" fillId="0" borderId="0" xfId="0"/>
    <xf numFmtId="0" fontId="0" fillId="0" borderId="0" xfId="0"/>
    <xf numFmtId="4" fontId="18" fillId="0" borderId="0" xfId="0" applyNumberFormat="1" applyFont="1" applyBorder="1"/>
    <xf numFmtId="10" fontId="0" fillId="0" borderId="0" xfId="0" applyNumberFormat="1"/>
    <xf numFmtId="0" fontId="0" fillId="0" borderId="0" xfId="0"/>
    <xf numFmtId="0" fontId="24" fillId="0" borderId="0" xfId="0" applyFont="1"/>
    <xf numFmtId="10" fontId="25" fillId="33" borderId="0" xfId="0" applyNumberFormat="1" applyFont="1" applyFill="1"/>
    <xf numFmtId="0" fontId="25" fillId="0" borderId="0" xfId="0" applyFont="1"/>
    <xf numFmtId="0" fontId="24" fillId="34" borderId="1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 wrapText="1"/>
    </xf>
    <xf numFmtId="14" fontId="24" fillId="34" borderId="1" xfId="0" applyNumberFormat="1" applyFont="1" applyFill="1" applyBorder="1" applyAlignment="1">
      <alignment horizontal="center" vertical="center"/>
    </xf>
    <xf numFmtId="14" fontId="24" fillId="34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4" fontId="24" fillId="0" borderId="1" xfId="0" applyNumberFormat="1" applyFont="1" applyBorder="1"/>
    <xf numFmtId="10" fontId="24" fillId="0" borderId="1" xfId="0" applyNumberFormat="1" applyFont="1" applyBorder="1"/>
    <xf numFmtId="4" fontId="24" fillId="0" borderId="1" xfId="0" applyNumberFormat="1" applyFont="1" applyFill="1" applyBorder="1"/>
    <xf numFmtId="0" fontId="24" fillId="0" borderId="0" xfId="0" applyFont="1" applyBorder="1"/>
    <xf numFmtId="0" fontId="24" fillId="0" borderId="0" xfId="41" applyFont="1" applyFill="1" applyBorder="1" applyProtection="1">
      <protection locked="0"/>
    </xf>
    <xf numFmtId="4" fontId="24" fillId="34" borderId="11" xfId="0" applyNumberFormat="1" applyFont="1" applyFill="1" applyBorder="1" applyAlignment="1">
      <alignment horizontal="center" vertical="center" wrapText="1"/>
    </xf>
    <xf numFmtId="4" fontId="24" fillId="34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4" fontId="24" fillId="0" borderId="0" xfId="0" applyNumberFormat="1" applyFont="1" applyBorder="1"/>
    <xf numFmtId="0" fontId="26" fillId="0" borderId="0" xfId="42" applyNumberFormat="1" applyFont="1" applyBorder="1"/>
    <xf numFmtId="4" fontId="26" fillId="0" borderId="0" xfId="42" applyNumberFormat="1" applyFont="1" applyBorder="1" applyAlignment="1">
      <alignment horizontal="right" wrapText="1"/>
    </xf>
    <xf numFmtId="0" fontId="24" fillId="0" borderId="1" xfId="326" applyFont="1" applyBorder="1"/>
    <xf numFmtId="0" fontId="26" fillId="0" borderId="1" xfId="42" applyNumberFormat="1" applyFont="1" applyBorder="1"/>
    <xf numFmtId="0" fontId="24" fillId="33" borderId="1" xfId="0" applyFont="1" applyFill="1" applyBorder="1"/>
  </cellXfs>
  <cellStyles count="3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0" builtinId="22" customBuiltin="1"/>
    <cellStyle name="Comma 2" xfId="43" xr:uid="{00000000-0005-0000-0000-000019000000}"/>
    <cellStyle name="Comma 2 2" xfId="44" xr:uid="{00000000-0005-0000-0000-00001A000000}"/>
    <cellStyle name="Comma 2 2 2" xfId="45" xr:uid="{00000000-0005-0000-0000-00001B000000}"/>
    <cellStyle name="Comma 2 3" xfId="46" xr:uid="{00000000-0005-0000-0000-00001C000000}"/>
    <cellStyle name="Comma 2 4" xfId="329" xr:uid="{00000000-0005-0000-0000-00001D000000}"/>
    <cellStyle name="Comma 3" xfId="47" xr:uid="{00000000-0005-0000-0000-00001E000000}"/>
    <cellStyle name="Comma 3 2" xfId="48" xr:uid="{00000000-0005-0000-0000-00001F000000}"/>
    <cellStyle name="Comma 3 2 2" xfId="49" xr:uid="{00000000-0005-0000-0000-000020000000}"/>
    <cellStyle name="Comma 3 3" xfId="50" xr:uid="{00000000-0005-0000-0000-000021000000}"/>
    <cellStyle name="Comma 4" xfId="51" xr:uid="{00000000-0005-0000-0000-000022000000}"/>
    <cellStyle name="Comma 4 2" xfId="52" xr:uid="{00000000-0005-0000-0000-000023000000}"/>
    <cellStyle name="Comma 4 2 2" xfId="53" xr:uid="{00000000-0005-0000-0000-000024000000}"/>
    <cellStyle name="Comma 4 3" xfId="54" xr:uid="{00000000-0005-0000-0000-000025000000}"/>
    <cellStyle name="Comma 5" xfId="55" xr:uid="{00000000-0005-0000-0000-000026000000}"/>
    <cellStyle name="Comma 5 2" xfId="56" xr:uid="{00000000-0005-0000-0000-000027000000}"/>
    <cellStyle name="Comma 5 2 2" xfId="57" xr:uid="{00000000-0005-0000-0000-000028000000}"/>
    <cellStyle name="Comma 5 3" xfId="58" xr:uid="{00000000-0005-0000-0000-000029000000}"/>
    <cellStyle name="Comma 5 3 2" xfId="59" xr:uid="{00000000-0005-0000-0000-00002A000000}"/>
    <cellStyle name="Comma 5 4" xfId="60" xr:uid="{00000000-0005-0000-0000-00002B000000}"/>
    <cellStyle name="Comma 6" xfId="61" xr:uid="{00000000-0005-0000-0000-00002C000000}"/>
    <cellStyle name="Controlecel" xfId="12" builtinId="23" customBuiltin="1"/>
    <cellStyle name="Gekoppelde cel" xfId="11" builtinId="24" customBuiltin="1"/>
    <cellStyle name="Goed" xfId="5" builtinId="26" customBuiltin="1"/>
    <cellStyle name="Invoer" xfId="8" builtinId="20" customBuiltin="1"/>
    <cellStyle name="Komma 2" xfId="339" xr:uid="{00000000-0005-0000-0000-000031000000}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Milliers 2" xfId="330" xr:uid="{00000000-0005-0000-0000-000036000000}"/>
    <cellStyle name="Milliers 3" xfId="331" xr:uid="{00000000-0005-0000-0000-000037000000}"/>
    <cellStyle name="Neutraal" xfId="7" builtinId="28" customBuiltin="1"/>
    <cellStyle name="Normal 10" xfId="62" xr:uid="{00000000-0005-0000-0000-000039000000}"/>
    <cellStyle name="Normal 10 2" xfId="63" xr:uid="{00000000-0005-0000-0000-00003A000000}"/>
    <cellStyle name="Normal 10 2 2" xfId="64" xr:uid="{00000000-0005-0000-0000-00003B000000}"/>
    <cellStyle name="Normal 10 3" xfId="65" xr:uid="{00000000-0005-0000-0000-00003C000000}"/>
    <cellStyle name="Normal 11" xfId="42" xr:uid="{00000000-0005-0000-0000-00003D000000}"/>
    <cellStyle name="Normal 11 2" xfId="342" xr:uid="{00000000-0005-0000-0000-00003E000000}"/>
    <cellStyle name="Normal 12" xfId="66" xr:uid="{00000000-0005-0000-0000-00003F000000}"/>
    <cellStyle name="Normal 12 2" xfId="67" xr:uid="{00000000-0005-0000-0000-000040000000}"/>
    <cellStyle name="Normal 13" xfId="68" xr:uid="{00000000-0005-0000-0000-000041000000}"/>
    <cellStyle name="Normal 13 2" xfId="69" xr:uid="{00000000-0005-0000-0000-000042000000}"/>
    <cellStyle name="Normal 13 3" xfId="70" xr:uid="{00000000-0005-0000-0000-000043000000}"/>
    <cellStyle name="Normal 14" xfId="71" xr:uid="{00000000-0005-0000-0000-000044000000}"/>
    <cellStyle name="Normal 14 2" xfId="72" xr:uid="{00000000-0005-0000-0000-000045000000}"/>
    <cellStyle name="Normal 14 3" xfId="73" xr:uid="{00000000-0005-0000-0000-000046000000}"/>
    <cellStyle name="Normal 15" xfId="74" xr:uid="{00000000-0005-0000-0000-000047000000}"/>
    <cellStyle name="Normal 15 2" xfId="75" xr:uid="{00000000-0005-0000-0000-000048000000}"/>
    <cellStyle name="Normal 16" xfId="76" xr:uid="{00000000-0005-0000-0000-000049000000}"/>
    <cellStyle name="Normal 17" xfId="325" xr:uid="{00000000-0005-0000-0000-00004A000000}"/>
    <cellStyle name="Normal 17 2" xfId="326" xr:uid="{00000000-0005-0000-0000-00004B000000}"/>
    <cellStyle name="Normal 18" xfId="327" xr:uid="{00000000-0005-0000-0000-00004C000000}"/>
    <cellStyle name="Normal 18 2" xfId="328" xr:uid="{00000000-0005-0000-0000-00004D000000}"/>
    <cellStyle name="Normal 18 2 2" xfId="337" xr:uid="{00000000-0005-0000-0000-00004E000000}"/>
    <cellStyle name="Normal 18 3" xfId="336" xr:uid="{00000000-0005-0000-0000-00004F000000}"/>
    <cellStyle name="Normal 19" xfId="332" xr:uid="{00000000-0005-0000-0000-000050000000}"/>
    <cellStyle name="Normal 2" xfId="41" xr:uid="{00000000-0005-0000-0000-000051000000}"/>
    <cellStyle name="Normal 2 2" xfId="77" xr:uid="{00000000-0005-0000-0000-000052000000}"/>
    <cellStyle name="Normal 2 2 2" xfId="78" xr:uid="{00000000-0005-0000-0000-000053000000}"/>
    <cellStyle name="Normal 2 3" xfId="79" xr:uid="{00000000-0005-0000-0000-000054000000}"/>
    <cellStyle name="Normal 2 4" xfId="333" xr:uid="{00000000-0005-0000-0000-000055000000}"/>
    <cellStyle name="Normal 3" xfId="80" xr:uid="{00000000-0005-0000-0000-000056000000}"/>
    <cellStyle name="Normal 3 2" xfId="81" xr:uid="{00000000-0005-0000-0000-000057000000}"/>
    <cellStyle name="Normal 3 2 2" xfId="82" xr:uid="{00000000-0005-0000-0000-000058000000}"/>
    <cellStyle name="Normal 3 2 3" xfId="83" xr:uid="{00000000-0005-0000-0000-000059000000}"/>
    <cellStyle name="Normal 3 2 3 2" xfId="84" xr:uid="{00000000-0005-0000-0000-00005A000000}"/>
    <cellStyle name="Normal 3 2 4" xfId="85" xr:uid="{00000000-0005-0000-0000-00005B000000}"/>
    <cellStyle name="Normal 3 2 5" xfId="86" xr:uid="{00000000-0005-0000-0000-00005C000000}"/>
    <cellStyle name="Normal 3 3" xfId="87" xr:uid="{00000000-0005-0000-0000-00005D000000}"/>
    <cellStyle name="Normal 3 4" xfId="88" xr:uid="{00000000-0005-0000-0000-00005E000000}"/>
    <cellStyle name="Normal 3 4 2" xfId="89" xr:uid="{00000000-0005-0000-0000-00005F000000}"/>
    <cellStyle name="Normal 3 4 2 2" xfId="90" xr:uid="{00000000-0005-0000-0000-000060000000}"/>
    <cellStyle name="Normal 3 4 3" xfId="91" xr:uid="{00000000-0005-0000-0000-000061000000}"/>
    <cellStyle name="Normal 3 5" xfId="92" xr:uid="{00000000-0005-0000-0000-000062000000}"/>
    <cellStyle name="Normal 3 5 2" xfId="93" xr:uid="{00000000-0005-0000-0000-000063000000}"/>
    <cellStyle name="Normal 3 6" xfId="94" xr:uid="{00000000-0005-0000-0000-000064000000}"/>
    <cellStyle name="Normal 3 6 2" xfId="95" xr:uid="{00000000-0005-0000-0000-000065000000}"/>
    <cellStyle name="Normal 4" xfId="96" xr:uid="{00000000-0005-0000-0000-000066000000}"/>
    <cellStyle name="Normal 4 10" xfId="97" xr:uid="{00000000-0005-0000-0000-000067000000}"/>
    <cellStyle name="Normal 4 10 2" xfId="98" xr:uid="{00000000-0005-0000-0000-000068000000}"/>
    <cellStyle name="Normal 4 11" xfId="99" xr:uid="{00000000-0005-0000-0000-000069000000}"/>
    <cellStyle name="Normal 4 12" xfId="100" xr:uid="{00000000-0005-0000-0000-00006A000000}"/>
    <cellStyle name="Normal 4 13" xfId="101" xr:uid="{00000000-0005-0000-0000-00006B000000}"/>
    <cellStyle name="Normal 4 2" xfId="102" xr:uid="{00000000-0005-0000-0000-00006C000000}"/>
    <cellStyle name="Normal 4 2 10" xfId="103" xr:uid="{00000000-0005-0000-0000-00006D000000}"/>
    <cellStyle name="Normal 4 2 11" xfId="104" xr:uid="{00000000-0005-0000-0000-00006E000000}"/>
    <cellStyle name="Normal 4 2 2" xfId="105" xr:uid="{00000000-0005-0000-0000-00006F000000}"/>
    <cellStyle name="Normal 4 2 2 2" xfId="106" xr:uid="{00000000-0005-0000-0000-000070000000}"/>
    <cellStyle name="Normal 4 2 2 2 2" xfId="107" xr:uid="{00000000-0005-0000-0000-000071000000}"/>
    <cellStyle name="Normal 4 2 2 2 2 2" xfId="108" xr:uid="{00000000-0005-0000-0000-000072000000}"/>
    <cellStyle name="Normal 4 2 2 2 3" xfId="109" xr:uid="{00000000-0005-0000-0000-000073000000}"/>
    <cellStyle name="Normal 4 2 2 2 4" xfId="110" xr:uid="{00000000-0005-0000-0000-000074000000}"/>
    <cellStyle name="Normal 4 2 2 3" xfId="111" xr:uid="{00000000-0005-0000-0000-000075000000}"/>
    <cellStyle name="Normal 4 2 2 3 2" xfId="112" xr:uid="{00000000-0005-0000-0000-000076000000}"/>
    <cellStyle name="Normal 4 2 2 3 3" xfId="113" xr:uid="{00000000-0005-0000-0000-000077000000}"/>
    <cellStyle name="Normal 4 2 2 3 4" xfId="114" xr:uid="{00000000-0005-0000-0000-000078000000}"/>
    <cellStyle name="Normal 4 2 2 4" xfId="115" xr:uid="{00000000-0005-0000-0000-000079000000}"/>
    <cellStyle name="Normal 4 2 2 4 2" xfId="116" xr:uid="{00000000-0005-0000-0000-00007A000000}"/>
    <cellStyle name="Normal 4 2 2 5" xfId="117" xr:uid="{00000000-0005-0000-0000-00007B000000}"/>
    <cellStyle name="Normal 4 2 2 6" xfId="118" xr:uid="{00000000-0005-0000-0000-00007C000000}"/>
    <cellStyle name="Normal 4 2 2 7" xfId="119" xr:uid="{00000000-0005-0000-0000-00007D000000}"/>
    <cellStyle name="Normal 4 2 3" xfId="120" xr:uid="{00000000-0005-0000-0000-00007E000000}"/>
    <cellStyle name="Normal 4 2 3 2" xfId="121" xr:uid="{00000000-0005-0000-0000-00007F000000}"/>
    <cellStyle name="Normal 4 2 3 2 2" xfId="122" xr:uid="{00000000-0005-0000-0000-000080000000}"/>
    <cellStyle name="Normal 4 2 3 2 3" xfId="123" xr:uid="{00000000-0005-0000-0000-000081000000}"/>
    <cellStyle name="Normal 4 2 3 2 4" xfId="124" xr:uid="{00000000-0005-0000-0000-000082000000}"/>
    <cellStyle name="Normal 4 2 3 3" xfId="125" xr:uid="{00000000-0005-0000-0000-000083000000}"/>
    <cellStyle name="Normal 4 2 3 3 2" xfId="126" xr:uid="{00000000-0005-0000-0000-000084000000}"/>
    <cellStyle name="Normal 4 2 3 3 3" xfId="127" xr:uid="{00000000-0005-0000-0000-000085000000}"/>
    <cellStyle name="Normal 4 2 3 4" xfId="128" xr:uid="{00000000-0005-0000-0000-000086000000}"/>
    <cellStyle name="Normal 4 2 3 4 2" xfId="129" xr:uid="{00000000-0005-0000-0000-000087000000}"/>
    <cellStyle name="Normal 4 2 3 5" xfId="130" xr:uid="{00000000-0005-0000-0000-000088000000}"/>
    <cellStyle name="Normal 4 2 3 6" xfId="131" xr:uid="{00000000-0005-0000-0000-000089000000}"/>
    <cellStyle name="Normal 4 2 3 7" xfId="132" xr:uid="{00000000-0005-0000-0000-00008A000000}"/>
    <cellStyle name="Normal 4 2 4" xfId="133" xr:uid="{00000000-0005-0000-0000-00008B000000}"/>
    <cellStyle name="Normal 4 2 4 2" xfId="134" xr:uid="{00000000-0005-0000-0000-00008C000000}"/>
    <cellStyle name="Normal 4 2 4 2 2" xfId="135" xr:uid="{00000000-0005-0000-0000-00008D000000}"/>
    <cellStyle name="Normal 4 2 4 2 3" xfId="136" xr:uid="{00000000-0005-0000-0000-00008E000000}"/>
    <cellStyle name="Normal 4 2 4 3" xfId="137" xr:uid="{00000000-0005-0000-0000-00008F000000}"/>
    <cellStyle name="Normal 4 2 4 3 2" xfId="138" xr:uid="{00000000-0005-0000-0000-000090000000}"/>
    <cellStyle name="Normal 4 2 4 3 3" xfId="139" xr:uid="{00000000-0005-0000-0000-000091000000}"/>
    <cellStyle name="Normal 4 2 4 4" xfId="140" xr:uid="{00000000-0005-0000-0000-000092000000}"/>
    <cellStyle name="Normal 4 2 4 4 2" xfId="141" xr:uid="{00000000-0005-0000-0000-000093000000}"/>
    <cellStyle name="Normal 4 2 4 5" xfId="142" xr:uid="{00000000-0005-0000-0000-000094000000}"/>
    <cellStyle name="Normal 4 2 4 6" xfId="143" xr:uid="{00000000-0005-0000-0000-000095000000}"/>
    <cellStyle name="Normal 4 2 4 7" xfId="144" xr:uid="{00000000-0005-0000-0000-000096000000}"/>
    <cellStyle name="Normal 4 2 5" xfId="145" xr:uid="{00000000-0005-0000-0000-000097000000}"/>
    <cellStyle name="Normal 4 2 5 2" xfId="146" xr:uid="{00000000-0005-0000-0000-000098000000}"/>
    <cellStyle name="Normal 4 2 5 2 2" xfId="147" xr:uid="{00000000-0005-0000-0000-000099000000}"/>
    <cellStyle name="Normal 4 2 5 2 3" xfId="148" xr:uid="{00000000-0005-0000-0000-00009A000000}"/>
    <cellStyle name="Normal 4 2 5 3" xfId="149" xr:uid="{00000000-0005-0000-0000-00009B000000}"/>
    <cellStyle name="Normal 4 2 5 3 2" xfId="150" xr:uid="{00000000-0005-0000-0000-00009C000000}"/>
    <cellStyle name="Normal 4 2 5 4" xfId="151" xr:uid="{00000000-0005-0000-0000-00009D000000}"/>
    <cellStyle name="Normal 4 2 5 5" xfId="152" xr:uid="{00000000-0005-0000-0000-00009E000000}"/>
    <cellStyle name="Normal 4 2 6" xfId="153" xr:uid="{00000000-0005-0000-0000-00009F000000}"/>
    <cellStyle name="Normal 4 2 6 2" xfId="154" xr:uid="{00000000-0005-0000-0000-0000A0000000}"/>
    <cellStyle name="Normal 4 2 6 3" xfId="155" xr:uid="{00000000-0005-0000-0000-0000A1000000}"/>
    <cellStyle name="Normal 4 2 7" xfId="156" xr:uid="{00000000-0005-0000-0000-0000A2000000}"/>
    <cellStyle name="Normal 4 2 7 2" xfId="157" xr:uid="{00000000-0005-0000-0000-0000A3000000}"/>
    <cellStyle name="Normal 4 2 7 3" xfId="158" xr:uid="{00000000-0005-0000-0000-0000A4000000}"/>
    <cellStyle name="Normal 4 2 8" xfId="159" xr:uid="{00000000-0005-0000-0000-0000A5000000}"/>
    <cellStyle name="Normal 4 2 8 2" xfId="160" xr:uid="{00000000-0005-0000-0000-0000A6000000}"/>
    <cellStyle name="Normal 4 2 9" xfId="161" xr:uid="{00000000-0005-0000-0000-0000A7000000}"/>
    <cellStyle name="Normal 4 3" xfId="162" xr:uid="{00000000-0005-0000-0000-0000A8000000}"/>
    <cellStyle name="Normal 4 3 10" xfId="163" xr:uid="{00000000-0005-0000-0000-0000A9000000}"/>
    <cellStyle name="Normal 4 3 2" xfId="164" xr:uid="{00000000-0005-0000-0000-0000AA000000}"/>
    <cellStyle name="Normal 4 3 2 2" xfId="165" xr:uid="{00000000-0005-0000-0000-0000AB000000}"/>
    <cellStyle name="Normal 4 3 2 2 2" xfId="166" xr:uid="{00000000-0005-0000-0000-0000AC000000}"/>
    <cellStyle name="Normal 4 3 2 2 2 2" xfId="167" xr:uid="{00000000-0005-0000-0000-0000AD000000}"/>
    <cellStyle name="Normal 4 3 2 2 3" xfId="168" xr:uid="{00000000-0005-0000-0000-0000AE000000}"/>
    <cellStyle name="Normal 4 3 2 2 4" xfId="169" xr:uid="{00000000-0005-0000-0000-0000AF000000}"/>
    <cellStyle name="Normal 4 3 2 3" xfId="170" xr:uid="{00000000-0005-0000-0000-0000B0000000}"/>
    <cellStyle name="Normal 4 3 2 3 2" xfId="171" xr:uid="{00000000-0005-0000-0000-0000B1000000}"/>
    <cellStyle name="Normal 4 3 2 3 3" xfId="172" xr:uid="{00000000-0005-0000-0000-0000B2000000}"/>
    <cellStyle name="Normal 4 3 2 3 4" xfId="173" xr:uid="{00000000-0005-0000-0000-0000B3000000}"/>
    <cellStyle name="Normal 4 3 2 4" xfId="174" xr:uid="{00000000-0005-0000-0000-0000B4000000}"/>
    <cellStyle name="Normal 4 3 2 4 2" xfId="175" xr:uid="{00000000-0005-0000-0000-0000B5000000}"/>
    <cellStyle name="Normal 4 3 2 5" xfId="176" xr:uid="{00000000-0005-0000-0000-0000B6000000}"/>
    <cellStyle name="Normal 4 3 2 6" xfId="177" xr:uid="{00000000-0005-0000-0000-0000B7000000}"/>
    <cellStyle name="Normal 4 3 2 7" xfId="178" xr:uid="{00000000-0005-0000-0000-0000B8000000}"/>
    <cellStyle name="Normal 4 3 3" xfId="179" xr:uid="{00000000-0005-0000-0000-0000B9000000}"/>
    <cellStyle name="Normal 4 3 3 2" xfId="180" xr:uid="{00000000-0005-0000-0000-0000BA000000}"/>
    <cellStyle name="Normal 4 3 3 2 2" xfId="181" xr:uid="{00000000-0005-0000-0000-0000BB000000}"/>
    <cellStyle name="Normal 4 3 3 2 3" xfId="182" xr:uid="{00000000-0005-0000-0000-0000BC000000}"/>
    <cellStyle name="Normal 4 3 3 2 4" xfId="183" xr:uid="{00000000-0005-0000-0000-0000BD000000}"/>
    <cellStyle name="Normal 4 3 3 3" xfId="184" xr:uid="{00000000-0005-0000-0000-0000BE000000}"/>
    <cellStyle name="Normal 4 3 3 3 2" xfId="185" xr:uid="{00000000-0005-0000-0000-0000BF000000}"/>
    <cellStyle name="Normal 4 3 3 3 3" xfId="186" xr:uid="{00000000-0005-0000-0000-0000C0000000}"/>
    <cellStyle name="Normal 4 3 3 4" xfId="187" xr:uid="{00000000-0005-0000-0000-0000C1000000}"/>
    <cellStyle name="Normal 4 3 3 4 2" xfId="188" xr:uid="{00000000-0005-0000-0000-0000C2000000}"/>
    <cellStyle name="Normal 4 3 3 5" xfId="189" xr:uid="{00000000-0005-0000-0000-0000C3000000}"/>
    <cellStyle name="Normal 4 3 3 6" xfId="190" xr:uid="{00000000-0005-0000-0000-0000C4000000}"/>
    <cellStyle name="Normal 4 3 3 7" xfId="191" xr:uid="{00000000-0005-0000-0000-0000C5000000}"/>
    <cellStyle name="Normal 4 3 4" xfId="192" xr:uid="{00000000-0005-0000-0000-0000C6000000}"/>
    <cellStyle name="Normal 4 3 4 2" xfId="193" xr:uid="{00000000-0005-0000-0000-0000C7000000}"/>
    <cellStyle name="Normal 4 3 4 2 2" xfId="194" xr:uid="{00000000-0005-0000-0000-0000C8000000}"/>
    <cellStyle name="Normal 4 3 4 2 3" xfId="195" xr:uid="{00000000-0005-0000-0000-0000C9000000}"/>
    <cellStyle name="Normal 4 3 4 3" xfId="196" xr:uid="{00000000-0005-0000-0000-0000CA000000}"/>
    <cellStyle name="Normal 4 3 4 3 2" xfId="197" xr:uid="{00000000-0005-0000-0000-0000CB000000}"/>
    <cellStyle name="Normal 4 3 4 4" xfId="198" xr:uid="{00000000-0005-0000-0000-0000CC000000}"/>
    <cellStyle name="Normal 4 3 4 5" xfId="199" xr:uid="{00000000-0005-0000-0000-0000CD000000}"/>
    <cellStyle name="Normal 4 3 4 6" xfId="200" xr:uid="{00000000-0005-0000-0000-0000CE000000}"/>
    <cellStyle name="Normal 4 3 5" xfId="201" xr:uid="{00000000-0005-0000-0000-0000CF000000}"/>
    <cellStyle name="Normal 4 3 5 2" xfId="202" xr:uid="{00000000-0005-0000-0000-0000D0000000}"/>
    <cellStyle name="Normal 4 3 5 3" xfId="203" xr:uid="{00000000-0005-0000-0000-0000D1000000}"/>
    <cellStyle name="Normal 4 3 6" xfId="204" xr:uid="{00000000-0005-0000-0000-0000D2000000}"/>
    <cellStyle name="Normal 4 3 6 2" xfId="205" xr:uid="{00000000-0005-0000-0000-0000D3000000}"/>
    <cellStyle name="Normal 4 3 6 3" xfId="206" xr:uid="{00000000-0005-0000-0000-0000D4000000}"/>
    <cellStyle name="Normal 4 3 7" xfId="207" xr:uid="{00000000-0005-0000-0000-0000D5000000}"/>
    <cellStyle name="Normal 4 3 7 2" xfId="208" xr:uid="{00000000-0005-0000-0000-0000D6000000}"/>
    <cellStyle name="Normal 4 3 8" xfId="209" xr:uid="{00000000-0005-0000-0000-0000D7000000}"/>
    <cellStyle name="Normal 4 3 9" xfId="210" xr:uid="{00000000-0005-0000-0000-0000D8000000}"/>
    <cellStyle name="Normal 4 4" xfId="211" xr:uid="{00000000-0005-0000-0000-0000D9000000}"/>
    <cellStyle name="Normal 4 4 2" xfId="212" xr:uid="{00000000-0005-0000-0000-0000DA000000}"/>
    <cellStyle name="Normal 4 4 2 2" xfId="213" xr:uid="{00000000-0005-0000-0000-0000DB000000}"/>
    <cellStyle name="Normal 4 4 2 2 2" xfId="214" xr:uid="{00000000-0005-0000-0000-0000DC000000}"/>
    <cellStyle name="Normal 4 4 2 3" xfId="215" xr:uid="{00000000-0005-0000-0000-0000DD000000}"/>
    <cellStyle name="Normal 4 4 2 4" xfId="216" xr:uid="{00000000-0005-0000-0000-0000DE000000}"/>
    <cellStyle name="Normal 4 4 3" xfId="217" xr:uid="{00000000-0005-0000-0000-0000DF000000}"/>
    <cellStyle name="Normal 4 4 3 2" xfId="218" xr:uid="{00000000-0005-0000-0000-0000E0000000}"/>
    <cellStyle name="Normal 4 4 3 3" xfId="219" xr:uid="{00000000-0005-0000-0000-0000E1000000}"/>
    <cellStyle name="Normal 4 4 3 4" xfId="220" xr:uid="{00000000-0005-0000-0000-0000E2000000}"/>
    <cellStyle name="Normal 4 4 4" xfId="221" xr:uid="{00000000-0005-0000-0000-0000E3000000}"/>
    <cellStyle name="Normal 4 4 4 2" xfId="222" xr:uid="{00000000-0005-0000-0000-0000E4000000}"/>
    <cellStyle name="Normal 4 4 5" xfId="223" xr:uid="{00000000-0005-0000-0000-0000E5000000}"/>
    <cellStyle name="Normal 4 4 6" xfId="224" xr:uid="{00000000-0005-0000-0000-0000E6000000}"/>
    <cellStyle name="Normal 4 4 7" xfId="225" xr:uid="{00000000-0005-0000-0000-0000E7000000}"/>
    <cellStyle name="Normal 4 5" xfId="226" xr:uid="{00000000-0005-0000-0000-0000E8000000}"/>
    <cellStyle name="Normal 4 5 2" xfId="227" xr:uid="{00000000-0005-0000-0000-0000E9000000}"/>
    <cellStyle name="Normal 4 5 2 2" xfId="228" xr:uid="{00000000-0005-0000-0000-0000EA000000}"/>
    <cellStyle name="Normal 4 5 2 3" xfId="229" xr:uid="{00000000-0005-0000-0000-0000EB000000}"/>
    <cellStyle name="Normal 4 5 2 4" xfId="230" xr:uid="{00000000-0005-0000-0000-0000EC000000}"/>
    <cellStyle name="Normal 4 5 3" xfId="231" xr:uid="{00000000-0005-0000-0000-0000ED000000}"/>
    <cellStyle name="Normal 4 5 3 2" xfId="232" xr:uid="{00000000-0005-0000-0000-0000EE000000}"/>
    <cellStyle name="Normal 4 5 3 3" xfId="233" xr:uid="{00000000-0005-0000-0000-0000EF000000}"/>
    <cellStyle name="Normal 4 5 4" xfId="234" xr:uid="{00000000-0005-0000-0000-0000F0000000}"/>
    <cellStyle name="Normal 4 5 4 2" xfId="235" xr:uid="{00000000-0005-0000-0000-0000F1000000}"/>
    <cellStyle name="Normal 4 5 5" xfId="236" xr:uid="{00000000-0005-0000-0000-0000F2000000}"/>
    <cellStyle name="Normal 4 5 6" xfId="237" xr:uid="{00000000-0005-0000-0000-0000F3000000}"/>
    <cellStyle name="Normal 4 5 7" xfId="238" xr:uid="{00000000-0005-0000-0000-0000F4000000}"/>
    <cellStyle name="Normal 4 6" xfId="239" xr:uid="{00000000-0005-0000-0000-0000F5000000}"/>
    <cellStyle name="Normal 4 6 2" xfId="240" xr:uid="{00000000-0005-0000-0000-0000F6000000}"/>
    <cellStyle name="Normal 4 6 2 2" xfId="241" xr:uid="{00000000-0005-0000-0000-0000F7000000}"/>
    <cellStyle name="Normal 4 6 2 3" xfId="242" xr:uid="{00000000-0005-0000-0000-0000F8000000}"/>
    <cellStyle name="Normal 4 6 3" xfId="243" xr:uid="{00000000-0005-0000-0000-0000F9000000}"/>
    <cellStyle name="Normal 4 6 3 2" xfId="244" xr:uid="{00000000-0005-0000-0000-0000FA000000}"/>
    <cellStyle name="Normal 4 6 3 3" xfId="245" xr:uid="{00000000-0005-0000-0000-0000FB000000}"/>
    <cellStyle name="Normal 4 6 4" xfId="246" xr:uid="{00000000-0005-0000-0000-0000FC000000}"/>
    <cellStyle name="Normal 4 6 4 2" xfId="247" xr:uid="{00000000-0005-0000-0000-0000FD000000}"/>
    <cellStyle name="Normal 4 6 5" xfId="248" xr:uid="{00000000-0005-0000-0000-0000FE000000}"/>
    <cellStyle name="Normal 4 6 6" xfId="249" xr:uid="{00000000-0005-0000-0000-0000FF000000}"/>
    <cellStyle name="Normal 4 6 7" xfId="250" xr:uid="{00000000-0005-0000-0000-000000010000}"/>
    <cellStyle name="Normal 4 7" xfId="251" xr:uid="{00000000-0005-0000-0000-000001010000}"/>
    <cellStyle name="Normal 4 7 2" xfId="252" xr:uid="{00000000-0005-0000-0000-000002010000}"/>
    <cellStyle name="Normal 4 7 2 2" xfId="253" xr:uid="{00000000-0005-0000-0000-000003010000}"/>
    <cellStyle name="Normal 4 7 2 3" xfId="254" xr:uid="{00000000-0005-0000-0000-000004010000}"/>
    <cellStyle name="Normal 4 7 3" xfId="255" xr:uid="{00000000-0005-0000-0000-000005010000}"/>
    <cellStyle name="Normal 4 7 3 2" xfId="256" xr:uid="{00000000-0005-0000-0000-000006010000}"/>
    <cellStyle name="Normal 4 7 4" xfId="257" xr:uid="{00000000-0005-0000-0000-000007010000}"/>
    <cellStyle name="Normal 4 7 5" xfId="258" xr:uid="{00000000-0005-0000-0000-000008010000}"/>
    <cellStyle name="Normal 4 8" xfId="259" xr:uid="{00000000-0005-0000-0000-000009010000}"/>
    <cellStyle name="Normal 4 8 2" xfId="260" xr:uid="{00000000-0005-0000-0000-00000A010000}"/>
    <cellStyle name="Normal 4 8 3" xfId="261" xr:uid="{00000000-0005-0000-0000-00000B010000}"/>
    <cellStyle name="Normal 4 9" xfId="262" xr:uid="{00000000-0005-0000-0000-00000C010000}"/>
    <cellStyle name="Normal 4 9 2" xfId="263" xr:uid="{00000000-0005-0000-0000-00000D010000}"/>
    <cellStyle name="Normal 4 9 3" xfId="264" xr:uid="{00000000-0005-0000-0000-00000E010000}"/>
    <cellStyle name="Normal 5" xfId="265" xr:uid="{00000000-0005-0000-0000-00000F010000}"/>
    <cellStyle name="Normal 5 2" xfId="266" xr:uid="{00000000-0005-0000-0000-000010010000}"/>
    <cellStyle name="Normal 6" xfId="267" xr:uid="{00000000-0005-0000-0000-000011010000}"/>
    <cellStyle name="Normal 6 2" xfId="268" xr:uid="{00000000-0005-0000-0000-000012010000}"/>
    <cellStyle name="Normal 6 2 2" xfId="269" xr:uid="{00000000-0005-0000-0000-000013010000}"/>
    <cellStyle name="Normal 6 2 2 2" xfId="270" xr:uid="{00000000-0005-0000-0000-000014010000}"/>
    <cellStyle name="Normal 6 2 3" xfId="271" xr:uid="{00000000-0005-0000-0000-000015010000}"/>
    <cellStyle name="Normal 6 2 4" xfId="272" xr:uid="{00000000-0005-0000-0000-000016010000}"/>
    <cellStyle name="Normal 6 3" xfId="273" xr:uid="{00000000-0005-0000-0000-000017010000}"/>
    <cellStyle name="Normal 6 3 2" xfId="274" xr:uid="{00000000-0005-0000-0000-000018010000}"/>
    <cellStyle name="Normal 6 3 2 2" xfId="275" xr:uid="{00000000-0005-0000-0000-000019010000}"/>
    <cellStyle name="Normal 6 3 3" xfId="276" xr:uid="{00000000-0005-0000-0000-00001A010000}"/>
    <cellStyle name="Normal 6 3 4" xfId="277" xr:uid="{00000000-0005-0000-0000-00001B010000}"/>
    <cellStyle name="Normal 6 4" xfId="278" xr:uid="{00000000-0005-0000-0000-00001C010000}"/>
    <cellStyle name="Normal 6 4 2" xfId="279" xr:uid="{00000000-0005-0000-0000-00001D010000}"/>
    <cellStyle name="Normal 6 4 3" xfId="280" xr:uid="{00000000-0005-0000-0000-00001E010000}"/>
    <cellStyle name="Normal 6 4 4" xfId="281" xr:uid="{00000000-0005-0000-0000-00001F010000}"/>
    <cellStyle name="Normal 6 5" xfId="282" xr:uid="{00000000-0005-0000-0000-000020010000}"/>
    <cellStyle name="Normal 6 6" xfId="283" xr:uid="{00000000-0005-0000-0000-000021010000}"/>
    <cellStyle name="Normal 7" xfId="284" xr:uid="{00000000-0005-0000-0000-000022010000}"/>
    <cellStyle name="Normal 7 2" xfId="285" xr:uid="{00000000-0005-0000-0000-000023010000}"/>
    <cellStyle name="Normal 7 2 2" xfId="286" xr:uid="{00000000-0005-0000-0000-000024010000}"/>
    <cellStyle name="Normal 7 3" xfId="287" xr:uid="{00000000-0005-0000-0000-000025010000}"/>
    <cellStyle name="Normal 7 4" xfId="288" xr:uid="{00000000-0005-0000-0000-000026010000}"/>
    <cellStyle name="Normal 7 5" xfId="289" xr:uid="{00000000-0005-0000-0000-000027010000}"/>
    <cellStyle name="Normal 8" xfId="290" xr:uid="{00000000-0005-0000-0000-000028010000}"/>
    <cellStyle name="Normal 8 2" xfId="291" xr:uid="{00000000-0005-0000-0000-000029010000}"/>
    <cellStyle name="Normal 8 2 2" xfId="292" xr:uid="{00000000-0005-0000-0000-00002A010000}"/>
    <cellStyle name="Normal 8 2 2 2" xfId="293" xr:uid="{00000000-0005-0000-0000-00002B010000}"/>
    <cellStyle name="Normal 8 2 3" xfId="294" xr:uid="{00000000-0005-0000-0000-00002C010000}"/>
    <cellStyle name="Normal 8 3" xfId="295" xr:uid="{00000000-0005-0000-0000-00002D010000}"/>
    <cellStyle name="Normal 8 3 2" xfId="296" xr:uid="{00000000-0005-0000-0000-00002E010000}"/>
    <cellStyle name="Normal 8 4" xfId="297" xr:uid="{00000000-0005-0000-0000-00002F010000}"/>
    <cellStyle name="Normal 8 5" xfId="298" xr:uid="{00000000-0005-0000-0000-000030010000}"/>
    <cellStyle name="Normal 9" xfId="299" xr:uid="{00000000-0005-0000-0000-000031010000}"/>
    <cellStyle name="Notitie" xfId="14" builtinId="10" customBuiltin="1"/>
    <cellStyle name="Ongeldig" xfId="6" builtinId="27" customBuiltin="1"/>
    <cellStyle name="Percent 10" xfId="334" xr:uid="{00000000-0005-0000-0000-000034010000}"/>
    <cellStyle name="Percent 2" xfId="300" xr:uid="{00000000-0005-0000-0000-000035010000}"/>
    <cellStyle name="Percent 2 2" xfId="301" xr:uid="{00000000-0005-0000-0000-000036010000}"/>
    <cellStyle name="Percent 2 2 2" xfId="302" xr:uid="{00000000-0005-0000-0000-000037010000}"/>
    <cellStyle name="Percent 2 3" xfId="303" xr:uid="{00000000-0005-0000-0000-000038010000}"/>
    <cellStyle name="Percent 2 4" xfId="335" xr:uid="{00000000-0005-0000-0000-000039010000}"/>
    <cellStyle name="Percent 3" xfId="304" xr:uid="{00000000-0005-0000-0000-00003A010000}"/>
    <cellStyle name="Percent 3 2" xfId="305" xr:uid="{00000000-0005-0000-0000-00003B010000}"/>
    <cellStyle name="Percent 3 2 2" xfId="306" xr:uid="{00000000-0005-0000-0000-00003C010000}"/>
    <cellStyle name="Percent 3 3" xfId="307" xr:uid="{00000000-0005-0000-0000-00003D010000}"/>
    <cellStyle name="Percent 4" xfId="308" xr:uid="{00000000-0005-0000-0000-00003E010000}"/>
    <cellStyle name="Percent 4 2" xfId="309" xr:uid="{00000000-0005-0000-0000-00003F010000}"/>
    <cellStyle name="Percent 4 2 2" xfId="310" xr:uid="{00000000-0005-0000-0000-000040010000}"/>
    <cellStyle name="Percent 4 3" xfId="311" xr:uid="{00000000-0005-0000-0000-000041010000}"/>
    <cellStyle name="Percent 5" xfId="312" xr:uid="{00000000-0005-0000-0000-000042010000}"/>
    <cellStyle name="Percent 5 2" xfId="313" xr:uid="{00000000-0005-0000-0000-000043010000}"/>
    <cellStyle name="Percent 5 2 2" xfId="314" xr:uid="{00000000-0005-0000-0000-000044010000}"/>
    <cellStyle name="Percent 5 3" xfId="315" xr:uid="{00000000-0005-0000-0000-000045010000}"/>
    <cellStyle name="Percent 6" xfId="316" xr:uid="{00000000-0005-0000-0000-000046010000}"/>
    <cellStyle name="Percent 6 2" xfId="317" xr:uid="{00000000-0005-0000-0000-000047010000}"/>
    <cellStyle name="Percent 6 2 2" xfId="318" xr:uid="{00000000-0005-0000-0000-000048010000}"/>
    <cellStyle name="Percent 6 3" xfId="319" xr:uid="{00000000-0005-0000-0000-000049010000}"/>
    <cellStyle name="Percent 6 3 2" xfId="320" xr:uid="{00000000-0005-0000-0000-00004A010000}"/>
    <cellStyle name="Percent 6 4" xfId="321" xr:uid="{00000000-0005-0000-0000-00004B010000}"/>
    <cellStyle name="Percent 7" xfId="322" xr:uid="{00000000-0005-0000-0000-00004C010000}"/>
    <cellStyle name="Percent 8" xfId="323" xr:uid="{00000000-0005-0000-0000-00004D010000}"/>
    <cellStyle name="Percent 9" xfId="324" xr:uid="{00000000-0005-0000-0000-00004E010000}"/>
    <cellStyle name="Standaard" xfId="0" builtinId="0"/>
    <cellStyle name="Standaard 2" xfId="340" xr:uid="{00000000-0005-0000-0000-000050010000}"/>
    <cellStyle name="Standaard 3" xfId="341" xr:uid="{00000000-0005-0000-0000-000051010000}"/>
    <cellStyle name="Titel 2" xfId="338" xr:uid="{00000000-0005-0000-0000-000052010000}"/>
    <cellStyle name="Totaal" xfId="16" builtinId="25" customBuiltin="1"/>
    <cellStyle name="Uitvoer" xfId="9" builtinId="21" customBuiltin="1"/>
    <cellStyle name="Verklarende tekst" xfId="15" builtinId="53" customBuiltin="1"/>
    <cellStyle name="Waarschuwings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tabSelected="1" zoomScale="90" zoomScaleNormal="90" workbookViewId="0">
      <selection activeCell="H9" sqref="H9"/>
    </sheetView>
  </sheetViews>
  <sheetFormatPr defaultRowHeight="15" x14ac:dyDescent="0.25"/>
  <cols>
    <col min="1" max="1" width="47.5703125" style="7" customWidth="1"/>
    <col min="2" max="2" width="39.5703125" style="7" customWidth="1"/>
    <col min="3" max="3" width="18.85546875" style="7" customWidth="1"/>
    <col min="4" max="4" width="34" style="7" customWidth="1"/>
    <col min="5" max="7" width="39.5703125" style="7" customWidth="1"/>
    <col min="8" max="8" width="41.5703125" style="7" customWidth="1"/>
    <col min="9" max="10" width="39.5703125" style="7" customWidth="1"/>
    <col min="11" max="11" width="43.5703125" style="7" customWidth="1"/>
    <col min="12" max="13" width="39.5703125" style="7" customWidth="1"/>
    <col min="14" max="14" width="39.5703125" style="6" customWidth="1"/>
  </cols>
  <sheetData>
    <row r="1" spans="1:17" s="1" customFormat="1" x14ac:dyDescent="0.25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7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</row>
    <row r="3" spans="1:17" ht="14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</row>
    <row r="4" spans="1:17" ht="25.5" x14ac:dyDescent="0.25">
      <c r="A4" s="8" t="s">
        <v>26</v>
      </c>
      <c r="B4" s="8" t="s">
        <v>27</v>
      </c>
      <c r="C4" s="8" t="s">
        <v>30</v>
      </c>
      <c r="D4" s="9" t="s">
        <v>67</v>
      </c>
      <c r="E4" s="9" t="s">
        <v>68</v>
      </c>
      <c r="F4" s="5"/>
      <c r="G4" s="10" t="s">
        <v>29</v>
      </c>
      <c r="H4" s="11" t="s">
        <v>63</v>
      </c>
      <c r="I4" s="11" t="s">
        <v>58</v>
      </c>
      <c r="J4" s="11" t="s">
        <v>60</v>
      </c>
      <c r="K4" s="11" t="s">
        <v>64</v>
      </c>
      <c r="L4" s="11" t="s">
        <v>59</v>
      </c>
      <c r="M4" s="11" t="s">
        <v>60</v>
      </c>
      <c r="N4" s="7"/>
    </row>
    <row r="5" spans="1:17" x14ac:dyDescent="0.25">
      <c r="A5" s="12" t="s">
        <v>53</v>
      </c>
      <c r="B5" s="12" t="s">
        <v>54</v>
      </c>
      <c r="C5" s="12" t="s">
        <v>17</v>
      </c>
      <c r="D5" s="13">
        <v>0</v>
      </c>
      <c r="E5" s="13">
        <v>87100.84</v>
      </c>
      <c r="F5" s="5"/>
      <c r="G5" s="13" t="s">
        <v>53</v>
      </c>
      <c r="H5" s="13">
        <f>D5+D6</f>
        <v>108656.48</v>
      </c>
      <c r="I5" s="13">
        <v>32626639.120000001</v>
      </c>
      <c r="J5" s="14">
        <f>H5/I5</f>
        <v>3.3302995015932857E-3</v>
      </c>
      <c r="K5" s="13">
        <f>E5+E6</f>
        <v>87100.84</v>
      </c>
      <c r="L5" s="13">
        <v>49978071.590000004</v>
      </c>
      <c r="M5" s="14">
        <f>K5/L5</f>
        <v>1.7427811283824684E-3</v>
      </c>
      <c r="N5" s="7"/>
      <c r="O5" s="4"/>
    </row>
    <row r="6" spans="1:17" s="4" customFormat="1" x14ac:dyDescent="0.25">
      <c r="A6" s="12" t="s">
        <v>53</v>
      </c>
      <c r="B6" s="12" t="s">
        <v>57</v>
      </c>
      <c r="C6" s="12" t="s">
        <v>17</v>
      </c>
      <c r="D6" s="13">
        <v>108656.48</v>
      </c>
      <c r="E6" s="13">
        <v>0</v>
      </c>
      <c r="F6" s="5"/>
      <c r="G6" s="13" t="s">
        <v>0</v>
      </c>
      <c r="H6" s="13">
        <f>D7</f>
        <v>207100</v>
      </c>
      <c r="I6" s="13">
        <v>70506358.75</v>
      </c>
      <c r="J6" s="14">
        <f>H6/I6</f>
        <v>2.9373237204651419E-3</v>
      </c>
      <c r="K6" s="13">
        <f>E7</f>
        <v>202800</v>
      </c>
      <c r="L6" s="13">
        <v>60705382.5</v>
      </c>
      <c r="M6" s="14">
        <f>K6/L6</f>
        <v>3.3407251819885988E-3</v>
      </c>
      <c r="N6" s="7"/>
    </row>
    <row r="7" spans="1:17" x14ac:dyDescent="0.25">
      <c r="A7" s="12" t="s">
        <v>0</v>
      </c>
      <c r="B7" s="12" t="s">
        <v>1</v>
      </c>
      <c r="C7" s="12" t="s">
        <v>17</v>
      </c>
      <c r="D7" s="13">
        <v>207100</v>
      </c>
      <c r="E7" s="13">
        <v>202800</v>
      </c>
      <c r="F7" s="5"/>
      <c r="G7" s="13" t="s">
        <v>2</v>
      </c>
      <c r="H7" s="13">
        <f>D8+D9+D10+D11+D12</f>
        <v>2408740.31</v>
      </c>
      <c r="I7" s="13">
        <v>54007668.399999999</v>
      </c>
      <c r="J7" s="14">
        <f>H7/I7</f>
        <v>4.4599968511138323E-2</v>
      </c>
      <c r="K7" s="13">
        <f>E8+E9+E10+E11+E12</f>
        <v>0</v>
      </c>
      <c r="L7" s="13">
        <v>6096023.9000000004</v>
      </c>
      <c r="M7" s="14">
        <f>K7/L7</f>
        <v>0</v>
      </c>
      <c r="N7" s="7"/>
      <c r="O7" s="2"/>
    </row>
    <row r="8" spans="1:17" x14ac:dyDescent="0.25">
      <c r="A8" s="12" t="s">
        <v>2</v>
      </c>
      <c r="B8" s="12" t="s">
        <v>11</v>
      </c>
      <c r="C8" s="12" t="s">
        <v>17</v>
      </c>
      <c r="D8" s="13">
        <v>494688.99</v>
      </c>
      <c r="E8" s="13">
        <v>0</v>
      </c>
      <c r="F8" s="5"/>
      <c r="G8" s="13" t="s">
        <v>18</v>
      </c>
      <c r="H8" s="13">
        <f>SUM(D13:D28)</f>
        <v>21650957.364403002</v>
      </c>
      <c r="I8" s="13">
        <v>803983837.99000001</v>
      </c>
      <c r="J8" s="14">
        <f t="shared" ref="J8" si="0">H8/I8</f>
        <v>2.6929592787003635E-2</v>
      </c>
      <c r="K8" s="13">
        <f>SUM(E13:E28)</f>
        <v>19456988.420000002</v>
      </c>
      <c r="L8" s="13">
        <v>789803661.90999997</v>
      </c>
      <c r="M8" s="14">
        <f>K8/L8</f>
        <v>2.4635221838484173E-2</v>
      </c>
      <c r="N8" s="7"/>
    </row>
    <row r="9" spans="1:17" x14ac:dyDescent="0.25">
      <c r="A9" s="12" t="s">
        <v>2</v>
      </c>
      <c r="B9" s="12" t="s">
        <v>3</v>
      </c>
      <c r="C9" s="12" t="s">
        <v>17</v>
      </c>
      <c r="D9" s="13">
        <v>400960.66000000003</v>
      </c>
      <c r="E9" s="13">
        <v>0</v>
      </c>
      <c r="F9" s="5"/>
      <c r="G9" s="15" t="s">
        <v>49</v>
      </c>
      <c r="H9" s="13">
        <f>SUM(H5:H8)</f>
        <v>24375454.154403001</v>
      </c>
      <c r="I9" s="13"/>
      <c r="J9" s="12"/>
      <c r="K9" s="13">
        <f>SUM(K5:K8)</f>
        <v>19746889.260000002</v>
      </c>
      <c r="L9" s="12"/>
      <c r="M9" s="12"/>
      <c r="N9" s="7"/>
      <c r="O9" s="1"/>
    </row>
    <row r="10" spans="1:17" x14ac:dyDescent="0.25">
      <c r="A10" s="12" t="s">
        <v>2</v>
      </c>
      <c r="B10" s="12" t="s">
        <v>4</v>
      </c>
      <c r="C10" s="12" t="s">
        <v>17</v>
      </c>
      <c r="D10" s="13">
        <v>253528.91</v>
      </c>
      <c r="E10" s="13">
        <v>0</v>
      </c>
      <c r="F10" s="5"/>
      <c r="G10" s="5"/>
      <c r="H10" s="5"/>
      <c r="I10" s="5"/>
      <c r="J10" s="5"/>
      <c r="K10" s="5"/>
      <c r="L10" s="5"/>
      <c r="M10" s="5"/>
      <c r="N10" s="7"/>
      <c r="O10" s="1"/>
    </row>
    <row r="11" spans="1:17" x14ac:dyDescent="0.25">
      <c r="A11" s="12" t="s">
        <v>2</v>
      </c>
      <c r="B11" s="12" t="s">
        <v>12</v>
      </c>
      <c r="C11" s="12" t="s">
        <v>17</v>
      </c>
      <c r="D11" s="13">
        <v>758500.65</v>
      </c>
      <c r="E11" s="13">
        <v>0</v>
      </c>
      <c r="F11" s="5"/>
      <c r="G11" s="5"/>
      <c r="H11" s="5"/>
      <c r="I11" s="5"/>
      <c r="J11" s="5"/>
      <c r="K11" s="5"/>
      <c r="L11" s="5"/>
      <c r="M11" s="5"/>
      <c r="N11" s="7"/>
      <c r="O11" s="1"/>
    </row>
    <row r="12" spans="1:17" x14ac:dyDescent="0.25">
      <c r="A12" s="12" t="s">
        <v>2</v>
      </c>
      <c r="B12" s="12" t="s">
        <v>13</v>
      </c>
      <c r="C12" s="12" t="s">
        <v>17</v>
      </c>
      <c r="D12" s="13">
        <v>501061.10000000003</v>
      </c>
      <c r="E12" s="13">
        <v>0</v>
      </c>
      <c r="F12" s="5"/>
      <c r="G12" s="5"/>
      <c r="H12" s="5"/>
      <c r="I12" s="5"/>
      <c r="J12" s="5"/>
      <c r="K12" s="5"/>
      <c r="L12" s="5"/>
      <c r="M12" s="5"/>
      <c r="N12" s="7"/>
      <c r="O12" s="4"/>
      <c r="P12" s="4"/>
      <c r="Q12" s="4"/>
    </row>
    <row r="13" spans="1:17" x14ac:dyDescent="0.25">
      <c r="A13" s="12" t="s">
        <v>18</v>
      </c>
      <c r="B13" s="12" t="s">
        <v>22</v>
      </c>
      <c r="C13" s="12" t="s">
        <v>17</v>
      </c>
      <c r="D13" s="13">
        <v>2545849.3150800001</v>
      </c>
      <c r="E13" s="13">
        <v>0</v>
      </c>
      <c r="F13" s="5"/>
      <c r="G13" s="5"/>
      <c r="H13" s="16"/>
      <c r="I13" s="16"/>
      <c r="J13" s="16"/>
      <c r="K13" s="16"/>
      <c r="L13" s="16"/>
      <c r="M13" s="5"/>
      <c r="N13" s="7"/>
      <c r="O13" s="4"/>
      <c r="P13" s="4"/>
      <c r="Q13" s="4"/>
    </row>
    <row r="14" spans="1:17" x14ac:dyDescent="0.25">
      <c r="A14" s="12" t="s">
        <v>18</v>
      </c>
      <c r="B14" s="12" t="s">
        <v>25</v>
      </c>
      <c r="C14" s="12" t="s">
        <v>17</v>
      </c>
      <c r="D14" s="13">
        <v>1229612.623294</v>
      </c>
      <c r="E14" s="13">
        <v>1037602.22</v>
      </c>
      <c r="F14" s="5"/>
      <c r="G14" s="5"/>
      <c r="H14" s="16"/>
      <c r="I14" s="16"/>
      <c r="J14" s="16"/>
      <c r="K14" s="16"/>
      <c r="L14" s="16"/>
      <c r="M14" s="5"/>
      <c r="N14" s="7"/>
      <c r="O14" s="4"/>
      <c r="P14" s="4"/>
      <c r="Q14" s="4"/>
    </row>
    <row r="15" spans="1:17" x14ac:dyDescent="0.25">
      <c r="A15" s="12" t="s">
        <v>18</v>
      </c>
      <c r="B15" s="12" t="s">
        <v>19</v>
      </c>
      <c r="C15" s="12" t="s">
        <v>17</v>
      </c>
      <c r="D15" s="13">
        <v>2606273.3506800001</v>
      </c>
      <c r="E15" s="13">
        <v>2570764.39</v>
      </c>
      <c r="F15" s="5"/>
      <c r="G15" s="5"/>
      <c r="H15" s="5"/>
      <c r="I15" s="5"/>
      <c r="J15" s="5"/>
      <c r="K15" s="5"/>
      <c r="L15" s="5"/>
      <c r="M15" s="5"/>
      <c r="N15" s="7"/>
      <c r="O15" s="4"/>
      <c r="P15" s="4"/>
      <c r="Q15" s="4"/>
    </row>
    <row r="16" spans="1:17" x14ac:dyDescent="0.25">
      <c r="A16" s="12" t="s">
        <v>18</v>
      </c>
      <c r="B16" s="12" t="s">
        <v>44</v>
      </c>
      <c r="C16" s="12" t="s">
        <v>17</v>
      </c>
      <c r="D16" s="13">
        <v>1470231.643932</v>
      </c>
      <c r="E16" s="13">
        <v>1323249.24</v>
      </c>
      <c r="F16" s="5"/>
      <c r="G16" s="5"/>
      <c r="H16" s="5"/>
      <c r="I16" s="5"/>
      <c r="J16" s="5"/>
      <c r="K16" s="5"/>
      <c r="L16" s="5"/>
      <c r="M16" s="5"/>
      <c r="N16" s="7"/>
      <c r="O16" s="4"/>
      <c r="P16" s="4"/>
      <c r="Q16" s="4"/>
    </row>
    <row r="17" spans="1:17" x14ac:dyDescent="0.25">
      <c r="A17" s="12" t="s">
        <v>18</v>
      </c>
      <c r="B17" s="12" t="s">
        <v>1</v>
      </c>
      <c r="C17" s="12" t="s">
        <v>17</v>
      </c>
      <c r="D17" s="13">
        <v>1930238.8273980001</v>
      </c>
      <c r="E17" s="13">
        <v>1949966.83</v>
      </c>
      <c r="F17" s="5"/>
      <c r="G17" s="5"/>
      <c r="H17" s="5"/>
      <c r="I17" s="5"/>
      <c r="J17" s="5"/>
      <c r="K17" s="5"/>
      <c r="L17" s="5"/>
      <c r="M17" s="5"/>
      <c r="N17" s="7"/>
      <c r="O17" s="4"/>
      <c r="P17" s="4"/>
      <c r="Q17" s="4"/>
    </row>
    <row r="18" spans="1:17" x14ac:dyDescent="0.25">
      <c r="A18" s="12" t="s">
        <v>18</v>
      </c>
      <c r="B18" s="12" t="s">
        <v>24</v>
      </c>
      <c r="C18" s="12" t="s">
        <v>17</v>
      </c>
      <c r="D18" s="13">
        <v>2084121.0959000001</v>
      </c>
      <c r="E18" s="13">
        <v>2040621.1</v>
      </c>
      <c r="F18" s="5"/>
      <c r="G18" s="5"/>
      <c r="H18" s="5"/>
      <c r="I18" s="5"/>
      <c r="J18" s="5"/>
      <c r="K18" s="5"/>
      <c r="L18" s="5"/>
      <c r="M18" s="5"/>
      <c r="N18" s="7"/>
      <c r="O18" s="4"/>
      <c r="P18" s="4"/>
      <c r="Q18" s="4"/>
    </row>
    <row r="19" spans="1:17" x14ac:dyDescent="0.25">
      <c r="A19" s="12" t="s">
        <v>18</v>
      </c>
      <c r="B19" s="12" t="s">
        <v>24</v>
      </c>
      <c r="C19" s="12" t="s">
        <v>17</v>
      </c>
      <c r="D19" s="13">
        <v>2013946.684935</v>
      </c>
      <c r="E19" s="13">
        <v>1974387.68</v>
      </c>
      <c r="F19" s="5"/>
      <c r="G19" s="5"/>
      <c r="H19" s="5"/>
      <c r="I19" s="5"/>
      <c r="J19" s="5"/>
      <c r="K19" s="5"/>
      <c r="L19" s="5"/>
      <c r="M19" s="5"/>
      <c r="N19" s="7"/>
      <c r="O19" s="4"/>
      <c r="P19" s="4"/>
      <c r="Q19" s="4"/>
    </row>
    <row r="20" spans="1:17" x14ac:dyDescent="0.25">
      <c r="A20" s="12" t="s">
        <v>18</v>
      </c>
      <c r="B20" s="12" t="s">
        <v>47</v>
      </c>
      <c r="C20" s="12" t="s">
        <v>17</v>
      </c>
      <c r="D20" s="13">
        <v>1715349.533152</v>
      </c>
      <c r="E20" s="13">
        <v>836846.37</v>
      </c>
      <c r="F20" s="5"/>
      <c r="G20" s="5"/>
      <c r="H20" s="5"/>
      <c r="I20" s="5"/>
      <c r="J20" s="5"/>
      <c r="K20" s="5"/>
      <c r="L20" s="5"/>
      <c r="M20" s="5"/>
      <c r="N20" s="7"/>
      <c r="O20" s="1"/>
    </row>
    <row r="21" spans="1:17" x14ac:dyDescent="0.25">
      <c r="A21" s="12" t="s">
        <v>18</v>
      </c>
      <c r="B21" s="12" t="s">
        <v>46</v>
      </c>
      <c r="C21" s="12" t="s">
        <v>17</v>
      </c>
      <c r="D21" s="13">
        <v>1116057.94521</v>
      </c>
      <c r="E21" s="13">
        <v>426583.18</v>
      </c>
      <c r="F21" s="5"/>
      <c r="G21" s="5"/>
      <c r="H21" s="5"/>
      <c r="I21" s="5"/>
      <c r="J21" s="5"/>
      <c r="K21" s="5"/>
      <c r="L21" s="5"/>
      <c r="M21" s="5"/>
      <c r="N21" s="7"/>
      <c r="O21" s="1"/>
      <c r="Q21" s="4"/>
    </row>
    <row r="22" spans="1:17" x14ac:dyDescent="0.25">
      <c r="A22" s="12" t="s">
        <v>18</v>
      </c>
      <c r="B22" s="12" t="s">
        <v>20</v>
      </c>
      <c r="C22" s="12" t="s">
        <v>17</v>
      </c>
      <c r="D22" s="13">
        <v>523705.47945500002</v>
      </c>
      <c r="E22" s="13">
        <v>538601.30000000005</v>
      </c>
      <c r="F22" s="5"/>
      <c r="G22" s="5"/>
      <c r="H22" s="5"/>
      <c r="I22" s="5"/>
      <c r="J22" s="5"/>
      <c r="K22" s="5"/>
      <c r="L22" s="5"/>
      <c r="M22" s="5"/>
      <c r="N22" s="7"/>
      <c r="O22" s="1"/>
      <c r="P22" s="1"/>
    </row>
    <row r="23" spans="1:17" x14ac:dyDescent="0.25">
      <c r="A23" s="12" t="s">
        <v>18</v>
      </c>
      <c r="B23" s="12" t="s">
        <v>20</v>
      </c>
      <c r="C23" s="12" t="s">
        <v>17</v>
      </c>
      <c r="D23" s="13">
        <v>1142047.4726799999</v>
      </c>
      <c r="E23" s="13">
        <v>1230666.93</v>
      </c>
      <c r="F23" s="5"/>
      <c r="G23" s="5"/>
      <c r="H23" s="5"/>
      <c r="I23" s="5"/>
      <c r="J23" s="5"/>
      <c r="K23" s="5"/>
      <c r="L23" s="5"/>
      <c r="M23" s="5"/>
      <c r="N23" s="7"/>
      <c r="O23" s="1"/>
      <c r="P23" s="1"/>
    </row>
    <row r="24" spans="1:17" x14ac:dyDescent="0.25">
      <c r="A24" s="12" t="s">
        <v>18</v>
      </c>
      <c r="B24" s="12" t="s">
        <v>23</v>
      </c>
      <c r="C24" s="12" t="s">
        <v>17</v>
      </c>
      <c r="D24" s="13">
        <v>742178.25740100001</v>
      </c>
      <c r="E24" s="13">
        <v>739936.54</v>
      </c>
      <c r="F24" s="5"/>
      <c r="G24" s="5"/>
      <c r="H24" s="5"/>
      <c r="I24" s="5"/>
      <c r="J24" s="5"/>
      <c r="K24" s="5"/>
      <c r="L24" s="5"/>
      <c r="M24" s="5"/>
      <c r="N24" s="7"/>
      <c r="O24" s="1"/>
      <c r="P24" s="1"/>
    </row>
    <row r="25" spans="1:17" x14ac:dyDescent="0.25">
      <c r="A25" s="12" t="s">
        <v>18</v>
      </c>
      <c r="B25" s="12" t="s">
        <v>48</v>
      </c>
      <c r="C25" s="12" t="s">
        <v>17</v>
      </c>
      <c r="D25" s="13">
        <v>214240.57068599999</v>
      </c>
      <c r="E25" s="13">
        <v>213670.74</v>
      </c>
      <c r="F25" s="5"/>
      <c r="G25" s="5"/>
      <c r="H25" s="5"/>
      <c r="I25" s="5"/>
      <c r="J25" s="5"/>
      <c r="K25" s="5"/>
      <c r="L25" s="5"/>
      <c r="M25" s="5"/>
      <c r="N25" s="7"/>
      <c r="O25" s="1"/>
    </row>
    <row r="26" spans="1:17" x14ac:dyDescent="0.25">
      <c r="A26" s="12" t="s">
        <v>18</v>
      </c>
      <c r="B26" s="12" t="s">
        <v>45</v>
      </c>
      <c r="C26" s="12" t="s">
        <v>17</v>
      </c>
      <c r="D26" s="13">
        <v>2317104.5646000002</v>
      </c>
      <c r="E26" s="13">
        <v>3227795.8</v>
      </c>
      <c r="F26" s="5"/>
      <c r="G26" s="5"/>
      <c r="H26" s="5"/>
      <c r="I26" s="5"/>
      <c r="J26" s="5"/>
      <c r="K26" s="5"/>
      <c r="L26" s="5"/>
      <c r="M26" s="5"/>
      <c r="N26" s="7"/>
      <c r="O26" s="1"/>
    </row>
    <row r="27" spans="1:17" x14ac:dyDescent="0.25">
      <c r="A27" s="12" t="s">
        <v>18</v>
      </c>
      <c r="B27" s="12" t="s">
        <v>55</v>
      </c>
      <c r="C27" s="12" t="s">
        <v>17</v>
      </c>
      <c r="D27" s="13">
        <v>0</v>
      </c>
      <c r="E27" s="13">
        <v>648891.98</v>
      </c>
      <c r="F27" s="5"/>
      <c r="G27" s="5"/>
      <c r="H27" s="5"/>
      <c r="I27" s="5"/>
      <c r="J27" s="5"/>
      <c r="K27" s="5"/>
      <c r="L27" s="5"/>
      <c r="M27" s="5"/>
      <c r="N27" s="7"/>
      <c r="O27" s="1"/>
    </row>
    <row r="28" spans="1:17" x14ac:dyDescent="0.25">
      <c r="A28" s="12" t="s">
        <v>18</v>
      </c>
      <c r="B28" s="12" t="s">
        <v>56</v>
      </c>
      <c r="C28" s="12" t="s">
        <v>17</v>
      </c>
      <c r="D28" s="13">
        <v>0</v>
      </c>
      <c r="E28" s="13">
        <v>697404.12</v>
      </c>
      <c r="F28" s="5"/>
      <c r="G28" s="5"/>
      <c r="H28" s="5"/>
      <c r="I28" s="5"/>
      <c r="J28" s="5"/>
      <c r="K28" s="5"/>
      <c r="L28" s="5"/>
      <c r="M28" s="5"/>
      <c r="N28" s="7"/>
    </row>
    <row r="29" spans="1:17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/>
    </row>
    <row r="31" spans="1:17" x14ac:dyDescent="0.25">
      <c r="A31" s="5" t="s">
        <v>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/>
    </row>
    <row r="33" spans="1:17" ht="25.5" x14ac:dyDescent="0.25">
      <c r="A33" s="8" t="s">
        <v>26</v>
      </c>
      <c r="B33" s="8" t="s">
        <v>27</v>
      </c>
      <c r="C33" s="8" t="s">
        <v>30</v>
      </c>
      <c r="D33" s="9" t="s">
        <v>67</v>
      </c>
      <c r="E33" s="9" t="s">
        <v>68</v>
      </c>
      <c r="F33" s="5"/>
      <c r="G33" s="8" t="s">
        <v>29</v>
      </c>
      <c r="H33" s="18" t="s">
        <v>65</v>
      </c>
      <c r="I33" s="11" t="s">
        <v>61</v>
      </c>
      <c r="J33" s="18" t="s">
        <v>60</v>
      </c>
      <c r="K33" s="18" t="s">
        <v>66</v>
      </c>
      <c r="L33" s="11" t="s">
        <v>62</v>
      </c>
      <c r="M33" s="19" t="s">
        <v>60</v>
      </c>
      <c r="N33" s="7"/>
    </row>
    <row r="34" spans="1:17" x14ac:dyDescent="0.25">
      <c r="A34" s="12" t="s">
        <v>6</v>
      </c>
      <c r="B34" s="12" t="s">
        <v>7</v>
      </c>
      <c r="C34" s="12" t="s">
        <v>8</v>
      </c>
      <c r="D34" s="13">
        <v>177492.92</v>
      </c>
      <c r="E34" s="13">
        <v>0</v>
      </c>
      <c r="F34" s="5"/>
      <c r="G34" s="12" t="s">
        <v>6</v>
      </c>
      <c r="H34" s="13">
        <f>SUM(D34:D39)</f>
        <v>767040.14</v>
      </c>
      <c r="I34" s="13">
        <v>7738875.5300000003</v>
      </c>
      <c r="J34" s="14">
        <f>H34/I34</f>
        <v>9.9115192772715396E-2</v>
      </c>
      <c r="K34" s="13">
        <v>0</v>
      </c>
      <c r="L34" s="13">
        <v>0</v>
      </c>
      <c r="M34" s="14">
        <v>0</v>
      </c>
      <c r="N34" s="7"/>
    </row>
    <row r="35" spans="1:17" x14ac:dyDescent="0.25">
      <c r="A35" s="12" t="s">
        <v>6</v>
      </c>
      <c r="B35" s="12" t="s">
        <v>9</v>
      </c>
      <c r="C35" s="12" t="s">
        <v>8</v>
      </c>
      <c r="D35" s="13">
        <v>118040.92</v>
      </c>
      <c r="E35" s="13">
        <v>0</v>
      </c>
      <c r="F35" s="5"/>
      <c r="G35" s="12" t="s">
        <v>28</v>
      </c>
      <c r="H35" s="13">
        <f>SUM(D40:D52)</f>
        <v>2080213.88</v>
      </c>
      <c r="I35" s="13">
        <v>119538298.90000001</v>
      </c>
      <c r="J35" s="14">
        <f>H35/I35</f>
        <v>1.7402070291632699E-2</v>
      </c>
      <c r="K35" s="13">
        <v>115351.93</v>
      </c>
      <c r="L35" s="13">
        <v>110414884.06</v>
      </c>
      <c r="M35" s="14">
        <f>K35/L35</f>
        <v>1.0447135907629733E-3</v>
      </c>
      <c r="N35" s="7"/>
    </row>
    <row r="36" spans="1:17" x14ac:dyDescent="0.25">
      <c r="A36" s="12" t="s">
        <v>6</v>
      </c>
      <c r="B36" s="12" t="s">
        <v>10</v>
      </c>
      <c r="C36" s="12" t="s">
        <v>8</v>
      </c>
      <c r="D36" s="13">
        <v>250177.2</v>
      </c>
      <c r="E36" s="13">
        <v>0</v>
      </c>
      <c r="F36" s="5"/>
      <c r="G36" s="12" t="s">
        <v>43</v>
      </c>
      <c r="H36" s="13">
        <f>SUM(D53:D53)</f>
        <v>30783.91</v>
      </c>
      <c r="I36" s="13">
        <v>2175362.2000000002</v>
      </c>
      <c r="J36" s="14">
        <f>H36/I36</f>
        <v>1.4151165263421419E-2</v>
      </c>
      <c r="K36" s="13">
        <f>E53</f>
        <v>0</v>
      </c>
      <c r="L36" s="13">
        <v>2314277.1</v>
      </c>
      <c r="M36" s="14">
        <f>K36/L36</f>
        <v>0</v>
      </c>
      <c r="N36" s="7"/>
    </row>
    <row r="37" spans="1:17" x14ac:dyDescent="0.25">
      <c r="A37" s="20" t="s">
        <v>6</v>
      </c>
      <c r="B37" s="20" t="s">
        <v>14</v>
      </c>
      <c r="C37" s="20" t="s">
        <v>8</v>
      </c>
      <c r="D37" s="13">
        <v>0</v>
      </c>
      <c r="E37" s="13">
        <v>0</v>
      </c>
      <c r="F37" s="5"/>
      <c r="G37" s="20" t="s">
        <v>49</v>
      </c>
      <c r="H37" s="13">
        <f>SUM(H35:H36)</f>
        <v>2110997.79</v>
      </c>
      <c r="I37" s="13"/>
      <c r="J37" s="13"/>
      <c r="K37" s="13">
        <f>SUM(K34:K36)</f>
        <v>115351.93</v>
      </c>
      <c r="L37" s="13"/>
      <c r="M37" s="14"/>
      <c r="N37" s="7"/>
    </row>
    <row r="38" spans="1:17" x14ac:dyDescent="0.25">
      <c r="A38" s="20" t="s">
        <v>6</v>
      </c>
      <c r="B38" s="20" t="s">
        <v>15</v>
      </c>
      <c r="C38" s="20" t="s">
        <v>8</v>
      </c>
      <c r="D38" s="13">
        <v>221329.1</v>
      </c>
      <c r="E38" s="13">
        <v>0</v>
      </c>
      <c r="F38" s="5"/>
      <c r="G38" s="16"/>
      <c r="H38" s="16"/>
      <c r="I38" s="16"/>
      <c r="J38" s="16"/>
      <c r="K38" s="16"/>
      <c r="L38" s="16"/>
      <c r="M38" s="16"/>
      <c r="N38" s="7"/>
    </row>
    <row r="39" spans="1:17" x14ac:dyDescent="0.25">
      <c r="A39" s="20" t="s">
        <v>6</v>
      </c>
      <c r="B39" s="20" t="s">
        <v>21</v>
      </c>
      <c r="C39" s="20" t="s">
        <v>8</v>
      </c>
      <c r="D39" s="13">
        <v>0</v>
      </c>
      <c r="E39" s="13">
        <v>0</v>
      </c>
      <c r="F39" s="5"/>
      <c r="G39" s="16"/>
      <c r="H39" s="16"/>
      <c r="I39" s="21"/>
      <c r="J39" s="21"/>
      <c r="K39" s="16"/>
      <c r="L39" s="16"/>
      <c r="M39" s="16"/>
      <c r="N39" s="7"/>
    </row>
    <row r="40" spans="1:17" x14ac:dyDescent="0.25">
      <c r="A40" s="26" t="s">
        <v>16</v>
      </c>
      <c r="B40" s="26" t="s">
        <v>31</v>
      </c>
      <c r="C40" s="26" t="s">
        <v>8</v>
      </c>
      <c r="D40" s="13">
        <v>115351.93</v>
      </c>
      <c r="E40" s="13">
        <v>115351.93</v>
      </c>
      <c r="F40" s="5"/>
      <c r="G40" s="16"/>
      <c r="H40" s="22"/>
      <c r="I40" s="22"/>
      <c r="J40" s="22"/>
      <c r="K40" s="16"/>
      <c r="L40" s="16"/>
      <c r="M40" s="16"/>
      <c r="N40" s="7"/>
    </row>
    <row r="41" spans="1:17" x14ac:dyDescent="0.25">
      <c r="A41" s="26" t="s">
        <v>16</v>
      </c>
      <c r="B41" s="26" t="s">
        <v>32</v>
      </c>
      <c r="C41" s="26" t="s">
        <v>8</v>
      </c>
      <c r="D41" s="13">
        <v>72582.17</v>
      </c>
      <c r="E41" s="13">
        <v>0</v>
      </c>
      <c r="F41" s="5"/>
      <c r="G41" s="22"/>
      <c r="H41" s="22"/>
      <c r="I41" s="22"/>
      <c r="J41" s="22"/>
      <c r="K41" s="23"/>
      <c r="L41" s="23"/>
      <c r="M41" s="16"/>
      <c r="N41" s="7"/>
    </row>
    <row r="42" spans="1:17" x14ac:dyDescent="0.25">
      <c r="A42" s="26" t="s">
        <v>16</v>
      </c>
      <c r="B42" s="26" t="s">
        <v>33</v>
      </c>
      <c r="C42" s="26" t="s">
        <v>8</v>
      </c>
      <c r="D42" s="13">
        <v>126788.12</v>
      </c>
      <c r="E42" s="13">
        <v>0</v>
      </c>
      <c r="F42" s="5"/>
      <c r="G42" s="22"/>
      <c r="H42" s="22"/>
      <c r="I42" s="22"/>
      <c r="J42" s="22"/>
      <c r="K42" s="23"/>
      <c r="L42" s="23"/>
      <c r="M42" s="16"/>
      <c r="N42" s="7"/>
    </row>
    <row r="43" spans="1:17" x14ac:dyDescent="0.25">
      <c r="A43" s="26" t="s">
        <v>16</v>
      </c>
      <c r="B43" s="26" t="s">
        <v>34</v>
      </c>
      <c r="C43" s="26" t="s">
        <v>8</v>
      </c>
      <c r="D43" s="13">
        <v>241471.23</v>
      </c>
      <c r="E43" s="13">
        <v>0</v>
      </c>
      <c r="F43" s="5"/>
      <c r="G43" s="22"/>
      <c r="H43" s="22"/>
      <c r="I43" s="22"/>
      <c r="J43" s="22"/>
      <c r="K43" s="23"/>
      <c r="L43" s="23"/>
      <c r="M43" s="16"/>
      <c r="N43" s="7"/>
    </row>
    <row r="44" spans="1:17" x14ac:dyDescent="0.25">
      <c r="A44" s="26" t="s">
        <v>16</v>
      </c>
      <c r="B44" s="26" t="s">
        <v>35</v>
      </c>
      <c r="C44" s="26" t="s">
        <v>8</v>
      </c>
      <c r="D44" s="13">
        <v>264125</v>
      </c>
      <c r="E44" s="13">
        <v>0</v>
      </c>
      <c r="F44" s="5"/>
      <c r="G44" s="5"/>
      <c r="H44" s="5"/>
      <c r="I44" s="5"/>
      <c r="J44" s="5"/>
      <c r="K44" s="23"/>
      <c r="L44" s="23"/>
      <c r="M44" s="5"/>
      <c r="N44" s="7"/>
      <c r="Q44" s="3"/>
    </row>
    <row r="45" spans="1:17" x14ac:dyDescent="0.25">
      <c r="A45" s="26" t="s">
        <v>16</v>
      </c>
      <c r="B45" s="26" t="s">
        <v>36</v>
      </c>
      <c r="C45" s="26" t="s">
        <v>8</v>
      </c>
      <c r="D45" s="13">
        <v>131180.5</v>
      </c>
      <c r="E45" s="13">
        <v>0</v>
      </c>
      <c r="F45" s="5"/>
      <c r="G45" s="22"/>
      <c r="H45" s="22"/>
      <c r="I45" s="22"/>
      <c r="J45" s="22"/>
      <c r="K45" s="23"/>
      <c r="L45" s="23"/>
      <c r="M45" s="5"/>
      <c r="N45" s="7"/>
    </row>
    <row r="46" spans="1:17" x14ac:dyDescent="0.25">
      <c r="A46" s="26" t="s">
        <v>16</v>
      </c>
      <c r="B46" s="26" t="s">
        <v>37</v>
      </c>
      <c r="C46" s="26" t="s">
        <v>8</v>
      </c>
      <c r="D46" s="13">
        <v>6120.8</v>
      </c>
      <c r="E46" s="13">
        <v>0</v>
      </c>
      <c r="F46" s="5"/>
      <c r="G46" s="22"/>
      <c r="H46" s="22"/>
      <c r="I46" s="22"/>
      <c r="J46" s="22"/>
      <c r="K46" s="23"/>
      <c r="L46" s="23"/>
      <c r="M46" s="5"/>
      <c r="N46" s="7"/>
    </row>
    <row r="47" spans="1:17" x14ac:dyDescent="0.25">
      <c r="A47" s="26" t="s">
        <v>16</v>
      </c>
      <c r="B47" s="26" t="s">
        <v>38</v>
      </c>
      <c r="C47" s="26" t="s">
        <v>8</v>
      </c>
      <c r="D47" s="13">
        <v>234688.96</v>
      </c>
      <c r="E47" s="13">
        <v>0</v>
      </c>
      <c r="F47" s="5"/>
      <c r="G47" s="22"/>
      <c r="H47" s="22"/>
      <c r="I47" s="22"/>
      <c r="J47" s="22"/>
      <c r="K47" s="23"/>
      <c r="L47" s="23"/>
      <c r="M47" s="5"/>
      <c r="N47" s="7"/>
    </row>
    <row r="48" spans="1:17" s="1" customFormat="1" x14ac:dyDescent="0.25">
      <c r="A48" s="26" t="s">
        <v>16</v>
      </c>
      <c r="B48" s="26" t="s">
        <v>52</v>
      </c>
      <c r="C48" s="26" t="s">
        <v>8</v>
      </c>
      <c r="D48" s="13">
        <v>0</v>
      </c>
      <c r="E48" s="13">
        <v>0</v>
      </c>
      <c r="F48" s="5"/>
      <c r="G48" s="22"/>
      <c r="H48" s="22"/>
      <c r="I48" s="22"/>
      <c r="J48" s="22"/>
      <c r="K48" s="23"/>
      <c r="L48" s="23"/>
      <c r="M48" s="5"/>
      <c r="N48" s="7"/>
    </row>
    <row r="49" spans="1:14" x14ac:dyDescent="0.25">
      <c r="A49" s="26" t="s">
        <v>16</v>
      </c>
      <c r="B49" s="26" t="s">
        <v>39</v>
      </c>
      <c r="C49" s="26" t="s">
        <v>8</v>
      </c>
      <c r="D49" s="13">
        <v>519700</v>
      </c>
      <c r="E49" s="13">
        <v>0</v>
      </c>
      <c r="F49" s="5"/>
      <c r="G49" s="22"/>
      <c r="H49" s="22"/>
      <c r="I49" s="22"/>
      <c r="J49" s="22"/>
      <c r="K49" s="23"/>
      <c r="L49" s="23"/>
      <c r="M49" s="5"/>
      <c r="N49" s="7"/>
    </row>
    <row r="50" spans="1:14" x14ac:dyDescent="0.25">
      <c r="A50" s="26" t="s">
        <v>16</v>
      </c>
      <c r="B50" s="26" t="s">
        <v>40</v>
      </c>
      <c r="C50" s="26" t="s">
        <v>8</v>
      </c>
      <c r="D50" s="13">
        <v>139462.71</v>
      </c>
      <c r="E50" s="13">
        <v>0</v>
      </c>
      <c r="F50" s="5"/>
      <c r="G50" s="22"/>
      <c r="H50" s="22"/>
      <c r="I50" s="22"/>
      <c r="J50" s="22"/>
      <c r="K50" s="23"/>
      <c r="L50" s="23"/>
      <c r="M50" s="5"/>
      <c r="N50" s="7"/>
    </row>
    <row r="51" spans="1:14" x14ac:dyDescent="0.25">
      <c r="A51" s="26" t="s">
        <v>16</v>
      </c>
      <c r="B51" s="26" t="s">
        <v>41</v>
      </c>
      <c r="C51" s="26" t="s">
        <v>8</v>
      </c>
      <c r="D51" s="13">
        <v>84272.98</v>
      </c>
      <c r="E51" s="13">
        <v>0</v>
      </c>
      <c r="F51" s="5"/>
      <c r="G51" s="22"/>
      <c r="H51" s="22"/>
      <c r="I51" s="22"/>
      <c r="J51" s="22"/>
      <c r="K51" s="23"/>
      <c r="L51" s="23"/>
      <c r="M51" s="5"/>
      <c r="N51" s="7"/>
    </row>
    <row r="52" spans="1:14" x14ac:dyDescent="0.25">
      <c r="A52" s="26" t="s">
        <v>16</v>
      </c>
      <c r="B52" s="26" t="s">
        <v>42</v>
      </c>
      <c r="C52" s="26" t="s">
        <v>8</v>
      </c>
      <c r="D52" s="13">
        <v>144469.48000000001</v>
      </c>
      <c r="E52" s="13">
        <v>0</v>
      </c>
      <c r="F52" s="5"/>
      <c r="G52" s="22"/>
      <c r="H52" s="22"/>
      <c r="I52" s="22"/>
      <c r="J52" s="22"/>
      <c r="K52" s="23"/>
      <c r="L52" s="23"/>
      <c r="M52" s="5"/>
      <c r="N52" s="7"/>
    </row>
    <row r="53" spans="1:14" x14ac:dyDescent="0.25">
      <c r="A53" s="24" t="s">
        <v>43</v>
      </c>
      <c r="B53" s="25" t="s">
        <v>14</v>
      </c>
      <c r="C53" s="26" t="s">
        <v>8</v>
      </c>
      <c r="D53" s="13">
        <v>30783.91</v>
      </c>
      <c r="E53" s="13">
        <v>0</v>
      </c>
      <c r="F53" s="5"/>
      <c r="G53" s="5"/>
      <c r="H53" s="5"/>
      <c r="I53" s="5"/>
      <c r="J53" s="5"/>
      <c r="K53" s="5"/>
      <c r="L53" s="5"/>
      <c r="M53" s="5"/>
    </row>
    <row r="54" spans="1:1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</sheetData>
  <pageMargins left="0.23622047244094491" right="0.23622047244094491" top="0.74803149606299213" bottom="0.74803149606299213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TOMMEL-23-12104</_dlc_DocId>
    <_dlc_DocIdUrl xmlns="3eea632d-76ac-411f-9d56-e25a8bed84d9">
      <Url>https://kabinettommelein.vo.proximuscloudsharepoint.be/PR/_layouts/15/DocIdRedir.aspx?ID=TOMMEL-23-12104</Url>
      <Description>TOMMEL-23-12104</Description>
    </_dlc_DocIdUrl>
  </documentManagement>
</p:properties>
</file>

<file path=customXml/itemProps1.xml><?xml version="1.0" encoding="utf-8"?>
<ds:datastoreItem xmlns:ds="http://schemas.openxmlformats.org/officeDocument/2006/customXml" ds:itemID="{6FAEEBE8-DC08-45A8-BFDA-4B2EB4332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0BD1EA-723F-4C72-B163-E05D00642C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797E855-515B-40D1-BE85-9DB1DC95FC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6EEA16-C718-418A-A3E7-8B347CF8F96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3eea632d-76ac-411f-9d56-e25a8bed84d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Mommens, Hugues</dc:creator>
  <cp:lastModifiedBy>Knaepen, Stefan</cp:lastModifiedBy>
  <cp:lastPrinted>2019-02-14T14:44:59Z</cp:lastPrinted>
  <dcterms:created xsi:type="dcterms:W3CDTF">2017-01-27T08:57:47Z</dcterms:created>
  <dcterms:modified xsi:type="dcterms:W3CDTF">2019-02-27T15:19:34Z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7547977f-9966-485d-b7e4-e06dac9d92ea</vt:lpwstr>
  </property>
</Properties>
</file>