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abinettommelein.vo.proximuscloudsharepoint.be/PR/Doc/01_Schriftelijke Vragen 2018-2019/5 - Lokale overheden - Onroerende voorheffing uit erfpacht/"/>
    </mc:Choice>
  </mc:AlternateContent>
  <xr:revisionPtr revIDLastSave="0" documentId="8_{B19DBCE0-FEB1-4E5B-BBE5-1E7B40C92D10}" xr6:coauthVersionLast="31" xr6:coauthVersionMax="31" xr10:uidLastSave="{00000000-0000-0000-0000-000000000000}"/>
  <bookViews>
    <workbookView xWindow="480" yWindow="75" windowWidth="24240" windowHeight="12075" activeTab="2" xr2:uid="{00000000-000D-0000-FFFF-FFFF00000000}"/>
  </bookViews>
  <sheets>
    <sheet name="vraag 1" sheetId="1" r:id="rId1"/>
    <sheet name="vraag 2" sheetId="2" r:id="rId2"/>
    <sheet name="vraag 3" sheetId="3" r:id="rId3"/>
  </sheets>
  <calcPr calcId="179017"/>
</workbook>
</file>

<file path=xl/calcChain.xml><?xml version="1.0" encoding="utf-8"?>
<calcChain xmlns="http://schemas.openxmlformats.org/spreadsheetml/2006/main">
  <c r="B312" i="3" l="1"/>
  <c r="C312" i="3"/>
  <c r="D312" i="3"/>
  <c r="E312" i="3"/>
  <c r="F312" i="3"/>
  <c r="G312" i="3"/>
  <c r="H312" i="3"/>
  <c r="I312" i="3"/>
  <c r="B186" i="2"/>
  <c r="C186" i="2"/>
  <c r="D186" i="2"/>
  <c r="E186" i="2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G4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B311" i="1"/>
  <c r="C311" i="1"/>
  <c r="E311" i="1"/>
  <c r="F311" i="1"/>
  <c r="H311" i="1"/>
  <c r="I311" i="1"/>
  <c r="K311" i="1"/>
  <c r="L311" i="1"/>
  <c r="D311" i="1" l="1"/>
  <c r="J311" i="1"/>
  <c r="G311" i="1"/>
  <c r="M311" i="1"/>
</calcChain>
</file>

<file path=xl/sharedStrings.xml><?xml version="1.0" encoding="utf-8"?>
<sst xmlns="http://schemas.openxmlformats.org/spreadsheetml/2006/main" count="830" uniqueCount="341">
  <si>
    <t>Aalst</t>
  </si>
  <si>
    <t>Aalter</t>
  </si>
  <si>
    <t>Aarschot</t>
  </si>
  <si>
    <t>Aartselaar</t>
  </si>
  <si>
    <t>Affligem</t>
  </si>
  <si>
    <t>Alken</t>
  </si>
  <si>
    <t>Alveringem</t>
  </si>
  <si>
    <t>Antwerpen</t>
  </si>
  <si>
    <t>Anzegem</t>
  </si>
  <si>
    <t>Ardooie</t>
  </si>
  <si>
    <t>Arendonk</t>
  </si>
  <si>
    <t>As</t>
  </si>
  <si>
    <t>Asse</t>
  </si>
  <si>
    <t>Assenede</t>
  </si>
  <si>
    <t>Avelgem</t>
  </si>
  <si>
    <t>Baarle-Hertog</t>
  </si>
  <si>
    <t>Balen</t>
  </si>
  <si>
    <t>Beernem</t>
  </si>
  <si>
    <t>Beerse</t>
  </si>
  <si>
    <t>Beersel</t>
  </si>
  <si>
    <t>Begijnendijk</t>
  </si>
  <si>
    <t>Bekkevoort</t>
  </si>
  <si>
    <t>Beringen</t>
  </si>
  <si>
    <t>Berlaar</t>
  </si>
  <si>
    <t>Berlare</t>
  </si>
  <si>
    <t>Bertem</t>
  </si>
  <si>
    <t>Bever</t>
  </si>
  <si>
    <t>Beveren</t>
  </si>
  <si>
    <t>Bierbeek</t>
  </si>
  <si>
    <t>Bilzen</t>
  </si>
  <si>
    <t>Blankenberge</t>
  </si>
  <si>
    <t>Bocholt</t>
  </si>
  <si>
    <t>Boechout</t>
  </si>
  <si>
    <t>Bonheiden</t>
  </si>
  <si>
    <t>Boom</t>
  </si>
  <si>
    <t>Boortmeerbeek</t>
  </si>
  <si>
    <t>Borgloon</t>
  </si>
  <si>
    <t>Bornem</t>
  </si>
  <si>
    <t>Borsbeek</t>
  </si>
  <si>
    <t>Boutersem</t>
  </si>
  <si>
    <t>Brakel</t>
  </si>
  <si>
    <t>Brasschaat</t>
  </si>
  <si>
    <t>Brecht</t>
  </si>
  <si>
    <t>Bredene</t>
  </si>
  <si>
    <t>Bree</t>
  </si>
  <si>
    <t>Brugge</t>
  </si>
  <si>
    <t>Buggenhout</t>
  </si>
  <si>
    <t>Damme</t>
  </si>
  <si>
    <t>De Haan</t>
  </si>
  <si>
    <t>De Panne</t>
  </si>
  <si>
    <t>De Pinte</t>
  </si>
  <si>
    <t>Deerlijk</t>
  </si>
  <si>
    <t>Deinze</t>
  </si>
  <si>
    <t>Denderleeuw</t>
  </si>
  <si>
    <t>Dendermonde</t>
  </si>
  <si>
    <t>Dentergem</t>
  </si>
  <si>
    <t>Dessel</t>
  </si>
  <si>
    <t>Destelbergen</t>
  </si>
  <si>
    <t>Diepenbeek</t>
  </si>
  <si>
    <t>Diest</t>
  </si>
  <si>
    <t>Diksmuide</t>
  </si>
  <si>
    <t>Dilbeek</t>
  </si>
  <si>
    <t>Dilsen-Stokkem</t>
  </si>
  <si>
    <t>Drogenbos</t>
  </si>
  <si>
    <t>Duffel</t>
  </si>
  <si>
    <t>Edegem</t>
  </si>
  <si>
    <t>Eeklo</t>
  </si>
  <si>
    <t>Erpe-Mere</t>
  </si>
  <si>
    <t>Essen</t>
  </si>
  <si>
    <t>Evergem</t>
  </si>
  <si>
    <t>Galmaarden</t>
  </si>
  <si>
    <t>Gavere</t>
  </si>
  <si>
    <t>Geel</t>
  </si>
  <si>
    <t>Geetbets</t>
  </si>
  <si>
    <t>Genk</t>
  </si>
  <si>
    <t>Gent</t>
  </si>
  <si>
    <t>Geraardsbergen</t>
  </si>
  <si>
    <t>Gingelom</t>
  </si>
  <si>
    <t>Gistel</t>
  </si>
  <si>
    <t>Glabbeek</t>
  </si>
  <si>
    <t>Gooik</t>
  </si>
  <si>
    <t>Grimbergen</t>
  </si>
  <si>
    <t>Grobbendonk</t>
  </si>
  <si>
    <t>Haacht</t>
  </si>
  <si>
    <t>Haaltert</t>
  </si>
  <si>
    <t>Halen</t>
  </si>
  <si>
    <t>Halle</t>
  </si>
  <si>
    <t>Ham</t>
  </si>
  <si>
    <t>Hamme</t>
  </si>
  <si>
    <t>Hamont-Achel</t>
  </si>
  <si>
    <t>Harelbeke</t>
  </si>
  <si>
    <t>Hasselt</t>
  </si>
  <si>
    <t>Hechtel-Eksel</t>
  </si>
  <si>
    <t>Heers</t>
  </si>
  <si>
    <t>Heist-op-den-Berg</t>
  </si>
  <si>
    <t>Hemiksem</t>
  </si>
  <si>
    <t>Herent</t>
  </si>
  <si>
    <t>Herentals</t>
  </si>
  <si>
    <t>Herenthout</t>
  </si>
  <si>
    <t>Herk-de-Stad</t>
  </si>
  <si>
    <t>Herne</t>
  </si>
  <si>
    <t>Herselt</t>
  </si>
  <si>
    <t>Herzele</t>
  </si>
  <si>
    <t>Heusden-Zolder</t>
  </si>
  <si>
    <t>Heuvelland</t>
  </si>
  <si>
    <t>Hoegaarden</t>
  </si>
  <si>
    <t>Hoeilaart</t>
  </si>
  <si>
    <t>Hoeselt</t>
  </si>
  <si>
    <t>Holsbeek</t>
  </si>
  <si>
    <t>Hooglede</t>
  </si>
  <si>
    <t>Hoogstraten</t>
  </si>
  <si>
    <t>Horebeke</t>
  </si>
  <si>
    <t>Houthalen-Helchteren</t>
  </si>
  <si>
    <t>Houthulst</t>
  </si>
  <si>
    <t>Hove</t>
  </si>
  <si>
    <t>Huldenberg</t>
  </si>
  <si>
    <t>Hulshout</t>
  </si>
  <si>
    <t>Ichtegem</t>
  </si>
  <si>
    <t>Ieper</t>
  </si>
  <si>
    <t>Ingelmunster</t>
  </si>
  <si>
    <t>Izegem</t>
  </si>
  <si>
    <t>Jabbeke</t>
  </si>
  <si>
    <t>Kalmthout</t>
  </si>
  <si>
    <t>Kampenhout</t>
  </si>
  <si>
    <t>Kapellen</t>
  </si>
  <si>
    <t>Kapelle-op-den-Bos</t>
  </si>
  <si>
    <t>Kaprijke</t>
  </si>
  <si>
    <t>Kasterlee</t>
  </si>
  <si>
    <t>Keerbergen</t>
  </si>
  <si>
    <t>Kinrooi</t>
  </si>
  <si>
    <t>Kluisbergen</t>
  </si>
  <si>
    <t>Knesselare</t>
  </si>
  <si>
    <t>Knokke-Heist</t>
  </si>
  <si>
    <t>Koekelare</t>
  </si>
  <si>
    <t>Koksijde</t>
  </si>
  <si>
    <t>Kontich</t>
  </si>
  <si>
    <t>Kortemark</t>
  </si>
  <si>
    <t>Kortenaken</t>
  </si>
  <si>
    <t>Kortenberg</t>
  </si>
  <si>
    <t>Kortessem</t>
  </si>
  <si>
    <t>Kortrijk</t>
  </si>
  <si>
    <t>Kraainem</t>
  </si>
  <si>
    <t>Kruibeke</t>
  </si>
  <si>
    <t>Kruishoutem</t>
  </si>
  <si>
    <t>Kuurne</t>
  </si>
  <si>
    <t>Laakdal</t>
  </si>
  <si>
    <t>Laarne</t>
  </si>
  <si>
    <t>Lanaken</t>
  </si>
  <si>
    <t>Landen</t>
  </si>
  <si>
    <t>Langemark-Poelkapelle</t>
  </si>
  <si>
    <t>Lebbeke</t>
  </si>
  <si>
    <t>Lede</t>
  </si>
  <si>
    <t>Ledegem</t>
  </si>
  <si>
    <t>Lendelede</t>
  </si>
  <si>
    <t>Lennik</t>
  </si>
  <si>
    <t>Leopoldsburg</t>
  </si>
  <si>
    <t>Leuven</t>
  </si>
  <si>
    <t>Lichtervelde</t>
  </si>
  <si>
    <t>Liedekerke</t>
  </si>
  <si>
    <t>Lier</t>
  </si>
  <si>
    <t>Lierde</t>
  </si>
  <si>
    <t>Lille</t>
  </si>
  <si>
    <t>Linkebeek</t>
  </si>
  <si>
    <t>Lint</t>
  </si>
  <si>
    <t>Linter</t>
  </si>
  <si>
    <t>Lochristi</t>
  </si>
  <si>
    <t>Lokeren</t>
  </si>
  <si>
    <t>Lommel</t>
  </si>
  <si>
    <t>Londerzeel</t>
  </si>
  <si>
    <t>Lo-Reninge</t>
  </si>
  <si>
    <t>Lovendegem</t>
  </si>
  <si>
    <t>Lubbeek</t>
  </si>
  <si>
    <t>Lummen</t>
  </si>
  <si>
    <t>Maarkedal</t>
  </si>
  <si>
    <t>Maaseik</t>
  </si>
  <si>
    <t>Maasmechelen</t>
  </si>
  <si>
    <t>Machelen</t>
  </si>
  <si>
    <t>Maldegem</t>
  </si>
  <si>
    <t>Malle</t>
  </si>
  <si>
    <t>Mechelen</t>
  </si>
  <si>
    <t>Meerhout</t>
  </si>
  <si>
    <t>Meeuwen-Gruitrode</t>
  </si>
  <si>
    <t>Meise</t>
  </si>
  <si>
    <t>Melle</t>
  </si>
  <si>
    <t>Menen</t>
  </si>
  <si>
    <t>Merchtem</t>
  </si>
  <si>
    <t>Merelbeke</t>
  </si>
  <si>
    <t>Merksplas</t>
  </si>
  <si>
    <t>Mesen</t>
  </si>
  <si>
    <t>Meulebeke</t>
  </si>
  <si>
    <t>Middelkerke</t>
  </si>
  <si>
    <t>Moerbeke</t>
  </si>
  <si>
    <t>Mol</t>
  </si>
  <si>
    <t>Moorslede</t>
  </si>
  <si>
    <t>Mortsel</t>
  </si>
  <si>
    <t>Nazareth</t>
  </si>
  <si>
    <t>Neerpelt</t>
  </si>
  <si>
    <t>Nevele</t>
  </si>
  <si>
    <t>Niel</t>
  </si>
  <si>
    <t>Nieuwerkerken (Limb)</t>
  </si>
  <si>
    <t>Nieuwpoort</t>
  </si>
  <si>
    <t>Nijlen</t>
  </si>
  <si>
    <t>Ninove</t>
  </si>
  <si>
    <t>Olen</t>
  </si>
  <si>
    <t>Oostende</t>
  </si>
  <si>
    <t>Oosterzele</t>
  </si>
  <si>
    <t>Oostkamp</t>
  </si>
  <si>
    <t>Oostrozebeke</t>
  </si>
  <si>
    <t>Opglabbeek</t>
  </si>
  <si>
    <t>Opwijk</t>
  </si>
  <si>
    <t>Oudenaarde</t>
  </si>
  <si>
    <t>Oudenburg</t>
  </si>
  <si>
    <t>Oud-Heverlee</t>
  </si>
  <si>
    <t>Oud-Turnhout</t>
  </si>
  <si>
    <t>Overijse</t>
  </si>
  <si>
    <t>Overpelt</t>
  </si>
  <si>
    <t>Peer</t>
  </si>
  <si>
    <t>Pepingen</t>
  </si>
  <si>
    <t>Pittem</t>
  </si>
  <si>
    <t>Poperinge</t>
  </si>
  <si>
    <t>Putte</t>
  </si>
  <si>
    <t>Puurs</t>
  </si>
  <si>
    <t>Ranst</t>
  </si>
  <si>
    <t>Ravels</t>
  </si>
  <si>
    <t>Retie</t>
  </si>
  <si>
    <t>Riemst</t>
  </si>
  <si>
    <t>Rijkevorsel</t>
  </si>
  <si>
    <t>Roeselare</t>
  </si>
  <si>
    <t>Ronse</t>
  </si>
  <si>
    <t>Roosdaal</t>
  </si>
  <si>
    <t>Rotselaar</t>
  </si>
  <si>
    <t>Ruiselede</t>
  </si>
  <si>
    <t>Rumst</t>
  </si>
  <si>
    <t>Schelle</t>
  </si>
  <si>
    <t>Scherpenheuvel-Zichem</t>
  </si>
  <si>
    <t>Schilde</t>
  </si>
  <si>
    <t>Schoten</t>
  </si>
  <si>
    <t>Sint-Amands</t>
  </si>
  <si>
    <t>Sint-Genesius-Rode</t>
  </si>
  <si>
    <t>Sint-Gillis-Waas</t>
  </si>
  <si>
    <t>Sint-Katelijne-Waver</t>
  </si>
  <si>
    <t>Sint-Laureins</t>
  </si>
  <si>
    <t>Sint-Lievens-Houtem</t>
  </si>
  <si>
    <t>Sint-Martens-Latem</t>
  </si>
  <si>
    <t>Sint-Niklaas</t>
  </si>
  <si>
    <t>Sint-Pieters-Leeuw</t>
  </si>
  <si>
    <t>Sint-Truiden</t>
  </si>
  <si>
    <t>Spiere-Helkijn</t>
  </si>
  <si>
    <t>Stabroek</t>
  </si>
  <si>
    <t>Staden</t>
  </si>
  <si>
    <t>Steenokkerzeel</t>
  </si>
  <si>
    <t>Stekene</t>
  </si>
  <si>
    <t>Temse</t>
  </si>
  <si>
    <t>Ternat</t>
  </si>
  <si>
    <t>Tervuren</t>
  </si>
  <si>
    <t>Tessenderlo</t>
  </si>
  <si>
    <t>Tielt</t>
  </si>
  <si>
    <t>Tielt-Winge</t>
  </si>
  <si>
    <t>Tienen</t>
  </si>
  <si>
    <t>Tongeren</t>
  </si>
  <si>
    <t>Torhout</t>
  </si>
  <si>
    <t>Tremelo</t>
  </si>
  <si>
    <t>Turnhout</t>
  </si>
  <si>
    <t>Veurne</t>
  </si>
  <si>
    <t>Vilvoorde</t>
  </si>
  <si>
    <t>Vleteren</t>
  </si>
  <si>
    <t>Voeren</t>
  </si>
  <si>
    <t>Vorselaar</t>
  </si>
  <si>
    <t>Vosselaar</t>
  </si>
  <si>
    <t>Waarschoot</t>
  </si>
  <si>
    <t>Waasmunster</t>
  </si>
  <si>
    <t>Wachtebeke</t>
  </si>
  <si>
    <t>Waregem</t>
  </si>
  <si>
    <t>Wellen</t>
  </si>
  <si>
    <t>Wemmel</t>
  </si>
  <si>
    <t>Wervik</t>
  </si>
  <si>
    <t>Westerlo</t>
  </si>
  <si>
    <t>Wetteren</t>
  </si>
  <si>
    <t>Wevelgem</t>
  </si>
  <si>
    <t>Wezembeek-Oppem</t>
  </si>
  <si>
    <t>Wichelen</t>
  </si>
  <si>
    <t>Wielsbeke</t>
  </si>
  <si>
    <t>Wijnegem</t>
  </si>
  <si>
    <t>Willebroek</t>
  </si>
  <si>
    <t>Wingene</t>
  </si>
  <si>
    <t>Wommelgem</t>
  </si>
  <si>
    <t>Wortegem-Petegem</t>
  </si>
  <si>
    <t>Wuustwezel</t>
  </si>
  <si>
    <t>Zandhoven</t>
  </si>
  <si>
    <t>Zaventem</t>
  </si>
  <si>
    <t>Zedelgem</t>
  </si>
  <si>
    <t>Zele</t>
  </si>
  <si>
    <t>Zelzate</t>
  </si>
  <si>
    <t>Zemst</t>
  </si>
  <si>
    <t>Zingem</t>
  </si>
  <si>
    <t>Zoersel</t>
  </si>
  <si>
    <t>Zomergem</t>
  </si>
  <si>
    <t>Zonhoven</t>
  </si>
  <si>
    <t>Zonnebeke</t>
  </si>
  <si>
    <t>Zottegem</t>
  </si>
  <si>
    <t>Zoutleeuw</t>
  </si>
  <si>
    <t>Zuienkerke</t>
  </si>
  <si>
    <t>Zulte</t>
  </si>
  <si>
    <t>Zutendaal</t>
  </si>
  <si>
    <t>Zwalm</t>
  </si>
  <si>
    <t>Zwevegem</t>
  </si>
  <si>
    <t>Zwijndrecht</t>
  </si>
  <si>
    <t>Totaal</t>
  </si>
  <si>
    <t>Gemeente</t>
  </si>
  <si>
    <t>Totaal 2017</t>
  </si>
  <si>
    <t>Totaal 2014</t>
  </si>
  <si>
    <t>Totaal 2015</t>
  </si>
  <si>
    <t>Totaal 2016</t>
  </si>
  <si>
    <t>Aandeel provincie 2014</t>
  </si>
  <si>
    <t>Aandeel gemeente 2014</t>
  </si>
  <si>
    <t>Aandeel provincie 2015</t>
  </si>
  <si>
    <t>Aandeel gemeente 2015</t>
  </si>
  <si>
    <t>Aandeel provincie 2016</t>
  </si>
  <si>
    <t>Aandeel gemeente 2016</t>
  </si>
  <si>
    <t>Aandeel provincie 2017</t>
  </si>
  <si>
    <t>Aandeel gemeente 2017</t>
  </si>
  <si>
    <t>Ingekohierde onroerende voorheffing per aanslagjaar (onroerende goederen van de gemeente)</t>
  </si>
  <si>
    <t>Ingekohierde onroerende voorheffing per aanslagjaar (onroerende goederen van de gemeente in erfpacht)</t>
  </si>
  <si>
    <t>Beveren (Waas)</t>
  </si>
  <si>
    <t>Hamme (Vl.)</t>
  </si>
  <si>
    <t>Machelen (Brab.)</t>
  </si>
  <si>
    <t>2014</t>
  </si>
  <si>
    <t>2015</t>
  </si>
  <si>
    <t>2016</t>
  </si>
  <si>
    <t>2017</t>
  </si>
  <si>
    <t>Herstappe</t>
  </si>
  <si>
    <t>2014 - aantal</t>
  </si>
  <si>
    <t>2015 - aantal</t>
  </si>
  <si>
    <t>2016 - aantal</t>
  </si>
  <si>
    <t>2017 - aantal</t>
  </si>
  <si>
    <t>2014 - KI</t>
  </si>
  <si>
    <t>2015 - KI</t>
  </si>
  <si>
    <t>2016 - KI</t>
  </si>
  <si>
    <t>2017 -KI</t>
  </si>
  <si>
    <t>Gmeente</t>
  </si>
  <si>
    <t>Aantal vrijstellingen OV en niet-geïndexeerd KI voor nationaal domeingoed (per aanslagjaar en per gemeente)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</si>
</sst>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2" borderId="0" applyNumberFormat="0" applyBorder="0" applyAlignment="0" applyProtection="0"/>
    <xf numFmtId="0" fontId="3" fillId="0" borderId="0"/>
    <xf numFmtId="0" fontId="4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21">
    <xf numFmtId="0" fontId="0" fillId="0" borderId="0" xfId="0"/>
    <xf numFmtId="0" fontId="3" fillId="0" borderId="0" xfId="2"/>
    <xf numFmtId="43" fontId="3" fillId="0" borderId="0" xfId="2" applyNumberFormat="1"/>
    <xf numFmtId="0" fontId="2" fillId="0" borderId="0" xfId="2" applyFont="1"/>
    <xf numFmtId="0" fontId="2" fillId="0" borderId="0" xfId="0" applyFont="1"/>
    <xf numFmtId="43" fontId="1" fillId="2" borderId="0" xfId="1" applyNumberFormat="1"/>
    <xf numFmtId="0" fontId="2" fillId="0" borderId="0" xfId="2" applyFont="1" applyAlignment="1">
      <alignment horizontal="right"/>
    </xf>
    <xf numFmtId="0" fontId="2" fillId="0" borderId="0" xfId="2" applyFont="1" applyFill="1" applyAlignment="1">
      <alignment horizontal="right"/>
    </xf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0" applyNumberFormat="1"/>
    <xf numFmtId="0" fontId="7" fillId="0" borderId="0" xfId="0" applyNumberFormat="1" applyFont="1" applyFill="1" applyBorder="1" applyAlignment="1" applyProtection="1">
      <alignment horizontal="left"/>
    </xf>
    <xf numFmtId="43" fontId="7" fillId="0" borderId="0" xfId="0" applyNumberFormat="1" applyFont="1" applyFill="1" applyBorder="1" applyAlignment="1" applyProtection="1"/>
    <xf numFmtId="0" fontId="0" fillId="0" borderId="0" xfId="0" applyFill="1" applyAlignment="1">
      <alignment horizontal="left"/>
    </xf>
    <xf numFmtId="164" fontId="0" fillId="0" borderId="0" xfId="0" applyNumberFormat="1" applyFill="1"/>
    <xf numFmtId="0" fontId="0" fillId="0" borderId="0" xfId="0" applyFill="1"/>
  </cellXfs>
  <cellStyles count="7">
    <cellStyle name="20% - Accent3" xfId="1" builtinId="38"/>
    <cellStyle name="Hyperlink 2" xfId="5" xr:uid="{00000000-0005-0000-0000-000001000000}"/>
    <cellStyle name="Standaard" xfId="0" builtinId="0"/>
    <cellStyle name="Standaard 2" xfId="2" xr:uid="{00000000-0005-0000-0000-000003000000}"/>
    <cellStyle name="Standaard 3" xfId="3" xr:uid="{00000000-0005-0000-0000-000004000000}"/>
    <cellStyle name="Standaard 3 2" xfId="6" xr:uid="{00000000-0005-0000-0000-000005000000}"/>
    <cellStyle name="Standaard 4" xfId="4" xr:uid="{00000000-0005-0000-0000-000006000000}"/>
  </cellStyles>
  <dxfs count="54">
    <dxf>
      <numFmt numFmtId="164" formatCode="_ * #,##0_ ;_ * \-#,##0_ ;_ * &quot;-&quot;??_ ;_ @_ "/>
    </dxf>
    <dxf>
      <numFmt numFmtId="164" formatCode="_ * #,##0_ ;_ * \-#,##0_ ;_ * &quot;-&quot;??_ ;_ @_ "/>
    </dxf>
    <dxf>
      <numFmt numFmtId="164" formatCode="_ * #,##0_ ;_ * \-#,##0_ ;_ * &quot;-&quot;??_ ;_ @_ "/>
    </dxf>
    <dxf>
      <numFmt numFmtId="164" formatCode="_ * #,##0_ ;_ * \-#,##0_ ;_ * &quot;-&quot;??_ ;_ @_ "/>
    </dxf>
    <dxf>
      <numFmt numFmtId="164" formatCode="_ * #,##0_ ;_ * \-#,##0_ ;_ * &quot;-&quot;??_ ;_ @_ "/>
    </dxf>
    <dxf>
      <numFmt numFmtId="164" formatCode="_ * #,##0_ ;_ * \-#,##0_ ;_ * &quot;-&quot;??_ ;_ @_ "/>
    </dxf>
    <dxf>
      <numFmt numFmtId="164" formatCode="_ * #,##0_ ;_ * \-#,##0_ ;_ * &quot;-&quot;??_ ;_ @_ "/>
    </dxf>
    <dxf>
      <numFmt numFmtId="164" formatCode="_ * #,##0_ ;_ * \-#,##0_ ;_ * &quot;-&quot;??_ ;_ @_ "/>
    </dxf>
    <dxf>
      <numFmt numFmtId="164" formatCode="_ * #,##0_ ;_ * \-#,##0_ ;_ * &quot;-&quot;??_ ;_ @_ "/>
    </dxf>
    <dxf>
      <numFmt numFmtId="164" formatCode="_ * #,##0_ ;_ * \-#,##0_ ;_ * &quot;-&quot;??_ ;_ @_ "/>
    </dxf>
    <dxf>
      <numFmt numFmtId="164" formatCode="_ * #,##0_ ;_ * \-#,##0_ ;_ * &quot;-&quot;??_ ;_ @_ "/>
    </dxf>
    <dxf>
      <numFmt numFmtId="164" formatCode="_ * #,##0_ ;_ * \-#,##0_ ;_ * &quot;-&quot;??_ ;_ @_ "/>
    </dxf>
    <dxf>
      <numFmt numFmtId="164" formatCode="_ * #,##0_ ;_ * \-#,##0_ ;_ * &quot;-&quot;??_ ;_ @_ "/>
    </dxf>
    <dxf>
      <numFmt numFmtId="164" formatCode="_ * #,##0_ ;_ * \-#,##0_ ;_ * &quot;-&quot;??_ ;_ @_ "/>
    </dxf>
    <dxf>
      <numFmt numFmtId="164" formatCode="_ * #,##0_ ;_ * \-#,##0_ ;_ * &quot;-&quot;??_ ;_ @_ "/>
    </dxf>
    <dxf>
      <numFmt numFmtId="164" formatCode="_ * #,##0_ ;_ * \-#,##0_ ;_ * &quot;-&quot;??_ ;_ @_ 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164" formatCode="_ * #,##0_ ;_ * \-#,##0_ ;_ * &quot;-&quot;??_ ;_ @_ "/>
    </dxf>
    <dxf>
      <numFmt numFmtId="164" formatCode="_ * #,##0_ ;_ * \-#,##0_ ;_ * &quot;-&quot;??_ ;_ @_ "/>
    </dxf>
    <dxf>
      <numFmt numFmtId="164" formatCode="_ * #,##0_ ;_ * \-#,##0_ ;_ * &quot;-&quot;??_ ;_ @_ "/>
    </dxf>
    <dxf>
      <numFmt numFmtId="164" formatCode="_ * #,##0_ ;_ * \-#,##0_ ;_ * &quot;-&quot;??_ ;_ @_ "/>
    </dxf>
    <dxf>
      <numFmt numFmtId="164" formatCode="_ * #,##0_ ;_ * \-#,##0_ ;_ * &quot;-&quot;??_ ;_ @_ "/>
    </dxf>
    <dxf>
      <numFmt numFmtId="164" formatCode="_ * #,##0_ ;_ * \-#,##0_ ;_ * &quot;-&quot;??_ ;_ @_ "/>
    </dxf>
    <dxf>
      <numFmt numFmtId="164" formatCode="_ * #,##0_ ;_ * \-#,##0_ ;_ * &quot;-&quot;??_ ;_ @_ "/>
    </dxf>
    <dxf>
      <numFmt numFmtId="164" formatCode="_ * #,##0_ ;_ * \-#,##0_ ;_ * &quot;-&quot;??_ ;_ @_ 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35" formatCode="_ * #,##0.00_ ;_ * \-#,##0.0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5" formatCode="_ * #,##0.00_ ;_ * \-#,##0.00_ ;_ * &quot;-&quot;??_ ;_ @_ 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35" formatCode="_ * #,##0.00_ ;_ * \-#,##0.0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5" formatCode="_ * #,##0.00_ ;_ * \-#,##0.00_ ;_ * &quot;-&quot;??_ ;_ @_ 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35" formatCode="_ * #,##0.00_ ;_ * \-#,##0.0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5" formatCode="_ * #,##0.00_ ;_ * \-#,##0.00_ ;_ * &quot;-&quot;??_ ;_ @_ 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35" formatCode="_ * #,##0.00_ ;_ * \-#,##0.0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5" formatCode="_ * #,##0.00_ ;_ * \-#,##0.00_ ;_ * &quot;-&quot;??_ ;_ @_ 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35" formatCode="_ * #,##0.00_ ;_ * \-#,##0.0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5" formatCode="_ * #,##0.00_ ;_ * \-#,##0.00_ ;_ * &quot;-&quot;??_ ;_ @_ 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35" formatCode="_ * #,##0.00_ ;_ * \-#,##0.0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5" formatCode="_ * #,##0.00_ ;_ * \-#,##0.00_ ;_ * &quot;-&quot;??_ ;_ @_ 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35" formatCode="_ * #,##0.00_ ;_ * \-#,##0.0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5" formatCode="_ * #,##0.00_ ;_ * \-#,##0.00_ ;_ * &quot;-&quot;??_ ;_ @_ 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35" formatCode="_ * #,##0.00_ ;_ * \-#,##0.0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5" formatCode="_ * #,##0.00_ ;_ * \-#,##0.00_ ;_ * &quot;-&quot;??_ ;_ @_ 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35" formatCode="_ * #,##0.00_ ;_ * \-#,##0.0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5" formatCode="_ * #,##0.00_ ;_ * \-#,##0.00_ ;_ * &quot;-&quot;??_ ;_ @_ 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35" formatCode="_ * #,##0.00_ ;_ * \-#,##0.0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5" formatCode="_ * #,##0.00_ ;_ * \-#,##0.00_ ;_ * &quot;-&quot;??_ ;_ @_ 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35" formatCode="_ * #,##0.00_ ;_ * \-#,##0.0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5" formatCode="_ * #,##0.00_ ;_ * \-#,##0.00_ ;_ * &quot;-&quot;??_ ;_ @_ 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35" formatCode="_ * #,##0.00_ ;_ * \-#,##0.0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1" displayName="Tabel1" ref="A3:M311" totalsRowCount="1" headerRowDxfId="53" headerRowCellStyle="Standaard 2" dataCellStyle="Standaard 2">
  <autoFilter ref="A3:M310" xr:uid="{00000000-0009-0000-0100-000001000000}"/>
  <tableColumns count="13">
    <tableColumn id="1" xr3:uid="{00000000-0010-0000-0000-000001000000}" name="Gemeente" totalsRowLabel="Totaal" totalsRowDxfId="52" dataCellStyle="Standaard 2"/>
    <tableColumn id="2" xr3:uid="{00000000-0010-0000-0000-000002000000}" name="Aandeel provincie 2014" totalsRowFunction="sum" dataDxfId="51" totalsRowDxfId="50" dataCellStyle="Standaard 2"/>
    <tableColumn id="3" xr3:uid="{00000000-0010-0000-0000-000003000000}" name="Aandeel gemeente 2014" totalsRowFunction="sum" dataDxfId="49" totalsRowDxfId="48" dataCellStyle="Standaard 2"/>
    <tableColumn id="10" xr3:uid="{00000000-0010-0000-0000-00000A000000}" name="Totaal 2014" totalsRowFunction="sum" dataDxfId="47" totalsRowDxfId="46" dataCellStyle="20% - Accent3">
      <calculatedColumnFormula>Tabel1[[#This Row],[Aandeel provincie 2014]]+Tabel1[[#This Row],[Aandeel gemeente 2014]]</calculatedColumnFormula>
    </tableColumn>
    <tableColumn id="4" xr3:uid="{00000000-0010-0000-0000-000004000000}" name="Aandeel provincie 2015" totalsRowFunction="sum" dataDxfId="45" totalsRowDxfId="44" dataCellStyle="Standaard 2"/>
    <tableColumn id="5" xr3:uid="{00000000-0010-0000-0000-000005000000}" name="Aandeel gemeente 2015" totalsRowFunction="sum" dataDxfId="43" totalsRowDxfId="42" dataCellStyle="Standaard 2"/>
    <tableColumn id="11" xr3:uid="{00000000-0010-0000-0000-00000B000000}" name="Totaal 2015" totalsRowFunction="sum" dataDxfId="41" totalsRowDxfId="40" dataCellStyle="20% - Accent3">
      <calculatedColumnFormula>Tabel1[[#This Row],[Aandeel provincie 2015]]+Tabel1[[#This Row],[Aandeel gemeente 2015]]</calculatedColumnFormula>
    </tableColumn>
    <tableColumn id="6" xr3:uid="{00000000-0010-0000-0000-000006000000}" name="Aandeel provincie 2016" totalsRowFunction="sum" dataDxfId="39" totalsRowDxfId="38" dataCellStyle="Standaard 2"/>
    <tableColumn id="7" xr3:uid="{00000000-0010-0000-0000-000007000000}" name="Aandeel gemeente 2016" totalsRowFunction="sum" dataDxfId="37" totalsRowDxfId="36" dataCellStyle="Standaard 2"/>
    <tableColumn id="13" xr3:uid="{00000000-0010-0000-0000-00000D000000}" name="Totaal 2016" totalsRowFunction="sum" dataDxfId="35" totalsRowDxfId="34" dataCellStyle="20% - Accent3">
      <calculatedColumnFormula>Tabel1[[#This Row],[Aandeel provincie 2016]]+Tabel1[[#This Row],[Aandeel gemeente 2016]]</calculatedColumnFormula>
    </tableColumn>
    <tableColumn id="8" xr3:uid="{00000000-0010-0000-0000-000008000000}" name="Aandeel provincie 2017" totalsRowFunction="sum" dataDxfId="33" totalsRowDxfId="32" dataCellStyle="Standaard 2"/>
    <tableColumn id="9" xr3:uid="{00000000-0010-0000-0000-000009000000}" name="Aandeel gemeente 2017" totalsRowFunction="sum" dataDxfId="31" totalsRowDxfId="30" dataCellStyle="Standaard 2"/>
    <tableColumn id="12" xr3:uid="{00000000-0010-0000-0000-00000C000000}" name="Totaal 2017" totalsRowFunction="sum" dataDxfId="29" totalsRowDxfId="28" dataCellStyle="20% - Accent3">
      <calculatedColumnFormula>Tabel1[[#This Row],[Aandeel provincie 2017]]+Tabel1[[#This Row],[Aandeel gemeente 2017]]</calculatedColumnFormula>
    </tableColumn>
  </tableColumns>
  <tableStyleInfo name="TableStyleLight8" showFirstColumn="1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2" displayName="Tabel2" ref="A3:E186" totalsRowCount="1">
  <autoFilter ref="A3:E185" xr:uid="{00000000-0009-0000-0100-000002000000}"/>
  <tableColumns count="5">
    <tableColumn id="1" xr3:uid="{00000000-0010-0000-0100-000001000000}" name="Gemeente" totalsRowLabel="Totaal" dataDxfId="27" totalsRowDxfId="26"/>
    <tableColumn id="2" xr3:uid="{00000000-0010-0000-0100-000002000000}" name="2014" totalsRowFunction="sum" dataDxfId="25" totalsRowDxfId="24"/>
    <tableColumn id="3" xr3:uid="{00000000-0010-0000-0100-000003000000}" name="2015" totalsRowFunction="sum" dataDxfId="23" totalsRowDxfId="22"/>
    <tableColumn id="4" xr3:uid="{00000000-0010-0000-0100-000004000000}" name="2016" totalsRowFunction="sum" dataDxfId="21" totalsRowDxfId="20"/>
    <tableColumn id="5" xr3:uid="{00000000-0010-0000-0100-000005000000}" name="2017" totalsRowFunction="sum" dataDxfId="19" totalsRowDxfId="18"/>
  </tableColumns>
  <tableStyleInfo name="TableStyleLight8" showFirstColumn="1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el3" displayName="Tabel3" ref="A3:I312" totalsRowCount="1">
  <autoFilter ref="A3:I311" xr:uid="{00000000-0009-0000-0100-000003000000}"/>
  <tableColumns count="9">
    <tableColumn id="1" xr3:uid="{00000000-0010-0000-0200-000001000000}" name="Gmeente" totalsRowLabel="Totaal" dataDxfId="17" totalsRowDxfId="16"/>
    <tableColumn id="2" xr3:uid="{00000000-0010-0000-0200-000002000000}" name="2014 - aantal" totalsRowFunction="sum" dataDxfId="15" totalsRowDxfId="14"/>
    <tableColumn id="3" xr3:uid="{00000000-0010-0000-0200-000003000000}" name="2015 - aantal" totalsRowFunction="sum" dataDxfId="13" totalsRowDxfId="12"/>
    <tableColumn id="4" xr3:uid="{00000000-0010-0000-0200-000004000000}" name="2016 - aantal" totalsRowFunction="sum" dataDxfId="11" totalsRowDxfId="10"/>
    <tableColumn id="5" xr3:uid="{00000000-0010-0000-0200-000005000000}" name="2017 - aantal" totalsRowFunction="sum" dataDxfId="9" totalsRowDxfId="8"/>
    <tableColumn id="6" xr3:uid="{00000000-0010-0000-0200-000006000000}" name="2014 - KI" totalsRowFunction="sum" dataDxfId="7" totalsRowDxfId="6"/>
    <tableColumn id="7" xr3:uid="{00000000-0010-0000-0200-000007000000}" name="2015 - KI" totalsRowFunction="sum" dataDxfId="5" totalsRowDxfId="4"/>
    <tableColumn id="8" xr3:uid="{00000000-0010-0000-0200-000008000000}" name="2016 - KI" totalsRowFunction="sum" dataDxfId="3" totalsRowDxfId="2"/>
    <tableColumn id="9" xr3:uid="{00000000-0010-0000-0200-000009000000}" name="2017 -KI" totalsRowFunction="sum" dataDxfId="1" totalsRowDxfId="0"/>
  </tableColumns>
  <tableStyleInfo name="TableStyleLight8" showFirstColumn="1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11"/>
  <sheetViews>
    <sheetView workbookViewId="0">
      <selection activeCell="M311" sqref="M311"/>
    </sheetView>
  </sheetViews>
  <sheetFormatPr defaultRowHeight="15" x14ac:dyDescent="0.25"/>
  <cols>
    <col min="1" max="1" width="23" bestFit="1" customWidth="1"/>
    <col min="2" max="2" width="22.85546875" customWidth="1"/>
    <col min="3" max="3" width="23" customWidth="1"/>
    <col min="4" max="4" width="23.85546875" customWidth="1"/>
    <col min="5" max="5" width="24" customWidth="1"/>
    <col min="6" max="6" width="23.85546875" customWidth="1"/>
    <col min="7" max="7" width="24" customWidth="1"/>
    <col min="8" max="8" width="23.85546875" customWidth="1"/>
    <col min="9" max="9" width="24" customWidth="1"/>
    <col min="10" max="10" width="24.42578125" bestFit="1" customWidth="1"/>
    <col min="11" max="11" width="24.7109375" bestFit="1" customWidth="1"/>
    <col min="12" max="12" width="25.140625" bestFit="1" customWidth="1"/>
    <col min="13" max="13" width="21" customWidth="1"/>
  </cols>
  <sheetData>
    <row r="1" spans="1:13" x14ac:dyDescent="0.25">
      <c r="A1" t="s">
        <v>321</v>
      </c>
    </row>
    <row r="2" spans="1:13" x14ac:dyDescent="0.25">
      <c r="A2" s="1"/>
      <c r="B2" s="1"/>
      <c r="C2" s="1"/>
      <c r="E2" s="1"/>
      <c r="G2" s="1"/>
      <c r="H2" s="1"/>
      <c r="I2" s="1"/>
    </row>
    <row r="3" spans="1:13" s="4" customFormat="1" x14ac:dyDescent="0.25">
      <c r="A3" s="3" t="s">
        <v>308</v>
      </c>
      <c r="B3" s="6" t="s">
        <v>313</v>
      </c>
      <c r="C3" s="6" t="s">
        <v>314</v>
      </c>
      <c r="D3" s="6" t="s">
        <v>310</v>
      </c>
      <c r="E3" s="6" t="s">
        <v>315</v>
      </c>
      <c r="F3" s="6" t="s">
        <v>316</v>
      </c>
      <c r="G3" s="6" t="s">
        <v>311</v>
      </c>
      <c r="H3" s="6" t="s">
        <v>317</v>
      </c>
      <c r="I3" s="6" t="s">
        <v>318</v>
      </c>
      <c r="J3" s="6" t="s">
        <v>312</v>
      </c>
      <c r="K3" s="6" t="s">
        <v>319</v>
      </c>
      <c r="L3" s="6" t="s">
        <v>320</v>
      </c>
      <c r="M3" s="7" t="s">
        <v>309</v>
      </c>
    </row>
    <row r="4" spans="1:13" x14ac:dyDescent="0.25">
      <c r="A4" s="1" t="s">
        <v>0</v>
      </c>
      <c r="B4" s="2">
        <v>46658.899999999994</v>
      </c>
      <c r="C4" s="2">
        <v>237248.4499999999</v>
      </c>
      <c r="D4" s="5">
        <f>Tabel1[[#This Row],[Aandeel provincie 2014]]+Tabel1[[#This Row],[Aandeel gemeente 2014]]</f>
        <v>283907.34999999986</v>
      </c>
      <c r="E4" s="2">
        <v>47033.990000000005</v>
      </c>
      <c r="F4" s="2">
        <v>239155.99999999991</v>
      </c>
      <c r="G4" s="5">
        <f>Tabel1[[#This Row],[Aandeel provincie 2015]]+Tabel1[[#This Row],[Aandeel gemeente 2015]]</f>
        <v>286189.98999999993</v>
      </c>
      <c r="H4" s="2">
        <v>16187.74</v>
      </c>
      <c r="I4" s="2">
        <v>82310.559999999998</v>
      </c>
      <c r="J4" s="5">
        <f>Tabel1[[#This Row],[Aandeel provincie 2016]]+Tabel1[[#This Row],[Aandeel gemeente 2016]]</f>
        <v>98498.3</v>
      </c>
      <c r="K4" s="2">
        <v>18445.12</v>
      </c>
      <c r="L4" s="2">
        <v>93788.659999999989</v>
      </c>
      <c r="M4" s="5">
        <f>Tabel1[[#This Row],[Aandeel provincie 2017]]+Tabel1[[#This Row],[Aandeel gemeente 2017]]</f>
        <v>112233.77999999998</v>
      </c>
    </row>
    <row r="5" spans="1:13" x14ac:dyDescent="0.25">
      <c r="A5" s="1" t="s">
        <v>1</v>
      </c>
      <c r="B5" s="2">
        <v>2803.27</v>
      </c>
      <c r="C5" s="2">
        <v>13303.759999999989</v>
      </c>
      <c r="D5" s="5">
        <f>Tabel1[[#This Row],[Aandeel provincie 2014]]+Tabel1[[#This Row],[Aandeel gemeente 2014]]</f>
        <v>16107.02999999999</v>
      </c>
      <c r="E5" s="2">
        <v>2812.2400000000002</v>
      </c>
      <c r="F5" s="2">
        <v>13346.27999999999</v>
      </c>
      <c r="G5" s="5">
        <f>Tabel1[[#This Row],[Aandeel provincie 2015]]+Tabel1[[#This Row],[Aandeel gemeente 2015]]</f>
        <v>16158.51999999999</v>
      </c>
      <c r="H5" s="2">
        <v>2284.4199999999996</v>
      </c>
      <c r="I5" s="2">
        <v>10841.240000000002</v>
      </c>
      <c r="J5" s="5">
        <f>Tabel1[[#This Row],[Aandeel provincie 2016]]+Tabel1[[#This Row],[Aandeel gemeente 2016]]</f>
        <v>13125.660000000002</v>
      </c>
      <c r="K5" s="2">
        <v>3655.52</v>
      </c>
      <c r="L5" s="2">
        <v>17348.2</v>
      </c>
      <c r="M5" s="5">
        <f>Tabel1[[#This Row],[Aandeel provincie 2017]]+Tabel1[[#This Row],[Aandeel gemeente 2017]]</f>
        <v>21003.72</v>
      </c>
    </row>
    <row r="6" spans="1:13" x14ac:dyDescent="0.25">
      <c r="A6" s="1" t="s">
        <v>2</v>
      </c>
      <c r="B6" s="2">
        <v>4577.12</v>
      </c>
      <c r="C6" s="2">
        <v>20679.790000000005</v>
      </c>
      <c r="D6" s="5">
        <f>Tabel1[[#This Row],[Aandeel provincie 2014]]+Tabel1[[#This Row],[Aandeel gemeente 2014]]</f>
        <v>25256.910000000003</v>
      </c>
      <c r="E6" s="2">
        <v>4594.62</v>
      </c>
      <c r="F6" s="2">
        <v>20758.799999999901</v>
      </c>
      <c r="G6" s="5">
        <f>Tabel1[[#This Row],[Aandeel provincie 2015]]+Tabel1[[#This Row],[Aandeel gemeente 2015]]</f>
        <v>25353.4199999999</v>
      </c>
      <c r="H6" s="2">
        <v>4015.3</v>
      </c>
      <c r="I6" s="2">
        <v>18141.4199999999</v>
      </c>
      <c r="J6" s="5">
        <f>Tabel1[[#This Row],[Aandeel provincie 2016]]+Tabel1[[#This Row],[Aandeel gemeente 2016]]</f>
        <v>22156.719999999899</v>
      </c>
      <c r="K6" s="2">
        <v>2080.19</v>
      </c>
      <c r="L6" s="2">
        <v>9398.3999999999924</v>
      </c>
      <c r="M6" s="5">
        <f>Tabel1[[#This Row],[Aandeel provincie 2017]]+Tabel1[[#This Row],[Aandeel gemeente 2017]]</f>
        <v>11478.589999999993</v>
      </c>
    </row>
    <row r="7" spans="1:13" x14ac:dyDescent="0.25">
      <c r="A7" s="1" t="s">
        <v>3</v>
      </c>
      <c r="B7" s="2">
        <v>484.97</v>
      </c>
      <c r="C7" s="2">
        <v>1337.8899999999999</v>
      </c>
      <c r="D7" s="5">
        <f>Tabel1[[#This Row],[Aandeel provincie 2014]]+Tabel1[[#This Row],[Aandeel gemeente 2014]]</f>
        <v>1822.86</v>
      </c>
      <c r="E7" s="2">
        <v>486.65999999999997</v>
      </c>
      <c r="F7" s="2">
        <v>1342.5</v>
      </c>
      <c r="G7" s="5">
        <f>Tabel1[[#This Row],[Aandeel provincie 2015]]+Tabel1[[#This Row],[Aandeel gemeente 2015]]</f>
        <v>1829.1599999999999</v>
      </c>
      <c r="H7" s="2">
        <v>473.95</v>
      </c>
      <c r="I7" s="2">
        <v>1307.45</v>
      </c>
      <c r="J7" s="5">
        <f>Tabel1[[#This Row],[Aandeel provincie 2016]]+Tabel1[[#This Row],[Aandeel gemeente 2016]]</f>
        <v>1781.4</v>
      </c>
      <c r="K7" s="2">
        <v>582.70000000000005</v>
      </c>
      <c r="L7" s="2">
        <v>1607.45</v>
      </c>
      <c r="M7" s="5">
        <f>Tabel1[[#This Row],[Aandeel provincie 2017]]+Tabel1[[#This Row],[Aandeel gemeente 2017]]</f>
        <v>2190.15</v>
      </c>
    </row>
    <row r="8" spans="1:13" x14ac:dyDescent="0.25">
      <c r="A8" s="1" t="s">
        <v>4</v>
      </c>
      <c r="B8" s="2">
        <v>1015.3000000000001</v>
      </c>
      <c r="C8" s="2">
        <v>3822.5499999999993</v>
      </c>
      <c r="D8" s="5">
        <f>Tabel1[[#This Row],[Aandeel provincie 2014]]+Tabel1[[#This Row],[Aandeel gemeente 2014]]</f>
        <v>4837.8499999999995</v>
      </c>
      <c r="E8" s="2">
        <v>1005.97</v>
      </c>
      <c r="F8" s="2">
        <v>3787.44</v>
      </c>
      <c r="G8" s="5">
        <f>Tabel1[[#This Row],[Aandeel provincie 2015]]+Tabel1[[#This Row],[Aandeel gemeente 2015]]</f>
        <v>4793.41</v>
      </c>
      <c r="H8" s="2">
        <v>1011.24</v>
      </c>
      <c r="I8" s="2">
        <v>3807.33</v>
      </c>
      <c r="J8" s="5">
        <f>Tabel1[[#This Row],[Aandeel provincie 2016]]+Tabel1[[#This Row],[Aandeel gemeente 2016]]</f>
        <v>4818.57</v>
      </c>
      <c r="K8" s="2">
        <v>1064.52</v>
      </c>
      <c r="L8" s="2">
        <v>4007.95</v>
      </c>
      <c r="M8" s="5">
        <f>Tabel1[[#This Row],[Aandeel provincie 2017]]+Tabel1[[#This Row],[Aandeel gemeente 2017]]</f>
        <v>5072.4699999999993</v>
      </c>
    </row>
    <row r="9" spans="1:13" x14ac:dyDescent="0.25">
      <c r="A9" s="1" t="s">
        <v>5</v>
      </c>
      <c r="B9" s="2">
        <v>5243.3600000000006</v>
      </c>
      <c r="C9" s="2">
        <v>17696.229999999901</v>
      </c>
      <c r="D9" s="5">
        <f>Tabel1[[#This Row],[Aandeel provincie 2014]]+Tabel1[[#This Row],[Aandeel gemeente 2014]]</f>
        <v>22939.589999999902</v>
      </c>
      <c r="E9" s="2">
        <v>5260.6399999999994</v>
      </c>
      <c r="F9" s="2">
        <v>17754.549999999988</v>
      </c>
      <c r="G9" s="5">
        <f>Tabel1[[#This Row],[Aandeel provincie 2015]]+Tabel1[[#This Row],[Aandeel gemeente 2015]]</f>
        <v>23015.189999999988</v>
      </c>
      <c r="H9" s="2">
        <v>4111.28</v>
      </c>
      <c r="I9" s="2">
        <v>13875.619999999901</v>
      </c>
      <c r="J9" s="5">
        <f>Tabel1[[#This Row],[Aandeel provincie 2016]]+Tabel1[[#This Row],[Aandeel gemeente 2016]]</f>
        <v>17986.8999999999</v>
      </c>
      <c r="K9" s="2">
        <v>4043.4</v>
      </c>
      <c r="L9" s="2">
        <v>13646.4999999999</v>
      </c>
      <c r="M9" s="5">
        <f>Tabel1[[#This Row],[Aandeel provincie 2017]]+Tabel1[[#This Row],[Aandeel gemeente 2017]]</f>
        <v>17689.8999999999</v>
      </c>
    </row>
    <row r="10" spans="1:13" x14ac:dyDescent="0.25">
      <c r="A10" s="1" t="s">
        <v>6</v>
      </c>
      <c r="B10" s="2">
        <v>495.76</v>
      </c>
      <c r="C10" s="2">
        <v>3142.2299999999987</v>
      </c>
      <c r="D10" s="5">
        <f>Tabel1[[#This Row],[Aandeel provincie 2014]]+Tabel1[[#This Row],[Aandeel gemeente 2014]]</f>
        <v>3637.9899999999989</v>
      </c>
      <c r="E10" s="2">
        <v>471.03999999999996</v>
      </c>
      <c r="F10" s="2">
        <v>2985.6600000000008</v>
      </c>
      <c r="G10" s="5">
        <f>Tabel1[[#This Row],[Aandeel provincie 2015]]+Tabel1[[#This Row],[Aandeel gemeente 2015]]</f>
        <v>3456.7000000000007</v>
      </c>
      <c r="H10" s="2">
        <v>485.57</v>
      </c>
      <c r="I10" s="2">
        <v>3077.68</v>
      </c>
      <c r="J10" s="5">
        <f>Tabel1[[#This Row],[Aandeel provincie 2016]]+Tabel1[[#This Row],[Aandeel gemeente 2016]]</f>
        <v>3563.25</v>
      </c>
      <c r="K10" s="2">
        <v>477.37</v>
      </c>
      <c r="L10" s="2">
        <v>3025.47</v>
      </c>
      <c r="M10" s="5">
        <f>Tabel1[[#This Row],[Aandeel provincie 2017]]+Tabel1[[#This Row],[Aandeel gemeente 2017]]</f>
        <v>3502.8399999999997</v>
      </c>
    </row>
    <row r="11" spans="1:13" x14ac:dyDescent="0.25">
      <c r="A11" s="1" t="s">
        <v>7</v>
      </c>
      <c r="B11" s="2">
        <v>121045.16999999997</v>
      </c>
      <c r="C11" s="2">
        <v>563211.21</v>
      </c>
      <c r="D11" s="5">
        <f>Tabel1[[#This Row],[Aandeel provincie 2014]]+Tabel1[[#This Row],[Aandeel gemeente 2014]]</f>
        <v>684256.37999999989</v>
      </c>
      <c r="E11" s="2">
        <v>113710.54999999997</v>
      </c>
      <c r="F11" s="2">
        <v>530653.18999999983</v>
      </c>
      <c r="G11" s="5">
        <f>Tabel1[[#This Row],[Aandeel provincie 2015]]+Tabel1[[#This Row],[Aandeel gemeente 2015]]</f>
        <v>644363.73999999976</v>
      </c>
      <c r="H11" s="2">
        <v>105421.62000000001</v>
      </c>
      <c r="I11" s="2">
        <v>490058.78</v>
      </c>
      <c r="J11" s="5">
        <f>Tabel1[[#This Row],[Aandeel provincie 2016]]+Tabel1[[#This Row],[Aandeel gemeente 2016]]</f>
        <v>595480.4</v>
      </c>
      <c r="K11" s="2">
        <v>97489.89</v>
      </c>
      <c r="L11" s="2">
        <v>453404.44</v>
      </c>
      <c r="M11" s="5">
        <f>Tabel1[[#This Row],[Aandeel provincie 2017]]+Tabel1[[#This Row],[Aandeel gemeente 2017]]</f>
        <v>550894.32999999996</v>
      </c>
    </row>
    <row r="12" spans="1:13" x14ac:dyDescent="0.25">
      <c r="A12" s="1" t="s">
        <v>8</v>
      </c>
      <c r="B12" s="2">
        <v>1780.9500000000003</v>
      </c>
      <c r="C12" s="2">
        <v>8779.6299999999901</v>
      </c>
      <c r="D12" s="5">
        <f>Tabel1[[#This Row],[Aandeel provincie 2014]]+Tabel1[[#This Row],[Aandeel gemeente 2014]]</f>
        <v>10560.579999999991</v>
      </c>
      <c r="E12" s="2">
        <v>3897.9399999999996</v>
      </c>
      <c r="F12" s="2">
        <v>19215.419999999991</v>
      </c>
      <c r="G12" s="5">
        <f>Tabel1[[#This Row],[Aandeel provincie 2015]]+Tabel1[[#This Row],[Aandeel gemeente 2015]]</f>
        <v>23113.35999999999</v>
      </c>
      <c r="H12" s="2">
        <v>3293.37</v>
      </c>
      <c r="I12" s="2">
        <v>16234.95</v>
      </c>
      <c r="J12" s="5">
        <f>Tabel1[[#This Row],[Aandeel provincie 2016]]+Tabel1[[#This Row],[Aandeel gemeente 2016]]</f>
        <v>19528.32</v>
      </c>
      <c r="K12" s="2">
        <v>293.41000000000003</v>
      </c>
      <c r="L12" s="2">
        <v>1446.38</v>
      </c>
      <c r="M12" s="5">
        <f>Tabel1[[#This Row],[Aandeel provincie 2017]]+Tabel1[[#This Row],[Aandeel gemeente 2017]]</f>
        <v>1739.7900000000002</v>
      </c>
    </row>
    <row r="13" spans="1:13" x14ac:dyDescent="0.25">
      <c r="A13" s="1" t="s">
        <v>9</v>
      </c>
      <c r="B13" s="2">
        <v>11990.12</v>
      </c>
      <c r="C13" s="2">
        <v>32086.30999999999</v>
      </c>
      <c r="D13" s="5">
        <f>Tabel1[[#This Row],[Aandeel provincie 2014]]+Tabel1[[#This Row],[Aandeel gemeente 2014]]</f>
        <v>44076.429999999993</v>
      </c>
      <c r="E13" s="2">
        <v>8110.01</v>
      </c>
      <c r="F13" s="2">
        <v>21702.799999999999</v>
      </c>
      <c r="G13" s="5">
        <f>Tabel1[[#This Row],[Aandeel provincie 2015]]+Tabel1[[#This Row],[Aandeel gemeente 2015]]</f>
        <v>29812.809999999998</v>
      </c>
      <c r="H13" s="2">
        <v>1457.59</v>
      </c>
      <c r="I13" s="2">
        <v>3900.67</v>
      </c>
      <c r="J13" s="5">
        <f>Tabel1[[#This Row],[Aandeel provincie 2016]]+Tabel1[[#This Row],[Aandeel gemeente 2016]]</f>
        <v>5358.26</v>
      </c>
      <c r="K13" s="2">
        <v>1421.46</v>
      </c>
      <c r="L13" s="2">
        <v>3803.95</v>
      </c>
      <c r="M13" s="5">
        <f>Tabel1[[#This Row],[Aandeel provincie 2017]]+Tabel1[[#This Row],[Aandeel gemeente 2017]]</f>
        <v>5225.41</v>
      </c>
    </row>
    <row r="14" spans="1:13" x14ac:dyDescent="0.25">
      <c r="A14" s="1" t="s">
        <v>10</v>
      </c>
      <c r="B14" s="2">
        <v>1033.71</v>
      </c>
      <c r="C14" s="2">
        <v>4990.2399999999798</v>
      </c>
      <c r="D14" s="5">
        <f>Tabel1[[#This Row],[Aandeel provincie 2014]]+Tabel1[[#This Row],[Aandeel gemeente 2014]]</f>
        <v>6023.9499999999798</v>
      </c>
      <c r="E14" s="2">
        <v>1043.71</v>
      </c>
      <c r="F14" s="2">
        <v>5038.53999999999</v>
      </c>
      <c r="G14" s="5">
        <f>Tabel1[[#This Row],[Aandeel provincie 2015]]+Tabel1[[#This Row],[Aandeel gemeente 2015]]</f>
        <v>6082.24999999999</v>
      </c>
      <c r="H14" s="2">
        <v>1052.5</v>
      </c>
      <c r="I14" s="2">
        <v>5080.99</v>
      </c>
      <c r="J14" s="5">
        <f>Tabel1[[#This Row],[Aandeel provincie 2016]]+Tabel1[[#This Row],[Aandeel gemeente 2016]]</f>
        <v>6133.49</v>
      </c>
      <c r="K14" s="2">
        <v>1041.6599999999999</v>
      </c>
      <c r="L14" s="2">
        <v>5028.58</v>
      </c>
      <c r="M14" s="5">
        <f>Tabel1[[#This Row],[Aandeel provincie 2017]]+Tabel1[[#This Row],[Aandeel gemeente 2017]]</f>
        <v>6070.24</v>
      </c>
    </row>
    <row r="15" spans="1:13" x14ac:dyDescent="0.25">
      <c r="A15" s="1" t="s">
        <v>11</v>
      </c>
      <c r="B15" s="2">
        <v>2742.08</v>
      </c>
      <c r="C15" s="2">
        <v>6855.1999999999989</v>
      </c>
      <c r="D15" s="5">
        <f>Tabel1[[#This Row],[Aandeel provincie 2014]]+Tabel1[[#This Row],[Aandeel gemeente 2014]]</f>
        <v>9597.2799999999988</v>
      </c>
      <c r="E15" s="2">
        <v>3418.64</v>
      </c>
      <c r="F15" s="2">
        <v>8546.6</v>
      </c>
      <c r="G15" s="5">
        <f>Tabel1[[#This Row],[Aandeel provincie 2015]]+Tabel1[[#This Row],[Aandeel gemeente 2015]]</f>
        <v>11965.24</v>
      </c>
      <c r="H15" s="2">
        <v>3967.9999999999995</v>
      </c>
      <c r="I15" s="2">
        <v>9919.9900000000198</v>
      </c>
      <c r="J15" s="5">
        <f>Tabel1[[#This Row],[Aandeel provincie 2016]]+Tabel1[[#This Row],[Aandeel gemeente 2016]]</f>
        <v>13887.99000000002</v>
      </c>
      <c r="K15" s="2">
        <v>3688.3199999999997</v>
      </c>
      <c r="L15" s="2">
        <v>9220.7900000000191</v>
      </c>
      <c r="M15" s="5">
        <f>Tabel1[[#This Row],[Aandeel provincie 2017]]+Tabel1[[#This Row],[Aandeel gemeente 2017]]</f>
        <v>12909.110000000019</v>
      </c>
    </row>
    <row r="16" spans="1:13" x14ac:dyDescent="0.25">
      <c r="A16" s="1" t="s">
        <v>12</v>
      </c>
      <c r="B16" s="2">
        <v>3379.6600000000003</v>
      </c>
      <c r="C16" s="2">
        <v>9670.8000000000011</v>
      </c>
      <c r="D16" s="5">
        <f>Tabel1[[#This Row],[Aandeel provincie 2014]]+Tabel1[[#This Row],[Aandeel gemeente 2014]]</f>
        <v>13050.460000000001</v>
      </c>
      <c r="E16" s="2">
        <v>3005.81</v>
      </c>
      <c r="F16" s="2">
        <v>8600.9999999999891</v>
      </c>
      <c r="G16" s="5">
        <f>Tabel1[[#This Row],[Aandeel provincie 2015]]+Tabel1[[#This Row],[Aandeel gemeente 2015]]</f>
        <v>11606.809999999989</v>
      </c>
      <c r="H16" s="2">
        <v>3345.1</v>
      </c>
      <c r="I16" s="2">
        <v>9571.8299999999908</v>
      </c>
      <c r="J16" s="5">
        <f>Tabel1[[#This Row],[Aandeel provincie 2016]]+Tabel1[[#This Row],[Aandeel gemeente 2016]]</f>
        <v>12916.929999999991</v>
      </c>
      <c r="K16" s="2">
        <v>3058.71</v>
      </c>
      <c r="L16" s="2">
        <v>8752.3299999999908</v>
      </c>
      <c r="M16" s="5">
        <f>Tabel1[[#This Row],[Aandeel provincie 2017]]+Tabel1[[#This Row],[Aandeel gemeente 2017]]</f>
        <v>11811.03999999999</v>
      </c>
    </row>
    <row r="17" spans="1:13" x14ac:dyDescent="0.25">
      <c r="A17" s="1" t="s">
        <v>13</v>
      </c>
      <c r="B17" s="2">
        <v>949.26</v>
      </c>
      <c r="C17" s="2">
        <v>4183.1899999999987</v>
      </c>
      <c r="D17" s="5">
        <f>Tabel1[[#This Row],[Aandeel provincie 2014]]+Tabel1[[#This Row],[Aandeel gemeente 2014]]</f>
        <v>5132.4499999999989</v>
      </c>
      <c r="E17" s="2">
        <v>953.1</v>
      </c>
      <c r="F17" s="2">
        <v>4200.12</v>
      </c>
      <c r="G17" s="5">
        <f>Tabel1[[#This Row],[Aandeel provincie 2015]]+Tabel1[[#This Row],[Aandeel gemeente 2015]]</f>
        <v>5153.22</v>
      </c>
      <c r="H17" s="2">
        <v>956.66</v>
      </c>
      <c r="I17" s="2">
        <v>4215.84</v>
      </c>
      <c r="J17" s="5">
        <f>Tabel1[[#This Row],[Aandeel provincie 2016]]+Tabel1[[#This Row],[Aandeel gemeente 2016]]</f>
        <v>5172.5</v>
      </c>
      <c r="K17" s="2">
        <v>912.26</v>
      </c>
      <c r="L17" s="2">
        <v>4020.05</v>
      </c>
      <c r="M17" s="5">
        <f>Tabel1[[#This Row],[Aandeel provincie 2017]]+Tabel1[[#This Row],[Aandeel gemeente 2017]]</f>
        <v>4932.3100000000004</v>
      </c>
    </row>
    <row r="18" spans="1:13" x14ac:dyDescent="0.25">
      <c r="A18" s="1" t="s">
        <v>14</v>
      </c>
      <c r="B18" s="2">
        <v>1401.83</v>
      </c>
      <c r="C18" s="2">
        <v>7897.61</v>
      </c>
      <c r="D18" s="5">
        <f>Tabel1[[#This Row],[Aandeel provincie 2014]]+Tabel1[[#This Row],[Aandeel gemeente 2014]]</f>
        <v>9299.4399999999987</v>
      </c>
      <c r="E18" s="2">
        <v>1081.33</v>
      </c>
      <c r="F18" s="2">
        <v>6092.0199999999995</v>
      </c>
      <c r="G18" s="5">
        <f>Tabel1[[#This Row],[Aandeel provincie 2015]]+Tabel1[[#This Row],[Aandeel gemeente 2015]]</f>
        <v>7173.3499999999995</v>
      </c>
      <c r="H18" s="2">
        <v>976.46</v>
      </c>
      <c r="I18" s="2">
        <v>5501.18</v>
      </c>
      <c r="J18" s="5">
        <f>Tabel1[[#This Row],[Aandeel provincie 2016]]+Tabel1[[#This Row],[Aandeel gemeente 2016]]</f>
        <v>6477.64</v>
      </c>
      <c r="K18" s="2">
        <v>978.27</v>
      </c>
      <c r="L18" s="2">
        <v>5511.41</v>
      </c>
      <c r="M18" s="5">
        <f>Tabel1[[#This Row],[Aandeel provincie 2017]]+Tabel1[[#This Row],[Aandeel gemeente 2017]]</f>
        <v>6489.68</v>
      </c>
    </row>
    <row r="19" spans="1:13" x14ac:dyDescent="0.25">
      <c r="A19" s="1" t="s">
        <v>15</v>
      </c>
      <c r="B19" s="2">
        <v>268.77</v>
      </c>
      <c r="C19" s="2">
        <v>1256.76</v>
      </c>
      <c r="D19" s="5">
        <f>Tabel1[[#This Row],[Aandeel provincie 2014]]+Tabel1[[#This Row],[Aandeel gemeente 2014]]</f>
        <v>1525.53</v>
      </c>
      <c r="E19" s="2">
        <v>269.20999999999998</v>
      </c>
      <c r="F19" s="2">
        <v>1293.1500000000001</v>
      </c>
      <c r="G19" s="5">
        <f>Tabel1[[#This Row],[Aandeel provincie 2015]]+Tabel1[[#This Row],[Aandeel gemeente 2015]]</f>
        <v>1562.3600000000001</v>
      </c>
      <c r="H19" s="2">
        <v>309.83999999999997</v>
      </c>
      <c r="I19" s="2">
        <v>1492.5899999999899</v>
      </c>
      <c r="J19" s="5">
        <f>Tabel1[[#This Row],[Aandeel provincie 2016]]+Tabel1[[#This Row],[Aandeel gemeente 2016]]</f>
        <v>1802.4299999999898</v>
      </c>
      <c r="K19" s="2">
        <v>329.73</v>
      </c>
      <c r="L19" s="2">
        <v>1588.3099999999899</v>
      </c>
      <c r="M19" s="5">
        <f>Tabel1[[#This Row],[Aandeel provincie 2017]]+Tabel1[[#This Row],[Aandeel gemeente 2017]]</f>
        <v>1918.03999999999</v>
      </c>
    </row>
    <row r="20" spans="1:13" x14ac:dyDescent="0.25">
      <c r="A20" s="1" t="s">
        <v>16</v>
      </c>
      <c r="B20" s="2">
        <v>2611.88</v>
      </c>
      <c r="C20" s="2">
        <v>12609.14</v>
      </c>
      <c r="D20" s="5">
        <f>Tabel1[[#This Row],[Aandeel provincie 2014]]+Tabel1[[#This Row],[Aandeel gemeente 2014]]</f>
        <v>15221.02</v>
      </c>
      <c r="E20" s="2">
        <v>3769.85</v>
      </c>
      <c r="F20" s="2">
        <v>18199.36</v>
      </c>
      <c r="G20" s="5">
        <f>Tabel1[[#This Row],[Aandeel provincie 2015]]+Tabel1[[#This Row],[Aandeel gemeente 2015]]</f>
        <v>21969.21</v>
      </c>
      <c r="H20" s="2">
        <v>3723.6299999999997</v>
      </c>
      <c r="I20" s="2">
        <v>17976.21</v>
      </c>
      <c r="J20" s="5">
        <f>Tabel1[[#This Row],[Aandeel provincie 2016]]+Tabel1[[#This Row],[Aandeel gemeente 2016]]</f>
        <v>21699.84</v>
      </c>
      <c r="K20" s="2">
        <v>3804.6099999999997</v>
      </c>
      <c r="L20" s="2">
        <v>18367.07</v>
      </c>
      <c r="M20" s="5">
        <f>Tabel1[[#This Row],[Aandeel provincie 2017]]+Tabel1[[#This Row],[Aandeel gemeente 2017]]</f>
        <v>22171.68</v>
      </c>
    </row>
    <row r="21" spans="1:13" x14ac:dyDescent="0.25">
      <c r="A21" s="1" t="s">
        <v>17</v>
      </c>
      <c r="B21" s="2">
        <v>3711.47</v>
      </c>
      <c r="C21" s="2">
        <v>15682.16</v>
      </c>
      <c r="D21" s="5">
        <f>Tabel1[[#This Row],[Aandeel provincie 2014]]+Tabel1[[#This Row],[Aandeel gemeente 2014]]</f>
        <v>19393.63</v>
      </c>
      <c r="E21" s="2">
        <v>4541.49</v>
      </c>
      <c r="F21" s="2">
        <v>19189.29</v>
      </c>
      <c r="G21" s="5">
        <f>Tabel1[[#This Row],[Aandeel provincie 2015]]+Tabel1[[#This Row],[Aandeel gemeente 2015]]</f>
        <v>23730.78</v>
      </c>
      <c r="H21" s="2">
        <v>4430.18</v>
      </c>
      <c r="I21" s="2">
        <v>18719.0099999999</v>
      </c>
      <c r="J21" s="5">
        <f>Tabel1[[#This Row],[Aandeel provincie 2016]]+Tabel1[[#This Row],[Aandeel gemeente 2016]]</f>
        <v>23149.1899999999</v>
      </c>
      <c r="K21" s="2">
        <v>4927.6499999999996</v>
      </c>
      <c r="L21" s="2">
        <v>20821.039999999903</v>
      </c>
      <c r="M21" s="5">
        <f>Tabel1[[#This Row],[Aandeel provincie 2017]]+Tabel1[[#This Row],[Aandeel gemeente 2017]]</f>
        <v>25748.6899999999</v>
      </c>
    </row>
    <row r="22" spans="1:13" x14ac:dyDescent="0.25">
      <c r="A22" s="1" t="s">
        <v>18</v>
      </c>
      <c r="B22" s="2">
        <v>2539.1</v>
      </c>
      <c r="C22" s="2">
        <v>10506.630000000001</v>
      </c>
      <c r="D22" s="5">
        <f>Tabel1[[#This Row],[Aandeel provincie 2014]]+Tabel1[[#This Row],[Aandeel gemeente 2014]]</f>
        <v>13045.730000000001</v>
      </c>
      <c r="E22" s="2">
        <v>2547.42</v>
      </c>
      <c r="F22" s="2">
        <v>12210.03999999999</v>
      </c>
      <c r="G22" s="5">
        <f>Tabel1[[#This Row],[Aandeel provincie 2015]]+Tabel1[[#This Row],[Aandeel gemeente 2015]]</f>
        <v>14757.45999999999</v>
      </c>
      <c r="H22" s="2">
        <v>2575.06</v>
      </c>
      <c r="I22" s="2">
        <v>12342.48</v>
      </c>
      <c r="J22" s="5">
        <f>Tabel1[[#This Row],[Aandeel provincie 2016]]+Tabel1[[#This Row],[Aandeel gemeente 2016]]</f>
        <v>14917.539999999999</v>
      </c>
      <c r="K22" s="2">
        <v>2464.16</v>
      </c>
      <c r="L22" s="2">
        <v>11810.980000000001</v>
      </c>
      <c r="M22" s="5">
        <f>Tabel1[[#This Row],[Aandeel provincie 2017]]+Tabel1[[#This Row],[Aandeel gemeente 2017]]</f>
        <v>14275.140000000001</v>
      </c>
    </row>
    <row r="23" spans="1:13" x14ac:dyDescent="0.25">
      <c r="A23" s="1" t="s">
        <v>19</v>
      </c>
      <c r="B23" s="2">
        <v>2153.88</v>
      </c>
      <c r="C23" s="2">
        <v>7136.3599999999988</v>
      </c>
      <c r="D23" s="5">
        <f>Tabel1[[#This Row],[Aandeel provincie 2014]]+Tabel1[[#This Row],[Aandeel gemeente 2014]]</f>
        <v>9290.239999999998</v>
      </c>
      <c r="E23" s="2">
        <v>2344.6899999999996</v>
      </c>
      <c r="F23" s="2">
        <v>7768.6600000000008</v>
      </c>
      <c r="G23" s="5">
        <f>Tabel1[[#This Row],[Aandeel provincie 2015]]+Tabel1[[#This Row],[Aandeel gemeente 2015]]</f>
        <v>10113.35</v>
      </c>
      <c r="H23" s="2">
        <v>2450.19</v>
      </c>
      <c r="I23" s="2">
        <v>8118.1399999999903</v>
      </c>
      <c r="J23" s="5">
        <f>Tabel1[[#This Row],[Aandeel provincie 2016]]+Tabel1[[#This Row],[Aandeel gemeente 2016]]</f>
        <v>10568.329999999991</v>
      </c>
      <c r="K23" s="2">
        <v>2285.16</v>
      </c>
      <c r="L23" s="2">
        <v>7571.3199999999897</v>
      </c>
      <c r="M23" s="5">
        <f>Tabel1[[#This Row],[Aandeel provincie 2017]]+Tabel1[[#This Row],[Aandeel gemeente 2017]]</f>
        <v>9856.4799999999886</v>
      </c>
    </row>
    <row r="24" spans="1:13" x14ac:dyDescent="0.25">
      <c r="A24" s="1" t="s">
        <v>20</v>
      </c>
      <c r="B24" s="2">
        <v>1592.18</v>
      </c>
      <c r="C24" s="2">
        <v>5754.79</v>
      </c>
      <c r="D24" s="5">
        <f>Tabel1[[#This Row],[Aandeel provincie 2014]]+Tabel1[[#This Row],[Aandeel gemeente 2014]]</f>
        <v>7346.97</v>
      </c>
      <c r="E24" s="2">
        <v>1798.5500000000002</v>
      </c>
      <c r="F24" s="2">
        <v>6500.82</v>
      </c>
      <c r="G24" s="5">
        <f>Tabel1[[#This Row],[Aandeel provincie 2015]]+Tabel1[[#This Row],[Aandeel gemeente 2015]]</f>
        <v>8299.369999999999</v>
      </c>
      <c r="H24" s="2">
        <v>2030.08</v>
      </c>
      <c r="I24" s="2">
        <v>7337.68</v>
      </c>
      <c r="J24" s="5">
        <f>Tabel1[[#This Row],[Aandeel provincie 2016]]+Tabel1[[#This Row],[Aandeel gemeente 2016]]</f>
        <v>9367.76</v>
      </c>
      <c r="K24" s="2">
        <v>2108.66</v>
      </c>
      <c r="L24" s="2">
        <v>7621.75</v>
      </c>
      <c r="M24" s="5">
        <f>Tabel1[[#This Row],[Aandeel provincie 2017]]+Tabel1[[#This Row],[Aandeel gemeente 2017]]</f>
        <v>9730.41</v>
      </c>
    </row>
    <row r="25" spans="1:13" x14ac:dyDescent="0.25">
      <c r="A25" s="1" t="s">
        <v>21</v>
      </c>
      <c r="B25" s="2">
        <v>294.75</v>
      </c>
      <c r="C25" s="2">
        <v>1242.9799999999998</v>
      </c>
      <c r="D25" s="5">
        <f>Tabel1[[#This Row],[Aandeel provincie 2014]]+Tabel1[[#This Row],[Aandeel gemeente 2014]]</f>
        <v>1537.7299999999998</v>
      </c>
      <c r="E25" s="2">
        <v>295.58000000000004</v>
      </c>
      <c r="F25" s="2">
        <v>1246.46</v>
      </c>
      <c r="G25" s="5">
        <f>Tabel1[[#This Row],[Aandeel provincie 2015]]+Tabel1[[#This Row],[Aandeel gemeente 2015]]</f>
        <v>1542.04</v>
      </c>
      <c r="H25" s="2">
        <v>298.60000000000002</v>
      </c>
      <c r="I25" s="2">
        <v>1259.21999999999</v>
      </c>
      <c r="J25" s="5">
        <f>Tabel1[[#This Row],[Aandeel provincie 2016]]+Tabel1[[#This Row],[Aandeel gemeente 2016]]</f>
        <v>1557.8199999999902</v>
      </c>
      <c r="K25" s="2">
        <v>304.34999999999997</v>
      </c>
      <c r="L25" s="2">
        <v>1283.45999999999</v>
      </c>
      <c r="M25" s="5">
        <f>Tabel1[[#This Row],[Aandeel provincie 2017]]+Tabel1[[#This Row],[Aandeel gemeente 2017]]</f>
        <v>1587.8099999999899</v>
      </c>
    </row>
    <row r="26" spans="1:13" x14ac:dyDescent="0.25">
      <c r="A26" s="1" t="s">
        <v>22</v>
      </c>
      <c r="B26" s="2">
        <v>15571.68</v>
      </c>
      <c r="C26" s="2">
        <v>56446.529999999781</v>
      </c>
      <c r="D26" s="5">
        <f>Tabel1[[#This Row],[Aandeel provincie 2014]]+Tabel1[[#This Row],[Aandeel gemeente 2014]]</f>
        <v>72018.209999999788</v>
      </c>
      <c r="E26" s="2">
        <v>12221.8</v>
      </c>
      <c r="F26" s="2">
        <v>44302.129999999765</v>
      </c>
      <c r="G26" s="5">
        <f>Tabel1[[#This Row],[Aandeel provincie 2015]]+Tabel1[[#This Row],[Aandeel gemeente 2015]]</f>
        <v>56523.92999999976</v>
      </c>
      <c r="H26" s="2">
        <v>11106.960000000003</v>
      </c>
      <c r="I26" s="2">
        <v>40260.930000000299</v>
      </c>
      <c r="J26" s="5">
        <f>Tabel1[[#This Row],[Aandeel provincie 2016]]+Tabel1[[#This Row],[Aandeel gemeente 2016]]</f>
        <v>51367.890000000305</v>
      </c>
      <c r="K26" s="2">
        <v>132.92000000000002</v>
      </c>
      <c r="L26" s="2">
        <v>479</v>
      </c>
      <c r="M26" s="5">
        <f>Tabel1[[#This Row],[Aandeel provincie 2017]]+Tabel1[[#This Row],[Aandeel gemeente 2017]]</f>
        <v>611.92000000000007</v>
      </c>
    </row>
    <row r="27" spans="1:13" x14ac:dyDescent="0.25">
      <c r="A27" s="1" t="s">
        <v>23</v>
      </c>
      <c r="B27" s="2">
        <v>1378.62</v>
      </c>
      <c r="C27" s="2">
        <v>8794.7999999999884</v>
      </c>
      <c r="D27" s="5">
        <f>Tabel1[[#This Row],[Aandeel provincie 2014]]+Tabel1[[#This Row],[Aandeel gemeente 2014]]</f>
        <v>10173.419999999987</v>
      </c>
      <c r="E27" s="2">
        <v>1383.45</v>
      </c>
      <c r="F27" s="2">
        <v>8825.4500000000007</v>
      </c>
      <c r="G27" s="5">
        <f>Tabel1[[#This Row],[Aandeel provincie 2015]]+Tabel1[[#This Row],[Aandeel gemeente 2015]]</f>
        <v>10208.900000000001</v>
      </c>
      <c r="H27" s="2">
        <v>1478.57</v>
      </c>
      <c r="I27" s="2">
        <v>9432.2900000000009</v>
      </c>
      <c r="J27" s="5">
        <f>Tabel1[[#This Row],[Aandeel provincie 2016]]+Tabel1[[#This Row],[Aandeel gemeente 2016]]</f>
        <v>10910.86</v>
      </c>
      <c r="K27" s="2">
        <v>1649.26</v>
      </c>
      <c r="L27" s="2">
        <v>10521.199999999901</v>
      </c>
      <c r="M27" s="5">
        <f>Tabel1[[#This Row],[Aandeel provincie 2017]]+Tabel1[[#This Row],[Aandeel gemeente 2017]]</f>
        <v>12170.459999999901</v>
      </c>
    </row>
    <row r="28" spans="1:13" x14ac:dyDescent="0.25">
      <c r="A28" s="1" t="s">
        <v>24</v>
      </c>
      <c r="B28" s="2">
        <v>3779.09</v>
      </c>
      <c r="C28" s="2">
        <v>14091.44</v>
      </c>
      <c r="D28" s="5">
        <f>Tabel1[[#This Row],[Aandeel provincie 2014]]+Tabel1[[#This Row],[Aandeel gemeente 2014]]</f>
        <v>17870.53</v>
      </c>
      <c r="E28" s="2">
        <v>3791.5200000000004</v>
      </c>
      <c r="F28" s="2">
        <v>14137.85</v>
      </c>
      <c r="G28" s="5">
        <f>Tabel1[[#This Row],[Aandeel provincie 2015]]+Tabel1[[#This Row],[Aandeel gemeente 2015]]</f>
        <v>17929.370000000003</v>
      </c>
      <c r="H28" s="2">
        <v>3784.26</v>
      </c>
      <c r="I28" s="2">
        <v>14110.77</v>
      </c>
      <c r="J28" s="5">
        <f>Tabel1[[#This Row],[Aandeel provincie 2016]]+Tabel1[[#This Row],[Aandeel gemeente 2016]]</f>
        <v>17895.03</v>
      </c>
      <c r="K28" s="2">
        <v>3723.81</v>
      </c>
      <c r="L28" s="2">
        <v>13885.41</v>
      </c>
      <c r="M28" s="5">
        <f>Tabel1[[#This Row],[Aandeel provincie 2017]]+Tabel1[[#This Row],[Aandeel gemeente 2017]]</f>
        <v>17609.22</v>
      </c>
    </row>
    <row r="29" spans="1:13" x14ac:dyDescent="0.25">
      <c r="A29" s="1" t="s">
        <v>25</v>
      </c>
      <c r="B29" s="2">
        <v>5710.5999999999995</v>
      </c>
      <c r="C29" s="2">
        <v>18060.739999999991</v>
      </c>
      <c r="D29" s="5">
        <f>Tabel1[[#This Row],[Aandeel provincie 2014]]+Tabel1[[#This Row],[Aandeel gemeente 2014]]</f>
        <v>23771.339999999989</v>
      </c>
      <c r="E29" s="2">
        <v>5436.72</v>
      </c>
      <c r="F29" s="2">
        <v>17194.600000000002</v>
      </c>
      <c r="G29" s="5">
        <f>Tabel1[[#This Row],[Aandeel provincie 2015]]+Tabel1[[#This Row],[Aandeel gemeente 2015]]</f>
        <v>22631.320000000003</v>
      </c>
      <c r="H29" s="2">
        <v>5440.7099999999991</v>
      </c>
      <c r="I29" s="2">
        <v>17207.07</v>
      </c>
      <c r="J29" s="5">
        <f>Tabel1[[#This Row],[Aandeel provincie 2016]]+Tabel1[[#This Row],[Aandeel gemeente 2016]]</f>
        <v>22647.78</v>
      </c>
      <c r="K29" s="2">
        <v>4676.8200000000006</v>
      </c>
      <c r="L29" s="2">
        <v>14791.13</v>
      </c>
      <c r="M29" s="5">
        <f>Tabel1[[#This Row],[Aandeel provincie 2017]]+Tabel1[[#This Row],[Aandeel gemeente 2017]]</f>
        <v>19467.95</v>
      </c>
    </row>
    <row r="30" spans="1:13" x14ac:dyDescent="0.25">
      <c r="A30" s="1" t="s">
        <v>26</v>
      </c>
      <c r="B30" s="2">
        <v>583.16</v>
      </c>
      <c r="C30" s="2">
        <v>2986.06</v>
      </c>
      <c r="D30" s="5">
        <f>Tabel1[[#This Row],[Aandeel provincie 2014]]+Tabel1[[#This Row],[Aandeel gemeente 2014]]</f>
        <v>3569.22</v>
      </c>
      <c r="E30" s="2">
        <v>733.44999999999993</v>
      </c>
      <c r="F30" s="2">
        <v>3755.6600000000003</v>
      </c>
      <c r="G30" s="5">
        <f>Tabel1[[#This Row],[Aandeel provincie 2015]]+Tabel1[[#This Row],[Aandeel gemeente 2015]]</f>
        <v>4489.1100000000006</v>
      </c>
      <c r="H30" s="2">
        <v>737.64</v>
      </c>
      <c r="I30" s="2">
        <v>3777.08</v>
      </c>
      <c r="J30" s="5">
        <f>Tabel1[[#This Row],[Aandeel provincie 2016]]+Tabel1[[#This Row],[Aandeel gemeente 2016]]</f>
        <v>4514.72</v>
      </c>
      <c r="K30" s="2">
        <v>751.88</v>
      </c>
      <c r="L30" s="2">
        <v>3850.02</v>
      </c>
      <c r="M30" s="5">
        <f>Tabel1[[#This Row],[Aandeel provincie 2017]]+Tabel1[[#This Row],[Aandeel gemeente 2017]]</f>
        <v>4601.8999999999996</v>
      </c>
    </row>
    <row r="31" spans="1:13" x14ac:dyDescent="0.25">
      <c r="A31" s="1" t="s">
        <v>27</v>
      </c>
      <c r="B31" s="2">
        <v>12376.669999999998</v>
      </c>
      <c r="C31" s="2">
        <v>58736.869999999995</v>
      </c>
      <c r="D31" s="5">
        <f>Tabel1[[#This Row],[Aandeel provincie 2014]]+Tabel1[[#This Row],[Aandeel gemeente 2014]]</f>
        <v>71113.539999999994</v>
      </c>
      <c r="E31" s="2">
        <v>10974.25</v>
      </c>
      <c r="F31" s="2">
        <v>52081.279999999999</v>
      </c>
      <c r="G31" s="5">
        <f>Tabel1[[#This Row],[Aandeel provincie 2015]]+Tabel1[[#This Row],[Aandeel gemeente 2015]]</f>
        <v>63055.53</v>
      </c>
      <c r="H31" s="2">
        <v>10478.44</v>
      </c>
      <c r="I31" s="2">
        <v>49728.22</v>
      </c>
      <c r="J31" s="5">
        <f>Tabel1[[#This Row],[Aandeel provincie 2016]]+Tabel1[[#This Row],[Aandeel gemeente 2016]]</f>
        <v>60206.66</v>
      </c>
      <c r="K31" s="2">
        <v>108.65</v>
      </c>
      <c r="L31" s="2">
        <v>515.62</v>
      </c>
      <c r="M31" s="5">
        <f>Tabel1[[#This Row],[Aandeel provincie 2017]]+Tabel1[[#This Row],[Aandeel gemeente 2017]]</f>
        <v>624.27</v>
      </c>
    </row>
    <row r="32" spans="1:13" x14ac:dyDescent="0.25">
      <c r="A32" s="1" t="s">
        <v>28</v>
      </c>
      <c r="B32" s="2">
        <v>1974.48</v>
      </c>
      <c r="C32" s="2">
        <v>6542.0000000000009</v>
      </c>
      <c r="D32" s="5">
        <f>Tabel1[[#This Row],[Aandeel provincie 2014]]+Tabel1[[#This Row],[Aandeel gemeente 2014]]</f>
        <v>8516.4800000000014</v>
      </c>
      <c r="E32" s="2">
        <v>1980.85</v>
      </c>
      <c r="F32" s="2">
        <v>6563.1299999999992</v>
      </c>
      <c r="G32" s="5">
        <f>Tabel1[[#This Row],[Aandeel provincie 2015]]+Tabel1[[#This Row],[Aandeel gemeente 2015]]</f>
        <v>8543.98</v>
      </c>
      <c r="H32" s="2">
        <v>1992.5299999999997</v>
      </c>
      <c r="I32" s="2">
        <v>6601.74</v>
      </c>
      <c r="J32" s="5">
        <f>Tabel1[[#This Row],[Aandeel provincie 2016]]+Tabel1[[#This Row],[Aandeel gemeente 2016]]</f>
        <v>8594.27</v>
      </c>
      <c r="K32" s="2">
        <v>1765.81</v>
      </c>
      <c r="L32" s="2">
        <v>5850.56</v>
      </c>
      <c r="M32" s="5">
        <f>Tabel1[[#This Row],[Aandeel provincie 2017]]+Tabel1[[#This Row],[Aandeel gemeente 2017]]</f>
        <v>7616.3700000000008</v>
      </c>
    </row>
    <row r="33" spans="1:13" x14ac:dyDescent="0.25">
      <c r="A33" s="1" t="s">
        <v>29</v>
      </c>
      <c r="B33" s="2">
        <v>7320.3200000000006</v>
      </c>
      <c r="C33" s="2">
        <v>26507.709999999974</v>
      </c>
      <c r="D33" s="5">
        <f>Tabel1[[#This Row],[Aandeel provincie 2014]]+Tabel1[[#This Row],[Aandeel gemeente 2014]]</f>
        <v>33828.029999999977</v>
      </c>
      <c r="E33" s="2">
        <v>7277.04</v>
      </c>
      <c r="F33" s="2">
        <v>26350.919999999991</v>
      </c>
      <c r="G33" s="5">
        <f>Tabel1[[#This Row],[Aandeel provincie 2015]]+Tabel1[[#This Row],[Aandeel gemeente 2015]]</f>
        <v>33627.959999999992</v>
      </c>
      <c r="H33" s="2">
        <v>8368.32</v>
      </c>
      <c r="I33" s="2">
        <v>30306.399999999998</v>
      </c>
      <c r="J33" s="5">
        <f>Tabel1[[#This Row],[Aandeel provincie 2016]]+Tabel1[[#This Row],[Aandeel gemeente 2016]]</f>
        <v>38674.720000000001</v>
      </c>
      <c r="K33" s="2">
        <v>8379.08</v>
      </c>
      <c r="L33" s="2">
        <v>30281.320000000003</v>
      </c>
      <c r="M33" s="5">
        <f>Tabel1[[#This Row],[Aandeel provincie 2017]]+Tabel1[[#This Row],[Aandeel gemeente 2017]]</f>
        <v>38660.400000000001</v>
      </c>
    </row>
    <row r="34" spans="1:13" x14ac:dyDescent="0.25">
      <c r="A34" s="1" t="s">
        <v>30</v>
      </c>
      <c r="B34" s="2">
        <v>23996.440000000002</v>
      </c>
      <c r="C34" s="2">
        <v>117954.24999999999</v>
      </c>
      <c r="D34" s="5">
        <f>Tabel1[[#This Row],[Aandeel provincie 2014]]+Tabel1[[#This Row],[Aandeel gemeente 2014]]</f>
        <v>141950.69</v>
      </c>
      <c r="E34" s="2">
        <v>28839.990000000005</v>
      </c>
      <c r="F34" s="2">
        <v>141762.70000000001</v>
      </c>
      <c r="G34" s="5">
        <f>Tabel1[[#This Row],[Aandeel provincie 2015]]+Tabel1[[#This Row],[Aandeel gemeente 2015]]</f>
        <v>170602.69</v>
      </c>
      <c r="H34" s="2">
        <v>23046.59</v>
      </c>
      <c r="I34" s="2">
        <v>113285.47</v>
      </c>
      <c r="J34" s="5">
        <f>Tabel1[[#This Row],[Aandeel provincie 2016]]+Tabel1[[#This Row],[Aandeel gemeente 2016]]</f>
        <v>136332.06</v>
      </c>
      <c r="K34" s="2">
        <v>18658.760000000002</v>
      </c>
      <c r="L34" s="2">
        <v>91717.099999999991</v>
      </c>
      <c r="M34" s="5">
        <f>Tabel1[[#This Row],[Aandeel provincie 2017]]+Tabel1[[#This Row],[Aandeel gemeente 2017]]</f>
        <v>110375.85999999999</v>
      </c>
    </row>
    <row r="35" spans="1:13" x14ac:dyDescent="0.25">
      <c r="A35" s="1" t="s">
        <v>31</v>
      </c>
      <c r="B35" s="2">
        <v>1848.24</v>
      </c>
      <c r="C35" s="2">
        <v>7162.0099999999893</v>
      </c>
      <c r="D35" s="5">
        <f>Tabel1[[#This Row],[Aandeel provincie 2014]]+Tabel1[[#This Row],[Aandeel gemeente 2014]]</f>
        <v>9010.2499999999891</v>
      </c>
      <c r="E35" s="2">
        <v>1857.9599999999998</v>
      </c>
      <c r="F35" s="2">
        <v>7199.6500000000005</v>
      </c>
      <c r="G35" s="5">
        <f>Tabel1[[#This Row],[Aandeel provincie 2015]]+Tabel1[[#This Row],[Aandeel gemeente 2015]]</f>
        <v>9057.61</v>
      </c>
      <c r="H35" s="2">
        <v>1808.92</v>
      </c>
      <c r="I35" s="2">
        <v>7010.45999999999</v>
      </c>
      <c r="J35" s="5">
        <f>Tabel1[[#This Row],[Aandeel provincie 2016]]+Tabel1[[#This Row],[Aandeel gemeente 2016]]</f>
        <v>8819.3799999999901</v>
      </c>
      <c r="K35" s="2">
        <v>2048.7599999999998</v>
      </c>
      <c r="L35" s="2">
        <v>7938.8999999999796</v>
      </c>
      <c r="M35" s="5">
        <f>Tabel1[[#This Row],[Aandeel provincie 2017]]+Tabel1[[#This Row],[Aandeel gemeente 2017]]</f>
        <v>9987.6599999999798</v>
      </c>
    </row>
    <row r="36" spans="1:13" x14ac:dyDescent="0.25">
      <c r="A36" s="1" t="s">
        <v>32</v>
      </c>
      <c r="B36" s="2">
        <v>35.29</v>
      </c>
      <c r="C36" s="2">
        <v>149.78</v>
      </c>
      <c r="D36" s="5">
        <f>Tabel1[[#This Row],[Aandeel provincie 2014]]+Tabel1[[#This Row],[Aandeel gemeente 2014]]</f>
        <v>185.07</v>
      </c>
      <c r="E36" s="2">
        <v>111.13000000000001</v>
      </c>
      <c r="F36" s="2">
        <v>493.52</v>
      </c>
      <c r="G36" s="5">
        <f>Tabel1[[#This Row],[Aandeel provincie 2015]]+Tabel1[[#This Row],[Aandeel gemeente 2015]]</f>
        <v>604.65</v>
      </c>
      <c r="H36" s="2">
        <v>207.84</v>
      </c>
      <c r="I36" s="2">
        <v>898.16</v>
      </c>
      <c r="J36" s="5">
        <f>Tabel1[[#This Row],[Aandeel provincie 2016]]+Tabel1[[#This Row],[Aandeel gemeente 2016]]</f>
        <v>1106</v>
      </c>
      <c r="K36" s="2">
        <v>212.45</v>
      </c>
      <c r="L36" s="2">
        <v>918.01</v>
      </c>
      <c r="M36" s="5">
        <f>Tabel1[[#This Row],[Aandeel provincie 2017]]+Tabel1[[#This Row],[Aandeel gemeente 2017]]</f>
        <v>1130.46</v>
      </c>
    </row>
    <row r="37" spans="1:13" x14ac:dyDescent="0.25">
      <c r="A37" s="1" t="s">
        <v>33</v>
      </c>
      <c r="B37" s="2">
        <v>799.89</v>
      </c>
      <c r="C37" s="2">
        <v>3171.95</v>
      </c>
      <c r="D37" s="5">
        <f>Tabel1[[#This Row],[Aandeel provincie 2014]]+Tabel1[[#This Row],[Aandeel gemeente 2014]]</f>
        <v>3971.8399999999997</v>
      </c>
      <c r="E37" s="2">
        <v>805.22</v>
      </c>
      <c r="F37" s="2">
        <v>3193.13</v>
      </c>
      <c r="G37" s="5">
        <f>Tabel1[[#This Row],[Aandeel provincie 2015]]+Tabel1[[#This Row],[Aandeel gemeente 2015]]</f>
        <v>3998.3500000000004</v>
      </c>
      <c r="H37" s="2">
        <v>533.19000000000005</v>
      </c>
      <c r="I37" s="2">
        <v>2114.42</v>
      </c>
      <c r="J37" s="5">
        <f>Tabel1[[#This Row],[Aandeel provincie 2016]]+Tabel1[[#This Row],[Aandeel gemeente 2016]]</f>
        <v>2647.61</v>
      </c>
      <c r="K37" s="2">
        <v>543.29</v>
      </c>
      <c r="L37" s="2">
        <v>2154.34</v>
      </c>
      <c r="M37" s="5">
        <f>Tabel1[[#This Row],[Aandeel provincie 2017]]+Tabel1[[#This Row],[Aandeel gemeente 2017]]</f>
        <v>2697.63</v>
      </c>
    </row>
    <row r="38" spans="1:13" x14ac:dyDescent="0.25">
      <c r="A38" s="1" t="s">
        <v>34</v>
      </c>
      <c r="B38" s="2">
        <v>2427.16</v>
      </c>
      <c r="C38" s="2">
        <v>12972.710000000001</v>
      </c>
      <c r="D38" s="5">
        <f>Tabel1[[#This Row],[Aandeel provincie 2014]]+Tabel1[[#This Row],[Aandeel gemeente 2014]]</f>
        <v>15399.87</v>
      </c>
      <c r="E38" s="2">
        <v>2435.16</v>
      </c>
      <c r="F38" s="2">
        <v>13015.51</v>
      </c>
      <c r="G38" s="5">
        <f>Tabel1[[#This Row],[Aandeel provincie 2015]]+Tabel1[[#This Row],[Aandeel gemeente 2015]]</f>
        <v>15450.67</v>
      </c>
      <c r="H38" s="2">
        <v>2448.73</v>
      </c>
      <c r="I38" s="2">
        <v>13088.06</v>
      </c>
      <c r="J38" s="5">
        <f>Tabel1[[#This Row],[Aandeel provincie 2016]]+Tabel1[[#This Row],[Aandeel gemeente 2016]]</f>
        <v>15536.789999999999</v>
      </c>
      <c r="K38" s="2">
        <v>2701.84</v>
      </c>
      <c r="L38" s="2">
        <v>14440.92</v>
      </c>
      <c r="M38" s="5">
        <f>Tabel1[[#This Row],[Aandeel provincie 2017]]+Tabel1[[#This Row],[Aandeel gemeente 2017]]</f>
        <v>17142.760000000002</v>
      </c>
    </row>
    <row r="39" spans="1:13" x14ac:dyDescent="0.25">
      <c r="A39" s="1" t="s">
        <v>35</v>
      </c>
      <c r="B39" s="2">
        <v>280.17</v>
      </c>
      <c r="C39" s="2">
        <v>970.61</v>
      </c>
      <c r="D39" s="5">
        <f>Tabel1[[#This Row],[Aandeel provincie 2014]]+Tabel1[[#This Row],[Aandeel gemeente 2014]]</f>
        <v>1250.78</v>
      </c>
      <c r="E39" s="2">
        <v>283.65999999999997</v>
      </c>
      <c r="F39" s="2">
        <v>982.67000000000007</v>
      </c>
      <c r="G39" s="5">
        <f>Tabel1[[#This Row],[Aandeel provincie 2015]]+Tabel1[[#This Row],[Aandeel gemeente 2015]]</f>
        <v>1266.33</v>
      </c>
      <c r="H39" s="2">
        <v>285.62</v>
      </c>
      <c r="I39" s="2">
        <v>989.32</v>
      </c>
      <c r="J39" s="5">
        <f>Tabel1[[#This Row],[Aandeel provincie 2016]]+Tabel1[[#This Row],[Aandeel gemeente 2016]]</f>
        <v>1274.94</v>
      </c>
      <c r="K39" s="2">
        <v>432.03</v>
      </c>
      <c r="L39" s="2">
        <v>1496.52</v>
      </c>
      <c r="M39" s="5">
        <f>Tabel1[[#This Row],[Aandeel provincie 2017]]+Tabel1[[#This Row],[Aandeel gemeente 2017]]</f>
        <v>1928.55</v>
      </c>
    </row>
    <row r="40" spans="1:13" x14ac:dyDescent="0.25">
      <c r="A40" s="1" t="s">
        <v>36</v>
      </c>
      <c r="B40" s="2">
        <v>3438.7199999999993</v>
      </c>
      <c r="C40" s="2">
        <v>14614.559999999976</v>
      </c>
      <c r="D40" s="5">
        <f>Tabel1[[#This Row],[Aandeel provincie 2014]]+Tabel1[[#This Row],[Aandeel gemeente 2014]]</f>
        <v>18053.279999999977</v>
      </c>
      <c r="E40" s="2">
        <v>3287.9199999999996</v>
      </c>
      <c r="F40" s="2">
        <v>13973.659999999987</v>
      </c>
      <c r="G40" s="5">
        <f>Tabel1[[#This Row],[Aandeel provincie 2015]]+Tabel1[[#This Row],[Aandeel gemeente 2015]]</f>
        <v>17261.579999999987</v>
      </c>
      <c r="H40" s="2">
        <v>2884.6400000000003</v>
      </c>
      <c r="I40" s="2">
        <v>12259.699999999992</v>
      </c>
      <c r="J40" s="5">
        <f>Tabel1[[#This Row],[Aandeel provincie 2016]]+Tabel1[[#This Row],[Aandeel gemeente 2016]]</f>
        <v>15144.339999999993</v>
      </c>
      <c r="K40" s="2">
        <v>2936.04</v>
      </c>
      <c r="L40" s="2">
        <v>12111.17</v>
      </c>
      <c r="M40" s="5">
        <f>Tabel1[[#This Row],[Aandeel provincie 2017]]+Tabel1[[#This Row],[Aandeel gemeente 2017]]</f>
        <v>15047.21</v>
      </c>
    </row>
    <row r="41" spans="1:13" x14ac:dyDescent="0.25">
      <c r="A41" s="1" t="s">
        <v>37</v>
      </c>
      <c r="B41" s="2">
        <v>4810.5700000000006</v>
      </c>
      <c r="C41" s="2">
        <v>24467.670000000006</v>
      </c>
      <c r="D41" s="5">
        <f>Tabel1[[#This Row],[Aandeel provincie 2014]]+Tabel1[[#This Row],[Aandeel gemeente 2014]]</f>
        <v>29278.240000000005</v>
      </c>
      <c r="E41" s="2">
        <v>5118.22</v>
      </c>
      <c r="F41" s="2">
        <v>26032.499999999993</v>
      </c>
      <c r="G41" s="5">
        <f>Tabel1[[#This Row],[Aandeel provincie 2015]]+Tabel1[[#This Row],[Aandeel gemeente 2015]]</f>
        <v>31150.719999999994</v>
      </c>
      <c r="H41" s="2">
        <v>4250.25</v>
      </c>
      <c r="I41" s="2">
        <v>21617.659999999902</v>
      </c>
      <c r="J41" s="5">
        <f>Tabel1[[#This Row],[Aandeel provincie 2016]]+Tabel1[[#This Row],[Aandeel gemeente 2016]]</f>
        <v>25867.909999999902</v>
      </c>
      <c r="K41" s="2">
        <v>4301.49</v>
      </c>
      <c r="L41" s="2">
        <v>21878.349999999897</v>
      </c>
      <c r="M41" s="5">
        <f>Tabel1[[#This Row],[Aandeel provincie 2017]]+Tabel1[[#This Row],[Aandeel gemeente 2017]]</f>
        <v>26179.839999999895</v>
      </c>
    </row>
    <row r="42" spans="1:13" x14ac:dyDescent="0.25">
      <c r="A42" s="1" t="s">
        <v>38</v>
      </c>
      <c r="B42" s="2">
        <v>2647.93</v>
      </c>
      <c r="C42" s="2">
        <v>11374.58</v>
      </c>
      <c r="D42" s="5">
        <f>Tabel1[[#This Row],[Aandeel provincie 2014]]+Tabel1[[#This Row],[Aandeel gemeente 2014]]</f>
        <v>14022.51</v>
      </c>
      <c r="E42" s="2">
        <v>2315.7200000000003</v>
      </c>
      <c r="F42" s="2">
        <v>9942.4699999999993</v>
      </c>
      <c r="G42" s="5">
        <f>Tabel1[[#This Row],[Aandeel provincie 2015]]+Tabel1[[#This Row],[Aandeel gemeente 2015]]</f>
        <v>12258.189999999999</v>
      </c>
      <c r="H42" s="2">
        <v>2328.4699999999998</v>
      </c>
      <c r="I42" s="2">
        <v>9997.27</v>
      </c>
      <c r="J42" s="5">
        <f>Tabel1[[#This Row],[Aandeel provincie 2016]]+Tabel1[[#This Row],[Aandeel gemeente 2016]]</f>
        <v>12325.74</v>
      </c>
      <c r="K42" s="2">
        <v>2377.0500000000002</v>
      </c>
      <c r="L42" s="2">
        <v>10205.859999999999</v>
      </c>
      <c r="M42" s="5">
        <f>Tabel1[[#This Row],[Aandeel provincie 2017]]+Tabel1[[#This Row],[Aandeel gemeente 2017]]</f>
        <v>12582.91</v>
      </c>
    </row>
    <row r="43" spans="1:13" x14ac:dyDescent="0.25">
      <c r="A43" s="1" t="s">
        <v>39</v>
      </c>
      <c r="B43" s="2">
        <v>1239.95</v>
      </c>
      <c r="C43" s="2">
        <v>4770.9099999999899</v>
      </c>
      <c r="D43" s="5">
        <f>Tabel1[[#This Row],[Aandeel provincie 2014]]+Tabel1[[#This Row],[Aandeel gemeente 2014]]</f>
        <v>6010.8599999999897</v>
      </c>
      <c r="E43" s="2">
        <v>1394.8</v>
      </c>
      <c r="F43" s="2">
        <v>5372.5499999999811</v>
      </c>
      <c r="G43" s="5">
        <f>Tabel1[[#This Row],[Aandeel provincie 2015]]+Tabel1[[#This Row],[Aandeel gemeente 2015]]</f>
        <v>6767.3499999999813</v>
      </c>
      <c r="H43" s="2">
        <v>1147.49</v>
      </c>
      <c r="I43" s="2">
        <v>4411.1499999999996</v>
      </c>
      <c r="J43" s="5">
        <f>Tabel1[[#This Row],[Aandeel provincie 2016]]+Tabel1[[#This Row],[Aandeel gemeente 2016]]</f>
        <v>5558.6399999999994</v>
      </c>
      <c r="K43" s="2">
        <v>1448.98</v>
      </c>
      <c r="L43" s="2">
        <v>5581.8599999999906</v>
      </c>
      <c r="M43" s="5">
        <f>Tabel1[[#This Row],[Aandeel provincie 2017]]+Tabel1[[#This Row],[Aandeel gemeente 2017]]</f>
        <v>7030.8399999999911</v>
      </c>
    </row>
    <row r="44" spans="1:13" x14ac:dyDescent="0.25">
      <c r="A44" s="1" t="s">
        <v>40</v>
      </c>
      <c r="B44" s="2">
        <v>681.77999999999986</v>
      </c>
      <c r="C44" s="2">
        <v>3004.4399999999991</v>
      </c>
      <c r="D44" s="5">
        <f>Tabel1[[#This Row],[Aandeel provincie 2014]]+Tabel1[[#This Row],[Aandeel gemeente 2014]]</f>
        <v>3686.2199999999989</v>
      </c>
      <c r="E44" s="2">
        <v>774.63999999999987</v>
      </c>
      <c r="F44" s="2">
        <v>3413.79</v>
      </c>
      <c r="G44" s="5">
        <f>Tabel1[[#This Row],[Aandeel provincie 2015]]+Tabel1[[#This Row],[Aandeel gemeente 2015]]</f>
        <v>4188.43</v>
      </c>
      <c r="H44" s="2">
        <v>774.91</v>
      </c>
      <c r="I44" s="2">
        <v>3414.79</v>
      </c>
      <c r="J44" s="5">
        <f>Tabel1[[#This Row],[Aandeel provincie 2016]]+Tabel1[[#This Row],[Aandeel gemeente 2016]]</f>
        <v>4189.7</v>
      </c>
      <c r="K44" s="2">
        <v>671.21</v>
      </c>
      <c r="L44" s="2">
        <v>2957.92</v>
      </c>
      <c r="M44" s="5">
        <f>Tabel1[[#This Row],[Aandeel provincie 2017]]+Tabel1[[#This Row],[Aandeel gemeente 2017]]</f>
        <v>3629.13</v>
      </c>
    </row>
    <row r="45" spans="1:13" x14ac:dyDescent="0.25">
      <c r="A45" s="1" t="s">
        <v>41</v>
      </c>
      <c r="B45" s="2">
        <v>16620.829999999998</v>
      </c>
      <c r="C45" s="2">
        <v>51944.859999999899</v>
      </c>
      <c r="D45" s="5">
        <f>Tabel1[[#This Row],[Aandeel provincie 2014]]+Tabel1[[#This Row],[Aandeel gemeente 2014]]</f>
        <v>68565.6899999999</v>
      </c>
      <c r="E45" s="2">
        <v>16140.800000000001</v>
      </c>
      <c r="F45" s="2">
        <v>50289.859999999891</v>
      </c>
      <c r="G45" s="5">
        <f>Tabel1[[#This Row],[Aandeel provincie 2015]]+Tabel1[[#This Row],[Aandeel gemeente 2015]]</f>
        <v>66430.659999999887</v>
      </c>
      <c r="H45" s="2">
        <v>14703.7</v>
      </c>
      <c r="I45" s="2">
        <v>45831.069999999898</v>
      </c>
      <c r="J45" s="5">
        <f>Tabel1[[#This Row],[Aandeel provincie 2016]]+Tabel1[[#This Row],[Aandeel gemeente 2016]]</f>
        <v>60534.769999999902</v>
      </c>
      <c r="K45" s="2">
        <v>16967.27</v>
      </c>
      <c r="L45" s="2">
        <v>52841.359999999899</v>
      </c>
      <c r="M45" s="5">
        <f>Tabel1[[#This Row],[Aandeel provincie 2017]]+Tabel1[[#This Row],[Aandeel gemeente 2017]]</f>
        <v>69808.629999999903</v>
      </c>
    </row>
    <row r="46" spans="1:13" x14ac:dyDescent="0.25">
      <c r="A46" s="1" t="s">
        <v>42</v>
      </c>
      <c r="B46" s="2">
        <v>4332.5899999999992</v>
      </c>
      <c r="C46" s="2">
        <v>14865.44999999999</v>
      </c>
      <c r="D46" s="5">
        <f>Tabel1[[#This Row],[Aandeel provincie 2014]]+Tabel1[[#This Row],[Aandeel gemeente 2014]]</f>
        <v>19198.03999999999</v>
      </c>
      <c r="E46" s="2">
        <v>4543.8499999999995</v>
      </c>
      <c r="F46" s="2">
        <v>15590.05</v>
      </c>
      <c r="G46" s="5">
        <f>Tabel1[[#This Row],[Aandeel provincie 2015]]+Tabel1[[#This Row],[Aandeel gemeente 2015]]</f>
        <v>20133.899999999998</v>
      </c>
      <c r="H46" s="2">
        <v>5176.5300000000007</v>
      </c>
      <c r="I46" s="2">
        <v>17760.870000000003</v>
      </c>
      <c r="J46" s="5">
        <f>Tabel1[[#This Row],[Aandeel provincie 2016]]+Tabel1[[#This Row],[Aandeel gemeente 2016]]</f>
        <v>22937.4</v>
      </c>
      <c r="K46" s="2">
        <v>6086.49</v>
      </c>
      <c r="L46" s="2">
        <v>20883.02</v>
      </c>
      <c r="M46" s="5">
        <f>Tabel1[[#This Row],[Aandeel provincie 2017]]+Tabel1[[#This Row],[Aandeel gemeente 2017]]</f>
        <v>26969.510000000002</v>
      </c>
    </row>
    <row r="47" spans="1:13" x14ac:dyDescent="0.25">
      <c r="A47" s="1" t="s">
        <v>43</v>
      </c>
      <c r="B47" s="2">
        <v>426.53</v>
      </c>
      <c r="C47" s="2">
        <v>2132.829999999989</v>
      </c>
      <c r="D47" s="5">
        <f>Tabel1[[#This Row],[Aandeel provincie 2014]]+Tabel1[[#This Row],[Aandeel gemeente 2014]]</f>
        <v>2559.3599999999888</v>
      </c>
      <c r="E47" s="2">
        <v>484.21999999999997</v>
      </c>
      <c r="F47" s="2">
        <v>2421.21</v>
      </c>
      <c r="G47" s="5">
        <f>Tabel1[[#This Row],[Aandeel provincie 2015]]+Tabel1[[#This Row],[Aandeel gemeente 2015]]</f>
        <v>2905.43</v>
      </c>
      <c r="H47" s="2">
        <v>476.13</v>
      </c>
      <c r="I47" s="2">
        <v>2380.5299999999997</v>
      </c>
      <c r="J47" s="5">
        <f>Tabel1[[#This Row],[Aandeel provincie 2016]]+Tabel1[[#This Row],[Aandeel gemeente 2016]]</f>
        <v>2856.66</v>
      </c>
      <c r="K47" s="2">
        <v>494.54999999999995</v>
      </c>
      <c r="L47" s="2">
        <v>2472.65</v>
      </c>
      <c r="M47" s="5">
        <f>Tabel1[[#This Row],[Aandeel provincie 2017]]+Tabel1[[#This Row],[Aandeel gemeente 2017]]</f>
        <v>2967.2</v>
      </c>
    </row>
    <row r="48" spans="1:13" x14ac:dyDescent="0.25">
      <c r="A48" s="1" t="s">
        <v>44</v>
      </c>
      <c r="B48" s="2">
        <v>7662.92</v>
      </c>
      <c r="C48" s="2">
        <v>33419.709999999992</v>
      </c>
      <c r="D48" s="5">
        <f>Tabel1[[#This Row],[Aandeel provincie 2014]]+Tabel1[[#This Row],[Aandeel gemeente 2014]]</f>
        <v>41082.62999999999</v>
      </c>
      <c r="E48" s="2">
        <v>8225.16</v>
      </c>
      <c r="F48" s="2">
        <v>35879.159999999996</v>
      </c>
      <c r="G48" s="5">
        <f>Tabel1[[#This Row],[Aandeel provincie 2015]]+Tabel1[[#This Row],[Aandeel gemeente 2015]]</f>
        <v>44104.319999999992</v>
      </c>
      <c r="H48" s="2">
        <v>8182.1999999999989</v>
      </c>
      <c r="I48" s="2">
        <v>33669.239999999903</v>
      </c>
      <c r="J48" s="5">
        <f>Tabel1[[#This Row],[Aandeel provincie 2016]]+Tabel1[[#This Row],[Aandeel gemeente 2016]]</f>
        <v>41851.4399999999</v>
      </c>
      <c r="K48" s="2">
        <v>8034.12</v>
      </c>
      <c r="L48" s="2">
        <v>31073.149999999998</v>
      </c>
      <c r="M48" s="5">
        <f>Tabel1[[#This Row],[Aandeel provincie 2017]]+Tabel1[[#This Row],[Aandeel gemeente 2017]]</f>
        <v>39107.269999999997</v>
      </c>
    </row>
    <row r="49" spans="1:13" x14ac:dyDescent="0.25">
      <c r="A49" s="1" t="s">
        <v>45</v>
      </c>
      <c r="B49" s="2">
        <v>79316.3</v>
      </c>
      <c r="C49" s="2">
        <v>357482.08000000007</v>
      </c>
      <c r="D49" s="5">
        <f>Tabel1[[#This Row],[Aandeel provincie 2014]]+Tabel1[[#This Row],[Aandeel gemeente 2014]]</f>
        <v>436798.38000000006</v>
      </c>
      <c r="E49" s="2">
        <v>76936.400000000009</v>
      </c>
      <c r="F49" s="2">
        <v>346755.75000000012</v>
      </c>
      <c r="G49" s="5">
        <f>Tabel1[[#This Row],[Aandeel provincie 2015]]+Tabel1[[#This Row],[Aandeel gemeente 2015]]</f>
        <v>423692.15000000014</v>
      </c>
      <c r="H49" s="2">
        <v>24706.19</v>
      </c>
      <c r="I49" s="2">
        <v>111351.76000000001</v>
      </c>
      <c r="J49" s="5">
        <f>Tabel1[[#This Row],[Aandeel provincie 2016]]+Tabel1[[#This Row],[Aandeel gemeente 2016]]</f>
        <v>136057.95000000001</v>
      </c>
      <c r="K49" s="2">
        <v>7803.0699999999988</v>
      </c>
      <c r="L49" s="2">
        <v>35170.879999999997</v>
      </c>
      <c r="M49" s="5">
        <f>Tabel1[[#This Row],[Aandeel provincie 2017]]+Tabel1[[#This Row],[Aandeel gemeente 2017]]</f>
        <v>42973.95</v>
      </c>
    </row>
    <row r="50" spans="1:13" x14ac:dyDescent="0.25">
      <c r="A50" s="1" t="s">
        <v>46</v>
      </c>
      <c r="B50" s="2">
        <v>2208.6999999999998</v>
      </c>
      <c r="C50" s="2">
        <v>9733.28999999999</v>
      </c>
      <c r="D50" s="5">
        <f>Tabel1[[#This Row],[Aandeel provincie 2014]]+Tabel1[[#This Row],[Aandeel gemeente 2014]]</f>
        <v>11941.989999999991</v>
      </c>
      <c r="E50" s="2">
        <v>2409.7399999999998</v>
      </c>
      <c r="F50" s="2">
        <v>10619.199999999999</v>
      </c>
      <c r="G50" s="5">
        <f>Tabel1[[#This Row],[Aandeel provincie 2015]]+Tabel1[[#This Row],[Aandeel gemeente 2015]]</f>
        <v>13028.939999999999</v>
      </c>
      <c r="H50" s="2">
        <v>2334.1</v>
      </c>
      <c r="I50" s="2">
        <v>10285.8299999999</v>
      </c>
      <c r="J50" s="5">
        <f>Tabel1[[#This Row],[Aandeel provincie 2016]]+Tabel1[[#This Row],[Aandeel gemeente 2016]]</f>
        <v>12619.9299999999</v>
      </c>
      <c r="K50" s="2">
        <v>2350.5</v>
      </c>
      <c r="L50" s="2">
        <v>10358.11</v>
      </c>
      <c r="M50" s="5">
        <f>Tabel1[[#This Row],[Aandeel provincie 2017]]+Tabel1[[#This Row],[Aandeel gemeente 2017]]</f>
        <v>12708.61</v>
      </c>
    </row>
    <row r="51" spans="1:13" x14ac:dyDescent="0.25">
      <c r="A51" s="1" t="s">
        <v>47</v>
      </c>
      <c r="B51" s="2">
        <v>2205.84</v>
      </c>
      <c r="C51" s="2">
        <v>11184.489999999989</v>
      </c>
      <c r="D51" s="5">
        <f>Tabel1[[#This Row],[Aandeel provincie 2014]]+Tabel1[[#This Row],[Aandeel gemeente 2014]]</f>
        <v>13390.329999999989</v>
      </c>
      <c r="E51" s="2">
        <v>2211.94</v>
      </c>
      <c r="F51" s="2">
        <v>11215.489999999989</v>
      </c>
      <c r="G51" s="5">
        <f>Tabel1[[#This Row],[Aandeel provincie 2015]]+Tabel1[[#This Row],[Aandeel gemeente 2015]]</f>
        <v>13427.429999999989</v>
      </c>
      <c r="H51" s="2">
        <v>2438.5300000000002</v>
      </c>
      <c r="I51" s="2">
        <v>12364.42</v>
      </c>
      <c r="J51" s="5">
        <f>Tabel1[[#This Row],[Aandeel provincie 2016]]+Tabel1[[#This Row],[Aandeel gemeente 2016]]</f>
        <v>14802.95</v>
      </c>
      <c r="K51" s="2">
        <v>2580.5</v>
      </c>
      <c r="L51" s="2">
        <v>13084.1799999999</v>
      </c>
      <c r="M51" s="5">
        <f>Tabel1[[#This Row],[Aandeel provincie 2017]]+Tabel1[[#This Row],[Aandeel gemeente 2017]]</f>
        <v>15664.6799999999</v>
      </c>
    </row>
    <row r="52" spans="1:13" x14ac:dyDescent="0.25">
      <c r="A52" s="1" t="s">
        <v>48</v>
      </c>
      <c r="B52" s="2">
        <v>3093.33</v>
      </c>
      <c r="C52" s="2">
        <v>12199.069999999991</v>
      </c>
      <c r="D52" s="5">
        <f>Tabel1[[#This Row],[Aandeel provincie 2014]]+Tabel1[[#This Row],[Aandeel gemeente 2014]]</f>
        <v>15292.399999999991</v>
      </c>
      <c r="E52" s="2">
        <v>3576.6</v>
      </c>
      <c r="F52" s="2">
        <v>14104.91</v>
      </c>
      <c r="G52" s="5">
        <f>Tabel1[[#This Row],[Aandeel provincie 2015]]+Tabel1[[#This Row],[Aandeel gemeente 2015]]</f>
        <v>17681.509999999998</v>
      </c>
      <c r="H52" s="2">
        <v>3683.44</v>
      </c>
      <c r="I52" s="2">
        <v>14526.309999999899</v>
      </c>
      <c r="J52" s="5">
        <f>Tabel1[[#This Row],[Aandeel provincie 2016]]+Tabel1[[#This Row],[Aandeel gemeente 2016]]</f>
        <v>18209.749999999898</v>
      </c>
      <c r="K52" s="2">
        <v>0</v>
      </c>
      <c r="L52" s="2">
        <v>0</v>
      </c>
      <c r="M52" s="5">
        <f>Tabel1[[#This Row],[Aandeel provincie 2017]]+Tabel1[[#This Row],[Aandeel gemeente 2017]]</f>
        <v>0</v>
      </c>
    </row>
    <row r="53" spans="1:13" x14ac:dyDescent="0.25">
      <c r="A53" s="1" t="s">
        <v>49</v>
      </c>
      <c r="B53" s="2">
        <v>13179.52</v>
      </c>
      <c r="C53" s="2">
        <v>72394.73</v>
      </c>
      <c r="D53" s="5">
        <f>Tabel1[[#This Row],[Aandeel provincie 2014]]+Tabel1[[#This Row],[Aandeel gemeente 2014]]</f>
        <v>85574.25</v>
      </c>
      <c r="E53" s="2">
        <v>12651.68</v>
      </c>
      <c r="F53" s="2">
        <v>69495.229999999894</v>
      </c>
      <c r="G53" s="5">
        <f>Tabel1[[#This Row],[Aandeel provincie 2015]]+Tabel1[[#This Row],[Aandeel gemeente 2015]]</f>
        <v>82146.909999999887</v>
      </c>
      <c r="H53" s="2">
        <v>16964.990000000002</v>
      </c>
      <c r="I53" s="2">
        <v>93187.87</v>
      </c>
      <c r="J53" s="5">
        <f>Tabel1[[#This Row],[Aandeel provincie 2016]]+Tabel1[[#This Row],[Aandeel gemeente 2016]]</f>
        <v>110152.86</v>
      </c>
      <c r="K53" s="2"/>
      <c r="L53" s="2"/>
      <c r="M53" s="5">
        <f>Tabel1[[#This Row],[Aandeel provincie 2017]]+Tabel1[[#This Row],[Aandeel gemeente 2017]]</f>
        <v>0</v>
      </c>
    </row>
    <row r="54" spans="1:13" x14ac:dyDescent="0.25">
      <c r="A54" s="1" t="s">
        <v>50</v>
      </c>
      <c r="B54" s="2">
        <v>1297.3800000000001</v>
      </c>
      <c r="C54" s="2">
        <v>4177.9499999999898</v>
      </c>
      <c r="D54" s="5">
        <f>Tabel1[[#This Row],[Aandeel provincie 2014]]+Tabel1[[#This Row],[Aandeel gemeente 2014]]</f>
        <v>5475.3299999999899</v>
      </c>
      <c r="E54" s="2">
        <v>2320.83</v>
      </c>
      <c r="F54" s="2">
        <v>7473.75</v>
      </c>
      <c r="G54" s="5">
        <f>Tabel1[[#This Row],[Aandeel provincie 2015]]+Tabel1[[#This Row],[Aandeel gemeente 2015]]</f>
        <v>9794.58</v>
      </c>
      <c r="H54" s="2">
        <v>2343.7800000000002</v>
      </c>
      <c r="I54" s="2">
        <v>7547.6999999999898</v>
      </c>
      <c r="J54" s="5">
        <f>Tabel1[[#This Row],[Aandeel provincie 2016]]+Tabel1[[#This Row],[Aandeel gemeente 2016]]</f>
        <v>9891.4799999999905</v>
      </c>
      <c r="K54" s="2">
        <v>2229.88</v>
      </c>
      <c r="L54" s="2">
        <v>7180.99</v>
      </c>
      <c r="M54" s="5">
        <f>Tabel1[[#This Row],[Aandeel provincie 2017]]+Tabel1[[#This Row],[Aandeel gemeente 2017]]</f>
        <v>9410.869999999999</v>
      </c>
    </row>
    <row r="55" spans="1:13" x14ac:dyDescent="0.25">
      <c r="A55" s="1" t="s">
        <v>51</v>
      </c>
      <c r="B55" s="2">
        <v>3223.79</v>
      </c>
      <c r="C55" s="2">
        <v>15437.939999999999</v>
      </c>
      <c r="D55" s="5">
        <f>Tabel1[[#This Row],[Aandeel provincie 2014]]+Tabel1[[#This Row],[Aandeel gemeente 2014]]</f>
        <v>18661.73</v>
      </c>
      <c r="E55" s="2">
        <v>3235.4</v>
      </c>
      <c r="F55" s="2">
        <v>15493.5</v>
      </c>
      <c r="G55" s="5">
        <f>Tabel1[[#This Row],[Aandeel provincie 2015]]+Tabel1[[#This Row],[Aandeel gemeente 2015]]</f>
        <v>18728.900000000001</v>
      </c>
      <c r="H55" s="2">
        <v>2826.87</v>
      </c>
      <c r="I55" s="2">
        <v>13537.099999999899</v>
      </c>
      <c r="J55" s="5">
        <f>Tabel1[[#This Row],[Aandeel provincie 2016]]+Tabel1[[#This Row],[Aandeel gemeente 2016]]</f>
        <v>16363.969999999899</v>
      </c>
      <c r="K55" s="2">
        <v>3187.37</v>
      </c>
      <c r="L55" s="2">
        <v>15263.5099999999</v>
      </c>
      <c r="M55" s="5">
        <f>Tabel1[[#This Row],[Aandeel provincie 2017]]+Tabel1[[#This Row],[Aandeel gemeente 2017]]</f>
        <v>18450.879999999899</v>
      </c>
    </row>
    <row r="56" spans="1:13" x14ac:dyDescent="0.25">
      <c r="A56" s="1" t="s">
        <v>52</v>
      </c>
      <c r="B56" s="2">
        <v>11307.210000000001</v>
      </c>
      <c r="C56" s="2">
        <v>42162.499999999905</v>
      </c>
      <c r="D56" s="5">
        <f>Tabel1[[#This Row],[Aandeel provincie 2014]]+Tabel1[[#This Row],[Aandeel gemeente 2014]]</f>
        <v>53469.709999999905</v>
      </c>
      <c r="E56" s="2">
        <v>11906.369999999999</v>
      </c>
      <c r="F56" s="2">
        <v>44396.749999999804</v>
      </c>
      <c r="G56" s="5">
        <f>Tabel1[[#This Row],[Aandeel provincie 2015]]+Tabel1[[#This Row],[Aandeel gemeente 2015]]</f>
        <v>56303.119999999806</v>
      </c>
      <c r="H56" s="2">
        <v>12142.11</v>
      </c>
      <c r="I56" s="2">
        <v>45275.61</v>
      </c>
      <c r="J56" s="5">
        <f>Tabel1[[#This Row],[Aandeel provincie 2016]]+Tabel1[[#This Row],[Aandeel gemeente 2016]]</f>
        <v>57417.72</v>
      </c>
      <c r="K56" s="2">
        <v>8479.3300000000017</v>
      </c>
      <c r="L56" s="2">
        <v>31617.800000000003</v>
      </c>
      <c r="M56" s="5">
        <f>Tabel1[[#This Row],[Aandeel provincie 2017]]+Tabel1[[#This Row],[Aandeel gemeente 2017]]</f>
        <v>40097.130000000005</v>
      </c>
    </row>
    <row r="57" spans="1:13" x14ac:dyDescent="0.25">
      <c r="A57" s="1" t="s">
        <v>53</v>
      </c>
      <c r="B57" s="2">
        <v>2934.25</v>
      </c>
      <c r="C57" s="2">
        <v>12930.699999999979</v>
      </c>
      <c r="D57" s="5">
        <f>Tabel1[[#This Row],[Aandeel provincie 2014]]+Tabel1[[#This Row],[Aandeel gemeente 2014]]</f>
        <v>15864.949999999979</v>
      </c>
      <c r="E57" s="2">
        <v>2858.08</v>
      </c>
      <c r="F57" s="2">
        <v>12595.02999999999</v>
      </c>
      <c r="G57" s="5">
        <f>Tabel1[[#This Row],[Aandeel provincie 2015]]+Tabel1[[#This Row],[Aandeel gemeente 2015]]</f>
        <v>15453.10999999999</v>
      </c>
      <c r="H57" s="2">
        <v>2959.89</v>
      </c>
      <c r="I57" s="2">
        <v>13043.480000000001</v>
      </c>
      <c r="J57" s="5">
        <f>Tabel1[[#This Row],[Aandeel provincie 2016]]+Tabel1[[#This Row],[Aandeel gemeente 2016]]</f>
        <v>16003.37</v>
      </c>
      <c r="K57" s="2">
        <v>4013.8</v>
      </c>
      <c r="L57" s="2">
        <v>17687.909999999902</v>
      </c>
      <c r="M57" s="5">
        <f>Tabel1[[#This Row],[Aandeel provincie 2017]]+Tabel1[[#This Row],[Aandeel gemeente 2017]]</f>
        <v>21701.709999999901</v>
      </c>
    </row>
    <row r="58" spans="1:13" x14ac:dyDescent="0.25">
      <c r="A58" s="1" t="s">
        <v>54</v>
      </c>
      <c r="B58" s="2">
        <v>2333.33</v>
      </c>
      <c r="C58" s="2">
        <v>11073.550000000001</v>
      </c>
      <c r="D58" s="5">
        <f>Tabel1[[#This Row],[Aandeel provincie 2014]]+Tabel1[[#This Row],[Aandeel gemeente 2014]]</f>
        <v>13406.880000000001</v>
      </c>
      <c r="E58" s="2">
        <v>2341.7399999999998</v>
      </c>
      <c r="F58" s="2">
        <v>11113.48</v>
      </c>
      <c r="G58" s="5">
        <f>Tabel1[[#This Row],[Aandeel provincie 2015]]+Tabel1[[#This Row],[Aandeel gemeente 2015]]</f>
        <v>13455.22</v>
      </c>
      <c r="H58" s="2">
        <v>2362.42</v>
      </c>
      <c r="I58" s="2">
        <v>11211.46</v>
      </c>
      <c r="J58" s="5">
        <f>Tabel1[[#This Row],[Aandeel provincie 2016]]+Tabel1[[#This Row],[Aandeel gemeente 2016]]</f>
        <v>13573.88</v>
      </c>
      <c r="K58" s="2">
        <v>264.47000000000003</v>
      </c>
      <c r="L58" s="2">
        <v>1255.0999999999999</v>
      </c>
      <c r="M58" s="5">
        <f>Tabel1[[#This Row],[Aandeel provincie 2017]]+Tabel1[[#This Row],[Aandeel gemeente 2017]]</f>
        <v>1519.57</v>
      </c>
    </row>
    <row r="59" spans="1:13" x14ac:dyDescent="0.25">
      <c r="A59" s="1" t="s">
        <v>55</v>
      </c>
      <c r="B59" s="2">
        <v>1462.1399999999999</v>
      </c>
      <c r="C59" s="2">
        <v>6075.2000000000007</v>
      </c>
      <c r="D59" s="5">
        <f>Tabel1[[#This Row],[Aandeel provincie 2014]]+Tabel1[[#This Row],[Aandeel gemeente 2014]]</f>
        <v>7537.34</v>
      </c>
      <c r="E59" s="2">
        <v>2096.7799999999997</v>
      </c>
      <c r="F59" s="2">
        <v>8712.02</v>
      </c>
      <c r="G59" s="5">
        <f>Tabel1[[#This Row],[Aandeel provincie 2015]]+Tabel1[[#This Row],[Aandeel gemeente 2015]]</f>
        <v>10808.8</v>
      </c>
      <c r="H59" s="2">
        <v>2056.91</v>
      </c>
      <c r="I59" s="2">
        <v>8546.3799999999901</v>
      </c>
      <c r="J59" s="5">
        <f>Tabel1[[#This Row],[Aandeel provincie 2016]]+Tabel1[[#This Row],[Aandeel gemeente 2016]]</f>
        <v>10603.28999999999</v>
      </c>
      <c r="K59" s="2">
        <v>2884.16</v>
      </c>
      <c r="L59" s="2">
        <v>11983.4199999999</v>
      </c>
      <c r="M59" s="5">
        <f>Tabel1[[#This Row],[Aandeel provincie 2017]]+Tabel1[[#This Row],[Aandeel gemeente 2017]]</f>
        <v>14867.5799999999</v>
      </c>
    </row>
    <row r="60" spans="1:13" x14ac:dyDescent="0.25">
      <c r="A60" s="1" t="s">
        <v>56</v>
      </c>
      <c r="B60" s="2">
        <v>5870.29</v>
      </c>
      <c r="C60" s="2">
        <v>18218.1699999999</v>
      </c>
      <c r="D60" s="5">
        <f>Tabel1[[#This Row],[Aandeel provincie 2014]]+Tabel1[[#This Row],[Aandeel gemeente 2014]]</f>
        <v>24088.459999999901</v>
      </c>
      <c r="E60" s="2">
        <v>3789.72</v>
      </c>
      <c r="F60" s="2">
        <v>11761.18</v>
      </c>
      <c r="G60" s="5">
        <f>Tabel1[[#This Row],[Aandeel provincie 2015]]+Tabel1[[#This Row],[Aandeel gemeente 2015]]</f>
        <v>15550.9</v>
      </c>
      <c r="H60" s="2"/>
      <c r="I60" s="2"/>
      <c r="J60" s="5">
        <f>Tabel1[[#This Row],[Aandeel provincie 2016]]+Tabel1[[#This Row],[Aandeel gemeente 2016]]</f>
        <v>0</v>
      </c>
      <c r="K60" s="2"/>
      <c r="L60" s="2"/>
      <c r="M60" s="5">
        <f>Tabel1[[#This Row],[Aandeel provincie 2017]]+Tabel1[[#This Row],[Aandeel gemeente 2017]]</f>
        <v>0</v>
      </c>
    </row>
    <row r="61" spans="1:13" x14ac:dyDescent="0.25">
      <c r="A61" s="1" t="s">
        <v>57</v>
      </c>
      <c r="B61" s="2">
        <v>2042.97</v>
      </c>
      <c r="C61" s="2">
        <v>9002.9600000000009</v>
      </c>
      <c r="D61" s="5">
        <f>Tabel1[[#This Row],[Aandeel provincie 2014]]+Tabel1[[#This Row],[Aandeel gemeente 2014]]</f>
        <v>11045.93</v>
      </c>
      <c r="E61" s="2">
        <v>1983.3799999999999</v>
      </c>
      <c r="F61" s="2">
        <v>8740.3700000000008</v>
      </c>
      <c r="G61" s="5">
        <f>Tabel1[[#This Row],[Aandeel provincie 2015]]+Tabel1[[#This Row],[Aandeel gemeente 2015]]</f>
        <v>10723.75</v>
      </c>
      <c r="H61" s="2">
        <v>1353.28</v>
      </c>
      <c r="I61" s="2">
        <v>5963.67</v>
      </c>
      <c r="J61" s="5">
        <f>Tabel1[[#This Row],[Aandeel provincie 2016]]+Tabel1[[#This Row],[Aandeel gemeente 2016]]</f>
        <v>7316.95</v>
      </c>
      <c r="K61" s="2">
        <v>1421.99</v>
      </c>
      <c r="L61" s="2">
        <v>5784.4199999999901</v>
      </c>
      <c r="M61" s="5">
        <f>Tabel1[[#This Row],[Aandeel provincie 2017]]+Tabel1[[#This Row],[Aandeel gemeente 2017]]</f>
        <v>7206.4099999999899</v>
      </c>
    </row>
    <row r="62" spans="1:13" x14ac:dyDescent="0.25">
      <c r="A62" s="1" t="s">
        <v>58</v>
      </c>
      <c r="B62" s="2">
        <v>2359.7200000000003</v>
      </c>
      <c r="C62" s="2">
        <v>8200.14</v>
      </c>
      <c r="D62" s="5">
        <f>Tabel1[[#This Row],[Aandeel provincie 2014]]+Tabel1[[#This Row],[Aandeel gemeente 2014]]</f>
        <v>10559.86</v>
      </c>
      <c r="E62" s="2">
        <v>2539.92</v>
      </c>
      <c r="F62" s="2">
        <v>8826.33</v>
      </c>
      <c r="G62" s="5">
        <f>Tabel1[[#This Row],[Aandeel provincie 2015]]+Tabel1[[#This Row],[Aandeel gemeente 2015]]</f>
        <v>11366.25</v>
      </c>
      <c r="H62" s="2">
        <v>2285.3199999999997</v>
      </c>
      <c r="I62" s="2">
        <v>7941.4499999999798</v>
      </c>
      <c r="J62" s="5">
        <f>Tabel1[[#This Row],[Aandeel provincie 2016]]+Tabel1[[#This Row],[Aandeel gemeente 2016]]</f>
        <v>10226.769999999979</v>
      </c>
      <c r="K62" s="2">
        <v>2339.3200000000002</v>
      </c>
      <c r="L62" s="2">
        <v>8129.1099999999797</v>
      </c>
      <c r="M62" s="5">
        <f>Tabel1[[#This Row],[Aandeel provincie 2017]]+Tabel1[[#This Row],[Aandeel gemeente 2017]]</f>
        <v>10468.42999999998</v>
      </c>
    </row>
    <row r="63" spans="1:13" x14ac:dyDescent="0.25">
      <c r="A63" s="1" t="s">
        <v>59</v>
      </c>
      <c r="B63" s="2">
        <v>6878.12</v>
      </c>
      <c r="C63" s="2">
        <v>32319.099999999988</v>
      </c>
      <c r="D63" s="5">
        <f>Tabel1[[#This Row],[Aandeel provincie 2014]]+Tabel1[[#This Row],[Aandeel gemeente 2014]]</f>
        <v>39197.219999999987</v>
      </c>
      <c r="E63" s="2">
        <v>2508.0299999999997</v>
      </c>
      <c r="F63" s="2">
        <v>11784.95999999999</v>
      </c>
      <c r="G63" s="5">
        <f>Tabel1[[#This Row],[Aandeel provincie 2015]]+Tabel1[[#This Row],[Aandeel gemeente 2015]]</f>
        <v>14292.989999999991</v>
      </c>
      <c r="H63" s="2">
        <v>2505.4699999999998</v>
      </c>
      <c r="I63" s="2">
        <v>11772.79</v>
      </c>
      <c r="J63" s="5">
        <f>Tabel1[[#This Row],[Aandeel provincie 2016]]+Tabel1[[#This Row],[Aandeel gemeente 2016]]</f>
        <v>14278.26</v>
      </c>
      <c r="K63" s="2">
        <v>3077.3</v>
      </c>
      <c r="L63" s="2">
        <v>14459.570000000002</v>
      </c>
      <c r="M63" s="5">
        <f>Tabel1[[#This Row],[Aandeel provincie 2017]]+Tabel1[[#This Row],[Aandeel gemeente 2017]]</f>
        <v>17536.870000000003</v>
      </c>
    </row>
    <row r="64" spans="1:13" x14ac:dyDescent="0.25">
      <c r="A64" s="1" t="s">
        <v>60</v>
      </c>
      <c r="B64" s="2">
        <v>992.76</v>
      </c>
      <c r="C64" s="2">
        <v>6012.6899999999987</v>
      </c>
      <c r="D64" s="5">
        <f>Tabel1[[#This Row],[Aandeel provincie 2014]]+Tabel1[[#This Row],[Aandeel gemeente 2014]]</f>
        <v>7005.4499999999989</v>
      </c>
      <c r="E64" s="2">
        <v>1055.6600000000001</v>
      </c>
      <c r="F64" s="2">
        <v>6393.46</v>
      </c>
      <c r="G64" s="5">
        <f>Tabel1[[#This Row],[Aandeel provincie 2015]]+Tabel1[[#This Row],[Aandeel gemeente 2015]]</f>
        <v>7449.12</v>
      </c>
      <c r="H64" s="2">
        <v>896.66000000000008</v>
      </c>
      <c r="I64" s="2">
        <v>5430.6799999999994</v>
      </c>
      <c r="J64" s="5">
        <f>Tabel1[[#This Row],[Aandeel provincie 2016]]+Tabel1[[#This Row],[Aandeel gemeente 2016]]</f>
        <v>6327.3399999999992</v>
      </c>
      <c r="K64" s="2">
        <v>1079.9399999999998</v>
      </c>
      <c r="L64" s="2">
        <v>6540.63</v>
      </c>
      <c r="M64" s="5">
        <f>Tabel1[[#This Row],[Aandeel provincie 2017]]+Tabel1[[#This Row],[Aandeel gemeente 2017]]</f>
        <v>7620.57</v>
      </c>
    </row>
    <row r="65" spans="1:13" x14ac:dyDescent="0.25">
      <c r="A65" s="1" t="s">
        <v>61</v>
      </c>
      <c r="B65" s="2">
        <v>10021.08</v>
      </c>
      <c r="C65" s="2">
        <v>38484.53</v>
      </c>
      <c r="D65" s="5">
        <f>Tabel1[[#This Row],[Aandeel provincie 2014]]+Tabel1[[#This Row],[Aandeel gemeente 2014]]</f>
        <v>48505.61</v>
      </c>
      <c r="E65" s="2">
        <v>10048.43</v>
      </c>
      <c r="F65" s="2">
        <v>38589.909999999974</v>
      </c>
      <c r="G65" s="5">
        <f>Tabel1[[#This Row],[Aandeel provincie 2015]]+Tabel1[[#This Row],[Aandeel gemeente 2015]]</f>
        <v>48638.339999999975</v>
      </c>
      <c r="H65" s="2">
        <v>9827.0600000000013</v>
      </c>
      <c r="I65" s="2">
        <v>37739.46</v>
      </c>
      <c r="J65" s="5">
        <f>Tabel1[[#This Row],[Aandeel provincie 2016]]+Tabel1[[#This Row],[Aandeel gemeente 2016]]</f>
        <v>47566.520000000004</v>
      </c>
      <c r="K65" s="2">
        <v>15340.620000000003</v>
      </c>
      <c r="L65" s="2">
        <v>54292.929999999993</v>
      </c>
      <c r="M65" s="5">
        <f>Tabel1[[#This Row],[Aandeel provincie 2017]]+Tabel1[[#This Row],[Aandeel gemeente 2017]]</f>
        <v>69633.549999999988</v>
      </c>
    </row>
    <row r="66" spans="1:13" x14ac:dyDescent="0.25">
      <c r="A66" s="1" t="s">
        <v>62</v>
      </c>
      <c r="B66" s="2">
        <v>7204.12</v>
      </c>
      <c r="C66" s="2">
        <v>23417.869999999981</v>
      </c>
      <c r="D66" s="5">
        <f>Tabel1[[#This Row],[Aandeel provincie 2014]]+Tabel1[[#This Row],[Aandeel gemeente 2014]]</f>
        <v>30621.98999999998</v>
      </c>
      <c r="E66" s="2">
        <v>7628.36</v>
      </c>
      <c r="F66" s="2">
        <v>24796.64999999998</v>
      </c>
      <c r="G66" s="5">
        <f>Tabel1[[#This Row],[Aandeel provincie 2015]]+Tabel1[[#This Row],[Aandeel gemeente 2015]]</f>
        <v>32425.00999999998</v>
      </c>
      <c r="H66" s="2">
        <v>6968.96</v>
      </c>
      <c r="I66" s="2">
        <v>22653.709999999901</v>
      </c>
      <c r="J66" s="5">
        <f>Tabel1[[#This Row],[Aandeel provincie 2016]]+Tabel1[[#This Row],[Aandeel gemeente 2016]]</f>
        <v>29622.6699999999</v>
      </c>
      <c r="K66" s="2">
        <v>9647.48</v>
      </c>
      <c r="L66" s="2">
        <v>31354.309999999899</v>
      </c>
      <c r="M66" s="5">
        <f>Tabel1[[#This Row],[Aandeel provincie 2017]]+Tabel1[[#This Row],[Aandeel gemeente 2017]]</f>
        <v>41001.789999999899</v>
      </c>
    </row>
    <row r="67" spans="1:13" x14ac:dyDescent="0.25">
      <c r="A67" s="1" t="s">
        <v>63</v>
      </c>
      <c r="B67" s="2">
        <v>2382.37</v>
      </c>
      <c r="C67" s="2">
        <v>8252.1</v>
      </c>
      <c r="D67" s="5">
        <f>Tabel1[[#This Row],[Aandeel provincie 2014]]+Tabel1[[#This Row],[Aandeel gemeente 2014]]</f>
        <v>10634.470000000001</v>
      </c>
      <c r="E67" s="2">
        <v>2391.79</v>
      </c>
      <c r="F67" s="2">
        <v>8284.78999999999</v>
      </c>
      <c r="G67" s="5">
        <f>Tabel1[[#This Row],[Aandeel provincie 2015]]+Tabel1[[#This Row],[Aandeel gemeente 2015]]</f>
        <v>10676.579999999991</v>
      </c>
      <c r="H67" s="2">
        <v>2964.13</v>
      </c>
      <c r="I67" s="2">
        <v>10267.279999999992</v>
      </c>
      <c r="J67" s="5">
        <f>Tabel1[[#This Row],[Aandeel provincie 2016]]+Tabel1[[#This Row],[Aandeel gemeente 2016]]</f>
        <v>13231.409999999993</v>
      </c>
      <c r="K67" s="2">
        <v>3308.15</v>
      </c>
      <c r="L67" s="2">
        <v>11458.92</v>
      </c>
      <c r="M67" s="5">
        <f>Tabel1[[#This Row],[Aandeel provincie 2017]]+Tabel1[[#This Row],[Aandeel gemeente 2017]]</f>
        <v>14767.07</v>
      </c>
    </row>
    <row r="68" spans="1:13" x14ac:dyDescent="0.25">
      <c r="A68" s="1" t="s">
        <v>64</v>
      </c>
      <c r="B68" s="2">
        <v>3778.32</v>
      </c>
      <c r="C68" s="2">
        <v>14982.969999999901</v>
      </c>
      <c r="D68" s="5">
        <f>Tabel1[[#This Row],[Aandeel provincie 2014]]+Tabel1[[#This Row],[Aandeel gemeente 2014]]</f>
        <v>18761.289999999903</v>
      </c>
      <c r="E68" s="2">
        <v>2926.0499999999997</v>
      </c>
      <c r="F68" s="2">
        <v>11603.269999999991</v>
      </c>
      <c r="G68" s="5">
        <f>Tabel1[[#This Row],[Aandeel provincie 2015]]+Tabel1[[#This Row],[Aandeel gemeente 2015]]</f>
        <v>14529.319999999991</v>
      </c>
      <c r="H68" s="2">
        <v>2953.42</v>
      </c>
      <c r="I68" s="2">
        <v>11711.7699999999</v>
      </c>
      <c r="J68" s="5">
        <f>Tabel1[[#This Row],[Aandeel provincie 2016]]+Tabel1[[#This Row],[Aandeel gemeente 2016]]</f>
        <v>14665.1899999999</v>
      </c>
      <c r="K68" s="2">
        <v>4167.76</v>
      </c>
      <c r="L68" s="2">
        <v>16527.389999999901</v>
      </c>
      <c r="M68" s="5">
        <f>Tabel1[[#This Row],[Aandeel provincie 2017]]+Tabel1[[#This Row],[Aandeel gemeente 2017]]</f>
        <v>20695.1499999999</v>
      </c>
    </row>
    <row r="69" spans="1:13" x14ac:dyDescent="0.25">
      <c r="A69" s="1" t="s">
        <v>65</v>
      </c>
      <c r="B69" s="2">
        <v>2750.05</v>
      </c>
      <c r="C69" s="2">
        <v>9435.39</v>
      </c>
      <c r="D69" s="5">
        <f>Tabel1[[#This Row],[Aandeel provincie 2014]]+Tabel1[[#This Row],[Aandeel gemeente 2014]]</f>
        <v>12185.439999999999</v>
      </c>
      <c r="E69" s="2">
        <v>2960.27</v>
      </c>
      <c r="F69" s="2">
        <v>10156.769999999999</v>
      </c>
      <c r="G69" s="5">
        <f>Tabel1[[#This Row],[Aandeel provincie 2015]]+Tabel1[[#This Row],[Aandeel gemeente 2015]]</f>
        <v>13117.039999999999</v>
      </c>
      <c r="H69" s="2">
        <v>3118.26</v>
      </c>
      <c r="I69" s="2">
        <v>10698.85</v>
      </c>
      <c r="J69" s="5">
        <f>Tabel1[[#This Row],[Aandeel provincie 2016]]+Tabel1[[#This Row],[Aandeel gemeente 2016]]</f>
        <v>13817.11</v>
      </c>
      <c r="K69" s="2">
        <v>2321.6200000000003</v>
      </c>
      <c r="L69" s="2">
        <v>7965.5</v>
      </c>
      <c r="M69" s="5">
        <f>Tabel1[[#This Row],[Aandeel provincie 2017]]+Tabel1[[#This Row],[Aandeel gemeente 2017]]</f>
        <v>10287.120000000001</v>
      </c>
    </row>
    <row r="70" spans="1:13" x14ac:dyDescent="0.25">
      <c r="A70" s="1" t="s">
        <v>66</v>
      </c>
      <c r="B70" s="2">
        <v>11666.33</v>
      </c>
      <c r="C70" s="2">
        <v>51411.019999999902</v>
      </c>
      <c r="D70" s="5">
        <f>Tabel1[[#This Row],[Aandeel provincie 2014]]+Tabel1[[#This Row],[Aandeel gemeente 2014]]</f>
        <v>63077.349999999904</v>
      </c>
      <c r="E70" s="2">
        <v>11872.57</v>
      </c>
      <c r="F70" s="2">
        <v>52319.849999999897</v>
      </c>
      <c r="G70" s="5">
        <f>Tabel1[[#This Row],[Aandeel provincie 2015]]+Tabel1[[#This Row],[Aandeel gemeente 2015]]</f>
        <v>64192.419999999896</v>
      </c>
      <c r="H70" s="2">
        <v>11919.95</v>
      </c>
      <c r="I70" s="2">
        <v>52528.57</v>
      </c>
      <c r="J70" s="5">
        <f>Tabel1[[#This Row],[Aandeel provincie 2016]]+Tabel1[[#This Row],[Aandeel gemeente 2016]]</f>
        <v>64448.520000000004</v>
      </c>
      <c r="K70" s="2">
        <v>12775.62</v>
      </c>
      <c r="L70" s="2">
        <v>56299.38</v>
      </c>
      <c r="M70" s="5">
        <f>Tabel1[[#This Row],[Aandeel provincie 2017]]+Tabel1[[#This Row],[Aandeel gemeente 2017]]</f>
        <v>69075</v>
      </c>
    </row>
    <row r="71" spans="1:13" x14ac:dyDescent="0.25">
      <c r="A71" s="1" t="s">
        <v>67</v>
      </c>
      <c r="B71" s="2">
        <v>1132.33</v>
      </c>
      <c r="C71" s="2">
        <v>4606.1400000000003</v>
      </c>
      <c r="D71" s="5">
        <f>Tabel1[[#This Row],[Aandeel provincie 2014]]+Tabel1[[#This Row],[Aandeel gemeente 2014]]</f>
        <v>5738.47</v>
      </c>
      <c r="E71" s="2">
        <v>1124.46</v>
      </c>
      <c r="F71" s="2">
        <v>4574.09</v>
      </c>
      <c r="G71" s="5">
        <f>Tabel1[[#This Row],[Aandeel provincie 2015]]+Tabel1[[#This Row],[Aandeel gemeente 2015]]</f>
        <v>5698.55</v>
      </c>
      <c r="H71" s="2">
        <v>1128.6099999999999</v>
      </c>
      <c r="I71" s="2">
        <v>4591.0299999999897</v>
      </c>
      <c r="J71" s="5">
        <f>Tabel1[[#This Row],[Aandeel provincie 2016]]+Tabel1[[#This Row],[Aandeel gemeente 2016]]</f>
        <v>5719.6399999999894</v>
      </c>
      <c r="K71" s="2">
        <v>1163.42</v>
      </c>
      <c r="L71" s="2">
        <v>4732.63</v>
      </c>
      <c r="M71" s="5">
        <f>Tabel1[[#This Row],[Aandeel provincie 2017]]+Tabel1[[#This Row],[Aandeel gemeente 2017]]</f>
        <v>5896.05</v>
      </c>
    </row>
    <row r="72" spans="1:13" x14ac:dyDescent="0.25">
      <c r="A72" s="1" t="s">
        <v>68</v>
      </c>
      <c r="B72" s="2">
        <v>1555.8</v>
      </c>
      <c r="C72" s="2">
        <v>6706.0999999999885</v>
      </c>
      <c r="D72" s="5">
        <f>Tabel1[[#This Row],[Aandeel provincie 2014]]+Tabel1[[#This Row],[Aandeel gemeente 2014]]</f>
        <v>8261.8999999999887</v>
      </c>
      <c r="E72" s="2">
        <v>1633.92</v>
      </c>
      <c r="F72" s="2">
        <v>7042.8399999999892</v>
      </c>
      <c r="G72" s="5">
        <f>Tabel1[[#This Row],[Aandeel provincie 2015]]+Tabel1[[#This Row],[Aandeel gemeente 2015]]</f>
        <v>8676.7599999999893</v>
      </c>
      <c r="H72" s="2">
        <v>1606.25</v>
      </c>
      <c r="I72" s="2">
        <v>6923.55</v>
      </c>
      <c r="J72" s="5">
        <f>Tabel1[[#This Row],[Aandeel provincie 2016]]+Tabel1[[#This Row],[Aandeel gemeente 2016]]</f>
        <v>8529.7999999999993</v>
      </c>
      <c r="K72" s="2">
        <v>1604.6</v>
      </c>
      <c r="L72" s="2">
        <v>6916.3599999999897</v>
      </c>
      <c r="M72" s="5">
        <f>Tabel1[[#This Row],[Aandeel provincie 2017]]+Tabel1[[#This Row],[Aandeel gemeente 2017]]</f>
        <v>8520.95999999999</v>
      </c>
    </row>
    <row r="73" spans="1:13" x14ac:dyDescent="0.25">
      <c r="A73" s="1" t="s">
        <v>69</v>
      </c>
      <c r="B73" s="2">
        <v>1935.3799999999999</v>
      </c>
      <c r="C73" s="2">
        <v>8528.8099999999904</v>
      </c>
      <c r="D73" s="5">
        <f>Tabel1[[#This Row],[Aandeel provincie 2014]]+Tabel1[[#This Row],[Aandeel gemeente 2014]]</f>
        <v>10464.18999999999</v>
      </c>
      <c r="E73" s="2">
        <v>1914</v>
      </c>
      <c r="F73" s="2">
        <v>8434.5999999999894</v>
      </c>
      <c r="G73" s="5">
        <f>Tabel1[[#This Row],[Aandeel provincie 2015]]+Tabel1[[#This Row],[Aandeel gemeente 2015]]</f>
        <v>10348.599999999989</v>
      </c>
      <c r="H73" s="2">
        <v>1931.1799999999998</v>
      </c>
      <c r="I73" s="2">
        <v>8510.2599999999911</v>
      </c>
      <c r="J73" s="5">
        <f>Tabel1[[#This Row],[Aandeel provincie 2016]]+Tabel1[[#This Row],[Aandeel gemeente 2016]]</f>
        <v>10441.439999999991</v>
      </c>
      <c r="K73" s="2">
        <v>2303.04</v>
      </c>
      <c r="L73" s="2">
        <v>10148.93</v>
      </c>
      <c r="M73" s="5">
        <f>Tabel1[[#This Row],[Aandeel provincie 2017]]+Tabel1[[#This Row],[Aandeel gemeente 2017]]</f>
        <v>12451.970000000001</v>
      </c>
    </row>
    <row r="74" spans="1:13" x14ac:dyDescent="0.25">
      <c r="A74" s="1" t="s">
        <v>70</v>
      </c>
      <c r="B74" s="2">
        <v>861.13</v>
      </c>
      <c r="C74" s="2">
        <v>3890.7299999999896</v>
      </c>
      <c r="D74" s="5">
        <f>Tabel1[[#This Row],[Aandeel provincie 2014]]+Tabel1[[#This Row],[Aandeel gemeente 2014]]</f>
        <v>4751.8599999999897</v>
      </c>
      <c r="E74" s="2">
        <v>1035.97</v>
      </c>
      <c r="F74" s="2">
        <v>4680.6099999999997</v>
      </c>
      <c r="G74" s="5">
        <f>Tabel1[[#This Row],[Aandeel provincie 2015]]+Tabel1[[#This Row],[Aandeel gemeente 2015]]</f>
        <v>5716.58</v>
      </c>
      <c r="H74" s="2">
        <v>1285.31</v>
      </c>
      <c r="I74" s="2">
        <v>5807.0899999999901</v>
      </c>
      <c r="J74" s="5">
        <f>Tabel1[[#This Row],[Aandeel provincie 2016]]+Tabel1[[#This Row],[Aandeel gemeente 2016]]</f>
        <v>7092.3999999999905</v>
      </c>
      <c r="K74" s="2">
        <v>1310.6699999999998</v>
      </c>
      <c r="L74" s="2">
        <v>5921.71</v>
      </c>
      <c r="M74" s="5">
        <f>Tabel1[[#This Row],[Aandeel provincie 2017]]+Tabel1[[#This Row],[Aandeel gemeente 2017]]</f>
        <v>7232.38</v>
      </c>
    </row>
    <row r="75" spans="1:13" x14ac:dyDescent="0.25">
      <c r="A75" s="1" t="s">
        <v>71</v>
      </c>
      <c r="B75" s="2">
        <v>2618.31</v>
      </c>
      <c r="C75" s="2">
        <v>11538.38</v>
      </c>
      <c r="D75" s="5">
        <f>Tabel1[[#This Row],[Aandeel provincie 2014]]+Tabel1[[#This Row],[Aandeel gemeente 2014]]</f>
        <v>14156.689999999999</v>
      </c>
      <c r="E75" s="2">
        <v>2639.31</v>
      </c>
      <c r="F75" s="2">
        <v>11630.830000000002</v>
      </c>
      <c r="G75" s="5">
        <f>Tabel1[[#This Row],[Aandeel provincie 2015]]+Tabel1[[#This Row],[Aandeel gemeente 2015]]</f>
        <v>14270.140000000001</v>
      </c>
      <c r="H75" s="2">
        <v>4355.7</v>
      </c>
      <c r="I75" s="2">
        <v>19194.61</v>
      </c>
      <c r="J75" s="5">
        <f>Tabel1[[#This Row],[Aandeel provincie 2016]]+Tabel1[[#This Row],[Aandeel gemeente 2016]]</f>
        <v>23550.31</v>
      </c>
      <c r="K75" s="2">
        <v>2696.21</v>
      </c>
      <c r="L75" s="2">
        <v>11881.6899999999</v>
      </c>
      <c r="M75" s="5">
        <f>Tabel1[[#This Row],[Aandeel provincie 2017]]+Tabel1[[#This Row],[Aandeel gemeente 2017]]</f>
        <v>14577.8999999999</v>
      </c>
    </row>
    <row r="76" spans="1:13" x14ac:dyDescent="0.25">
      <c r="A76" s="1" t="s">
        <v>72</v>
      </c>
      <c r="B76" s="2">
        <v>8786.27</v>
      </c>
      <c r="C76" s="2">
        <v>35447.979999999996</v>
      </c>
      <c r="D76" s="5">
        <f>Tabel1[[#This Row],[Aandeel provincie 2014]]+Tabel1[[#This Row],[Aandeel gemeente 2014]]</f>
        <v>44234.25</v>
      </c>
      <c r="E76" s="2">
        <v>5365.9</v>
      </c>
      <c r="F76" s="2">
        <v>21648.529999999901</v>
      </c>
      <c r="G76" s="5">
        <f>Tabel1[[#This Row],[Aandeel provincie 2015]]+Tabel1[[#This Row],[Aandeel gemeente 2015]]</f>
        <v>27014.429999999898</v>
      </c>
      <c r="H76" s="2">
        <v>6441.26</v>
      </c>
      <c r="I76" s="2">
        <v>27763.979999999898</v>
      </c>
      <c r="J76" s="5">
        <f>Tabel1[[#This Row],[Aandeel provincie 2016]]+Tabel1[[#This Row],[Aandeel gemeente 2016]]</f>
        <v>34205.239999999896</v>
      </c>
      <c r="K76" s="2">
        <v>3979.3</v>
      </c>
      <c r="L76" s="2">
        <v>17152.2</v>
      </c>
      <c r="M76" s="5">
        <f>Tabel1[[#This Row],[Aandeel provincie 2017]]+Tabel1[[#This Row],[Aandeel gemeente 2017]]</f>
        <v>21131.5</v>
      </c>
    </row>
    <row r="77" spans="1:13" x14ac:dyDescent="0.25">
      <c r="A77" s="1" t="s">
        <v>73</v>
      </c>
      <c r="B77" s="2">
        <v>604.01</v>
      </c>
      <c r="C77" s="2">
        <v>2728.8900000000003</v>
      </c>
      <c r="D77" s="5">
        <f>Tabel1[[#This Row],[Aandeel provincie 2014]]+Tabel1[[#This Row],[Aandeel gemeente 2014]]</f>
        <v>3332.9000000000005</v>
      </c>
      <c r="E77" s="2">
        <v>752.86999999999989</v>
      </c>
      <c r="F77" s="2">
        <v>3401.49</v>
      </c>
      <c r="G77" s="5">
        <f>Tabel1[[#This Row],[Aandeel provincie 2015]]+Tabel1[[#This Row],[Aandeel gemeente 2015]]</f>
        <v>4154.3599999999997</v>
      </c>
      <c r="H77" s="2">
        <v>1401.74</v>
      </c>
      <c r="I77" s="2">
        <v>6333.2199999999993</v>
      </c>
      <c r="J77" s="5">
        <f>Tabel1[[#This Row],[Aandeel provincie 2016]]+Tabel1[[#This Row],[Aandeel gemeente 2016]]</f>
        <v>7734.9599999999991</v>
      </c>
      <c r="K77" s="2">
        <v>1242.81</v>
      </c>
      <c r="L77" s="2">
        <v>5615.16</v>
      </c>
      <c r="M77" s="5">
        <f>Tabel1[[#This Row],[Aandeel provincie 2017]]+Tabel1[[#This Row],[Aandeel gemeente 2017]]</f>
        <v>6857.9699999999993</v>
      </c>
    </row>
    <row r="78" spans="1:13" x14ac:dyDescent="0.25">
      <c r="A78" s="1" t="s">
        <v>74</v>
      </c>
      <c r="B78" s="2">
        <v>52065.960000000006</v>
      </c>
      <c r="C78" s="2">
        <v>175728.65999999997</v>
      </c>
      <c r="D78" s="5">
        <f>Tabel1[[#This Row],[Aandeel provincie 2014]]+Tabel1[[#This Row],[Aandeel gemeente 2014]]</f>
        <v>227794.62</v>
      </c>
      <c r="E78" s="2">
        <v>49206.239999999998</v>
      </c>
      <c r="F78" s="2">
        <v>166077.02000000008</v>
      </c>
      <c r="G78" s="5">
        <f>Tabel1[[#This Row],[Aandeel provincie 2015]]+Tabel1[[#This Row],[Aandeel gemeente 2015]]</f>
        <v>215283.26000000007</v>
      </c>
      <c r="H78" s="2">
        <v>51360.520000000004</v>
      </c>
      <c r="I78" s="2">
        <v>173347.83999999898</v>
      </c>
      <c r="J78" s="5">
        <f>Tabel1[[#This Row],[Aandeel provincie 2016]]+Tabel1[[#This Row],[Aandeel gemeente 2016]]</f>
        <v>224708.359999999</v>
      </c>
      <c r="K78" s="2">
        <v>52619.880000000005</v>
      </c>
      <c r="L78" s="2">
        <v>177598.21999999901</v>
      </c>
      <c r="M78" s="5">
        <f>Tabel1[[#This Row],[Aandeel provincie 2017]]+Tabel1[[#This Row],[Aandeel gemeente 2017]]</f>
        <v>230218.09999999902</v>
      </c>
    </row>
    <row r="79" spans="1:13" x14ac:dyDescent="0.25">
      <c r="A79" s="1" t="s">
        <v>75</v>
      </c>
      <c r="B79" s="2">
        <v>81078.210000000006</v>
      </c>
      <c r="C79" s="2">
        <v>398122.91999999975</v>
      </c>
      <c r="D79" s="5">
        <f>Tabel1[[#This Row],[Aandeel provincie 2014]]+Tabel1[[#This Row],[Aandeel gemeente 2014]]</f>
        <v>479201.12999999977</v>
      </c>
      <c r="E79" s="2">
        <v>93198.709999999992</v>
      </c>
      <c r="F79" s="2">
        <v>457678.04999999981</v>
      </c>
      <c r="G79" s="5">
        <f>Tabel1[[#This Row],[Aandeel provincie 2015]]+Tabel1[[#This Row],[Aandeel gemeente 2015]]</f>
        <v>550876.75999999978</v>
      </c>
      <c r="H79" s="2">
        <v>92984.45</v>
      </c>
      <c r="I79" s="2">
        <v>456622.04000000091</v>
      </c>
      <c r="J79" s="5">
        <f>Tabel1[[#This Row],[Aandeel provincie 2016]]+Tabel1[[#This Row],[Aandeel gemeente 2016]]</f>
        <v>549606.49000000092</v>
      </c>
      <c r="K79" s="2">
        <v>101492.23</v>
      </c>
      <c r="L79" s="2">
        <v>498213.27999999997</v>
      </c>
      <c r="M79" s="5">
        <f>Tabel1[[#This Row],[Aandeel provincie 2017]]+Tabel1[[#This Row],[Aandeel gemeente 2017]]</f>
        <v>599705.51</v>
      </c>
    </row>
    <row r="80" spans="1:13" x14ac:dyDescent="0.25">
      <c r="A80" s="1" t="s">
        <v>76</v>
      </c>
      <c r="B80" s="2">
        <v>2120.44</v>
      </c>
      <c r="C80" s="2">
        <v>10063.19</v>
      </c>
      <c r="D80" s="5">
        <f>Tabel1[[#This Row],[Aandeel provincie 2014]]+Tabel1[[#This Row],[Aandeel gemeente 2014]]</f>
        <v>12183.630000000001</v>
      </c>
      <c r="E80" s="2">
        <v>2259.42</v>
      </c>
      <c r="F80" s="2">
        <v>10722.6</v>
      </c>
      <c r="G80" s="5">
        <f>Tabel1[[#This Row],[Aandeel provincie 2015]]+Tabel1[[#This Row],[Aandeel gemeente 2015]]</f>
        <v>12982.02</v>
      </c>
      <c r="H80" s="2">
        <v>1645.95</v>
      </c>
      <c r="I80" s="2">
        <v>7811.22</v>
      </c>
      <c r="J80" s="5">
        <f>Tabel1[[#This Row],[Aandeel provincie 2016]]+Tabel1[[#This Row],[Aandeel gemeente 2016]]</f>
        <v>9457.17</v>
      </c>
      <c r="K80" s="2">
        <v>1954.38</v>
      </c>
      <c r="L80" s="2">
        <v>9274.98</v>
      </c>
      <c r="M80" s="5">
        <f>Tabel1[[#This Row],[Aandeel provincie 2017]]+Tabel1[[#This Row],[Aandeel gemeente 2017]]</f>
        <v>11229.36</v>
      </c>
    </row>
    <row r="81" spans="1:13" x14ac:dyDescent="0.25">
      <c r="A81" s="1" t="s">
        <v>77</v>
      </c>
      <c r="B81" s="2">
        <v>726.03999999999985</v>
      </c>
      <c r="C81" s="2">
        <v>2995.2200000000003</v>
      </c>
      <c r="D81" s="5">
        <f>Tabel1[[#This Row],[Aandeel provincie 2014]]+Tabel1[[#This Row],[Aandeel gemeente 2014]]</f>
        <v>3721.26</v>
      </c>
      <c r="E81" s="2">
        <v>746.6</v>
      </c>
      <c r="F81" s="2">
        <v>3080.0499999999993</v>
      </c>
      <c r="G81" s="5">
        <f>Tabel1[[#This Row],[Aandeel provincie 2015]]+Tabel1[[#This Row],[Aandeel gemeente 2015]]</f>
        <v>3826.6499999999992</v>
      </c>
      <c r="H81" s="2">
        <v>756.4</v>
      </c>
      <c r="I81" s="2">
        <v>3120.3</v>
      </c>
      <c r="J81" s="5">
        <f>Tabel1[[#This Row],[Aandeel provincie 2016]]+Tabel1[[#This Row],[Aandeel gemeente 2016]]</f>
        <v>3876.7000000000003</v>
      </c>
      <c r="K81" s="2">
        <v>778.88</v>
      </c>
      <c r="L81" s="2">
        <v>3212.99</v>
      </c>
      <c r="M81" s="5">
        <f>Tabel1[[#This Row],[Aandeel provincie 2017]]+Tabel1[[#This Row],[Aandeel gemeente 2017]]</f>
        <v>3991.87</v>
      </c>
    </row>
    <row r="82" spans="1:13" x14ac:dyDescent="0.25">
      <c r="A82" s="1" t="s">
        <v>78</v>
      </c>
      <c r="B82" s="2">
        <v>3892.69</v>
      </c>
      <c r="C82" s="2">
        <v>16447.97</v>
      </c>
      <c r="D82" s="5">
        <f>Tabel1[[#This Row],[Aandeel provincie 2014]]+Tabel1[[#This Row],[Aandeel gemeente 2014]]</f>
        <v>20340.66</v>
      </c>
      <c r="E82" s="2">
        <v>3285.7799999999997</v>
      </c>
      <c r="F82" s="2">
        <v>13883.57</v>
      </c>
      <c r="G82" s="5">
        <f>Tabel1[[#This Row],[Aandeel provincie 2015]]+Tabel1[[#This Row],[Aandeel gemeente 2015]]</f>
        <v>17169.349999999999</v>
      </c>
      <c r="H82" s="2">
        <v>3332.53</v>
      </c>
      <c r="I82" s="2">
        <v>14081.1</v>
      </c>
      <c r="J82" s="5">
        <f>Tabel1[[#This Row],[Aandeel provincie 2016]]+Tabel1[[#This Row],[Aandeel gemeente 2016]]</f>
        <v>17413.63</v>
      </c>
      <c r="K82" s="2">
        <v>3201.89</v>
      </c>
      <c r="L82" s="2">
        <v>13529.13</v>
      </c>
      <c r="M82" s="5">
        <f>Tabel1[[#This Row],[Aandeel provincie 2017]]+Tabel1[[#This Row],[Aandeel gemeente 2017]]</f>
        <v>16731.02</v>
      </c>
    </row>
    <row r="83" spans="1:13" x14ac:dyDescent="0.25">
      <c r="A83" s="1" t="s">
        <v>79</v>
      </c>
      <c r="B83" s="2">
        <v>1147.2600000000002</v>
      </c>
      <c r="C83" s="2">
        <v>4146.7700000000004</v>
      </c>
      <c r="D83" s="5">
        <f>Tabel1[[#This Row],[Aandeel provincie 2014]]+Tabel1[[#This Row],[Aandeel gemeente 2014]]</f>
        <v>5294.0300000000007</v>
      </c>
      <c r="E83" s="2">
        <v>1311.44</v>
      </c>
      <c r="F83" s="2">
        <v>4740.1499999999996</v>
      </c>
      <c r="G83" s="5">
        <f>Tabel1[[#This Row],[Aandeel provincie 2015]]+Tabel1[[#This Row],[Aandeel gemeente 2015]]</f>
        <v>6051.59</v>
      </c>
      <c r="H83" s="2">
        <v>1319.31</v>
      </c>
      <c r="I83" s="2">
        <v>4768.59</v>
      </c>
      <c r="J83" s="5">
        <f>Tabel1[[#This Row],[Aandeel provincie 2016]]+Tabel1[[#This Row],[Aandeel gemeente 2016]]</f>
        <v>6087.9</v>
      </c>
      <c r="K83" s="2">
        <v>1399.4799999999998</v>
      </c>
      <c r="L83" s="2">
        <v>5058.41</v>
      </c>
      <c r="M83" s="5">
        <f>Tabel1[[#This Row],[Aandeel provincie 2017]]+Tabel1[[#This Row],[Aandeel gemeente 2017]]</f>
        <v>6457.8899999999994</v>
      </c>
    </row>
    <row r="84" spans="1:13" x14ac:dyDescent="0.25">
      <c r="A84" s="1" t="s">
        <v>80</v>
      </c>
      <c r="B84" s="2">
        <v>266.07</v>
      </c>
      <c r="C84" s="2">
        <v>1001.8</v>
      </c>
      <c r="D84" s="5">
        <f>Tabel1[[#This Row],[Aandeel provincie 2014]]+Tabel1[[#This Row],[Aandeel gemeente 2014]]</f>
        <v>1267.8699999999999</v>
      </c>
      <c r="E84" s="2">
        <v>266.89999999999998</v>
      </c>
      <c r="F84" s="2">
        <v>1004.9199999999989</v>
      </c>
      <c r="G84" s="5">
        <f>Tabel1[[#This Row],[Aandeel provincie 2015]]+Tabel1[[#This Row],[Aandeel gemeente 2015]]</f>
        <v>1271.8199999999988</v>
      </c>
      <c r="H84" s="2">
        <v>2446.87</v>
      </c>
      <c r="I84" s="2">
        <v>9212.67</v>
      </c>
      <c r="J84" s="5">
        <f>Tabel1[[#This Row],[Aandeel provincie 2016]]+Tabel1[[#This Row],[Aandeel gemeente 2016]]</f>
        <v>11659.54</v>
      </c>
      <c r="K84" s="2">
        <v>485.75</v>
      </c>
      <c r="L84" s="2">
        <v>1828.93</v>
      </c>
      <c r="M84" s="5">
        <f>Tabel1[[#This Row],[Aandeel provincie 2017]]+Tabel1[[#This Row],[Aandeel gemeente 2017]]</f>
        <v>2314.6800000000003</v>
      </c>
    </row>
    <row r="85" spans="1:13" x14ac:dyDescent="0.25">
      <c r="A85" s="1" t="s">
        <v>81</v>
      </c>
      <c r="B85" s="2">
        <v>7397.46</v>
      </c>
      <c r="C85" s="2">
        <v>20053.4199999999</v>
      </c>
      <c r="D85" s="5">
        <f>Tabel1[[#This Row],[Aandeel provincie 2014]]+Tabel1[[#This Row],[Aandeel gemeente 2014]]</f>
        <v>27450.879999999899</v>
      </c>
      <c r="E85" s="2">
        <v>7225.619999999999</v>
      </c>
      <c r="F85" s="2">
        <v>19587.579999999998</v>
      </c>
      <c r="G85" s="5">
        <f>Tabel1[[#This Row],[Aandeel provincie 2015]]+Tabel1[[#This Row],[Aandeel gemeente 2015]]</f>
        <v>26813.199999999997</v>
      </c>
      <c r="H85" s="2">
        <v>6987.67</v>
      </c>
      <c r="I85" s="2">
        <v>18942.460000000003</v>
      </c>
      <c r="J85" s="5">
        <f>Tabel1[[#This Row],[Aandeel provincie 2016]]+Tabel1[[#This Row],[Aandeel gemeente 2016]]</f>
        <v>25930.130000000005</v>
      </c>
      <c r="K85" s="2">
        <v>1074.25</v>
      </c>
      <c r="L85" s="2">
        <v>2912.13</v>
      </c>
      <c r="M85" s="5">
        <f>Tabel1[[#This Row],[Aandeel provincie 2017]]+Tabel1[[#This Row],[Aandeel gemeente 2017]]</f>
        <v>3986.38</v>
      </c>
    </row>
    <row r="86" spans="1:13" x14ac:dyDescent="0.25">
      <c r="A86" s="1" t="s">
        <v>82</v>
      </c>
      <c r="B86" s="2">
        <v>778.3900000000001</v>
      </c>
      <c r="C86" s="2">
        <v>3623.4199999999901</v>
      </c>
      <c r="D86" s="5">
        <f>Tabel1[[#This Row],[Aandeel provincie 2014]]+Tabel1[[#This Row],[Aandeel gemeente 2014]]</f>
        <v>4401.8099999999904</v>
      </c>
      <c r="E86" s="2">
        <v>780.88</v>
      </c>
      <c r="F86" s="2">
        <v>3635.0499999999902</v>
      </c>
      <c r="G86" s="5">
        <f>Tabel1[[#This Row],[Aandeel provincie 2015]]+Tabel1[[#This Row],[Aandeel gemeente 2015]]</f>
        <v>4415.9299999999903</v>
      </c>
      <c r="H86" s="2">
        <v>1035.53</v>
      </c>
      <c r="I86" s="2">
        <v>4820.6099999999897</v>
      </c>
      <c r="J86" s="5">
        <f>Tabel1[[#This Row],[Aandeel provincie 2016]]+Tabel1[[#This Row],[Aandeel gemeente 2016]]</f>
        <v>5856.1399999999894</v>
      </c>
      <c r="K86" s="2">
        <v>1062.56</v>
      </c>
      <c r="L86" s="2">
        <v>4946.3399999999883</v>
      </c>
      <c r="M86" s="5">
        <f>Tabel1[[#This Row],[Aandeel provincie 2017]]+Tabel1[[#This Row],[Aandeel gemeente 2017]]</f>
        <v>6008.8999999999887</v>
      </c>
    </row>
    <row r="87" spans="1:13" x14ac:dyDescent="0.25">
      <c r="A87" s="1" t="s">
        <v>83</v>
      </c>
      <c r="B87" s="2">
        <v>603.08000000000004</v>
      </c>
      <c r="C87" s="2">
        <v>2179.84</v>
      </c>
      <c r="D87" s="5">
        <f>Tabel1[[#This Row],[Aandeel provincie 2014]]+Tabel1[[#This Row],[Aandeel gemeente 2014]]</f>
        <v>2782.92</v>
      </c>
      <c r="E87" s="2">
        <v>733.82</v>
      </c>
      <c r="F87" s="2">
        <v>2652.4100000000003</v>
      </c>
      <c r="G87" s="5">
        <f>Tabel1[[#This Row],[Aandeel provincie 2015]]+Tabel1[[#This Row],[Aandeel gemeente 2015]]</f>
        <v>3386.2300000000005</v>
      </c>
      <c r="H87" s="2">
        <v>311.48</v>
      </c>
      <c r="I87" s="2">
        <v>1125.8999999999901</v>
      </c>
      <c r="J87" s="5">
        <f>Tabel1[[#This Row],[Aandeel provincie 2016]]+Tabel1[[#This Row],[Aandeel gemeente 2016]]</f>
        <v>1437.3799999999901</v>
      </c>
      <c r="K87" s="2">
        <v>317.3</v>
      </c>
      <c r="L87" s="2">
        <v>1146.77</v>
      </c>
      <c r="M87" s="5">
        <f>Tabel1[[#This Row],[Aandeel provincie 2017]]+Tabel1[[#This Row],[Aandeel gemeente 2017]]</f>
        <v>1464.07</v>
      </c>
    </row>
    <row r="88" spans="1:13" x14ac:dyDescent="0.25">
      <c r="A88" s="1" t="s">
        <v>84</v>
      </c>
      <c r="B88" s="2">
        <v>178.20999999999998</v>
      </c>
      <c r="C88" s="2">
        <v>755.29999999999802</v>
      </c>
      <c r="D88" s="5">
        <f>Tabel1[[#This Row],[Aandeel provincie 2014]]+Tabel1[[#This Row],[Aandeel gemeente 2014]]</f>
        <v>933.50999999999794</v>
      </c>
      <c r="E88" s="2">
        <v>255.64</v>
      </c>
      <c r="F88" s="2">
        <v>1083.4299999999989</v>
      </c>
      <c r="G88" s="5">
        <f>Tabel1[[#This Row],[Aandeel provincie 2015]]+Tabel1[[#This Row],[Aandeel gemeente 2015]]</f>
        <v>1339.0699999999988</v>
      </c>
      <c r="H88" s="2">
        <v>491.94</v>
      </c>
      <c r="I88" s="2">
        <v>2084.5300000000002</v>
      </c>
      <c r="J88" s="5">
        <f>Tabel1[[#This Row],[Aandeel provincie 2016]]+Tabel1[[#This Row],[Aandeel gemeente 2016]]</f>
        <v>2576.4700000000003</v>
      </c>
      <c r="K88" s="2">
        <v>782.99</v>
      </c>
      <c r="L88" s="2">
        <v>3317.69</v>
      </c>
      <c r="M88" s="5">
        <f>Tabel1[[#This Row],[Aandeel provincie 2017]]+Tabel1[[#This Row],[Aandeel gemeente 2017]]</f>
        <v>4100.68</v>
      </c>
    </row>
    <row r="89" spans="1:13" x14ac:dyDescent="0.25">
      <c r="A89" s="1" t="s">
        <v>85</v>
      </c>
      <c r="B89" s="2">
        <v>4377.92</v>
      </c>
      <c r="C89" s="2">
        <v>16406.889999999992</v>
      </c>
      <c r="D89" s="5">
        <f>Tabel1[[#This Row],[Aandeel provincie 2014]]+Tabel1[[#This Row],[Aandeel gemeente 2014]]</f>
        <v>20784.80999999999</v>
      </c>
      <c r="E89" s="2">
        <v>4353</v>
      </c>
      <c r="F89" s="2">
        <v>16313.349999999989</v>
      </c>
      <c r="G89" s="5">
        <f>Tabel1[[#This Row],[Aandeel provincie 2015]]+Tabel1[[#This Row],[Aandeel gemeente 2015]]</f>
        <v>20666.349999999991</v>
      </c>
      <c r="H89" s="2">
        <v>4399</v>
      </c>
      <c r="I89" s="2">
        <v>16485.849999999999</v>
      </c>
      <c r="J89" s="5">
        <f>Tabel1[[#This Row],[Aandeel provincie 2016]]+Tabel1[[#This Row],[Aandeel gemeente 2016]]</f>
        <v>20884.849999999999</v>
      </c>
      <c r="K89" s="2">
        <v>4446.24</v>
      </c>
      <c r="L89" s="2">
        <v>16662.849999999999</v>
      </c>
      <c r="M89" s="5">
        <f>Tabel1[[#This Row],[Aandeel provincie 2017]]+Tabel1[[#This Row],[Aandeel gemeente 2017]]</f>
        <v>21109.089999999997</v>
      </c>
    </row>
    <row r="90" spans="1:13" x14ac:dyDescent="0.25">
      <c r="A90" s="1" t="s">
        <v>86</v>
      </c>
      <c r="B90" s="2">
        <v>4904.2</v>
      </c>
      <c r="C90" s="2">
        <v>23339.199999999986</v>
      </c>
      <c r="D90" s="5">
        <f>Tabel1[[#This Row],[Aandeel provincie 2014]]+Tabel1[[#This Row],[Aandeel gemeente 2014]]</f>
        <v>28243.399999999987</v>
      </c>
      <c r="E90" s="2">
        <v>4913.09</v>
      </c>
      <c r="F90" s="2">
        <v>23381.549999999992</v>
      </c>
      <c r="G90" s="5">
        <f>Tabel1[[#This Row],[Aandeel provincie 2015]]+Tabel1[[#This Row],[Aandeel gemeente 2015]]</f>
        <v>28294.639999999992</v>
      </c>
      <c r="H90" s="2">
        <v>8095.46</v>
      </c>
      <c r="I90" s="2">
        <v>38282.79</v>
      </c>
      <c r="J90" s="5">
        <f>Tabel1[[#This Row],[Aandeel provincie 2016]]+Tabel1[[#This Row],[Aandeel gemeente 2016]]</f>
        <v>46378.25</v>
      </c>
      <c r="K90" s="2">
        <v>251.36</v>
      </c>
      <c r="L90" s="2">
        <v>1181.08</v>
      </c>
      <c r="M90" s="5">
        <f>Tabel1[[#This Row],[Aandeel provincie 2017]]+Tabel1[[#This Row],[Aandeel gemeente 2017]]</f>
        <v>1432.44</v>
      </c>
    </row>
    <row r="91" spans="1:13" x14ac:dyDescent="0.25">
      <c r="A91" s="1" t="s">
        <v>87</v>
      </c>
      <c r="B91" s="2">
        <v>1704.56</v>
      </c>
      <c r="C91" s="2">
        <v>5752.85</v>
      </c>
      <c r="D91" s="5">
        <f>Tabel1[[#This Row],[Aandeel provincie 2014]]+Tabel1[[#This Row],[Aandeel gemeente 2014]]</f>
        <v>7457.41</v>
      </c>
      <c r="E91" s="2">
        <v>2720.32</v>
      </c>
      <c r="F91" s="2">
        <v>9181.0799999999981</v>
      </c>
      <c r="G91" s="5">
        <f>Tabel1[[#This Row],[Aandeel provincie 2015]]+Tabel1[[#This Row],[Aandeel gemeente 2015]]</f>
        <v>11901.399999999998</v>
      </c>
      <c r="H91" s="2">
        <v>2121.84</v>
      </c>
      <c r="I91" s="2">
        <v>7161.28999999997</v>
      </c>
      <c r="J91" s="5">
        <f>Tabel1[[#This Row],[Aandeel provincie 2016]]+Tabel1[[#This Row],[Aandeel gemeente 2016]]</f>
        <v>9283.1299999999701</v>
      </c>
      <c r="K91" s="2">
        <v>2152.3599999999997</v>
      </c>
      <c r="L91" s="2">
        <v>6995.17</v>
      </c>
      <c r="M91" s="5">
        <f>Tabel1[[#This Row],[Aandeel provincie 2017]]+Tabel1[[#This Row],[Aandeel gemeente 2017]]</f>
        <v>9147.5299999999988</v>
      </c>
    </row>
    <row r="92" spans="1:13" x14ac:dyDescent="0.25">
      <c r="A92" s="1" t="s">
        <v>88</v>
      </c>
      <c r="B92" s="2">
        <v>6287.52</v>
      </c>
      <c r="C92" s="2">
        <v>35167.449999999983</v>
      </c>
      <c r="D92" s="5">
        <f>Tabel1[[#This Row],[Aandeel provincie 2014]]+Tabel1[[#This Row],[Aandeel gemeente 2014]]</f>
        <v>41454.969999999987</v>
      </c>
      <c r="E92" s="2">
        <v>8981.64</v>
      </c>
      <c r="F92" s="2">
        <v>50236.269999999982</v>
      </c>
      <c r="G92" s="5">
        <f>Tabel1[[#This Row],[Aandeel provincie 2015]]+Tabel1[[#This Row],[Aandeel gemeente 2015]]</f>
        <v>59217.909999999982</v>
      </c>
      <c r="H92" s="2">
        <v>6383.45</v>
      </c>
      <c r="I92" s="2">
        <v>35704.019999999997</v>
      </c>
      <c r="J92" s="5">
        <f>Tabel1[[#This Row],[Aandeel provincie 2016]]+Tabel1[[#This Row],[Aandeel gemeente 2016]]</f>
        <v>42087.469999999994</v>
      </c>
      <c r="K92" s="2">
        <v>6331.5199999999995</v>
      </c>
      <c r="L92" s="2">
        <v>35413.599999999897</v>
      </c>
      <c r="M92" s="5">
        <f>Tabel1[[#This Row],[Aandeel provincie 2017]]+Tabel1[[#This Row],[Aandeel gemeente 2017]]</f>
        <v>41745.119999999893</v>
      </c>
    </row>
    <row r="93" spans="1:13" x14ac:dyDescent="0.25">
      <c r="A93" s="1" t="s">
        <v>89</v>
      </c>
      <c r="B93" s="2">
        <v>10169.280000000001</v>
      </c>
      <c r="C93" s="2">
        <v>22880.87999999999</v>
      </c>
      <c r="D93" s="5">
        <f>Tabel1[[#This Row],[Aandeel provincie 2014]]+Tabel1[[#This Row],[Aandeel gemeente 2014]]</f>
        <v>33050.159999999989</v>
      </c>
      <c r="E93" s="2">
        <v>10241.640000000001</v>
      </c>
      <c r="F93" s="2">
        <v>25476.07</v>
      </c>
      <c r="G93" s="5">
        <f>Tabel1[[#This Row],[Aandeel provincie 2015]]+Tabel1[[#This Row],[Aandeel gemeente 2015]]</f>
        <v>35717.71</v>
      </c>
      <c r="H93" s="2">
        <v>7450.6</v>
      </c>
      <c r="I93" s="2">
        <v>18533.369999999901</v>
      </c>
      <c r="J93" s="5">
        <f>Tabel1[[#This Row],[Aandeel provincie 2016]]+Tabel1[[#This Row],[Aandeel gemeente 2016]]</f>
        <v>25983.969999999899</v>
      </c>
      <c r="K93" s="2">
        <v>4692.4799999999996</v>
      </c>
      <c r="L93" s="2">
        <v>11672.48</v>
      </c>
      <c r="M93" s="5">
        <f>Tabel1[[#This Row],[Aandeel provincie 2017]]+Tabel1[[#This Row],[Aandeel gemeente 2017]]</f>
        <v>16364.96</v>
      </c>
    </row>
    <row r="94" spans="1:13" x14ac:dyDescent="0.25">
      <c r="A94" s="1" t="s">
        <v>90</v>
      </c>
      <c r="B94" s="2">
        <v>6664.7999999999993</v>
      </c>
      <c r="C94" s="2">
        <v>33793.450000000004</v>
      </c>
      <c r="D94" s="5">
        <f>Tabel1[[#This Row],[Aandeel provincie 2014]]+Tabel1[[#This Row],[Aandeel gemeente 2014]]</f>
        <v>40458.25</v>
      </c>
      <c r="E94" s="2">
        <v>9809.2000000000007</v>
      </c>
      <c r="F94" s="2">
        <v>49736.749999999978</v>
      </c>
      <c r="G94" s="5">
        <f>Tabel1[[#This Row],[Aandeel provincie 2015]]+Tabel1[[#This Row],[Aandeel gemeente 2015]]</f>
        <v>59545.949999999983</v>
      </c>
      <c r="H94" s="2">
        <v>1083.25</v>
      </c>
      <c r="I94" s="2">
        <v>5492.51</v>
      </c>
      <c r="J94" s="5">
        <f>Tabel1[[#This Row],[Aandeel provincie 2016]]+Tabel1[[#This Row],[Aandeel gemeente 2016]]</f>
        <v>6575.76</v>
      </c>
      <c r="K94" s="2"/>
      <c r="L94" s="2"/>
      <c r="M94" s="5">
        <f>Tabel1[[#This Row],[Aandeel provincie 2017]]+Tabel1[[#This Row],[Aandeel gemeente 2017]]</f>
        <v>0</v>
      </c>
    </row>
    <row r="95" spans="1:13" x14ac:dyDescent="0.25">
      <c r="A95" s="1" t="s">
        <v>91</v>
      </c>
      <c r="B95" s="2">
        <v>80497.319999999978</v>
      </c>
      <c r="C95" s="2">
        <v>300855.36000000004</v>
      </c>
      <c r="D95" s="5">
        <f>Tabel1[[#This Row],[Aandeel provincie 2014]]+Tabel1[[#This Row],[Aandeel gemeente 2014]]</f>
        <v>381352.68000000005</v>
      </c>
      <c r="E95" s="2">
        <v>66024.52</v>
      </c>
      <c r="F95" s="2">
        <v>246763.43999999997</v>
      </c>
      <c r="G95" s="5">
        <f>Tabel1[[#This Row],[Aandeel provincie 2015]]+Tabel1[[#This Row],[Aandeel gemeente 2015]]</f>
        <v>312787.95999999996</v>
      </c>
      <c r="H95" s="2">
        <v>65732.319999999992</v>
      </c>
      <c r="I95" s="2">
        <v>245674.58</v>
      </c>
      <c r="J95" s="5">
        <f>Tabel1[[#This Row],[Aandeel provincie 2016]]+Tabel1[[#This Row],[Aandeel gemeente 2016]]</f>
        <v>311406.89999999997</v>
      </c>
      <c r="K95" s="2">
        <v>72382.959999999992</v>
      </c>
      <c r="L95" s="2">
        <v>270531.32000000094</v>
      </c>
      <c r="M95" s="5">
        <f>Tabel1[[#This Row],[Aandeel provincie 2017]]+Tabel1[[#This Row],[Aandeel gemeente 2017]]</f>
        <v>342914.28000000096</v>
      </c>
    </row>
    <row r="96" spans="1:13" x14ac:dyDescent="0.25">
      <c r="A96" s="1" t="s">
        <v>92</v>
      </c>
      <c r="B96" s="2">
        <v>2669.6000000000004</v>
      </c>
      <c r="C96" s="2">
        <v>7341.3999999999805</v>
      </c>
      <c r="D96" s="5">
        <f>Tabel1[[#This Row],[Aandeel provincie 2014]]+Tabel1[[#This Row],[Aandeel gemeente 2014]]</f>
        <v>10010.999999999982</v>
      </c>
      <c r="E96" s="2">
        <v>2677.84</v>
      </c>
      <c r="F96" s="2">
        <v>7364.0599999999795</v>
      </c>
      <c r="G96" s="5">
        <f>Tabel1[[#This Row],[Aandeel provincie 2015]]+Tabel1[[#This Row],[Aandeel gemeente 2015]]</f>
        <v>10041.89999999998</v>
      </c>
      <c r="H96" s="2">
        <v>2689.12</v>
      </c>
      <c r="I96" s="2">
        <v>7395.08</v>
      </c>
      <c r="J96" s="5">
        <f>Tabel1[[#This Row],[Aandeel provincie 2016]]+Tabel1[[#This Row],[Aandeel gemeente 2016]]</f>
        <v>10084.200000000001</v>
      </c>
      <c r="K96" s="2">
        <v>2741.48</v>
      </c>
      <c r="L96" s="2">
        <v>7539.0700000000297</v>
      </c>
      <c r="M96" s="5">
        <f>Tabel1[[#This Row],[Aandeel provincie 2017]]+Tabel1[[#This Row],[Aandeel gemeente 2017]]</f>
        <v>10280.55000000003</v>
      </c>
    </row>
    <row r="97" spans="1:13" x14ac:dyDescent="0.25">
      <c r="A97" s="1" t="s">
        <v>93</v>
      </c>
      <c r="B97" s="2">
        <v>4332.88</v>
      </c>
      <c r="C97" s="2">
        <v>17331.449999999979</v>
      </c>
      <c r="D97" s="5">
        <f>Tabel1[[#This Row],[Aandeel provincie 2014]]+Tabel1[[#This Row],[Aandeel gemeente 2014]]</f>
        <v>21664.32999999998</v>
      </c>
      <c r="E97" s="2">
        <v>3706.64</v>
      </c>
      <c r="F97" s="2">
        <v>14826.619999999979</v>
      </c>
      <c r="G97" s="5">
        <f>Tabel1[[#This Row],[Aandeel provincie 2015]]+Tabel1[[#This Row],[Aandeel gemeente 2015]]</f>
        <v>18533.25999999998</v>
      </c>
      <c r="H97" s="2">
        <v>3590.1600000000003</v>
      </c>
      <c r="I97" s="2">
        <v>14360.57</v>
      </c>
      <c r="J97" s="5">
        <f>Tabel1[[#This Row],[Aandeel provincie 2016]]+Tabel1[[#This Row],[Aandeel gemeente 2016]]</f>
        <v>17950.73</v>
      </c>
      <c r="K97" s="2">
        <v>8246.4</v>
      </c>
      <c r="L97" s="2">
        <v>32985.499999999898</v>
      </c>
      <c r="M97" s="5">
        <f>Tabel1[[#This Row],[Aandeel provincie 2017]]+Tabel1[[#This Row],[Aandeel gemeente 2017]]</f>
        <v>41231.8999999999</v>
      </c>
    </row>
    <row r="98" spans="1:13" x14ac:dyDescent="0.25">
      <c r="A98" s="1" t="s">
        <v>94</v>
      </c>
      <c r="B98" s="2">
        <v>2561.5699999999997</v>
      </c>
      <c r="C98" s="2">
        <v>12808.02999999999</v>
      </c>
      <c r="D98" s="5">
        <f>Tabel1[[#This Row],[Aandeel provincie 2014]]+Tabel1[[#This Row],[Aandeel gemeente 2014]]</f>
        <v>15369.599999999989</v>
      </c>
      <c r="E98" s="2">
        <v>2567.5100000000002</v>
      </c>
      <c r="F98" s="2">
        <v>12837.650000000001</v>
      </c>
      <c r="G98" s="5">
        <f>Tabel1[[#This Row],[Aandeel provincie 2015]]+Tabel1[[#This Row],[Aandeel gemeente 2015]]</f>
        <v>15405.160000000002</v>
      </c>
      <c r="H98" s="2">
        <v>2859.79</v>
      </c>
      <c r="I98" s="2">
        <v>14298.819999999901</v>
      </c>
      <c r="J98" s="5">
        <f>Tabel1[[#This Row],[Aandeel provincie 2016]]+Tabel1[[#This Row],[Aandeel gemeente 2016]]</f>
        <v>17158.609999999902</v>
      </c>
      <c r="K98" s="2">
        <v>2919.7799999999997</v>
      </c>
      <c r="L98" s="2">
        <v>14598.799999999901</v>
      </c>
      <c r="M98" s="5">
        <f>Tabel1[[#This Row],[Aandeel provincie 2017]]+Tabel1[[#This Row],[Aandeel gemeente 2017]]</f>
        <v>17518.5799999999</v>
      </c>
    </row>
    <row r="99" spans="1:13" x14ac:dyDescent="0.25">
      <c r="A99" s="1" t="s">
        <v>95</v>
      </c>
      <c r="B99" s="2">
        <v>972.56999999999994</v>
      </c>
      <c r="C99" s="2">
        <v>5198.3199999999897</v>
      </c>
      <c r="D99" s="5">
        <f>Tabel1[[#This Row],[Aandeel provincie 2014]]+Tabel1[[#This Row],[Aandeel gemeente 2014]]</f>
        <v>6170.8899999999894</v>
      </c>
      <c r="E99" s="2">
        <v>777.4</v>
      </c>
      <c r="F99" s="2">
        <v>4155.0099999999993</v>
      </c>
      <c r="G99" s="5">
        <f>Tabel1[[#This Row],[Aandeel provincie 2015]]+Tabel1[[#This Row],[Aandeel gemeente 2015]]</f>
        <v>4932.4099999999989</v>
      </c>
      <c r="H99" s="2">
        <v>813.89</v>
      </c>
      <c r="I99" s="2">
        <v>4349.99999999999</v>
      </c>
      <c r="J99" s="5">
        <f>Tabel1[[#This Row],[Aandeel provincie 2016]]+Tabel1[[#This Row],[Aandeel gemeente 2016]]</f>
        <v>5163.8899999999903</v>
      </c>
      <c r="K99" s="2">
        <v>849.41</v>
      </c>
      <c r="L99" s="2">
        <v>4539.99</v>
      </c>
      <c r="M99" s="5">
        <f>Tabel1[[#This Row],[Aandeel provincie 2017]]+Tabel1[[#This Row],[Aandeel gemeente 2017]]</f>
        <v>5389.4</v>
      </c>
    </row>
    <row r="100" spans="1:13" x14ac:dyDescent="0.25">
      <c r="A100" s="1" t="s">
        <v>96</v>
      </c>
      <c r="B100" s="2">
        <v>14522.68</v>
      </c>
      <c r="C100" s="2">
        <v>61240.21</v>
      </c>
      <c r="D100" s="5">
        <f>Tabel1[[#This Row],[Aandeel provincie 2014]]+Tabel1[[#This Row],[Aandeel gemeente 2014]]</f>
        <v>75762.89</v>
      </c>
      <c r="E100" s="2">
        <v>1424.6399999999999</v>
      </c>
      <c r="F100" s="2">
        <v>6007.56</v>
      </c>
      <c r="G100" s="5">
        <f>Tabel1[[#This Row],[Aandeel provincie 2015]]+Tabel1[[#This Row],[Aandeel gemeente 2015]]</f>
        <v>7432.2000000000007</v>
      </c>
      <c r="H100" s="2">
        <v>0</v>
      </c>
      <c r="I100" s="2">
        <v>0</v>
      </c>
      <c r="J100" s="5">
        <f>Tabel1[[#This Row],[Aandeel provincie 2016]]+Tabel1[[#This Row],[Aandeel gemeente 2016]]</f>
        <v>0</v>
      </c>
      <c r="K100" s="2">
        <v>0</v>
      </c>
      <c r="L100" s="2">
        <v>0</v>
      </c>
      <c r="M100" s="5">
        <f>Tabel1[[#This Row],[Aandeel provincie 2017]]+Tabel1[[#This Row],[Aandeel gemeente 2017]]</f>
        <v>0</v>
      </c>
    </row>
    <row r="101" spans="1:13" x14ac:dyDescent="0.25">
      <c r="A101" s="1" t="s">
        <v>97</v>
      </c>
      <c r="B101" s="2">
        <v>4676.5599999999995</v>
      </c>
      <c r="C101" s="2">
        <v>22576.59</v>
      </c>
      <c r="D101" s="5">
        <f>Tabel1[[#This Row],[Aandeel provincie 2014]]+Tabel1[[#This Row],[Aandeel gemeente 2014]]</f>
        <v>27253.15</v>
      </c>
      <c r="E101" s="2">
        <v>5030.4799999999996</v>
      </c>
      <c r="F101" s="2">
        <v>24285.169999999987</v>
      </c>
      <c r="G101" s="5">
        <f>Tabel1[[#This Row],[Aandeel provincie 2015]]+Tabel1[[#This Row],[Aandeel gemeente 2015]]</f>
        <v>29315.649999999987</v>
      </c>
      <c r="H101" s="2">
        <v>11086.27</v>
      </c>
      <c r="I101" s="2">
        <v>53519.979999999799</v>
      </c>
      <c r="J101" s="5">
        <f>Tabel1[[#This Row],[Aandeel provincie 2016]]+Tabel1[[#This Row],[Aandeel gemeente 2016]]</f>
        <v>64606.249999999796</v>
      </c>
      <c r="K101" s="2">
        <v>11309.42</v>
      </c>
      <c r="L101" s="2">
        <v>54597.289999999899</v>
      </c>
      <c r="M101" s="5">
        <f>Tabel1[[#This Row],[Aandeel provincie 2017]]+Tabel1[[#This Row],[Aandeel gemeente 2017]]</f>
        <v>65906.709999999905</v>
      </c>
    </row>
    <row r="102" spans="1:13" x14ac:dyDescent="0.25">
      <c r="A102" s="1" t="s">
        <v>98</v>
      </c>
      <c r="B102" s="2">
        <v>5061.29</v>
      </c>
      <c r="C102" s="2">
        <v>26178.969999999899</v>
      </c>
      <c r="D102" s="5">
        <f>Tabel1[[#This Row],[Aandeel provincie 2014]]+Tabel1[[#This Row],[Aandeel gemeente 2014]]</f>
        <v>31240.2599999999</v>
      </c>
      <c r="E102" s="2">
        <v>5078.3900000000003</v>
      </c>
      <c r="F102" s="2">
        <v>26267.64</v>
      </c>
      <c r="G102" s="5">
        <f>Tabel1[[#This Row],[Aandeel provincie 2015]]+Tabel1[[#This Row],[Aandeel gemeente 2015]]</f>
        <v>31346.03</v>
      </c>
      <c r="H102" s="2">
        <v>6043.48</v>
      </c>
      <c r="I102" s="2">
        <v>31259.49</v>
      </c>
      <c r="J102" s="5">
        <f>Tabel1[[#This Row],[Aandeel provincie 2016]]+Tabel1[[#This Row],[Aandeel gemeente 2016]]</f>
        <v>37302.97</v>
      </c>
      <c r="K102" s="2">
        <v>2299.44</v>
      </c>
      <c r="L102" s="2">
        <v>11893.699999999901</v>
      </c>
      <c r="M102" s="5">
        <f>Tabel1[[#This Row],[Aandeel provincie 2017]]+Tabel1[[#This Row],[Aandeel gemeente 2017]]</f>
        <v>14193.139999999901</v>
      </c>
    </row>
    <row r="103" spans="1:13" x14ac:dyDescent="0.25">
      <c r="A103" s="1" t="s">
        <v>99</v>
      </c>
      <c r="B103" s="2">
        <v>5863.76</v>
      </c>
      <c r="C103" s="2">
        <v>17591.209999999988</v>
      </c>
      <c r="D103" s="5">
        <f>Tabel1[[#This Row],[Aandeel provincie 2014]]+Tabel1[[#This Row],[Aandeel gemeente 2014]]</f>
        <v>23454.969999999987</v>
      </c>
      <c r="E103" s="2">
        <v>5915</v>
      </c>
      <c r="F103" s="2">
        <v>17745</v>
      </c>
      <c r="G103" s="5">
        <f>Tabel1[[#This Row],[Aandeel provincie 2015]]+Tabel1[[#This Row],[Aandeel gemeente 2015]]</f>
        <v>23660</v>
      </c>
      <c r="H103" s="2">
        <v>5857.24</v>
      </c>
      <c r="I103" s="2">
        <v>17571.72</v>
      </c>
      <c r="J103" s="5">
        <f>Tabel1[[#This Row],[Aandeel provincie 2016]]+Tabel1[[#This Row],[Aandeel gemeente 2016]]</f>
        <v>23428.959999999999</v>
      </c>
      <c r="K103" s="2">
        <v>6081.68</v>
      </c>
      <c r="L103" s="2">
        <v>18245.04</v>
      </c>
      <c r="M103" s="5">
        <f>Tabel1[[#This Row],[Aandeel provincie 2017]]+Tabel1[[#This Row],[Aandeel gemeente 2017]]</f>
        <v>24326.720000000001</v>
      </c>
    </row>
    <row r="104" spans="1:13" x14ac:dyDescent="0.25">
      <c r="A104" s="1" t="s">
        <v>100</v>
      </c>
      <c r="B104" s="2">
        <v>1179.0999999999999</v>
      </c>
      <c r="C104" s="2">
        <v>5149.75</v>
      </c>
      <c r="D104" s="5">
        <f>Tabel1[[#This Row],[Aandeel provincie 2014]]+Tabel1[[#This Row],[Aandeel gemeente 2014]]</f>
        <v>6328.85</v>
      </c>
      <c r="E104" s="2">
        <v>1183.1099999999999</v>
      </c>
      <c r="F104" s="2">
        <v>5167.3099999999995</v>
      </c>
      <c r="G104" s="5">
        <f>Tabel1[[#This Row],[Aandeel provincie 2015]]+Tabel1[[#This Row],[Aandeel gemeente 2015]]</f>
        <v>6350.4199999999992</v>
      </c>
      <c r="H104" s="2">
        <v>352.38</v>
      </c>
      <c r="I104" s="2">
        <v>1539.11</v>
      </c>
      <c r="J104" s="5">
        <f>Tabel1[[#This Row],[Aandeel provincie 2016]]+Tabel1[[#This Row],[Aandeel gemeente 2016]]</f>
        <v>1891.4899999999998</v>
      </c>
      <c r="K104" s="2">
        <v>316.2</v>
      </c>
      <c r="L104" s="2">
        <v>1380.89</v>
      </c>
      <c r="M104" s="5">
        <f>Tabel1[[#This Row],[Aandeel provincie 2017]]+Tabel1[[#This Row],[Aandeel gemeente 2017]]</f>
        <v>1697.0900000000001</v>
      </c>
    </row>
    <row r="105" spans="1:13" x14ac:dyDescent="0.25">
      <c r="A105" s="1" t="s">
        <v>101</v>
      </c>
      <c r="B105" s="2">
        <v>8639.39</v>
      </c>
      <c r="C105" s="2">
        <v>40217.780000000006</v>
      </c>
      <c r="D105" s="5">
        <f>Tabel1[[#This Row],[Aandeel provincie 2014]]+Tabel1[[#This Row],[Aandeel gemeente 2014]]</f>
        <v>48857.170000000006</v>
      </c>
      <c r="E105" s="2">
        <v>8696.98</v>
      </c>
      <c r="F105" s="2">
        <v>40485.919999999991</v>
      </c>
      <c r="G105" s="5">
        <f>Tabel1[[#This Row],[Aandeel provincie 2015]]+Tabel1[[#This Row],[Aandeel gemeente 2015]]</f>
        <v>49182.899999999994</v>
      </c>
      <c r="H105" s="2">
        <v>2699.09</v>
      </c>
      <c r="I105" s="2">
        <v>12564.699999999999</v>
      </c>
      <c r="J105" s="5">
        <f>Tabel1[[#This Row],[Aandeel provincie 2016]]+Tabel1[[#This Row],[Aandeel gemeente 2016]]</f>
        <v>15263.789999999999</v>
      </c>
      <c r="K105" s="2">
        <v>3497.81</v>
      </c>
      <c r="L105" s="2">
        <v>16282.89</v>
      </c>
      <c r="M105" s="5">
        <f>Tabel1[[#This Row],[Aandeel provincie 2017]]+Tabel1[[#This Row],[Aandeel gemeente 2017]]</f>
        <v>19780.7</v>
      </c>
    </row>
    <row r="106" spans="1:13" x14ac:dyDescent="0.25">
      <c r="A106" s="1" t="s">
        <v>102</v>
      </c>
      <c r="B106" s="2">
        <v>3588.9799999999996</v>
      </c>
      <c r="C106" s="2">
        <v>19464.21</v>
      </c>
      <c r="D106" s="5">
        <f>Tabel1[[#This Row],[Aandeel provincie 2014]]+Tabel1[[#This Row],[Aandeel gemeente 2014]]</f>
        <v>23053.19</v>
      </c>
      <c r="E106" s="2">
        <v>985.11999999999989</v>
      </c>
      <c r="F106" s="2">
        <v>5341.6799999999985</v>
      </c>
      <c r="G106" s="5">
        <f>Tabel1[[#This Row],[Aandeel provincie 2015]]+Tabel1[[#This Row],[Aandeel gemeente 2015]]</f>
        <v>6326.7999999999984</v>
      </c>
      <c r="H106" s="2">
        <v>903.34999999999991</v>
      </c>
      <c r="I106" s="2">
        <v>4898.1299999999992</v>
      </c>
      <c r="J106" s="5">
        <f>Tabel1[[#This Row],[Aandeel provincie 2016]]+Tabel1[[#This Row],[Aandeel gemeente 2016]]</f>
        <v>5801.48</v>
      </c>
      <c r="K106" s="2">
        <v>537.54</v>
      </c>
      <c r="L106" s="2">
        <v>2914.1099999999997</v>
      </c>
      <c r="M106" s="5">
        <f>Tabel1[[#This Row],[Aandeel provincie 2017]]+Tabel1[[#This Row],[Aandeel gemeente 2017]]</f>
        <v>3451.6499999999996</v>
      </c>
    </row>
    <row r="107" spans="1:13" x14ac:dyDescent="0.25">
      <c r="A107" s="1" t="s">
        <v>103</v>
      </c>
      <c r="B107" s="2">
        <v>16676.960000000003</v>
      </c>
      <c r="C107" s="2">
        <v>58369.359999999993</v>
      </c>
      <c r="D107" s="5">
        <f>Tabel1[[#This Row],[Aandeel provincie 2014]]+Tabel1[[#This Row],[Aandeel gemeente 2014]]</f>
        <v>75046.319999999992</v>
      </c>
      <c r="E107" s="2">
        <v>16883.28</v>
      </c>
      <c r="F107" s="2">
        <v>59091.479999999981</v>
      </c>
      <c r="G107" s="5">
        <f>Tabel1[[#This Row],[Aandeel provincie 2015]]+Tabel1[[#This Row],[Aandeel gemeente 2015]]</f>
        <v>75974.75999999998</v>
      </c>
      <c r="H107" s="2">
        <v>16896.399999999998</v>
      </c>
      <c r="I107" s="2">
        <v>59137.399999999703</v>
      </c>
      <c r="J107" s="5">
        <f>Tabel1[[#This Row],[Aandeel provincie 2016]]+Tabel1[[#This Row],[Aandeel gemeente 2016]]</f>
        <v>76033.799999999697</v>
      </c>
      <c r="K107" s="2">
        <v>18582.800000000003</v>
      </c>
      <c r="L107" s="2">
        <v>65039.799999999799</v>
      </c>
      <c r="M107" s="5">
        <f>Tabel1[[#This Row],[Aandeel provincie 2017]]+Tabel1[[#This Row],[Aandeel gemeente 2017]]</f>
        <v>83622.599999999802</v>
      </c>
    </row>
    <row r="108" spans="1:13" x14ac:dyDescent="0.25">
      <c r="A108" s="1" t="s">
        <v>104</v>
      </c>
      <c r="B108" s="2">
        <v>2227.7800000000002</v>
      </c>
      <c r="C108" s="2">
        <v>11560.479999999989</v>
      </c>
      <c r="D108" s="5">
        <f>Tabel1[[#This Row],[Aandeel provincie 2014]]+Tabel1[[#This Row],[Aandeel gemeente 2014]]</f>
        <v>13788.259999999989</v>
      </c>
      <c r="E108" s="2">
        <v>1994.5399999999997</v>
      </c>
      <c r="F108" s="2">
        <v>10344.799999999999</v>
      </c>
      <c r="G108" s="5">
        <f>Tabel1[[#This Row],[Aandeel provincie 2015]]+Tabel1[[#This Row],[Aandeel gemeente 2015]]</f>
        <v>12339.339999999998</v>
      </c>
      <c r="H108" s="2">
        <v>821.19</v>
      </c>
      <c r="I108" s="2">
        <v>4229.7</v>
      </c>
      <c r="J108" s="5">
        <f>Tabel1[[#This Row],[Aandeel provincie 2016]]+Tabel1[[#This Row],[Aandeel gemeente 2016]]</f>
        <v>5050.8899999999994</v>
      </c>
      <c r="K108" s="2">
        <v>836.48</v>
      </c>
      <c r="L108" s="2">
        <v>4308.4299999999994</v>
      </c>
      <c r="M108" s="5">
        <f>Tabel1[[#This Row],[Aandeel provincie 2017]]+Tabel1[[#This Row],[Aandeel gemeente 2017]]</f>
        <v>5144.91</v>
      </c>
    </row>
    <row r="109" spans="1:13" x14ac:dyDescent="0.25">
      <c r="A109" s="1" t="s">
        <v>105</v>
      </c>
      <c r="B109" s="2">
        <v>1500.01</v>
      </c>
      <c r="C109" s="2">
        <v>5647.74</v>
      </c>
      <c r="D109" s="5">
        <f>Tabel1[[#This Row],[Aandeel provincie 2014]]+Tabel1[[#This Row],[Aandeel gemeente 2014]]</f>
        <v>7147.75</v>
      </c>
      <c r="E109" s="2">
        <v>1504.73</v>
      </c>
      <c r="F109" s="2">
        <v>5665.4800000000005</v>
      </c>
      <c r="G109" s="5">
        <f>Tabel1[[#This Row],[Aandeel provincie 2015]]+Tabel1[[#This Row],[Aandeel gemeente 2015]]</f>
        <v>7170.2100000000009</v>
      </c>
      <c r="H109" s="2">
        <v>1421.99</v>
      </c>
      <c r="I109" s="2">
        <v>5353.85</v>
      </c>
      <c r="J109" s="5">
        <f>Tabel1[[#This Row],[Aandeel provincie 2016]]+Tabel1[[#This Row],[Aandeel gemeente 2016]]</f>
        <v>6775.84</v>
      </c>
      <c r="K109" s="2">
        <v>1227.7</v>
      </c>
      <c r="L109" s="2">
        <v>4622.46</v>
      </c>
      <c r="M109" s="5">
        <f>Tabel1[[#This Row],[Aandeel provincie 2017]]+Tabel1[[#This Row],[Aandeel gemeente 2017]]</f>
        <v>5850.16</v>
      </c>
    </row>
    <row r="110" spans="1:13" x14ac:dyDescent="0.25">
      <c r="A110" s="1" t="s">
        <v>106</v>
      </c>
      <c r="B110" s="2">
        <v>5952.4</v>
      </c>
      <c r="C110" s="2">
        <v>19716.650000000001</v>
      </c>
      <c r="D110" s="5">
        <f>Tabel1[[#This Row],[Aandeel provincie 2014]]+Tabel1[[#This Row],[Aandeel gemeente 2014]]</f>
        <v>25669.050000000003</v>
      </c>
      <c r="E110" s="2">
        <v>5841.0700000000006</v>
      </c>
      <c r="F110" s="2">
        <v>19347.649999999998</v>
      </c>
      <c r="G110" s="5">
        <f>Tabel1[[#This Row],[Aandeel provincie 2015]]+Tabel1[[#This Row],[Aandeel gemeente 2015]]</f>
        <v>25188.719999999998</v>
      </c>
      <c r="H110" s="2">
        <v>6073.47</v>
      </c>
      <c r="I110" s="2">
        <v>20117.78</v>
      </c>
      <c r="J110" s="5">
        <f>Tabel1[[#This Row],[Aandeel provincie 2016]]+Tabel1[[#This Row],[Aandeel gemeente 2016]]</f>
        <v>26191.25</v>
      </c>
      <c r="K110" s="2">
        <v>6371.72</v>
      </c>
      <c r="L110" s="2">
        <v>21105.65</v>
      </c>
      <c r="M110" s="5">
        <f>Tabel1[[#This Row],[Aandeel provincie 2017]]+Tabel1[[#This Row],[Aandeel gemeente 2017]]</f>
        <v>27477.370000000003</v>
      </c>
    </row>
    <row r="111" spans="1:13" x14ac:dyDescent="0.25">
      <c r="A111" s="1" t="s">
        <v>107</v>
      </c>
      <c r="B111" s="2">
        <v>978.92</v>
      </c>
      <c r="C111" s="2">
        <v>3548.74</v>
      </c>
      <c r="D111" s="5">
        <f>Tabel1[[#This Row],[Aandeel provincie 2014]]+Tabel1[[#This Row],[Aandeel gemeente 2014]]</f>
        <v>4527.66</v>
      </c>
      <c r="E111" s="2">
        <v>924.2</v>
      </c>
      <c r="F111" s="2">
        <v>3350.38</v>
      </c>
      <c r="G111" s="5">
        <f>Tabel1[[#This Row],[Aandeel provincie 2015]]+Tabel1[[#This Row],[Aandeel gemeente 2015]]</f>
        <v>4274.58</v>
      </c>
      <c r="H111" s="2">
        <v>931.72</v>
      </c>
      <c r="I111" s="2">
        <v>3377.49</v>
      </c>
      <c r="J111" s="5">
        <f>Tabel1[[#This Row],[Aandeel provincie 2016]]+Tabel1[[#This Row],[Aandeel gemeente 2016]]</f>
        <v>4309.21</v>
      </c>
      <c r="K111" s="2">
        <v>1153.8</v>
      </c>
      <c r="L111" s="2">
        <v>4182.51</v>
      </c>
      <c r="M111" s="5">
        <f>Tabel1[[#This Row],[Aandeel provincie 2017]]+Tabel1[[#This Row],[Aandeel gemeente 2017]]</f>
        <v>5336.31</v>
      </c>
    </row>
    <row r="112" spans="1:13" x14ac:dyDescent="0.25">
      <c r="A112" s="1" t="s">
        <v>108</v>
      </c>
      <c r="B112" s="2">
        <v>1592.67</v>
      </c>
      <c r="C112" s="2">
        <v>6236.4199999999801</v>
      </c>
      <c r="D112" s="5">
        <f>Tabel1[[#This Row],[Aandeel provincie 2014]]+Tabel1[[#This Row],[Aandeel gemeente 2014]]</f>
        <v>7829.0899999999801</v>
      </c>
      <c r="E112" s="2">
        <v>1621.3500000000001</v>
      </c>
      <c r="F112" s="2">
        <v>6348.76</v>
      </c>
      <c r="G112" s="5">
        <f>Tabel1[[#This Row],[Aandeel provincie 2015]]+Tabel1[[#This Row],[Aandeel gemeente 2015]]</f>
        <v>7970.1100000000006</v>
      </c>
      <c r="H112" s="2">
        <v>2189.8399999999997</v>
      </c>
      <c r="I112" s="2">
        <v>8574.65</v>
      </c>
      <c r="J112" s="5">
        <f>Tabel1[[#This Row],[Aandeel provincie 2016]]+Tabel1[[#This Row],[Aandeel gemeente 2016]]</f>
        <v>10764.49</v>
      </c>
      <c r="K112" s="2">
        <v>0</v>
      </c>
      <c r="L112" s="2">
        <v>0</v>
      </c>
      <c r="M112" s="5">
        <f>Tabel1[[#This Row],[Aandeel provincie 2017]]+Tabel1[[#This Row],[Aandeel gemeente 2017]]</f>
        <v>0</v>
      </c>
    </row>
    <row r="113" spans="1:13" x14ac:dyDescent="0.25">
      <c r="A113" s="1" t="s">
        <v>109</v>
      </c>
      <c r="B113" s="2">
        <v>2403.7799999999997</v>
      </c>
      <c r="C113" s="2">
        <v>12188.19</v>
      </c>
      <c r="D113" s="5">
        <f>Tabel1[[#This Row],[Aandeel provincie 2014]]+Tabel1[[#This Row],[Aandeel gemeente 2014]]</f>
        <v>14591.970000000001</v>
      </c>
      <c r="E113" s="2">
        <v>2418.2600000000002</v>
      </c>
      <c r="F113" s="2">
        <v>12261.649999999998</v>
      </c>
      <c r="G113" s="5">
        <f>Tabel1[[#This Row],[Aandeel provincie 2015]]+Tabel1[[#This Row],[Aandeel gemeente 2015]]</f>
        <v>14679.909999999998</v>
      </c>
      <c r="H113" s="2">
        <v>2834.2099999999996</v>
      </c>
      <c r="I113" s="2">
        <v>14370.77</v>
      </c>
      <c r="J113" s="5">
        <f>Tabel1[[#This Row],[Aandeel provincie 2016]]+Tabel1[[#This Row],[Aandeel gemeente 2016]]</f>
        <v>17204.98</v>
      </c>
      <c r="K113" s="2">
        <v>2874.61</v>
      </c>
      <c r="L113" s="2">
        <v>14575.4999999999</v>
      </c>
      <c r="M113" s="5">
        <f>Tabel1[[#This Row],[Aandeel provincie 2017]]+Tabel1[[#This Row],[Aandeel gemeente 2017]]</f>
        <v>17450.109999999899</v>
      </c>
    </row>
    <row r="114" spans="1:13" x14ac:dyDescent="0.25">
      <c r="A114" s="1" t="s">
        <v>110</v>
      </c>
      <c r="B114" s="2">
        <v>1986.0400000000002</v>
      </c>
      <c r="C114" s="2">
        <v>9587.8700000000008</v>
      </c>
      <c r="D114" s="5">
        <f>Tabel1[[#This Row],[Aandeel provincie 2014]]+Tabel1[[#This Row],[Aandeel gemeente 2014]]</f>
        <v>11573.910000000002</v>
      </c>
      <c r="E114" s="2">
        <v>1995.3999999999999</v>
      </c>
      <c r="F114" s="2">
        <v>9633.0699999999906</v>
      </c>
      <c r="G114" s="5">
        <f>Tabel1[[#This Row],[Aandeel provincie 2015]]+Tabel1[[#This Row],[Aandeel gemeente 2015]]</f>
        <v>11628.46999999999</v>
      </c>
      <c r="H114" s="2">
        <v>2012.81</v>
      </c>
      <c r="I114" s="2">
        <v>9716.9000000000015</v>
      </c>
      <c r="J114" s="5">
        <f>Tabel1[[#This Row],[Aandeel provincie 2016]]+Tabel1[[#This Row],[Aandeel gemeente 2016]]</f>
        <v>11729.710000000001</v>
      </c>
      <c r="K114" s="2">
        <v>7179.76</v>
      </c>
      <c r="L114" s="2">
        <v>34660.86</v>
      </c>
      <c r="M114" s="5">
        <f>Tabel1[[#This Row],[Aandeel provincie 2017]]+Tabel1[[#This Row],[Aandeel gemeente 2017]]</f>
        <v>41840.620000000003</v>
      </c>
    </row>
    <row r="115" spans="1:13" x14ac:dyDescent="0.25">
      <c r="A115" s="1" t="s">
        <v>111</v>
      </c>
      <c r="B115" s="2"/>
      <c r="C115" s="2"/>
      <c r="D115" s="5">
        <f>Tabel1[[#This Row],[Aandeel provincie 2014]]+Tabel1[[#This Row],[Aandeel gemeente 2014]]</f>
        <v>0</v>
      </c>
      <c r="E115" s="2">
        <v>2.8</v>
      </c>
      <c r="F115" s="2">
        <v>11.41</v>
      </c>
      <c r="G115" s="5">
        <f>Tabel1[[#This Row],[Aandeel provincie 2015]]+Tabel1[[#This Row],[Aandeel gemeente 2015]]</f>
        <v>14.21</v>
      </c>
      <c r="H115" s="2"/>
      <c r="I115" s="2"/>
      <c r="J115" s="5">
        <f>Tabel1[[#This Row],[Aandeel provincie 2016]]+Tabel1[[#This Row],[Aandeel gemeente 2016]]</f>
        <v>0</v>
      </c>
      <c r="K115" s="2"/>
      <c r="L115" s="2"/>
      <c r="M115" s="5">
        <f>Tabel1[[#This Row],[Aandeel provincie 2017]]+Tabel1[[#This Row],[Aandeel gemeente 2017]]</f>
        <v>0</v>
      </c>
    </row>
    <row r="116" spans="1:13" x14ac:dyDescent="0.25">
      <c r="A116" s="1" t="s">
        <v>112</v>
      </c>
      <c r="B116" s="2">
        <v>15061.44</v>
      </c>
      <c r="C116" s="2">
        <v>55538.989999999772</v>
      </c>
      <c r="D116" s="5">
        <f>Tabel1[[#This Row],[Aandeel provincie 2014]]+Tabel1[[#This Row],[Aandeel gemeente 2014]]</f>
        <v>70600.429999999775</v>
      </c>
      <c r="E116" s="2">
        <v>13624.44</v>
      </c>
      <c r="F116" s="2">
        <v>50240.119999999893</v>
      </c>
      <c r="G116" s="5">
        <f>Tabel1[[#This Row],[Aandeel provincie 2015]]+Tabel1[[#This Row],[Aandeel gemeente 2015]]</f>
        <v>63864.559999999896</v>
      </c>
      <c r="H116" s="2">
        <v>13576.16</v>
      </c>
      <c r="I116" s="2">
        <v>50062.090000000004</v>
      </c>
      <c r="J116" s="5">
        <f>Tabel1[[#This Row],[Aandeel provincie 2016]]+Tabel1[[#This Row],[Aandeel gemeente 2016]]</f>
        <v>63638.25</v>
      </c>
      <c r="K116" s="2">
        <v>24679.119999999999</v>
      </c>
      <c r="L116" s="2">
        <v>91004.210000000414</v>
      </c>
      <c r="M116" s="5">
        <f>Tabel1[[#This Row],[Aandeel provincie 2017]]+Tabel1[[#This Row],[Aandeel gemeente 2017]]</f>
        <v>115683.33000000041</v>
      </c>
    </row>
    <row r="117" spans="1:13" x14ac:dyDescent="0.25">
      <c r="A117" s="1" t="s">
        <v>113</v>
      </c>
      <c r="B117" s="2">
        <v>786.03</v>
      </c>
      <c r="C117" s="2">
        <v>4373.21</v>
      </c>
      <c r="D117" s="5">
        <f>Tabel1[[#This Row],[Aandeel provincie 2014]]+Tabel1[[#This Row],[Aandeel gemeente 2014]]</f>
        <v>5159.24</v>
      </c>
      <c r="E117" s="2">
        <v>419.71999999999997</v>
      </c>
      <c r="F117" s="2">
        <v>2335.1499999999996</v>
      </c>
      <c r="G117" s="5">
        <f>Tabel1[[#This Row],[Aandeel provincie 2015]]+Tabel1[[#This Row],[Aandeel gemeente 2015]]</f>
        <v>2754.8699999999994</v>
      </c>
      <c r="H117" s="2">
        <v>397.14</v>
      </c>
      <c r="I117" s="2">
        <v>2209.48</v>
      </c>
      <c r="J117" s="5">
        <f>Tabel1[[#This Row],[Aandeel provincie 2016]]+Tabel1[[#This Row],[Aandeel gemeente 2016]]</f>
        <v>2606.62</v>
      </c>
      <c r="K117" s="2">
        <v>759.59</v>
      </c>
      <c r="L117" s="2">
        <v>4225.9799999999996</v>
      </c>
      <c r="M117" s="5">
        <f>Tabel1[[#This Row],[Aandeel provincie 2017]]+Tabel1[[#This Row],[Aandeel gemeente 2017]]</f>
        <v>4985.57</v>
      </c>
    </row>
    <row r="118" spans="1:13" x14ac:dyDescent="0.25">
      <c r="A118" s="1" t="s">
        <v>114</v>
      </c>
      <c r="B118" s="2">
        <v>236.12</v>
      </c>
      <c r="C118" s="2">
        <v>1051.01</v>
      </c>
      <c r="D118" s="5">
        <f>Tabel1[[#This Row],[Aandeel provincie 2014]]+Tabel1[[#This Row],[Aandeel gemeente 2014]]</f>
        <v>1287.1300000000001</v>
      </c>
      <c r="E118" s="2">
        <v>231.68</v>
      </c>
      <c r="F118" s="2">
        <v>1158.45</v>
      </c>
      <c r="G118" s="5">
        <f>Tabel1[[#This Row],[Aandeel provincie 2015]]+Tabel1[[#This Row],[Aandeel gemeente 2015]]</f>
        <v>1390.13</v>
      </c>
      <c r="H118" s="2">
        <v>219.1</v>
      </c>
      <c r="I118" s="2">
        <v>1053.93</v>
      </c>
      <c r="J118" s="5">
        <f>Tabel1[[#This Row],[Aandeel provincie 2016]]+Tabel1[[#This Row],[Aandeel gemeente 2016]]</f>
        <v>1273.03</v>
      </c>
      <c r="K118" s="2">
        <v>223.33</v>
      </c>
      <c r="L118" s="2">
        <v>1074.31</v>
      </c>
      <c r="M118" s="5">
        <f>Tabel1[[#This Row],[Aandeel provincie 2017]]+Tabel1[[#This Row],[Aandeel gemeente 2017]]</f>
        <v>1297.6399999999999</v>
      </c>
    </row>
    <row r="119" spans="1:13" x14ac:dyDescent="0.25">
      <c r="A119" s="1" t="s">
        <v>115</v>
      </c>
      <c r="B119" s="2">
        <v>492.05</v>
      </c>
      <c r="C119" s="2">
        <v>1482.1499999999999</v>
      </c>
      <c r="D119" s="5">
        <f>Tabel1[[#This Row],[Aandeel provincie 2014]]+Tabel1[[#This Row],[Aandeel gemeente 2014]]</f>
        <v>1974.1999999999998</v>
      </c>
      <c r="E119" s="2">
        <v>493.54</v>
      </c>
      <c r="F119" s="2">
        <v>1486.6599999999999</v>
      </c>
      <c r="G119" s="5">
        <f>Tabel1[[#This Row],[Aandeel provincie 2015]]+Tabel1[[#This Row],[Aandeel gemeente 2015]]</f>
        <v>1980.1999999999998</v>
      </c>
      <c r="H119" s="2">
        <v>496.24</v>
      </c>
      <c r="I119" s="2">
        <v>1494.74</v>
      </c>
      <c r="J119" s="5">
        <f>Tabel1[[#This Row],[Aandeel provincie 2016]]+Tabel1[[#This Row],[Aandeel gemeente 2016]]</f>
        <v>1990.98</v>
      </c>
      <c r="K119" s="2">
        <v>528.61</v>
      </c>
      <c r="L119" s="2">
        <v>1592.26</v>
      </c>
      <c r="M119" s="5">
        <f>Tabel1[[#This Row],[Aandeel provincie 2017]]+Tabel1[[#This Row],[Aandeel gemeente 2017]]</f>
        <v>2120.87</v>
      </c>
    </row>
    <row r="120" spans="1:13" x14ac:dyDescent="0.25">
      <c r="A120" s="1" t="s">
        <v>116</v>
      </c>
      <c r="B120" s="2">
        <v>1102.03</v>
      </c>
      <c r="C120" s="2">
        <v>5000.5600000000004</v>
      </c>
      <c r="D120" s="5">
        <f>Tabel1[[#This Row],[Aandeel provincie 2014]]+Tabel1[[#This Row],[Aandeel gemeente 2014]]</f>
        <v>6102.59</v>
      </c>
      <c r="E120" s="2">
        <v>1103.71</v>
      </c>
      <c r="F120" s="2">
        <v>5008.3099999999995</v>
      </c>
      <c r="G120" s="5">
        <f>Tabel1[[#This Row],[Aandeel provincie 2015]]+Tabel1[[#This Row],[Aandeel gemeente 2015]]</f>
        <v>6112.0199999999995</v>
      </c>
      <c r="H120" s="2">
        <v>1772.98</v>
      </c>
      <c r="I120" s="2">
        <v>8008.6600000000008</v>
      </c>
      <c r="J120" s="5">
        <f>Tabel1[[#This Row],[Aandeel provincie 2016]]+Tabel1[[#This Row],[Aandeel gemeente 2016]]</f>
        <v>9781.6400000000012</v>
      </c>
      <c r="K120" s="2">
        <v>1526.04</v>
      </c>
      <c r="L120" s="2">
        <v>6840.79</v>
      </c>
      <c r="M120" s="5">
        <f>Tabel1[[#This Row],[Aandeel provincie 2017]]+Tabel1[[#This Row],[Aandeel gemeente 2017]]</f>
        <v>8366.83</v>
      </c>
    </row>
    <row r="121" spans="1:13" x14ac:dyDescent="0.25">
      <c r="A121" s="1" t="s">
        <v>117</v>
      </c>
      <c r="B121" s="2">
        <v>1080.9100000000001</v>
      </c>
      <c r="C121" s="2">
        <v>5176.2000000000007</v>
      </c>
      <c r="D121" s="5">
        <f>Tabel1[[#This Row],[Aandeel provincie 2014]]+Tabel1[[#This Row],[Aandeel gemeente 2014]]</f>
        <v>6257.1100000000006</v>
      </c>
      <c r="E121" s="2">
        <v>1032.94</v>
      </c>
      <c r="F121" s="2">
        <v>4946.54</v>
      </c>
      <c r="G121" s="5">
        <f>Tabel1[[#This Row],[Aandeel provincie 2015]]+Tabel1[[#This Row],[Aandeel gemeente 2015]]</f>
        <v>5979.48</v>
      </c>
      <c r="H121" s="2">
        <v>984.52</v>
      </c>
      <c r="I121" s="2">
        <v>4714.5600000000004</v>
      </c>
      <c r="J121" s="5">
        <f>Tabel1[[#This Row],[Aandeel provincie 2016]]+Tabel1[[#This Row],[Aandeel gemeente 2016]]</f>
        <v>5699.08</v>
      </c>
      <c r="K121" s="2">
        <v>1103.0899999999999</v>
      </c>
      <c r="L121" s="2">
        <v>5282.4000000000005</v>
      </c>
      <c r="M121" s="5">
        <f>Tabel1[[#This Row],[Aandeel provincie 2017]]+Tabel1[[#This Row],[Aandeel gemeente 2017]]</f>
        <v>6385.4900000000007</v>
      </c>
    </row>
    <row r="122" spans="1:13" x14ac:dyDescent="0.25">
      <c r="A122" s="1" t="s">
        <v>118</v>
      </c>
      <c r="B122" s="2">
        <v>2718.2400000000007</v>
      </c>
      <c r="C122" s="2">
        <v>11570.36</v>
      </c>
      <c r="D122" s="5">
        <f>Tabel1[[#This Row],[Aandeel provincie 2014]]+Tabel1[[#This Row],[Aandeel gemeente 2014]]</f>
        <v>14288.600000000002</v>
      </c>
      <c r="E122" s="2">
        <v>2916.07</v>
      </c>
      <c r="F122" s="2">
        <v>12406.319999999992</v>
      </c>
      <c r="G122" s="5">
        <f>Tabel1[[#This Row],[Aandeel provincie 2015]]+Tabel1[[#This Row],[Aandeel gemeente 2015]]</f>
        <v>15322.389999999992</v>
      </c>
      <c r="H122" s="2">
        <v>4313.47</v>
      </c>
      <c r="I122" s="2">
        <v>18297.119999999901</v>
      </c>
      <c r="J122" s="5">
        <f>Tabel1[[#This Row],[Aandeel provincie 2016]]+Tabel1[[#This Row],[Aandeel gemeente 2016]]</f>
        <v>22610.589999999902</v>
      </c>
      <c r="K122" s="2">
        <v>1271.3300000000002</v>
      </c>
      <c r="L122" s="2">
        <v>5444.369999999999</v>
      </c>
      <c r="M122" s="5">
        <f>Tabel1[[#This Row],[Aandeel provincie 2017]]+Tabel1[[#This Row],[Aandeel gemeente 2017]]</f>
        <v>6715.6999999999989</v>
      </c>
    </row>
    <row r="123" spans="1:13" x14ac:dyDescent="0.25">
      <c r="A123" s="1" t="s">
        <v>119</v>
      </c>
      <c r="B123" s="2">
        <v>1453.37</v>
      </c>
      <c r="C123" s="2">
        <v>7983.41</v>
      </c>
      <c r="D123" s="5">
        <f>Tabel1[[#This Row],[Aandeel provincie 2014]]+Tabel1[[#This Row],[Aandeel gemeente 2014]]</f>
        <v>9436.7799999999988</v>
      </c>
      <c r="E123" s="2">
        <v>1461.8600000000001</v>
      </c>
      <c r="F123" s="2">
        <v>8029.8</v>
      </c>
      <c r="G123" s="5">
        <f>Tabel1[[#This Row],[Aandeel provincie 2015]]+Tabel1[[#This Row],[Aandeel gemeente 2015]]</f>
        <v>9491.66</v>
      </c>
      <c r="H123" s="2">
        <v>1349.43</v>
      </c>
      <c r="I123" s="2">
        <v>7412.45</v>
      </c>
      <c r="J123" s="5">
        <f>Tabel1[[#This Row],[Aandeel provincie 2016]]+Tabel1[[#This Row],[Aandeel gemeente 2016]]</f>
        <v>8761.8799999999992</v>
      </c>
      <c r="K123" s="2">
        <v>1743.41</v>
      </c>
      <c r="L123" s="2">
        <v>9576.3700000000008</v>
      </c>
      <c r="M123" s="5">
        <f>Tabel1[[#This Row],[Aandeel provincie 2017]]+Tabel1[[#This Row],[Aandeel gemeente 2017]]</f>
        <v>11319.78</v>
      </c>
    </row>
    <row r="124" spans="1:13" x14ac:dyDescent="0.25">
      <c r="A124" s="1" t="s">
        <v>120</v>
      </c>
      <c r="B124" s="2">
        <v>7494.5599999999995</v>
      </c>
      <c r="C124" s="2">
        <v>38000.519999999997</v>
      </c>
      <c r="D124" s="5">
        <f>Tabel1[[#This Row],[Aandeel provincie 2014]]+Tabel1[[#This Row],[Aandeel gemeente 2014]]</f>
        <v>45495.079999999994</v>
      </c>
      <c r="E124" s="2">
        <v>8237.2099999999991</v>
      </c>
      <c r="F124" s="2">
        <v>41766.07</v>
      </c>
      <c r="G124" s="5">
        <f>Tabel1[[#This Row],[Aandeel provincie 2015]]+Tabel1[[#This Row],[Aandeel gemeente 2015]]</f>
        <v>50003.28</v>
      </c>
      <c r="H124" s="2">
        <v>8494.26</v>
      </c>
      <c r="I124" s="2">
        <v>43069.409999999996</v>
      </c>
      <c r="J124" s="5">
        <f>Tabel1[[#This Row],[Aandeel provincie 2016]]+Tabel1[[#This Row],[Aandeel gemeente 2016]]</f>
        <v>51563.67</v>
      </c>
      <c r="K124" s="2">
        <v>9419.68</v>
      </c>
      <c r="L124" s="2">
        <v>47761.65</v>
      </c>
      <c r="M124" s="5">
        <f>Tabel1[[#This Row],[Aandeel provincie 2017]]+Tabel1[[#This Row],[Aandeel gemeente 2017]]</f>
        <v>57181.33</v>
      </c>
    </row>
    <row r="125" spans="1:13" x14ac:dyDescent="0.25">
      <c r="A125" s="1" t="s">
        <v>121</v>
      </c>
      <c r="B125" s="2">
        <v>2987.3599999999997</v>
      </c>
      <c r="C125" s="2">
        <v>12201.92</v>
      </c>
      <c r="D125" s="5">
        <f>Tabel1[[#This Row],[Aandeel provincie 2014]]+Tabel1[[#This Row],[Aandeel gemeente 2014]]</f>
        <v>15189.279999999999</v>
      </c>
      <c r="E125" s="2">
        <v>2847.8100000000004</v>
      </c>
      <c r="F125" s="2">
        <v>12434.09</v>
      </c>
      <c r="G125" s="5">
        <f>Tabel1[[#This Row],[Aandeel provincie 2015]]+Tabel1[[#This Row],[Aandeel gemeente 2015]]</f>
        <v>15281.900000000001</v>
      </c>
      <c r="H125" s="2">
        <v>3248.11</v>
      </c>
      <c r="I125" s="2">
        <v>14181.9399999999</v>
      </c>
      <c r="J125" s="5">
        <f>Tabel1[[#This Row],[Aandeel provincie 2016]]+Tabel1[[#This Row],[Aandeel gemeente 2016]]</f>
        <v>17430.049999999901</v>
      </c>
      <c r="K125" s="2">
        <v>2827.26</v>
      </c>
      <c r="L125" s="2">
        <v>12344.4299999999</v>
      </c>
      <c r="M125" s="5">
        <f>Tabel1[[#This Row],[Aandeel provincie 2017]]+Tabel1[[#This Row],[Aandeel gemeente 2017]]</f>
        <v>15171.6899999999</v>
      </c>
    </row>
    <row r="126" spans="1:13" x14ac:dyDescent="0.25">
      <c r="A126" s="1" t="s">
        <v>122</v>
      </c>
      <c r="B126" s="2">
        <v>3777.8399999999992</v>
      </c>
      <c r="C126" s="2">
        <v>14334.109999999999</v>
      </c>
      <c r="D126" s="5">
        <f>Tabel1[[#This Row],[Aandeel provincie 2014]]+Tabel1[[#This Row],[Aandeel gemeente 2014]]</f>
        <v>18111.949999999997</v>
      </c>
      <c r="E126" s="2">
        <v>3787.6699999999996</v>
      </c>
      <c r="F126" s="2">
        <v>14371.43</v>
      </c>
      <c r="G126" s="5">
        <f>Tabel1[[#This Row],[Aandeel provincie 2015]]+Tabel1[[#This Row],[Aandeel gemeente 2015]]</f>
        <v>18159.099999999999</v>
      </c>
      <c r="H126" s="2">
        <v>3811.27</v>
      </c>
      <c r="I126" s="2">
        <v>14460.98</v>
      </c>
      <c r="J126" s="5">
        <f>Tabel1[[#This Row],[Aandeel provincie 2016]]+Tabel1[[#This Row],[Aandeel gemeente 2016]]</f>
        <v>18272.25</v>
      </c>
      <c r="K126" s="2">
        <v>3194.4700000000003</v>
      </c>
      <c r="L126" s="2">
        <v>12192.05</v>
      </c>
      <c r="M126" s="5">
        <f>Tabel1[[#This Row],[Aandeel provincie 2017]]+Tabel1[[#This Row],[Aandeel gemeente 2017]]</f>
        <v>15386.52</v>
      </c>
    </row>
    <row r="127" spans="1:13" x14ac:dyDescent="0.25">
      <c r="A127" s="1" t="s">
        <v>123</v>
      </c>
      <c r="B127" s="2">
        <v>406.60999999999996</v>
      </c>
      <c r="C127" s="2">
        <v>1653.5200000000002</v>
      </c>
      <c r="D127" s="5">
        <f>Tabel1[[#This Row],[Aandeel provincie 2014]]+Tabel1[[#This Row],[Aandeel gemeente 2014]]</f>
        <v>2060.13</v>
      </c>
      <c r="E127" s="2">
        <v>398.99</v>
      </c>
      <c r="F127" s="2">
        <v>1622.46</v>
      </c>
      <c r="G127" s="5">
        <f>Tabel1[[#This Row],[Aandeel provincie 2015]]+Tabel1[[#This Row],[Aandeel gemeente 2015]]</f>
        <v>2021.45</v>
      </c>
      <c r="H127" s="2">
        <v>1960.79</v>
      </c>
      <c r="I127" s="2">
        <v>7973.11</v>
      </c>
      <c r="J127" s="5">
        <f>Tabel1[[#This Row],[Aandeel provincie 2016]]+Tabel1[[#This Row],[Aandeel gemeente 2016]]</f>
        <v>9933.9</v>
      </c>
      <c r="K127" s="2"/>
      <c r="L127" s="2"/>
      <c r="M127" s="5">
        <f>Tabel1[[#This Row],[Aandeel provincie 2017]]+Tabel1[[#This Row],[Aandeel gemeente 2017]]</f>
        <v>0</v>
      </c>
    </row>
    <row r="128" spans="1:13" x14ac:dyDescent="0.25">
      <c r="A128" s="1" t="s">
        <v>124</v>
      </c>
      <c r="B128" s="2">
        <v>10845.300000000001</v>
      </c>
      <c r="C128" s="2">
        <v>26178.36</v>
      </c>
      <c r="D128" s="5">
        <f>Tabel1[[#This Row],[Aandeel provincie 2014]]+Tabel1[[#This Row],[Aandeel gemeente 2014]]</f>
        <v>37023.660000000003</v>
      </c>
      <c r="E128" s="2">
        <v>10908.029999999999</v>
      </c>
      <c r="F128" s="2">
        <v>32912.21</v>
      </c>
      <c r="G128" s="5">
        <f>Tabel1[[#This Row],[Aandeel provincie 2015]]+Tabel1[[#This Row],[Aandeel gemeente 2015]]</f>
        <v>43820.24</v>
      </c>
      <c r="H128" s="2">
        <v>7895.75</v>
      </c>
      <c r="I128" s="2">
        <v>23823.3</v>
      </c>
      <c r="J128" s="5">
        <f>Tabel1[[#This Row],[Aandeel provincie 2016]]+Tabel1[[#This Row],[Aandeel gemeente 2016]]</f>
        <v>31719.05</v>
      </c>
      <c r="K128" s="2">
        <v>8006.44</v>
      </c>
      <c r="L128" s="2">
        <v>24157.4</v>
      </c>
      <c r="M128" s="5">
        <f>Tabel1[[#This Row],[Aandeel provincie 2017]]+Tabel1[[#This Row],[Aandeel gemeente 2017]]</f>
        <v>32163.84</v>
      </c>
    </row>
    <row r="129" spans="1:13" x14ac:dyDescent="0.25">
      <c r="A129" s="1" t="s">
        <v>125</v>
      </c>
      <c r="B129" s="2">
        <v>657.88</v>
      </c>
      <c r="C129" s="2">
        <v>2576.12</v>
      </c>
      <c r="D129" s="5">
        <f>Tabel1[[#This Row],[Aandeel provincie 2014]]+Tabel1[[#This Row],[Aandeel gemeente 2014]]</f>
        <v>3234</v>
      </c>
      <c r="E129" s="2">
        <v>665.86</v>
      </c>
      <c r="F129" s="2">
        <v>2607.31</v>
      </c>
      <c r="G129" s="5">
        <f>Tabel1[[#This Row],[Aandeel provincie 2015]]+Tabel1[[#This Row],[Aandeel gemeente 2015]]</f>
        <v>3273.17</v>
      </c>
      <c r="H129" s="2">
        <v>582.20000000000005</v>
      </c>
      <c r="I129" s="2">
        <v>2279.71</v>
      </c>
      <c r="J129" s="5">
        <f>Tabel1[[#This Row],[Aandeel provincie 2016]]+Tabel1[[#This Row],[Aandeel gemeente 2016]]</f>
        <v>2861.91</v>
      </c>
      <c r="K129" s="2">
        <v>592.59</v>
      </c>
      <c r="L129" s="2">
        <v>2320.41</v>
      </c>
      <c r="M129" s="5">
        <f>Tabel1[[#This Row],[Aandeel provincie 2017]]+Tabel1[[#This Row],[Aandeel gemeente 2017]]</f>
        <v>2913</v>
      </c>
    </row>
    <row r="130" spans="1:13" x14ac:dyDescent="0.25">
      <c r="A130" s="1" t="s">
        <v>126</v>
      </c>
      <c r="B130" s="2">
        <v>1214.4000000000001</v>
      </c>
      <c r="C130" s="2">
        <v>4939.99999999999</v>
      </c>
      <c r="D130" s="5">
        <f>Tabel1[[#This Row],[Aandeel provincie 2014]]+Tabel1[[#This Row],[Aandeel gemeente 2014]]</f>
        <v>6154.3999999999905</v>
      </c>
      <c r="E130" s="2">
        <v>1023.62</v>
      </c>
      <c r="F130" s="2">
        <v>4163.95</v>
      </c>
      <c r="G130" s="5">
        <f>Tabel1[[#This Row],[Aandeel provincie 2015]]+Tabel1[[#This Row],[Aandeel gemeente 2015]]</f>
        <v>5187.57</v>
      </c>
      <c r="H130" s="2">
        <v>930.02</v>
      </c>
      <c r="I130" s="2">
        <v>3783.17</v>
      </c>
      <c r="J130" s="5">
        <f>Tabel1[[#This Row],[Aandeel provincie 2016]]+Tabel1[[#This Row],[Aandeel gemeente 2016]]</f>
        <v>4713.1900000000005</v>
      </c>
      <c r="K130" s="2">
        <v>1731.8000000000002</v>
      </c>
      <c r="L130" s="2">
        <v>7215.9199999999892</v>
      </c>
      <c r="M130" s="5">
        <f>Tabel1[[#This Row],[Aandeel provincie 2017]]+Tabel1[[#This Row],[Aandeel gemeente 2017]]</f>
        <v>8947.7199999999903</v>
      </c>
    </row>
    <row r="131" spans="1:13" x14ac:dyDescent="0.25">
      <c r="A131" s="1" t="s">
        <v>127</v>
      </c>
      <c r="B131" s="2">
        <v>8031.07</v>
      </c>
      <c r="C131" s="2">
        <v>27000.89</v>
      </c>
      <c r="D131" s="5">
        <f>Tabel1[[#This Row],[Aandeel provincie 2014]]+Tabel1[[#This Row],[Aandeel gemeente 2014]]</f>
        <v>35031.96</v>
      </c>
      <c r="E131" s="2">
        <v>7880.8200000000006</v>
      </c>
      <c r="F131" s="2">
        <v>26495.719999999896</v>
      </c>
      <c r="G131" s="5">
        <f>Tabel1[[#This Row],[Aandeel provincie 2015]]+Tabel1[[#This Row],[Aandeel gemeente 2015]]</f>
        <v>34376.539999999899</v>
      </c>
      <c r="H131" s="2">
        <v>6933.09</v>
      </c>
      <c r="I131" s="2">
        <v>23309.5799999999</v>
      </c>
      <c r="J131" s="5">
        <f>Tabel1[[#This Row],[Aandeel provincie 2016]]+Tabel1[[#This Row],[Aandeel gemeente 2016]]</f>
        <v>30242.6699999999</v>
      </c>
      <c r="K131" s="2">
        <v>6732.1799999999994</v>
      </c>
      <c r="L131" s="2">
        <v>22634.069999999901</v>
      </c>
      <c r="M131" s="5">
        <f>Tabel1[[#This Row],[Aandeel provincie 2017]]+Tabel1[[#This Row],[Aandeel gemeente 2017]]</f>
        <v>29366.249999999902</v>
      </c>
    </row>
    <row r="132" spans="1:13" x14ac:dyDescent="0.25">
      <c r="A132" s="1" t="s">
        <v>128</v>
      </c>
      <c r="B132" s="2">
        <v>4069.13</v>
      </c>
      <c r="C132" s="2">
        <v>14094.8399999999</v>
      </c>
      <c r="D132" s="5">
        <f>Tabel1[[#This Row],[Aandeel provincie 2014]]+Tabel1[[#This Row],[Aandeel gemeente 2014]]</f>
        <v>18163.969999999899</v>
      </c>
      <c r="E132" s="2">
        <v>4103.79</v>
      </c>
      <c r="F132" s="2">
        <v>14214.82</v>
      </c>
      <c r="G132" s="5">
        <f>Tabel1[[#This Row],[Aandeel provincie 2015]]+Tabel1[[#This Row],[Aandeel gemeente 2015]]</f>
        <v>18318.61</v>
      </c>
      <c r="H132" s="2">
        <v>4132.24</v>
      </c>
      <c r="I132" s="2">
        <v>14313.4</v>
      </c>
      <c r="J132" s="5">
        <f>Tabel1[[#This Row],[Aandeel provincie 2016]]+Tabel1[[#This Row],[Aandeel gemeente 2016]]</f>
        <v>18445.64</v>
      </c>
      <c r="K132" s="2">
        <v>4213.3100000000004</v>
      </c>
      <c r="L132" s="2">
        <v>14594.34</v>
      </c>
      <c r="M132" s="5">
        <f>Tabel1[[#This Row],[Aandeel provincie 2017]]+Tabel1[[#This Row],[Aandeel gemeente 2017]]</f>
        <v>18807.650000000001</v>
      </c>
    </row>
    <row r="133" spans="1:13" x14ac:dyDescent="0.25">
      <c r="A133" s="1" t="s">
        <v>129</v>
      </c>
      <c r="B133" s="2">
        <v>8372.6000000000022</v>
      </c>
      <c r="C133" s="2">
        <v>28257.589999999989</v>
      </c>
      <c r="D133" s="5">
        <f>Tabel1[[#This Row],[Aandeel provincie 2014]]+Tabel1[[#This Row],[Aandeel gemeente 2014]]</f>
        <v>36630.189999999988</v>
      </c>
      <c r="E133" s="2">
        <v>8264.7199999999993</v>
      </c>
      <c r="F133" s="2">
        <v>27893.660000000087</v>
      </c>
      <c r="G133" s="5">
        <f>Tabel1[[#This Row],[Aandeel provincie 2015]]+Tabel1[[#This Row],[Aandeel gemeente 2015]]</f>
        <v>36158.380000000085</v>
      </c>
      <c r="H133" s="2">
        <v>8669</v>
      </c>
      <c r="I133" s="2">
        <v>29257.979999999901</v>
      </c>
      <c r="J133" s="5">
        <f>Tabel1[[#This Row],[Aandeel provincie 2016]]+Tabel1[[#This Row],[Aandeel gemeente 2016]]</f>
        <v>37926.979999999901</v>
      </c>
      <c r="K133" s="2">
        <v>8362.76</v>
      </c>
      <c r="L133" s="2">
        <v>28224.25</v>
      </c>
      <c r="M133" s="5">
        <f>Tabel1[[#This Row],[Aandeel provincie 2017]]+Tabel1[[#This Row],[Aandeel gemeente 2017]]</f>
        <v>36587.01</v>
      </c>
    </row>
    <row r="134" spans="1:13" x14ac:dyDescent="0.25">
      <c r="A134" s="1" t="s">
        <v>130</v>
      </c>
      <c r="B134" s="2">
        <v>2302.5</v>
      </c>
      <c r="C134" s="2">
        <v>11317.510000000002</v>
      </c>
      <c r="D134" s="5">
        <f>Tabel1[[#This Row],[Aandeel provincie 2014]]+Tabel1[[#This Row],[Aandeel gemeente 2014]]</f>
        <v>13620.010000000002</v>
      </c>
      <c r="E134" s="2">
        <v>2190.31</v>
      </c>
      <c r="F134" s="2">
        <v>10766.04</v>
      </c>
      <c r="G134" s="5">
        <f>Tabel1[[#This Row],[Aandeel provincie 2015]]+Tabel1[[#This Row],[Aandeel gemeente 2015]]</f>
        <v>12956.35</v>
      </c>
      <c r="H134" s="2">
        <v>1885.29</v>
      </c>
      <c r="I134" s="2">
        <v>9266.7199999999903</v>
      </c>
      <c r="J134" s="5">
        <f>Tabel1[[#This Row],[Aandeel provincie 2016]]+Tabel1[[#This Row],[Aandeel gemeente 2016]]</f>
        <v>11152.009999999991</v>
      </c>
      <c r="K134" s="2">
        <v>1738.88</v>
      </c>
      <c r="L134" s="2">
        <v>7957.57</v>
      </c>
      <c r="M134" s="5">
        <f>Tabel1[[#This Row],[Aandeel provincie 2017]]+Tabel1[[#This Row],[Aandeel gemeente 2017]]</f>
        <v>9696.4500000000007</v>
      </c>
    </row>
    <row r="135" spans="1:13" x14ac:dyDescent="0.25">
      <c r="A135" s="1" t="s">
        <v>131</v>
      </c>
      <c r="B135" s="2">
        <v>2920.41</v>
      </c>
      <c r="C135" s="2">
        <v>16334.56</v>
      </c>
      <c r="D135" s="5">
        <f>Tabel1[[#This Row],[Aandeel provincie 2014]]+Tabel1[[#This Row],[Aandeel gemeente 2014]]</f>
        <v>19254.97</v>
      </c>
      <c r="E135" s="2">
        <v>2992.63</v>
      </c>
      <c r="F135" s="2">
        <v>16738.650000000001</v>
      </c>
      <c r="G135" s="5">
        <f>Tabel1[[#This Row],[Aandeel provincie 2015]]+Tabel1[[#This Row],[Aandeel gemeente 2015]]</f>
        <v>19731.280000000002</v>
      </c>
      <c r="H135" s="2">
        <v>2932.42</v>
      </c>
      <c r="I135" s="2">
        <v>16401.63</v>
      </c>
      <c r="J135" s="5">
        <f>Tabel1[[#This Row],[Aandeel provincie 2016]]+Tabel1[[#This Row],[Aandeel gemeente 2016]]</f>
        <v>19334.050000000003</v>
      </c>
      <c r="K135" s="2">
        <v>2989.68</v>
      </c>
      <c r="L135" s="2">
        <v>16721.96</v>
      </c>
      <c r="M135" s="5">
        <f>Tabel1[[#This Row],[Aandeel provincie 2017]]+Tabel1[[#This Row],[Aandeel gemeente 2017]]</f>
        <v>19711.64</v>
      </c>
    </row>
    <row r="136" spans="1:13" x14ac:dyDescent="0.25">
      <c r="A136" s="1" t="s">
        <v>132</v>
      </c>
      <c r="B136" s="2">
        <v>29945.75</v>
      </c>
      <c r="C136" s="2">
        <v>160272.97999999995</v>
      </c>
      <c r="D136" s="5">
        <f>Tabel1[[#This Row],[Aandeel provincie 2014]]+Tabel1[[#This Row],[Aandeel gemeente 2014]]</f>
        <v>190218.72999999995</v>
      </c>
      <c r="E136" s="2">
        <v>31838.660000000003</v>
      </c>
      <c r="F136" s="2">
        <v>170404.08999999988</v>
      </c>
      <c r="G136" s="5">
        <f>Tabel1[[#This Row],[Aandeel provincie 2015]]+Tabel1[[#This Row],[Aandeel gemeente 2015]]</f>
        <v>202242.74999999988</v>
      </c>
      <c r="H136" s="2">
        <v>32047.02</v>
      </c>
      <c r="I136" s="2">
        <v>171519.32</v>
      </c>
      <c r="J136" s="5">
        <f>Tabel1[[#This Row],[Aandeel provincie 2016]]+Tabel1[[#This Row],[Aandeel gemeente 2016]]</f>
        <v>203566.34</v>
      </c>
      <c r="K136" s="2">
        <v>31662.34</v>
      </c>
      <c r="L136" s="2">
        <v>169460.429999999</v>
      </c>
      <c r="M136" s="5">
        <f>Tabel1[[#This Row],[Aandeel provincie 2017]]+Tabel1[[#This Row],[Aandeel gemeente 2017]]</f>
        <v>201122.769999999</v>
      </c>
    </row>
    <row r="137" spans="1:13" x14ac:dyDescent="0.25">
      <c r="A137" s="1" t="s">
        <v>133</v>
      </c>
      <c r="B137" s="2">
        <v>2168.6699999999996</v>
      </c>
      <c r="C137" s="2">
        <v>10385.029999999999</v>
      </c>
      <c r="D137" s="5">
        <f>Tabel1[[#This Row],[Aandeel provincie 2014]]+Tabel1[[#This Row],[Aandeel gemeente 2014]]</f>
        <v>12553.699999999999</v>
      </c>
      <c r="E137" s="2">
        <v>2081.08</v>
      </c>
      <c r="F137" s="2">
        <v>9965.6899999999987</v>
      </c>
      <c r="G137" s="5">
        <f>Tabel1[[#This Row],[Aandeel provincie 2015]]+Tabel1[[#This Row],[Aandeel gemeente 2015]]</f>
        <v>12046.769999999999</v>
      </c>
      <c r="H137" s="2">
        <v>2252.7199999999998</v>
      </c>
      <c r="I137" s="2">
        <v>10787.69</v>
      </c>
      <c r="J137" s="5">
        <f>Tabel1[[#This Row],[Aandeel provincie 2016]]+Tabel1[[#This Row],[Aandeel gemeente 2016]]</f>
        <v>13040.41</v>
      </c>
      <c r="K137" s="2">
        <v>2312.61</v>
      </c>
      <c r="L137" s="2">
        <v>11074.49</v>
      </c>
      <c r="M137" s="5">
        <f>Tabel1[[#This Row],[Aandeel provincie 2017]]+Tabel1[[#This Row],[Aandeel gemeente 2017]]</f>
        <v>13387.1</v>
      </c>
    </row>
    <row r="138" spans="1:13" x14ac:dyDescent="0.25">
      <c r="A138" s="1" t="s">
        <v>134</v>
      </c>
      <c r="B138" s="2">
        <v>7871.4000000000005</v>
      </c>
      <c r="C138" s="2">
        <v>43229.600000000006</v>
      </c>
      <c r="D138" s="5">
        <f>Tabel1[[#This Row],[Aandeel provincie 2014]]+Tabel1[[#This Row],[Aandeel gemeente 2014]]</f>
        <v>51101.000000000007</v>
      </c>
      <c r="E138" s="2">
        <v>7179.36</v>
      </c>
      <c r="F138" s="2">
        <v>39428.149999999994</v>
      </c>
      <c r="G138" s="5">
        <f>Tabel1[[#This Row],[Aandeel provincie 2015]]+Tabel1[[#This Row],[Aandeel gemeente 2015]]</f>
        <v>46607.509999999995</v>
      </c>
      <c r="H138" s="2">
        <v>6365.15</v>
      </c>
      <c r="I138" s="2">
        <v>34955.599999999999</v>
      </c>
      <c r="J138" s="5">
        <f>Tabel1[[#This Row],[Aandeel provincie 2016]]+Tabel1[[#This Row],[Aandeel gemeente 2016]]</f>
        <v>41320.75</v>
      </c>
      <c r="K138" s="2">
        <v>7235.93</v>
      </c>
      <c r="L138" s="2">
        <v>39738.410000000003</v>
      </c>
      <c r="M138" s="5">
        <f>Tabel1[[#This Row],[Aandeel provincie 2017]]+Tabel1[[#This Row],[Aandeel gemeente 2017]]</f>
        <v>46974.340000000004</v>
      </c>
    </row>
    <row r="139" spans="1:13" x14ac:dyDescent="0.25">
      <c r="A139" s="1" t="s">
        <v>135</v>
      </c>
      <c r="B139" s="2">
        <v>989.93999999999994</v>
      </c>
      <c r="C139" s="2">
        <v>3737.94</v>
      </c>
      <c r="D139" s="5">
        <f>Tabel1[[#This Row],[Aandeel provincie 2014]]+Tabel1[[#This Row],[Aandeel gemeente 2014]]</f>
        <v>4727.88</v>
      </c>
      <c r="E139" s="2">
        <v>993.37</v>
      </c>
      <c r="F139" s="2">
        <v>3750.8499999999904</v>
      </c>
      <c r="G139" s="5">
        <f>Tabel1[[#This Row],[Aandeel provincie 2015]]+Tabel1[[#This Row],[Aandeel gemeente 2015]]</f>
        <v>4744.2199999999903</v>
      </c>
      <c r="H139" s="2">
        <v>1009.06</v>
      </c>
      <c r="I139" s="2">
        <v>3810.1</v>
      </c>
      <c r="J139" s="5">
        <f>Tabel1[[#This Row],[Aandeel provincie 2016]]+Tabel1[[#This Row],[Aandeel gemeente 2016]]</f>
        <v>4819.16</v>
      </c>
      <c r="K139" s="2">
        <v>1028.95</v>
      </c>
      <c r="L139" s="2">
        <v>3885.23</v>
      </c>
      <c r="M139" s="5">
        <f>Tabel1[[#This Row],[Aandeel provincie 2017]]+Tabel1[[#This Row],[Aandeel gemeente 2017]]</f>
        <v>4914.18</v>
      </c>
    </row>
    <row r="140" spans="1:13" x14ac:dyDescent="0.25">
      <c r="A140" s="1" t="s">
        <v>136</v>
      </c>
      <c r="B140" s="2">
        <v>1382.16</v>
      </c>
      <c r="C140" s="2">
        <v>7202.76</v>
      </c>
      <c r="D140" s="5">
        <f>Tabel1[[#This Row],[Aandeel provincie 2014]]+Tabel1[[#This Row],[Aandeel gemeente 2014]]</f>
        <v>8584.92</v>
      </c>
      <c r="E140" s="2">
        <v>1362.04</v>
      </c>
      <c r="F140" s="2">
        <v>7097.85</v>
      </c>
      <c r="G140" s="5">
        <f>Tabel1[[#This Row],[Aandeel provincie 2015]]+Tabel1[[#This Row],[Aandeel gemeente 2015]]</f>
        <v>8459.89</v>
      </c>
      <c r="H140" s="2">
        <v>2372.08</v>
      </c>
      <c r="I140" s="2">
        <v>12361.58</v>
      </c>
      <c r="J140" s="5">
        <f>Tabel1[[#This Row],[Aandeel provincie 2016]]+Tabel1[[#This Row],[Aandeel gemeente 2016]]</f>
        <v>14733.66</v>
      </c>
      <c r="K140" s="2">
        <v>2671.41</v>
      </c>
      <c r="L140" s="2">
        <v>13921.499999999998</v>
      </c>
      <c r="M140" s="5">
        <f>Tabel1[[#This Row],[Aandeel provincie 2017]]+Tabel1[[#This Row],[Aandeel gemeente 2017]]</f>
        <v>16592.909999999996</v>
      </c>
    </row>
    <row r="141" spans="1:13" x14ac:dyDescent="0.25">
      <c r="A141" s="1" t="s">
        <v>137</v>
      </c>
      <c r="B141" s="2">
        <v>1622.8600000000004</v>
      </c>
      <c r="C141" s="2">
        <v>7210.0699999999906</v>
      </c>
      <c r="D141" s="5">
        <f>Tabel1[[#This Row],[Aandeel provincie 2014]]+Tabel1[[#This Row],[Aandeel gemeente 2014]]</f>
        <v>8832.9299999999912</v>
      </c>
      <c r="E141" s="2">
        <v>1627.6800000000003</v>
      </c>
      <c r="F141" s="2">
        <v>7231.6399999999894</v>
      </c>
      <c r="G141" s="5">
        <f>Tabel1[[#This Row],[Aandeel provincie 2015]]+Tabel1[[#This Row],[Aandeel gemeente 2015]]</f>
        <v>8859.3199999999888</v>
      </c>
      <c r="H141" s="2">
        <v>1312.4699999999998</v>
      </c>
      <c r="I141" s="2">
        <v>5830.93</v>
      </c>
      <c r="J141" s="5">
        <f>Tabel1[[#This Row],[Aandeel provincie 2016]]+Tabel1[[#This Row],[Aandeel gemeente 2016]]</f>
        <v>7143.4</v>
      </c>
      <c r="K141" s="2">
        <v>1197.93</v>
      </c>
      <c r="L141" s="2">
        <v>5322.05</v>
      </c>
      <c r="M141" s="5">
        <f>Tabel1[[#This Row],[Aandeel provincie 2017]]+Tabel1[[#This Row],[Aandeel gemeente 2017]]</f>
        <v>6519.9800000000005</v>
      </c>
    </row>
    <row r="142" spans="1:13" x14ac:dyDescent="0.25">
      <c r="A142" s="1" t="s">
        <v>138</v>
      </c>
      <c r="B142" s="2">
        <v>579.03</v>
      </c>
      <c r="C142" s="2">
        <v>1656.9</v>
      </c>
      <c r="D142" s="5">
        <f>Tabel1[[#This Row],[Aandeel provincie 2014]]+Tabel1[[#This Row],[Aandeel gemeente 2014]]</f>
        <v>2235.9300000000003</v>
      </c>
      <c r="E142" s="2">
        <v>587.04000000000008</v>
      </c>
      <c r="F142" s="2">
        <v>1679.8100000000002</v>
      </c>
      <c r="G142" s="5">
        <f>Tabel1[[#This Row],[Aandeel provincie 2015]]+Tabel1[[#This Row],[Aandeel gemeente 2015]]</f>
        <v>2266.8500000000004</v>
      </c>
      <c r="H142" s="2">
        <v>926.31999999999994</v>
      </c>
      <c r="I142" s="2">
        <v>2650.57</v>
      </c>
      <c r="J142" s="5">
        <f>Tabel1[[#This Row],[Aandeel provincie 2016]]+Tabel1[[#This Row],[Aandeel gemeente 2016]]</f>
        <v>3576.8900000000003</v>
      </c>
      <c r="K142" s="2">
        <v>916.37</v>
      </c>
      <c r="L142" s="2">
        <v>2622.12</v>
      </c>
      <c r="M142" s="5">
        <f>Tabel1[[#This Row],[Aandeel provincie 2017]]+Tabel1[[#This Row],[Aandeel gemeente 2017]]</f>
        <v>3538.49</v>
      </c>
    </row>
    <row r="143" spans="1:13" x14ac:dyDescent="0.25">
      <c r="A143" s="1" t="s">
        <v>139</v>
      </c>
      <c r="B143" s="2">
        <v>5315</v>
      </c>
      <c r="C143" s="2">
        <v>21260</v>
      </c>
      <c r="D143" s="5">
        <f>Tabel1[[#This Row],[Aandeel provincie 2014]]+Tabel1[[#This Row],[Aandeel gemeente 2014]]</f>
        <v>26575</v>
      </c>
      <c r="E143" s="2">
        <v>5579.9199999999992</v>
      </c>
      <c r="F143" s="2">
        <v>22319.679999999997</v>
      </c>
      <c r="G143" s="5">
        <f>Tabel1[[#This Row],[Aandeel provincie 2015]]+Tabel1[[#This Row],[Aandeel gemeente 2015]]</f>
        <v>27899.599999999995</v>
      </c>
      <c r="H143" s="2">
        <v>5611.24</v>
      </c>
      <c r="I143" s="2">
        <v>22444.959999999901</v>
      </c>
      <c r="J143" s="5">
        <f>Tabel1[[#This Row],[Aandeel provincie 2016]]+Tabel1[[#This Row],[Aandeel gemeente 2016]]</f>
        <v>28056.199999999903</v>
      </c>
      <c r="K143" s="2">
        <v>5728.72</v>
      </c>
      <c r="L143" s="2">
        <v>22914.879999999899</v>
      </c>
      <c r="M143" s="5">
        <f>Tabel1[[#This Row],[Aandeel provincie 2017]]+Tabel1[[#This Row],[Aandeel gemeente 2017]]</f>
        <v>28643.5999999999</v>
      </c>
    </row>
    <row r="144" spans="1:13" x14ac:dyDescent="0.25">
      <c r="A144" s="1" t="s">
        <v>140</v>
      </c>
      <c r="B144" s="2">
        <v>45480.91</v>
      </c>
      <c r="C144" s="2">
        <v>224201.71999999997</v>
      </c>
      <c r="D144" s="5">
        <f>Tabel1[[#This Row],[Aandeel provincie 2014]]+Tabel1[[#This Row],[Aandeel gemeente 2014]]</f>
        <v>269682.63</v>
      </c>
      <c r="E144" s="2">
        <v>45361.03</v>
      </c>
      <c r="F144" s="2">
        <v>223610.78999999986</v>
      </c>
      <c r="G144" s="5">
        <f>Tabel1[[#This Row],[Aandeel provincie 2015]]+Tabel1[[#This Row],[Aandeel gemeente 2015]]</f>
        <v>268971.81999999983</v>
      </c>
      <c r="H144" s="2">
        <v>45600.9</v>
      </c>
      <c r="I144" s="2">
        <v>224793.05000000002</v>
      </c>
      <c r="J144" s="5">
        <f>Tabel1[[#This Row],[Aandeel provincie 2016]]+Tabel1[[#This Row],[Aandeel gemeente 2016]]</f>
        <v>270393.95</v>
      </c>
      <c r="K144" s="2">
        <v>47317.51</v>
      </c>
      <c r="L144" s="2">
        <v>233255.26999999897</v>
      </c>
      <c r="M144" s="5">
        <f>Tabel1[[#This Row],[Aandeel provincie 2017]]+Tabel1[[#This Row],[Aandeel gemeente 2017]]</f>
        <v>280572.77999999898</v>
      </c>
    </row>
    <row r="145" spans="1:13" x14ac:dyDescent="0.25">
      <c r="A145" s="1" t="s">
        <v>141</v>
      </c>
      <c r="B145" s="2">
        <v>6638.77</v>
      </c>
      <c r="C145" s="2">
        <v>18996.439999999999</v>
      </c>
      <c r="D145" s="5">
        <f>Tabel1[[#This Row],[Aandeel provincie 2014]]+Tabel1[[#This Row],[Aandeel gemeente 2014]]</f>
        <v>25635.21</v>
      </c>
      <c r="E145" s="2">
        <v>6685.09</v>
      </c>
      <c r="F145" s="2">
        <v>19129.049999999901</v>
      </c>
      <c r="G145" s="5">
        <f>Tabel1[[#This Row],[Aandeel provincie 2015]]+Tabel1[[#This Row],[Aandeel gemeente 2015]]</f>
        <v>25814.139999999901</v>
      </c>
      <c r="H145" s="2">
        <v>6722.87</v>
      </c>
      <c r="I145" s="2">
        <v>19237.11</v>
      </c>
      <c r="J145" s="5">
        <f>Tabel1[[#This Row],[Aandeel provincie 2016]]+Tabel1[[#This Row],[Aandeel gemeente 2016]]</f>
        <v>25959.98</v>
      </c>
      <c r="K145" s="2">
        <v>6860.95</v>
      </c>
      <c r="L145" s="2">
        <v>19632.189999999999</v>
      </c>
      <c r="M145" s="5">
        <f>Tabel1[[#This Row],[Aandeel provincie 2017]]+Tabel1[[#This Row],[Aandeel gemeente 2017]]</f>
        <v>26493.14</v>
      </c>
    </row>
    <row r="146" spans="1:13" x14ac:dyDescent="0.25">
      <c r="A146" s="1" t="s">
        <v>142</v>
      </c>
      <c r="B146" s="2">
        <v>3039.6499999999996</v>
      </c>
      <c r="C146" s="2">
        <v>20092.34</v>
      </c>
      <c r="D146" s="5">
        <f>Tabel1[[#This Row],[Aandeel provincie 2014]]+Tabel1[[#This Row],[Aandeel gemeente 2014]]</f>
        <v>23131.989999999998</v>
      </c>
      <c r="E146" s="2">
        <v>3233</v>
      </c>
      <c r="F146" s="2">
        <v>21370.42</v>
      </c>
      <c r="G146" s="5">
        <f>Tabel1[[#This Row],[Aandeel provincie 2015]]+Tabel1[[#This Row],[Aandeel gemeente 2015]]</f>
        <v>24603.42</v>
      </c>
      <c r="H146" s="2">
        <v>2732.3</v>
      </c>
      <c r="I146" s="2">
        <v>18060.849999999999</v>
      </c>
      <c r="J146" s="5">
        <f>Tabel1[[#This Row],[Aandeel provincie 2016]]+Tabel1[[#This Row],[Aandeel gemeente 2016]]</f>
        <v>20793.149999999998</v>
      </c>
      <c r="K146" s="2">
        <v>8.26</v>
      </c>
      <c r="L146" s="2">
        <v>54.61</v>
      </c>
      <c r="M146" s="5">
        <f>Tabel1[[#This Row],[Aandeel provincie 2017]]+Tabel1[[#This Row],[Aandeel gemeente 2017]]</f>
        <v>62.87</v>
      </c>
    </row>
    <row r="147" spans="1:13" x14ac:dyDescent="0.25">
      <c r="A147" s="1" t="s">
        <v>143</v>
      </c>
      <c r="B147" s="2">
        <v>895.87999999999988</v>
      </c>
      <c r="C147" s="2">
        <v>3340.53999999999</v>
      </c>
      <c r="D147" s="5">
        <f>Tabel1[[#This Row],[Aandeel provincie 2014]]+Tabel1[[#This Row],[Aandeel gemeente 2014]]</f>
        <v>4236.4199999999901</v>
      </c>
      <c r="E147" s="2">
        <v>898.54</v>
      </c>
      <c r="F147" s="2">
        <v>3350.4400000000005</v>
      </c>
      <c r="G147" s="5">
        <f>Tabel1[[#This Row],[Aandeel provincie 2015]]+Tabel1[[#This Row],[Aandeel gemeente 2015]]</f>
        <v>4248.9800000000005</v>
      </c>
      <c r="H147" s="2">
        <v>2631.31</v>
      </c>
      <c r="I147" s="2">
        <v>9811.630000000001</v>
      </c>
      <c r="J147" s="5">
        <f>Tabel1[[#This Row],[Aandeel provincie 2016]]+Tabel1[[#This Row],[Aandeel gemeente 2016]]</f>
        <v>12442.94</v>
      </c>
      <c r="K147" s="2">
        <v>2682.4</v>
      </c>
      <c r="L147" s="2">
        <v>10002.17</v>
      </c>
      <c r="M147" s="5">
        <f>Tabel1[[#This Row],[Aandeel provincie 2017]]+Tabel1[[#This Row],[Aandeel gemeente 2017]]</f>
        <v>12684.57</v>
      </c>
    </row>
    <row r="148" spans="1:13" x14ac:dyDescent="0.25">
      <c r="A148" s="1" t="s">
        <v>144</v>
      </c>
      <c r="B148" s="2">
        <v>5739.1</v>
      </c>
      <c r="C148" s="2">
        <v>29099.72</v>
      </c>
      <c r="D148" s="5">
        <f>Tabel1[[#This Row],[Aandeel provincie 2014]]+Tabel1[[#This Row],[Aandeel gemeente 2014]]</f>
        <v>34838.82</v>
      </c>
      <c r="E148" s="2">
        <v>5747.66</v>
      </c>
      <c r="F148" s="2">
        <v>29143.14</v>
      </c>
      <c r="G148" s="5">
        <f>Tabel1[[#This Row],[Aandeel provincie 2015]]+Tabel1[[#This Row],[Aandeel gemeente 2015]]</f>
        <v>34890.800000000003</v>
      </c>
      <c r="H148" s="2">
        <v>6749.2699999999995</v>
      </c>
      <c r="I148" s="2">
        <v>34221.67</v>
      </c>
      <c r="J148" s="5">
        <f>Tabel1[[#This Row],[Aandeel provincie 2016]]+Tabel1[[#This Row],[Aandeel gemeente 2016]]</f>
        <v>40970.939999999995</v>
      </c>
      <c r="K148" s="2">
        <v>6895.4400000000005</v>
      </c>
      <c r="L148" s="2">
        <v>34962.92</v>
      </c>
      <c r="M148" s="5">
        <f>Tabel1[[#This Row],[Aandeel provincie 2017]]+Tabel1[[#This Row],[Aandeel gemeente 2017]]</f>
        <v>41858.36</v>
      </c>
    </row>
    <row r="149" spans="1:13" x14ac:dyDescent="0.25">
      <c r="A149" s="1" t="s">
        <v>145</v>
      </c>
      <c r="B149" s="2">
        <v>4566.2999999999993</v>
      </c>
      <c r="C149" s="2">
        <v>17320.46</v>
      </c>
      <c r="D149" s="5">
        <f>Tabel1[[#This Row],[Aandeel provincie 2014]]+Tabel1[[#This Row],[Aandeel gemeente 2014]]</f>
        <v>21886.76</v>
      </c>
      <c r="E149" s="2">
        <v>4580.29</v>
      </c>
      <c r="F149" s="2">
        <v>17373.469999999979</v>
      </c>
      <c r="G149" s="5">
        <f>Tabel1[[#This Row],[Aandeel provincie 2015]]+Tabel1[[#This Row],[Aandeel gemeente 2015]]</f>
        <v>21953.75999999998</v>
      </c>
      <c r="H149" s="2">
        <v>4548.8500000000004</v>
      </c>
      <c r="I149" s="2">
        <v>17254.249999999898</v>
      </c>
      <c r="J149" s="5">
        <f>Tabel1[[#This Row],[Aandeel provincie 2016]]+Tabel1[[#This Row],[Aandeel gemeente 2016]]</f>
        <v>21803.099999999897</v>
      </c>
      <c r="K149" s="2">
        <v>4624.43</v>
      </c>
      <c r="L149" s="2">
        <v>17540.96</v>
      </c>
      <c r="M149" s="5">
        <f>Tabel1[[#This Row],[Aandeel provincie 2017]]+Tabel1[[#This Row],[Aandeel gemeente 2017]]</f>
        <v>22165.39</v>
      </c>
    </row>
    <row r="150" spans="1:13" x14ac:dyDescent="0.25">
      <c r="A150" s="1" t="s">
        <v>146</v>
      </c>
      <c r="B150" s="2">
        <v>822.8</v>
      </c>
      <c r="C150" s="2">
        <v>3486.5699999999988</v>
      </c>
      <c r="D150" s="5">
        <f>Tabel1[[#This Row],[Aandeel provincie 2014]]+Tabel1[[#This Row],[Aandeel gemeente 2014]]</f>
        <v>4309.369999999999</v>
      </c>
      <c r="E150" s="2">
        <v>804.66</v>
      </c>
      <c r="F150" s="2">
        <v>3409.6799999999989</v>
      </c>
      <c r="G150" s="5">
        <f>Tabel1[[#This Row],[Aandeel provincie 2015]]+Tabel1[[#This Row],[Aandeel gemeente 2015]]</f>
        <v>4214.3399999999992</v>
      </c>
      <c r="H150" s="2">
        <v>933.81999999999994</v>
      </c>
      <c r="I150" s="2">
        <v>3956.9300000000003</v>
      </c>
      <c r="J150" s="5">
        <f>Tabel1[[#This Row],[Aandeel provincie 2016]]+Tabel1[[#This Row],[Aandeel gemeente 2016]]</f>
        <v>4890.75</v>
      </c>
      <c r="K150" s="2">
        <v>713.37</v>
      </c>
      <c r="L150" s="2">
        <v>3022.8100000000004</v>
      </c>
      <c r="M150" s="5">
        <f>Tabel1[[#This Row],[Aandeel provincie 2017]]+Tabel1[[#This Row],[Aandeel gemeente 2017]]</f>
        <v>3736.1800000000003</v>
      </c>
    </row>
    <row r="151" spans="1:13" x14ac:dyDescent="0.25">
      <c r="A151" s="1" t="s">
        <v>147</v>
      </c>
      <c r="B151" s="2">
        <v>8730.4</v>
      </c>
      <c r="C151" s="2">
        <v>26193.229999999992</v>
      </c>
      <c r="D151" s="5">
        <f>Tabel1[[#This Row],[Aandeel provincie 2014]]+Tabel1[[#This Row],[Aandeel gemeente 2014]]</f>
        <v>34923.62999999999</v>
      </c>
      <c r="E151" s="2">
        <v>6850.3200000000006</v>
      </c>
      <c r="F151" s="2">
        <v>20552.989999999994</v>
      </c>
      <c r="G151" s="5">
        <f>Tabel1[[#This Row],[Aandeel provincie 2015]]+Tabel1[[#This Row],[Aandeel gemeente 2015]]</f>
        <v>27403.309999999994</v>
      </c>
      <c r="H151" s="2">
        <v>5202.7999999999993</v>
      </c>
      <c r="I151" s="2">
        <v>15610.429999999898</v>
      </c>
      <c r="J151" s="5">
        <f>Tabel1[[#This Row],[Aandeel provincie 2016]]+Tabel1[[#This Row],[Aandeel gemeente 2016]]</f>
        <v>20813.229999999898</v>
      </c>
      <c r="K151" s="2">
        <v>5204.96</v>
      </c>
      <c r="L151" s="2">
        <v>15616.91</v>
      </c>
      <c r="M151" s="5">
        <f>Tabel1[[#This Row],[Aandeel provincie 2017]]+Tabel1[[#This Row],[Aandeel gemeente 2017]]</f>
        <v>20821.87</v>
      </c>
    </row>
    <row r="152" spans="1:13" x14ac:dyDescent="0.25">
      <c r="A152" s="1" t="s">
        <v>148</v>
      </c>
      <c r="B152" s="2">
        <v>3160.8999999999996</v>
      </c>
      <c r="C152" s="2">
        <v>14281.150000000003</v>
      </c>
      <c r="D152" s="5">
        <f>Tabel1[[#This Row],[Aandeel provincie 2014]]+Tabel1[[#This Row],[Aandeel gemeente 2014]]</f>
        <v>17442.050000000003</v>
      </c>
      <c r="E152" s="2">
        <v>559.35999999999979</v>
      </c>
      <c r="F152" s="2">
        <v>2527.1399999999994</v>
      </c>
      <c r="G152" s="5">
        <f>Tabel1[[#This Row],[Aandeel provincie 2015]]+Tabel1[[#This Row],[Aandeel gemeente 2015]]</f>
        <v>3086.4999999999991</v>
      </c>
      <c r="H152" s="2">
        <v>872.4</v>
      </c>
      <c r="I152" s="2">
        <v>3941.53</v>
      </c>
      <c r="J152" s="5">
        <f>Tabel1[[#This Row],[Aandeel provincie 2016]]+Tabel1[[#This Row],[Aandeel gemeente 2016]]</f>
        <v>4813.93</v>
      </c>
      <c r="K152" s="2">
        <v>891.55</v>
      </c>
      <c r="L152" s="2">
        <v>4028.09</v>
      </c>
      <c r="M152" s="5">
        <f>Tabel1[[#This Row],[Aandeel provincie 2017]]+Tabel1[[#This Row],[Aandeel gemeente 2017]]</f>
        <v>4919.6400000000003</v>
      </c>
    </row>
    <row r="153" spans="1:13" x14ac:dyDescent="0.25">
      <c r="A153" s="1" t="s">
        <v>149</v>
      </c>
      <c r="B153" s="2">
        <v>627.17999999999995</v>
      </c>
      <c r="C153" s="2">
        <v>3356.7699999999995</v>
      </c>
      <c r="D153" s="5">
        <f>Tabel1[[#This Row],[Aandeel provincie 2014]]+Tabel1[[#This Row],[Aandeel gemeente 2014]]</f>
        <v>3983.9499999999994</v>
      </c>
      <c r="E153" s="2">
        <v>629.19999999999993</v>
      </c>
      <c r="F153" s="2">
        <v>3367.6</v>
      </c>
      <c r="G153" s="5">
        <f>Tabel1[[#This Row],[Aandeel provincie 2015]]+Tabel1[[#This Row],[Aandeel gemeente 2015]]</f>
        <v>3996.7999999999997</v>
      </c>
      <c r="H153" s="2">
        <v>631.9</v>
      </c>
      <c r="I153" s="2">
        <v>3382.03</v>
      </c>
      <c r="J153" s="5">
        <f>Tabel1[[#This Row],[Aandeel provincie 2016]]+Tabel1[[#This Row],[Aandeel gemeente 2016]]</f>
        <v>4013.9300000000003</v>
      </c>
      <c r="K153" s="2">
        <v>644.22</v>
      </c>
      <c r="L153" s="2">
        <v>3447.95</v>
      </c>
      <c r="M153" s="5">
        <f>Tabel1[[#This Row],[Aandeel provincie 2017]]+Tabel1[[#This Row],[Aandeel gemeente 2017]]</f>
        <v>4092.17</v>
      </c>
    </row>
    <row r="154" spans="1:13" x14ac:dyDescent="0.25">
      <c r="A154" s="1" t="s">
        <v>150</v>
      </c>
      <c r="B154" s="2">
        <v>1885.0199999999998</v>
      </c>
      <c r="C154" s="2">
        <v>9265.51</v>
      </c>
      <c r="D154" s="5">
        <f>Tabel1[[#This Row],[Aandeel provincie 2014]]+Tabel1[[#This Row],[Aandeel gemeente 2014]]</f>
        <v>11150.53</v>
      </c>
      <c r="E154" s="2">
        <v>2039.19</v>
      </c>
      <c r="F154" s="2">
        <v>10023.290000000001</v>
      </c>
      <c r="G154" s="5">
        <f>Tabel1[[#This Row],[Aandeel provincie 2015]]+Tabel1[[#This Row],[Aandeel gemeente 2015]]</f>
        <v>12062.480000000001</v>
      </c>
      <c r="H154" s="2">
        <v>2066.39</v>
      </c>
      <c r="I154" s="2">
        <v>10156.8199999999</v>
      </c>
      <c r="J154" s="5">
        <f>Tabel1[[#This Row],[Aandeel provincie 2016]]+Tabel1[[#This Row],[Aandeel gemeente 2016]]</f>
        <v>12223.209999999899</v>
      </c>
      <c r="K154" s="2">
        <v>2122.29</v>
      </c>
      <c r="L154" s="2">
        <v>10431.61</v>
      </c>
      <c r="M154" s="5">
        <f>Tabel1[[#This Row],[Aandeel provincie 2017]]+Tabel1[[#This Row],[Aandeel gemeente 2017]]</f>
        <v>12553.900000000001</v>
      </c>
    </row>
    <row r="155" spans="1:13" x14ac:dyDescent="0.25">
      <c r="A155" s="1" t="s">
        <v>151</v>
      </c>
      <c r="B155" s="2">
        <v>507.87</v>
      </c>
      <c r="C155" s="2">
        <v>2582.46</v>
      </c>
      <c r="D155" s="5">
        <f>Tabel1[[#This Row],[Aandeel provincie 2014]]+Tabel1[[#This Row],[Aandeel gemeente 2014]]</f>
        <v>3090.33</v>
      </c>
      <c r="E155" s="2">
        <v>605.14</v>
      </c>
      <c r="F155" s="2">
        <v>3076.9700000000003</v>
      </c>
      <c r="G155" s="5">
        <f>Tabel1[[#This Row],[Aandeel provincie 2015]]+Tabel1[[#This Row],[Aandeel gemeente 2015]]</f>
        <v>3682.11</v>
      </c>
      <c r="H155" s="2">
        <v>614.07000000000005</v>
      </c>
      <c r="I155" s="2">
        <v>3122.4500000000003</v>
      </c>
      <c r="J155" s="5">
        <f>Tabel1[[#This Row],[Aandeel provincie 2016]]+Tabel1[[#This Row],[Aandeel gemeente 2016]]</f>
        <v>3736.5200000000004</v>
      </c>
      <c r="K155" s="2">
        <v>641.86</v>
      </c>
      <c r="L155" s="2">
        <v>3263.77</v>
      </c>
      <c r="M155" s="5">
        <f>Tabel1[[#This Row],[Aandeel provincie 2017]]+Tabel1[[#This Row],[Aandeel gemeente 2017]]</f>
        <v>3905.63</v>
      </c>
    </row>
    <row r="156" spans="1:13" x14ac:dyDescent="0.25">
      <c r="A156" s="1" t="s">
        <v>152</v>
      </c>
      <c r="B156" s="2">
        <v>921.16</v>
      </c>
      <c r="C156" s="2">
        <v>4151.68</v>
      </c>
      <c r="D156" s="5">
        <f>Tabel1[[#This Row],[Aandeel provincie 2014]]+Tabel1[[#This Row],[Aandeel gemeente 2014]]</f>
        <v>5072.84</v>
      </c>
      <c r="E156" s="2">
        <v>925.35</v>
      </c>
      <c r="F156" s="2">
        <v>4170.57</v>
      </c>
      <c r="G156" s="5">
        <f>Tabel1[[#This Row],[Aandeel provincie 2015]]+Tabel1[[#This Row],[Aandeel gemeente 2015]]</f>
        <v>5095.92</v>
      </c>
      <c r="H156" s="2">
        <v>930.56</v>
      </c>
      <c r="I156" s="2">
        <v>4194.1000000000004</v>
      </c>
      <c r="J156" s="5">
        <f>Tabel1[[#This Row],[Aandeel provincie 2016]]+Tabel1[[#This Row],[Aandeel gemeente 2016]]</f>
        <v>5124.66</v>
      </c>
      <c r="K156" s="2">
        <v>948.67</v>
      </c>
      <c r="L156" s="2">
        <v>4275.6899999999996</v>
      </c>
      <c r="M156" s="5">
        <f>Tabel1[[#This Row],[Aandeel provincie 2017]]+Tabel1[[#This Row],[Aandeel gemeente 2017]]</f>
        <v>5224.3599999999997</v>
      </c>
    </row>
    <row r="157" spans="1:13" x14ac:dyDescent="0.25">
      <c r="A157" s="1" t="s">
        <v>153</v>
      </c>
      <c r="B157" s="2">
        <v>718.56</v>
      </c>
      <c r="C157" s="2">
        <v>3845.82</v>
      </c>
      <c r="D157" s="5">
        <f>Tabel1[[#This Row],[Aandeel provincie 2014]]+Tabel1[[#This Row],[Aandeel gemeente 2014]]</f>
        <v>4564.38</v>
      </c>
      <c r="E157" s="2">
        <v>660.58999999999992</v>
      </c>
      <c r="F157" s="2">
        <v>3535.54</v>
      </c>
      <c r="G157" s="5">
        <f>Tabel1[[#This Row],[Aandeel provincie 2015]]+Tabel1[[#This Row],[Aandeel gemeente 2015]]</f>
        <v>4196.13</v>
      </c>
      <c r="H157" s="2">
        <v>672.93</v>
      </c>
      <c r="I157" s="2">
        <v>3601.6400000000003</v>
      </c>
      <c r="J157" s="5">
        <f>Tabel1[[#This Row],[Aandeel provincie 2016]]+Tabel1[[#This Row],[Aandeel gemeente 2016]]</f>
        <v>4274.5700000000006</v>
      </c>
      <c r="K157" s="2">
        <v>687.11</v>
      </c>
      <c r="L157" s="2">
        <v>3629.11</v>
      </c>
      <c r="M157" s="5">
        <f>Tabel1[[#This Row],[Aandeel provincie 2017]]+Tabel1[[#This Row],[Aandeel gemeente 2017]]</f>
        <v>4316.22</v>
      </c>
    </row>
    <row r="158" spans="1:13" x14ac:dyDescent="0.25">
      <c r="A158" s="1" t="s">
        <v>154</v>
      </c>
      <c r="B158" s="2">
        <v>1624.47</v>
      </c>
      <c r="C158" s="2">
        <v>5504.6399999999994</v>
      </c>
      <c r="D158" s="5">
        <f>Tabel1[[#This Row],[Aandeel provincie 2014]]+Tabel1[[#This Row],[Aandeel gemeente 2014]]</f>
        <v>7129.11</v>
      </c>
      <c r="E158" s="2">
        <v>1632.2499999999998</v>
      </c>
      <c r="F158" s="2">
        <v>5530.96</v>
      </c>
      <c r="G158" s="5">
        <f>Tabel1[[#This Row],[Aandeel provincie 2015]]+Tabel1[[#This Row],[Aandeel gemeente 2015]]</f>
        <v>7163.21</v>
      </c>
      <c r="H158" s="2">
        <v>1541.91</v>
      </c>
      <c r="I158" s="2">
        <v>5224.8599999999997</v>
      </c>
      <c r="J158" s="5">
        <f>Tabel1[[#This Row],[Aandeel provincie 2016]]+Tabel1[[#This Row],[Aandeel gemeente 2016]]</f>
        <v>6766.7699999999995</v>
      </c>
      <c r="K158" s="2">
        <v>1668.23</v>
      </c>
      <c r="L158" s="2">
        <v>5652.9499999999898</v>
      </c>
      <c r="M158" s="5">
        <f>Tabel1[[#This Row],[Aandeel provincie 2017]]+Tabel1[[#This Row],[Aandeel gemeente 2017]]</f>
        <v>7321.1799999999894</v>
      </c>
    </row>
    <row r="159" spans="1:13" x14ac:dyDescent="0.25">
      <c r="A159" s="1" t="s">
        <v>155</v>
      </c>
      <c r="B159" s="2">
        <v>1012.3199999999999</v>
      </c>
      <c r="C159" s="2">
        <v>3416.5699999999997</v>
      </c>
      <c r="D159" s="5">
        <f>Tabel1[[#This Row],[Aandeel provincie 2014]]+Tabel1[[#This Row],[Aandeel gemeente 2014]]</f>
        <v>4428.8899999999994</v>
      </c>
      <c r="E159" s="2">
        <v>818.88</v>
      </c>
      <c r="F159" s="2">
        <v>2763.69</v>
      </c>
      <c r="G159" s="5">
        <f>Tabel1[[#This Row],[Aandeel provincie 2015]]+Tabel1[[#This Row],[Aandeel gemeente 2015]]</f>
        <v>3582.57</v>
      </c>
      <c r="H159" s="2">
        <v>825.72</v>
      </c>
      <c r="I159" s="2">
        <v>2786.8200000000102</v>
      </c>
      <c r="J159" s="5">
        <f>Tabel1[[#This Row],[Aandeel provincie 2016]]+Tabel1[[#This Row],[Aandeel gemeente 2016]]</f>
        <v>3612.54000000001</v>
      </c>
      <c r="K159" s="2">
        <v>841.48</v>
      </c>
      <c r="L159" s="2">
        <v>2839.97</v>
      </c>
      <c r="M159" s="5">
        <f>Tabel1[[#This Row],[Aandeel provincie 2017]]+Tabel1[[#This Row],[Aandeel gemeente 2017]]</f>
        <v>3681.45</v>
      </c>
    </row>
    <row r="160" spans="1:13" x14ac:dyDescent="0.25">
      <c r="A160" s="1" t="s">
        <v>156</v>
      </c>
      <c r="B160" s="2">
        <v>40033.630000000005</v>
      </c>
      <c r="C160" s="2">
        <v>168816.37999999992</v>
      </c>
      <c r="D160" s="5">
        <f>Tabel1[[#This Row],[Aandeel provincie 2014]]+Tabel1[[#This Row],[Aandeel gemeente 2014]]</f>
        <v>208850.00999999992</v>
      </c>
      <c r="E160" s="2">
        <v>48210.11</v>
      </c>
      <c r="F160" s="2">
        <v>203295.84999999998</v>
      </c>
      <c r="G160" s="5">
        <f>Tabel1[[#This Row],[Aandeel provincie 2015]]+Tabel1[[#This Row],[Aandeel gemeente 2015]]</f>
        <v>251505.95999999996</v>
      </c>
      <c r="H160" s="2">
        <v>36962.46</v>
      </c>
      <c r="I160" s="2">
        <v>155865.65999999869</v>
      </c>
      <c r="J160" s="5">
        <f>Tabel1[[#This Row],[Aandeel provincie 2016]]+Tabel1[[#This Row],[Aandeel gemeente 2016]]</f>
        <v>192828.11999999869</v>
      </c>
      <c r="K160" s="2">
        <v>45302.909999999996</v>
      </c>
      <c r="L160" s="2">
        <v>191036.12999999904</v>
      </c>
      <c r="M160" s="5">
        <f>Tabel1[[#This Row],[Aandeel provincie 2017]]+Tabel1[[#This Row],[Aandeel gemeente 2017]]</f>
        <v>236339.03999999905</v>
      </c>
    </row>
    <row r="161" spans="1:13" x14ac:dyDescent="0.25">
      <c r="A161" s="1" t="s">
        <v>157</v>
      </c>
      <c r="B161" s="2">
        <v>1429.02</v>
      </c>
      <c r="C161" s="2">
        <v>6440.6699999999892</v>
      </c>
      <c r="D161" s="5">
        <f>Tabel1[[#This Row],[Aandeel provincie 2014]]+Tabel1[[#This Row],[Aandeel gemeente 2014]]</f>
        <v>7869.6899999999896</v>
      </c>
      <c r="E161" s="2">
        <v>4737.0899999999992</v>
      </c>
      <c r="F161" s="2">
        <v>21350.27</v>
      </c>
      <c r="G161" s="5">
        <f>Tabel1[[#This Row],[Aandeel provincie 2015]]+Tabel1[[#This Row],[Aandeel gemeente 2015]]</f>
        <v>26087.360000000001</v>
      </c>
      <c r="H161" s="2">
        <v>5270.68</v>
      </c>
      <c r="I161" s="2">
        <v>23755.270000000004</v>
      </c>
      <c r="J161" s="5">
        <f>Tabel1[[#This Row],[Aandeel provincie 2016]]+Tabel1[[#This Row],[Aandeel gemeente 2016]]</f>
        <v>29025.950000000004</v>
      </c>
      <c r="K161" s="2">
        <v>5364.6900000000005</v>
      </c>
      <c r="L161" s="2">
        <v>24178.940000000002</v>
      </c>
      <c r="M161" s="5">
        <f>Tabel1[[#This Row],[Aandeel provincie 2017]]+Tabel1[[#This Row],[Aandeel gemeente 2017]]</f>
        <v>29543.630000000005</v>
      </c>
    </row>
    <row r="162" spans="1:13" x14ac:dyDescent="0.25">
      <c r="A162" s="1" t="s">
        <v>158</v>
      </c>
      <c r="B162" s="2">
        <v>661.81</v>
      </c>
      <c r="C162" s="2">
        <v>3289.0799999999899</v>
      </c>
      <c r="D162" s="5">
        <f>Tabel1[[#This Row],[Aandeel provincie 2014]]+Tabel1[[#This Row],[Aandeel gemeente 2014]]</f>
        <v>3950.8899999999899</v>
      </c>
      <c r="E162" s="2">
        <v>503.24</v>
      </c>
      <c r="F162" s="2">
        <v>2501.0500000000002</v>
      </c>
      <c r="G162" s="5">
        <f>Tabel1[[#This Row],[Aandeel provincie 2015]]+Tabel1[[#This Row],[Aandeel gemeente 2015]]</f>
        <v>3004.29</v>
      </c>
      <c r="H162" s="2">
        <v>548.53</v>
      </c>
      <c r="I162" s="2">
        <v>2726.11</v>
      </c>
      <c r="J162" s="5">
        <f>Tabel1[[#This Row],[Aandeel provincie 2016]]+Tabel1[[#This Row],[Aandeel gemeente 2016]]</f>
        <v>3274.6400000000003</v>
      </c>
      <c r="K162" s="2">
        <v>508.62</v>
      </c>
      <c r="L162" s="2">
        <v>2527.81</v>
      </c>
      <c r="M162" s="5">
        <f>Tabel1[[#This Row],[Aandeel provincie 2017]]+Tabel1[[#This Row],[Aandeel gemeente 2017]]</f>
        <v>3036.43</v>
      </c>
    </row>
    <row r="163" spans="1:13" x14ac:dyDescent="0.25">
      <c r="A163" s="1" t="s">
        <v>159</v>
      </c>
      <c r="B163" s="2">
        <v>4550.4600000000009</v>
      </c>
      <c r="C163" s="2">
        <v>19613.98</v>
      </c>
      <c r="D163" s="5">
        <f>Tabel1[[#This Row],[Aandeel provincie 2014]]+Tabel1[[#This Row],[Aandeel gemeente 2014]]</f>
        <v>24164.440000000002</v>
      </c>
      <c r="E163" s="2">
        <v>3772.5599999999995</v>
      </c>
      <c r="F163" s="2">
        <v>16261.09</v>
      </c>
      <c r="G163" s="5">
        <f>Tabel1[[#This Row],[Aandeel provincie 2015]]+Tabel1[[#This Row],[Aandeel gemeente 2015]]</f>
        <v>20033.650000000001</v>
      </c>
      <c r="H163" s="2">
        <v>3659.25</v>
      </c>
      <c r="I163" s="2">
        <v>15772.5999999999</v>
      </c>
      <c r="J163" s="5">
        <f>Tabel1[[#This Row],[Aandeel provincie 2016]]+Tabel1[[#This Row],[Aandeel gemeente 2016]]</f>
        <v>19431.8499999999</v>
      </c>
      <c r="K163" s="2">
        <v>2974.12</v>
      </c>
      <c r="L163" s="2">
        <v>12819.46</v>
      </c>
      <c r="M163" s="5">
        <f>Tabel1[[#This Row],[Aandeel provincie 2017]]+Tabel1[[#This Row],[Aandeel gemeente 2017]]</f>
        <v>15793.579999999998</v>
      </c>
    </row>
    <row r="164" spans="1:13" x14ac:dyDescent="0.25">
      <c r="A164" s="1" t="s">
        <v>160</v>
      </c>
      <c r="B164" s="2">
        <v>1645.0499999999997</v>
      </c>
      <c r="C164" s="2">
        <v>7528.2599999999993</v>
      </c>
      <c r="D164" s="5">
        <f>Tabel1[[#This Row],[Aandeel provincie 2014]]+Tabel1[[#This Row],[Aandeel gemeente 2014]]</f>
        <v>9173.31</v>
      </c>
      <c r="E164" s="2">
        <v>1650.52</v>
      </c>
      <c r="F164" s="2">
        <v>7553.39</v>
      </c>
      <c r="G164" s="5">
        <f>Tabel1[[#This Row],[Aandeel provincie 2015]]+Tabel1[[#This Row],[Aandeel gemeente 2015]]</f>
        <v>9203.91</v>
      </c>
      <c r="H164" s="2">
        <v>1358.68</v>
      </c>
      <c r="I164" s="2">
        <v>6217.64</v>
      </c>
      <c r="J164" s="5">
        <f>Tabel1[[#This Row],[Aandeel provincie 2016]]+Tabel1[[#This Row],[Aandeel gemeente 2016]]</f>
        <v>7576.3200000000006</v>
      </c>
      <c r="K164" s="2">
        <v>1389.4199999999998</v>
      </c>
      <c r="L164" s="2">
        <v>6358.33</v>
      </c>
      <c r="M164" s="5">
        <f>Tabel1[[#This Row],[Aandeel provincie 2017]]+Tabel1[[#This Row],[Aandeel gemeente 2017]]</f>
        <v>7747.75</v>
      </c>
    </row>
    <row r="165" spans="1:13" x14ac:dyDescent="0.25">
      <c r="A165" s="1" t="s">
        <v>161</v>
      </c>
      <c r="B165" s="2">
        <v>2184.8499999999995</v>
      </c>
      <c r="C165" s="2">
        <v>9040.6999999999898</v>
      </c>
      <c r="D165" s="5">
        <f>Tabel1[[#This Row],[Aandeel provincie 2014]]+Tabel1[[#This Row],[Aandeel gemeente 2014]]</f>
        <v>11225.549999999988</v>
      </c>
      <c r="E165" s="2">
        <v>2157.6600000000003</v>
      </c>
      <c r="F165" s="2">
        <v>8975.5799999999908</v>
      </c>
      <c r="G165" s="5">
        <f>Tabel1[[#This Row],[Aandeel provincie 2015]]+Tabel1[[#This Row],[Aandeel gemeente 2015]]</f>
        <v>11133.239999999991</v>
      </c>
      <c r="H165" s="2">
        <v>2446.56</v>
      </c>
      <c r="I165" s="2">
        <v>10171.409999999991</v>
      </c>
      <c r="J165" s="5">
        <f>Tabel1[[#This Row],[Aandeel provincie 2016]]+Tabel1[[#This Row],[Aandeel gemeente 2016]]</f>
        <v>12617.96999999999</v>
      </c>
      <c r="K165" s="2">
        <v>2328.3000000000002</v>
      </c>
      <c r="L165" s="2">
        <v>9682.8700000000099</v>
      </c>
      <c r="M165" s="5">
        <f>Tabel1[[#This Row],[Aandeel provincie 2017]]+Tabel1[[#This Row],[Aandeel gemeente 2017]]</f>
        <v>12011.170000000009</v>
      </c>
    </row>
    <row r="166" spans="1:13" x14ac:dyDescent="0.25">
      <c r="A166" s="1" t="s">
        <v>162</v>
      </c>
      <c r="B166" s="2">
        <v>489.3</v>
      </c>
      <c r="C166" s="2">
        <v>2061.1499999999901</v>
      </c>
      <c r="D166" s="5">
        <f>Tabel1[[#This Row],[Aandeel provincie 2014]]+Tabel1[[#This Row],[Aandeel gemeente 2014]]</f>
        <v>2550.4499999999903</v>
      </c>
      <c r="E166" s="2">
        <v>490.59</v>
      </c>
      <c r="F166" s="2">
        <v>2066.6099999999901</v>
      </c>
      <c r="G166" s="5">
        <f>Tabel1[[#This Row],[Aandeel provincie 2015]]+Tabel1[[#This Row],[Aandeel gemeente 2015]]</f>
        <v>2557.1999999999903</v>
      </c>
      <c r="H166" s="2">
        <v>990.79</v>
      </c>
      <c r="I166" s="2">
        <v>4175.76</v>
      </c>
      <c r="J166" s="5">
        <f>Tabel1[[#This Row],[Aandeel provincie 2016]]+Tabel1[[#This Row],[Aandeel gemeente 2016]]</f>
        <v>5166.55</v>
      </c>
      <c r="K166" s="2">
        <v>1009.61</v>
      </c>
      <c r="L166" s="2">
        <v>4255.1399999999894</v>
      </c>
      <c r="M166" s="5">
        <f>Tabel1[[#This Row],[Aandeel provincie 2017]]+Tabel1[[#This Row],[Aandeel gemeente 2017]]</f>
        <v>5264.7499999999891</v>
      </c>
    </row>
    <row r="167" spans="1:13" x14ac:dyDescent="0.25">
      <c r="A167" s="1" t="s">
        <v>163</v>
      </c>
      <c r="B167" s="2">
        <v>3436.67</v>
      </c>
      <c r="C167" s="2">
        <v>16590.900000000001</v>
      </c>
      <c r="D167" s="5">
        <f>Tabel1[[#This Row],[Aandeel provincie 2014]]+Tabel1[[#This Row],[Aandeel gemeente 2014]]</f>
        <v>20027.57</v>
      </c>
      <c r="E167" s="2">
        <v>3447.81</v>
      </c>
      <c r="F167" s="2">
        <v>16644.6499999999</v>
      </c>
      <c r="G167" s="5">
        <f>Tabel1[[#This Row],[Aandeel provincie 2015]]+Tabel1[[#This Row],[Aandeel gemeente 2015]]</f>
        <v>20092.459999999901</v>
      </c>
      <c r="H167" s="2">
        <v>3467.21</v>
      </c>
      <c r="I167" s="2">
        <v>16738.319999999901</v>
      </c>
      <c r="J167" s="5">
        <f>Tabel1[[#This Row],[Aandeel provincie 2016]]+Tabel1[[#This Row],[Aandeel gemeente 2016]]</f>
        <v>20205.529999999901</v>
      </c>
      <c r="K167" s="2">
        <v>3344.86</v>
      </c>
      <c r="L167" s="2">
        <v>16147.64</v>
      </c>
      <c r="M167" s="5">
        <f>Tabel1[[#This Row],[Aandeel provincie 2017]]+Tabel1[[#This Row],[Aandeel gemeente 2017]]</f>
        <v>19492.5</v>
      </c>
    </row>
    <row r="168" spans="1:13" x14ac:dyDescent="0.25">
      <c r="A168" s="1" t="s">
        <v>164</v>
      </c>
      <c r="B168" s="2">
        <v>69.38</v>
      </c>
      <c r="C168" s="2">
        <v>250.89</v>
      </c>
      <c r="D168" s="5">
        <f>Tabel1[[#This Row],[Aandeel provincie 2014]]+Tabel1[[#This Row],[Aandeel gemeente 2014]]</f>
        <v>320.27</v>
      </c>
      <c r="E168" s="2">
        <v>472.47</v>
      </c>
      <c r="F168" s="2">
        <v>1707.8000000000002</v>
      </c>
      <c r="G168" s="5">
        <f>Tabel1[[#This Row],[Aandeel provincie 2015]]+Tabel1[[#This Row],[Aandeel gemeente 2015]]</f>
        <v>2180.2700000000004</v>
      </c>
      <c r="H168" s="2">
        <v>489.97</v>
      </c>
      <c r="I168" s="2">
        <v>1771.02999999999</v>
      </c>
      <c r="J168" s="5">
        <f>Tabel1[[#This Row],[Aandeel provincie 2016]]+Tabel1[[#This Row],[Aandeel gemeente 2016]]</f>
        <v>2260.99999999999</v>
      </c>
      <c r="K168" s="2">
        <v>518.75</v>
      </c>
      <c r="L168" s="2">
        <v>1874.94999999999</v>
      </c>
      <c r="M168" s="5">
        <f>Tabel1[[#This Row],[Aandeel provincie 2017]]+Tabel1[[#This Row],[Aandeel gemeente 2017]]</f>
        <v>2393.6999999999898</v>
      </c>
    </row>
    <row r="169" spans="1:13" x14ac:dyDescent="0.25">
      <c r="A169" s="1" t="s">
        <v>165</v>
      </c>
      <c r="B169" s="2">
        <v>3342.12</v>
      </c>
      <c r="C169" s="2">
        <v>11329.23</v>
      </c>
      <c r="D169" s="5">
        <f>Tabel1[[#This Row],[Aandeel provincie 2014]]+Tabel1[[#This Row],[Aandeel gemeente 2014]]</f>
        <v>14671.349999999999</v>
      </c>
      <c r="E169" s="2">
        <v>3351.94</v>
      </c>
      <c r="F169" s="2">
        <v>11362.539999999992</v>
      </c>
      <c r="G169" s="5">
        <f>Tabel1[[#This Row],[Aandeel provincie 2015]]+Tabel1[[#This Row],[Aandeel gemeente 2015]]</f>
        <v>14714.479999999992</v>
      </c>
      <c r="H169" s="2">
        <v>3369.25</v>
      </c>
      <c r="I169" s="2">
        <v>11421.2599999999</v>
      </c>
      <c r="J169" s="5">
        <f>Tabel1[[#This Row],[Aandeel provincie 2016]]+Tabel1[[#This Row],[Aandeel gemeente 2016]]</f>
        <v>14790.5099999999</v>
      </c>
      <c r="K169" s="2">
        <v>3436.61</v>
      </c>
      <c r="L169" s="2">
        <v>11649.48</v>
      </c>
      <c r="M169" s="5">
        <f>Tabel1[[#This Row],[Aandeel provincie 2017]]+Tabel1[[#This Row],[Aandeel gemeente 2017]]</f>
        <v>15086.09</v>
      </c>
    </row>
    <row r="170" spans="1:13" x14ac:dyDescent="0.25">
      <c r="A170" s="1" t="s">
        <v>166</v>
      </c>
      <c r="B170" s="2">
        <v>3533.71</v>
      </c>
      <c r="C170" s="2">
        <v>14973.49</v>
      </c>
      <c r="D170" s="5">
        <f>Tabel1[[#This Row],[Aandeel provincie 2014]]+Tabel1[[#This Row],[Aandeel gemeente 2014]]</f>
        <v>18507.2</v>
      </c>
      <c r="E170" s="2">
        <v>3703.7700000000004</v>
      </c>
      <c r="F170" s="2">
        <v>15694.02</v>
      </c>
      <c r="G170" s="5">
        <f>Tabel1[[#This Row],[Aandeel provincie 2015]]+Tabel1[[#This Row],[Aandeel gemeente 2015]]</f>
        <v>19397.79</v>
      </c>
      <c r="H170" s="2">
        <v>4309.4799999999996</v>
      </c>
      <c r="I170" s="2">
        <v>18260.589999999906</v>
      </c>
      <c r="J170" s="5">
        <f>Tabel1[[#This Row],[Aandeel provincie 2016]]+Tabel1[[#This Row],[Aandeel gemeente 2016]]</f>
        <v>22570.069999999905</v>
      </c>
      <c r="K170" s="2">
        <v>15202.599999999999</v>
      </c>
      <c r="L170" s="2">
        <v>64417.75</v>
      </c>
      <c r="M170" s="5">
        <f>Tabel1[[#This Row],[Aandeel provincie 2017]]+Tabel1[[#This Row],[Aandeel gemeente 2017]]</f>
        <v>79620.350000000006</v>
      </c>
    </row>
    <row r="171" spans="1:13" x14ac:dyDescent="0.25">
      <c r="A171" s="1" t="s">
        <v>167</v>
      </c>
      <c r="B171" s="2">
        <v>33039.199999999997</v>
      </c>
      <c r="C171" s="2">
        <v>107377.4000000001</v>
      </c>
      <c r="D171" s="5">
        <f>Tabel1[[#This Row],[Aandeel provincie 2014]]+Tabel1[[#This Row],[Aandeel gemeente 2014]]</f>
        <v>140416.60000000009</v>
      </c>
      <c r="E171" s="2">
        <v>32924.680000000008</v>
      </c>
      <c r="F171" s="2">
        <v>107005.20999999989</v>
      </c>
      <c r="G171" s="5">
        <f>Tabel1[[#This Row],[Aandeel provincie 2015]]+Tabel1[[#This Row],[Aandeel gemeente 2015]]</f>
        <v>139929.8899999999</v>
      </c>
      <c r="H171" s="2">
        <v>34660.480000000003</v>
      </c>
      <c r="I171" s="2">
        <v>112646.56000000001</v>
      </c>
      <c r="J171" s="5">
        <f>Tabel1[[#This Row],[Aandeel provincie 2016]]+Tabel1[[#This Row],[Aandeel gemeente 2016]]</f>
        <v>147307.04</v>
      </c>
      <c r="K171" s="2">
        <v>36933.759999999995</v>
      </c>
      <c r="L171" s="2">
        <v>120034.72</v>
      </c>
      <c r="M171" s="5">
        <f>Tabel1[[#This Row],[Aandeel provincie 2017]]+Tabel1[[#This Row],[Aandeel gemeente 2017]]</f>
        <v>156968.47999999998</v>
      </c>
    </row>
    <row r="172" spans="1:13" x14ac:dyDescent="0.25">
      <c r="A172" s="1" t="s">
        <v>168</v>
      </c>
      <c r="B172" s="2">
        <v>244.82</v>
      </c>
      <c r="C172" s="2">
        <v>1143.0399999999991</v>
      </c>
      <c r="D172" s="5">
        <f>Tabel1[[#This Row],[Aandeel provincie 2014]]+Tabel1[[#This Row],[Aandeel gemeente 2014]]</f>
        <v>1387.859999999999</v>
      </c>
      <c r="E172" s="2">
        <v>251.66000000000003</v>
      </c>
      <c r="F172" s="2">
        <v>1174.9799999999991</v>
      </c>
      <c r="G172" s="5">
        <f>Tabel1[[#This Row],[Aandeel provincie 2015]]+Tabel1[[#This Row],[Aandeel gemeente 2015]]</f>
        <v>1426.6399999999992</v>
      </c>
      <c r="H172" s="2">
        <v>243.06</v>
      </c>
      <c r="I172" s="2">
        <v>1134.6600000000001</v>
      </c>
      <c r="J172" s="5">
        <f>Tabel1[[#This Row],[Aandeel provincie 2016]]+Tabel1[[#This Row],[Aandeel gemeente 2016]]</f>
        <v>1377.72</v>
      </c>
      <c r="K172" s="2">
        <v>247.64000000000001</v>
      </c>
      <c r="L172" s="2">
        <v>1156.22</v>
      </c>
      <c r="M172" s="5">
        <f>Tabel1[[#This Row],[Aandeel provincie 2017]]+Tabel1[[#This Row],[Aandeel gemeente 2017]]</f>
        <v>1403.8600000000001</v>
      </c>
    </row>
    <row r="173" spans="1:13" x14ac:dyDescent="0.25">
      <c r="A173" s="1" t="s">
        <v>169</v>
      </c>
      <c r="B173" s="2">
        <v>468.63</v>
      </c>
      <c r="C173" s="2">
        <v>2260.9900000000002</v>
      </c>
      <c r="D173" s="5">
        <f>Tabel1[[#This Row],[Aandeel provincie 2014]]+Tabel1[[#This Row],[Aandeel gemeente 2014]]</f>
        <v>2729.6200000000003</v>
      </c>
      <c r="E173" s="2">
        <v>537.82999999999993</v>
      </c>
      <c r="F173" s="2">
        <v>2592.41</v>
      </c>
      <c r="G173" s="5">
        <f>Tabel1[[#This Row],[Aandeel provincie 2015]]+Tabel1[[#This Row],[Aandeel gemeente 2015]]</f>
        <v>3130.24</v>
      </c>
      <c r="H173" s="2">
        <v>494.15999999999997</v>
      </c>
      <c r="I173" s="2">
        <v>2383.36</v>
      </c>
      <c r="J173" s="5">
        <f>Tabel1[[#This Row],[Aandeel provincie 2016]]+Tabel1[[#This Row],[Aandeel gemeente 2016]]</f>
        <v>2877.52</v>
      </c>
      <c r="K173" s="2">
        <v>503.32</v>
      </c>
      <c r="L173" s="2">
        <v>2427.6099999999997</v>
      </c>
      <c r="M173" s="5">
        <f>Tabel1[[#This Row],[Aandeel provincie 2017]]+Tabel1[[#This Row],[Aandeel gemeente 2017]]</f>
        <v>2930.93</v>
      </c>
    </row>
    <row r="174" spans="1:13" x14ac:dyDescent="0.25">
      <c r="A174" s="1" t="s">
        <v>170</v>
      </c>
      <c r="B174" s="2">
        <v>497.27</v>
      </c>
      <c r="C174" s="2">
        <v>2233.39</v>
      </c>
      <c r="D174" s="5">
        <f>Tabel1[[#This Row],[Aandeel provincie 2014]]+Tabel1[[#This Row],[Aandeel gemeente 2014]]</f>
        <v>2730.66</v>
      </c>
      <c r="E174" s="2">
        <v>528.73</v>
      </c>
      <c r="F174" s="2">
        <v>2374.869999999999</v>
      </c>
      <c r="G174" s="5">
        <f>Tabel1[[#This Row],[Aandeel provincie 2015]]+Tabel1[[#This Row],[Aandeel gemeente 2015]]</f>
        <v>2903.599999999999</v>
      </c>
      <c r="H174" s="2">
        <v>516.45000000000005</v>
      </c>
      <c r="I174" s="2">
        <v>2319.67</v>
      </c>
      <c r="J174" s="5">
        <f>Tabel1[[#This Row],[Aandeel provincie 2016]]+Tabel1[[#This Row],[Aandeel gemeente 2016]]</f>
        <v>2836.12</v>
      </c>
      <c r="K174" s="2">
        <v>522.9799999999999</v>
      </c>
      <c r="L174" s="2">
        <v>2348.94</v>
      </c>
      <c r="M174" s="5">
        <f>Tabel1[[#This Row],[Aandeel provincie 2017]]+Tabel1[[#This Row],[Aandeel gemeente 2017]]</f>
        <v>2871.92</v>
      </c>
    </row>
    <row r="175" spans="1:13" x14ac:dyDescent="0.25">
      <c r="A175" s="1" t="s">
        <v>171</v>
      </c>
      <c r="B175" s="2">
        <v>1977.13</v>
      </c>
      <c r="C175" s="2">
        <v>5806.4299999999994</v>
      </c>
      <c r="D175" s="5">
        <f>Tabel1[[#This Row],[Aandeel provincie 2014]]+Tabel1[[#This Row],[Aandeel gemeente 2014]]</f>
        <v>7783.5599999999995</v>
      </c>
      <c r="E175" s="2">
        <v>1983.69</v>
      </c>
      <c r="F175" s="2">
        <v>5825.73</v>
      </c>
      <c r="G175" s="5">
        <f>Tabel1[[#This Row],[Aandeel provincie 2015]]+Tabel1[[#This Row],[Aandeel gemeente 2015]]</f>
        <v>7809.42</v>
      </c>
      <c r="H175" s="2">
        <v>2012.95</v>
      </c>
      <c r="I175" s="2">
        <v>5911.5300000000007</v>
      </c>
      <c r="J175" s="5">
        <f>Tabel1[[#This Row],[Aandeel provincie 2016]]+Tabel1[[#This Row],[Aandeel gemeente 2016]]</f>
        <v>7924.4800000000005</v>
      </c>
      <c r="K175" s="2">
        <v>2053.89</v>
      </c>
      <c r="L175" s="2">
        <v>6031.73</v>
      </c>
      <c r="M175" s="5">
        <f>Tabel1[[#This Row],[Aandeel provincie 2017]]+Tabel1[[#This Row],[Aandeel gemeente 2017]]</f>
        <v>8085.619999999999</v>
      </c>
    </row>
    <row r="176" spans="1:13" x14ac:dyDescent="0.25">
      <c r="A176" s="1" t="s">
        <v>172</v>
      </c>
      <c r="B176" s="2">
        <v>2330.92</v>
      </c>
      <c r="C176" s="2">
        <v>7721.2199999999903</v>
      </c>
      <c r="D176" s="5">
        <f>Tabel1[[#This Row],[Aandeel provincie 2014]]+Tabel1[[#This Row],[Aandeel gemeente 2014]]</f>
        <v>10052.13999999999</v>
      </c>
      <c r="E176" s="2">
        <v>2347.3199999999997</v>
      </c>
      <c r="F176" s="2">
        <v>7775.5299999999988</v>
      </c>
      <c r="G176" s="5">
        <f>Tabel1[[#This Row],[Aandeel provincie 2015]]+Tabel1[[#This Row],[Aandeel gemeente 2015]]</f>
        <v>10122.849999999999</v>
      </c>
      <c r="H176" s="2">
        <v>1842.2799999999997</v>
      </c>
      <c r="I176" s="2">
        <v>6074.9899999999907</v>
      </c>
      <c r="J176" s="5">
        <f>Tabel1[[#This Row],[Aandeel provincie 2016]]+Tabel1[[#This Row],[Aandeel gemeente 2016]]</f>
        <v>7917.2699999999904</v>
      </c>
      <c r="K176" s="2">
        <v>2288.6800000000003</v>
      </c>
      <c r="L176" s="2">
        <v>7553.0999999999894</v>
      </c>
      <c r="M176" s="5">
        <f>Tabel1[[#This Row],[Aandeel provincie 2017]]+Tabel1[[#This Row],[Aandeel gemeente 2017]]</f>
        <v>9841.7799999999897</v>
      </c>
    </row>
    <row r="177" spans="1:13" x14ac:dyDescent="0.25">
      <c r="A177" s="1" t="s">
        <v>173</v>
      </c>
      <c r="B177" s="2">
        <v>869.64</v>
      </c>
      <c r="C177" s="2">
        <v>3832.3500000000004</v>
      </c>
      <c r="D177" s="5">
        <f>Tabel1[[#This Row],[Aandeel provincie 2014]]+Tabel1[[#This Row],[Aandeel gemeente 2014]]</f>
        <v>4701.9900000000007</v>
      </c>
      <c r="E177" s="2">
        <v>680.6</v>
      </c>
      <c r="F177" s="2">
        <v>2999.2899999999995</v>
      </c>
      <c r="G177" s="5">
        <f>Tabel1[[#This Row],[Aandeel provincie 2015]]+Tabel1[[#This Row],[Aandeel gemeente 2015]]</f>
        <v>3679.8899999999994</v>
      </c>
      <c r="H177" s="2">
        <v>703.64</v>
      </c>
      <c r="I177" s="2">
        <v>3100.7999999999997</v>
      </c>
      <c r="J177" s="5">
        <f>Tabel1[[#This Row],[Aandeel provincie 2016]]+Tabel1[[#This Row],[Aandeel gemeente 2016]]</f>
        <v>3804.4399999999996</v>
      </c>
      <c r="K177" s="2">
        <v>680.09999999999991</v>
      </c>
      <c r="L177" s="2">
        <v>2997.06</v>
      </c>
      <c r="M177" s="5">
        <f>Tabel1[[#This Row],[Aandeel provincie 2017]]+Tabel1[[#This Row],[Aandeel gemeente 2017]]</f>
        <v>3677.16</v>
      </c>
    </row>
    <row r="178" spans="1:13" x14ac:dyDescent="0.25">
      <c r="A178" s="1" t="s">
        <v>174</v>
      </c>
      <c r="B178" s="2">
        <v>15461.44</v>
      </c>
      <c r="C178" s="2">
        <v>63301.879999999779</v>
      </c>
      <c r="D178" s="5">
        <f>Tabel1[[#This Row],[Aandeel provincie 2014]]+Tabel1[[#This Row],[Aandeel gemeente 2014]]</f>
        <v>78763.319999999774</v>
      </c>
      <c r="E178" s="2">
        <v>14228.079999999998</v>
      </c>
      <c r="F178" s="2">
        <v>58208.200000000004</v>
      </c>
      <c r="G178" s="5">
        <f>Tabel1[[#This Row],[Aandeel provincie 2015]]+Tabel1[[#This Row],[Aandeel gemeente 2015]]</f>
        <v>72436.28</v>
      </c>
      <c r="H178" s="2">
        <v>14145.44</v>
      </c>
      <c r="I178" s="2">
        <v>57864.479999999901</v>
      </c>
      <c r="J178" s="5">
        <f>Tabel1[[#This Row],[Aandeel provincie 2016]]+Tabel1[[#This Row],[Aandeel gemeente 2016]]</f>
        <v>72009.919999999896</v>
      </c>
      <c r="K178" s="2">
        <v>13282.160000000002</v>
      </c>
      <c r="L178" s="2">
        <v>54294.559999999801</v>
      </c>
      <c r="M178" s="5">
        <f>Tabel1[[#This Row],[Aandeel provincie 2017]]+Tabel1[[#This Row],[Aandeel gemeente 2017]]</f>
        <v>67576.719999999797</v>
      </c>
    </row>
    <row r="179" spans="1:13" x14ac:dyDescent="0.25">
      <c r="A179" s="1" t="s">
        <v>175</v>
      </c>
      <c r="B179" s="2">
        <v>23958.239999999998</v>
      </c>
      <c r="C179" s="2">
        <v>98828.049999999785</v>
      </c>
      <c r="D179" s="5">
        <f>Tabel1[[#This Row],[Aandeel provincie 2014]]+Tabel1[[#This Row],[Aandeel gemeente 2014]]</f>
        <v>122786.28999999978</v>
      </c>
      <c r="E179" s="2">
        <v>23618.44</v>
      </c>
      <c r="F179" s="2">
        <v>97426.369999999792</v>
      </c>
      <c r="G179" s="5">
        <f>Tabel1[[#This Row],[Aandeel provincie 2015]]+Tabel1[[#This Row],[Aandeel gemeente 2015]]</f>
        <v>121044.80999999979</v>
      </c>
      <c r="H179" s="2">
        <v>26848.079999999994</v>
      </c>
      <c r="I179" s="2">
        <v>110748.44999999969</v>
      </c>
      <c r="J179" s="5">
        <f>Tabel1[[#This Row],[Aandeel provincie 2016]]+Tabel1[[#This Row],[Aandeel gemeente 2016]]</f>
        <v>137596.52999999968</v>
      </c>
      <c r="K179" s="2">
        <v>26971.399999999998</v>
      </c>
      <c r="L179" s="2">
        <v>111257.0199999997</v>
      </c>
      <c r="M179" s="5">
        <f>Tabel1[[#This Row],[Aandeel provincie 2017]]+Tabel1[[#This Row],[Aandeel gemeente 2017]]</f>
        <v>138228.41999999969</v>
      </c>
    </row>
    <row r="180" spans="1:13" x14ac:dyDescent="0.25">
      <c r="A180" s="1" t="s">
        <v>176</v>
      </c>
      <c r="B180" s="2">
        <v>12042.71</v>
      </c>
      <c r="C180" s="2">
        <v>36273.189999999995</v>
      </c>
      <c r="D180" s="5">
        <f>Tabel1[[#This Row],[Aandeel provincie 2014]]+Tabel1[[#This Row],[Aandeel gemeente 2014]]</f>
        <v>48315.899999999994</v>
      </c>
      <c r="E180" s="2">
        <v>11868.74</v>
      </c>
      <c r="F180" s="2">
        <v>39324.160000000003</v>
      </c>
      <c r="G180" s="5">
        <f>Tabel1[[#This Row],[Aandeel provincie 2015]]+Tabel1[[#This Row],[Aandeel gemeente 2015]]</f>
        <v>51192.9</v>
      </c>
      <c r="H180" s="2">
        <v>12123.58</v>
      </c>
      <c r="I180" s="2">
        <v>40168.449999999997</v>
      </c>
      <c r="J180" s="5">
        <f>Tabel1[[#This Row],[Aandeel provincie 2016]]+Tabel1[[#This Row],[Aandeel gemeente 2016]]</f>
        <v>52292.03</v>
      </c>
      <c r="K180" s="2">
        <v>10277.66</v>
      </c>
      <c r="L180" s="2">
        <v>34052.51</v>
      </c>
      <c r="M180" s="5">
        <f>Tabel1[[#This Row],[Aandeel provincie 2017]]+Tabel1[[#This Row],[Aandeel gemeente 2017]]</f>
        <v>44330.17</v>
      </c>
    </row>
    <row r="181" spans="1:13" x14ac:dyDescent="0.25">
      <c r="A181" s="1" t="s">
        <v>177</v>
      </c>
      <c r="B181" s="2">
        <v>1852.1899999999998</v>
      </c>
      <c r="C181" s="2">
        <v>10359.74</v>
      </c>
      <c r="D181" s="5">
        <f>Tabel1[[#This Row],[Aandeel provincie 2014]]+Tabel1[[#This Row],[Aandeel gemeente 2014]]</f>
        <v>12211.93</v>
      </c>
      <c r="E181" s="2">
        <v>1831.81</v>
      </c>
      <c r="F181" s="2">
        <v>10245.66</v>
      </c>
      <c r="G181" s="5">
        <f>Tabel1[[#This Row],[Aandeel provincie 2015]]+Tabel1[[#This Row],[Aandeel gemeente 2015]]</f>
        <v>12077.47</v>
      </c>
      <c r="H181" s="2">
        <v>1791.89</v>
      </c>
      <c r="I181" s="2">
        <v>10022.459999999999</v>
      </c>
      <c r="J181" s="5">
        <f>Tabel1[[#This Row],[Aandeel provincie 2016]]+Tabel1[[#This Row],[Aandeel gemeente 2016]]</f>
        <v>11814.349999999999</v>
      </c>
      <c r="K181" s="2">
        <v>4216.37</v>
      </c>
      <c r="L181" s="2">
        <v>23583.109999999997</v>
      </c>
      <c r="M181" s="5">
        <f>Tabel1[[#This Row],[Aandeel provincie 2017]]+Tabel1[[#This Row],[Aandeel gemeente 2017]]</f>
        <v>27799.479999999996</v>
      </c>
    </row>
    <row r="182" spans="1:13" x14ac:dyDescent="0.25">
      <c r="A182" s="1" t="s">
        <v>178</v>
      </c>
      <c r="B182" s="2">
        <v>2252.38</v>
      </c>
      <c r="C182" s="2">
        <v>7572.55</v>
      </c>
      <c r="D182" s="5">
        <f>Tabel1[[#This Row],[Aandeel provincie 2014]]+Tabel1[[#This Row],[Aandeel gemeente 2014]]</f>
        <v>9824.93</v>
      </c>
      <c r="E182" s="2">
        <v>2257.9500000000003</v>
      </c>
      <c r="F182" s="2">
        <v>7591.35</v>
      </c>
      <c r="G182" s="5">
        <f>Tabel1[[#This Row],[Aandeel provincie 2015]]+Tabel1[[#This Row],[Aandeel gemeente 2015]]</f>
        <v>9849.3000000000011</v>
      </c>
      <c r="H182" s="2">
        <v>2271.31</v>
      </c>
      <c r="I182" s="2">
        <v>7636.3399999999992</v>
      </c>
      <c r="J182" s="5">
        <f>Tabel1[[#This Row],[Aandeel provincie 2016]]+Tabel1[[#This Row],[Aandeel gemeente 2016]]</f>
        <v>9907.65</v>
      </c>
      <c r="K182" s="2">
        <v>2314.9499999999998</v>
      </c>
      <c r="L182" s="2">
        <v>7782.98</v>
      </c>
      <c r="M182" s="5">
        <f>Tabel1[[#This Row],[Aandeel provincie 2017]]+Tabel1[[#This Row],[Aandeel gemeente 2017]]</f>
        <v>10097.93</v>
      </c>
    </row>
    <row r="183" spans="1:13" x14ac:dyDescent="0.25">
      <c r="A183" s="1" t="s">
        <v>179</v>
      </c>
      <c r="B183" s="2">
        <v>14332.54</v>
      </c>
      <c r="C183" s="2">
        <v>76087.400000000023</v>
      </c>
      <c r="D183" s="5">
        <f>Tabel1[[#This Row],[Aandeel provincie 2014]]+Tabel1[[#This Row],[Aandeel gemeente 2014]]</f>
        <v>90419.940000000031</v>
      </c>
      <c r="E183" s="2">
        <v>38519.010000000009</v>
      </c>
      <c r="F183" s="2">
        <v>205357.75999999896</v>
      </c>
      <c r="G183" s="5">
        <f>Tabel1[[#This Row],[Aandeel provincie 2015]]+Tabel1[[#This Row],[Aandeel gemeente 2015]]</f>
        <v>243876.76999999897</v>
      </c>
      <c r="H183" s="2">
        <v>38835.460000000006</v>
      </c>
      <c r="I183" s="2">
        <v>201734.52000000002</v>
      </c>
      <c r="J183" s="5">
        <f>Tabel1[[#This Row],[Aandeel provincie 2016]]+Tabel1[[#This Row],[Aandeel gemeente 2016]]</f>
        <v>240569.98000000004</v>
      </c>
      <c r="K183" s="2">
        <v>737.52</v>
      </c>
      <c r="L183" s="2">
        <v>3326.01</v>
      </c>
      <c r="M183" s="5">
        <f>Tabel1[[#This Row],[Aandeel provincie 2017]]+Tabel1[[#This Row],[Aandeel gemeente 2017]]</f>
        <v>4063.53</v>
      </c>
    </row>
    <row r="184" spans="1:13" x14ac:dyDescent="0.25">
      <c r="A184" s="1" t="s">
        <v>180</v>
      </c>
      <c r="B184" s="2">
        <v>2428.4899999999998</v>
      </c>
      <c r="C184" s="2">
        <v>12142.529999999901</v>
      </c>
      <c r="D184" s="5">
        <f>Tabel1[[#This Row],[Aandeel provincie 2014]]+Tabel1[[#This Row],[Aandeel gemeente 2014]]</f>
        <v>14571.0199999999</v>
      </c>
      <c r="E184" s="2">
        <v>2501.81</v>
      </c>
      <c r="F184" s="2">
        <v>12509.0899999999</v>
      </c>
      <c r="G184" s="5">
        <f>Tabel1[[#This Row],[Aandeel provincie 2015]]+Tabel1[[#This Row],[Aandeel gemeente 2015]]</f>
        <v>15010.8999999999</v>
      </c>
      <c r="H184" s="2">
        <v>2516.16</v>
      </c>
      <c r="I184" s="2">
        <v>12580.699999999901</v>
      </c>
      <c r="J184" s="5">
        <f>Tabel1[[#This Row],[Aandeel provincie 2016]]+Tabel1[[#This Row],[Aandeel gemeente 2016]]</f>
        <v>15096.859999999901</v>
      </c>
      <c r="K184" s="2">
        <v>2729.54</v>
      </c>
      <c r="L184" s="2">
        <v>13647.7699999999</v>
      </c>
      <c r="M184" s="5">
        <f>Tabel1[[#This Row],[Aandeel provincie 2017]]+Tabel1[[#This Row],[Aandeel gemeente 2017]]</f>
        <v>16377.309999999899</v>
      </c>
    </row>
    <row r="185" spans="1:13" x14ac:dyDescent="0.25">
      <c r="A185" s="1" t="s">
        <v>181</v>
      </c>
      <c r="B185" s="2">
        <v>3211</v>
      </c>
      <c r="C185" s="2">
        <v>9242.6699999999892</v>
      </c>
      <c r="D185" s="5">
        <f>Tabel1[[#This Row],[Aandeel provincie 2014]]+Tabel1[[#This Row],[Aandeel gemeente 2014]]</f>
        <v>12453.669999999989</v>
      </c>
      <c r="E185" s="2">
        <v>2405.2399999999998</v>
      </c>
      <c r="F185" s="2">
        <v>6926.2299999999896</v>
      </c>
      <c r="G185" s="5">
        <f>Tabel1[[#This Row],[Aandeel provincie 2015]]+Tabel1[[#This Row],[Aandeel gemeente 2015]]</f>
        <v>9331.4699999999903</v>
      </c>
      <c r="H185" s="2">
        <v>2394.7199999999998</v>
      </c>
      <c r="I185" s="2">
        <v>6895.95</v>
      </c>
      <c r="J185" s="5">
        <f>Tabel1[[#This Row],[Aandeel provincie 2016]]+Tabel1[[#This Row],[Aandeel gemeente 2016]]</f>
        <v>9290.67</v>
      </c>
      <c r="K185" s="2">
        <v>2529.04</v>
      </c>
      <c r="L185" s="2">
        <v>7282.5</v>
      </c>
      <c r="M185" s="5">
        <f>Tabel1[[#This Row],[Aandeel provincie 2017]]+Tabel1[[#This Row],[Aandeel gemeente 2017]]</f>
        <v>9811.5400000000009</v>
      </c>
    </row>
    <row r="186" spans="1:13" x14ac:dyDescent="0.25">
      <c r="A186" s="1" t="s">
        <v>182</v>
      </c>
      <c r="B186" s="2">
        <v>2346.5500000000002</v>
      </c>
      <c r="C186" s="2">
        <v>7067.8600000000006</v>
      </c>
      <c r="D186" s="5">
        <f>Tabel1[[#This Row],[Aandeel provincie 2014]]+Tabel1[[#This Row],[Aandeel gemeente 2014]]</f>
        <v>9414.41</v>
      </c>
      <c r="E186" s="2">
        <v>2461.7399999999998</v>
      </c>
      <c r="F186" s="2">
        <v>8897.9700000000012</v>
      </c>
      <c r="G186" s="5">
        <f>Tabel1[[#This Row],[Aandeel provincie 2015]]+Tabel1[[#This Row],[Aandeel gemeente 2015]]</f>
        <v>11359.710000000001</v>
      </c>
      <c r="H186" s="2">
        <v>2476.7600000000002</v>
      </c>
      <c r="I186" s="2">
        <v>8952.07</v>
      </c>
      <c r="J186" s="5">
        <f>Tabel1[[#This Row],[Aandeel provincie 2016]]+Tabel1[[#This Row],[Aandeel gemeente 2016]]</f>
        <v>11428.83</v>
      </c>
      <c r="K186" s="2">
        <v>2432.1000000000004</v>
      </c>
      <c r="L186" s="2">
        <v>8790.6899999999987</v>
      </c>
      <c r="M186" s="5">
        <f>Tabel1[[#This Row],[Aandeel provincie 2017]]+Tabel1[[#This Row],[Aandeel gemeente 2017]]</f>
        <v>11222.789999999999</v>
      </c>
    </row>
    <row r="187" spans="1:13" x14ac:dyDescent="0.25">
      <c r="A187" s="1" t="s">
        <v>183</v>
      </c>
      <c r="B187" s="2">
        <v>1348.89</v>
      </c>
      <c r="C187" s="2">
        <v>6858.78</v>
      </c>
      <c r="D187" s="5">
        <f>Tabel1[[#This Row],[Aandeel provincie 2014]]+Tabel1[[#This Row],[Aandeel gemeente 2014]]</f>
        <v>8207.67</v>
      </c>
      <c r="E187" s="2">
        <v>1353.17</v>
      </c>
      <c r="F187" s="2">
        <v>6880.52</v>
      </c>
      <c r="G187" s="5">
        <f>Tabel1[[#This Row],[Aandeel provincie 2015]]+Tabel1[[#This Row],[Aandeel gemeente 2015]]</f>
        <v>8233.69</v>
      </c>
      <c r="H187" s="2">
        <v>1361.2199999999998</v>
      </c>
      <c r="I187" s="2">
        <v>6921.49</v>
      </c>
      <c r="J187" s="5">
        <f>Tabel1[[#This Row],[Aandeel provincie 2016]]+Tabel1[[#This Row],[Aandeel gemeente 2016]]</f>
        <v>8282.7099999999991</v>
      </c>
      <c r="K187" s="2">
        <v>3103.43</v>
      </c>
      <c r="L187" s="2">
        <v>15780.17</v>
      </c>
      <c r="M187" s="5">
        <f>Tabel1[[#This Row],[Aandeel provincie 2017]]+Tabel1[[#This Row],[Aandeel gemeente 2017]]</f>
        <v>18883.599999999999</v>
      </c>
    </row>
    <row r="188" spans="1:13" x14ac:dyDescent="0.25">
      <c r="A188" s="1" t="s">
        <v>184</v>
      </c>
      <c r="B188" s="2">
        <v>2802.5099999999998</v>
      </c>
      <c r="C188" s="2">
        <v>14209.949999999988</v>
      </c>
      <c r="D188" s="5">
        <f>Tabel1[[#This Row],[Aandeel provincie 2014]]+Tabel1[[#This Row],[Aandeel gemeente 2014]]</f>
        <v>17012.459999999988</v>
      </c>
      <c r="E188" s="2">
        <v>2472.0099999999998</v>
      </c>
      <c r="F188" s="2">
        <v>12534.17</v>
      </c>
      <c r="G188" s="5">
        <f>Tabel1[[#This Row],[Aandeel provincie 2015]]+Tabel1[[#This Row],[Aandeel gemeente 2015]]</f>
        <v>15006.18</v>
      </c>
      <c r="H188" s="2">
        <v>2640.07</v>
      </c>
      <c r="I188" s="2">
        <v>13386.26</v>
      </c>
      <c r="J188" s="5">
        <f>Tabel1[[#This Row],[Aandeel provincie 2016]]+Tabel1[[#This Row],[Aandeel gemeente 2016]]</f>
        <v>16026.33</v>
      </c>
      <c r="K188" s="2">
        <v>50.77</v>
      </c>
      <c r="L188" s="2">
        <v>257.39999999999998</v>
      </c>
      <c r="M188" s="5">
        <f>Tabel1[[#This Row],[Aandeel provincie 2017]]+Tabel1[[#This Row],[Aandeel gemeente 2017]]</f>
        <v>308.16999999999996</v>
      </c>
    </row>
    <row r="189" spans="1:13" x14ac:dyDescent="0.25">
      <c r="A189" s="1" t="s">
        <v>185</v>
      </c>
      <c r="B189" s="2">
        <v>3694.07</v>
      </c>
      <c r="C189" s="2">
        <v>15021.16</v>
      </c>
      <c r="D189" s="5">
        <f>Tabel1[[#This Row],[Aandeel provincie 2014]]+Tabel1[[#This Row],[Aandeel gemeente 2014]]</f>
        <v>18715.23</v>
      </c>
      <c r="E189" s="2">
        <v>4176.4400000000005</v>
      </c>
      <c r="F189" s="2">
        <v>16982.55999999999</v>
      </c>
      <c r="G189" s="5">
        <f>Tabel1[[#This Row],[Aandeel provincie 2015]]+Tabel1[[#This Row],[Aandeel gemeente 2015]]</f>
        <v>21158.999999999993</v>
      </c>
      <c r="H189" s="2">
        <v>4256.5700000000006</v>
      </c>
      <c r="I189" s="2">
        <v>17308.330000000002</v>
      </c>
      <c r="J189" s="5">
        <f>Tabel1[[#This Row],[Aandeel provincie 2016]]+Tabel1[[#This Row],[Aandeel gemeente 2016]]</f>
        <v>21564.9</v>
      </c>
      <c r="K189" s="2">
        <v>46.58</v>
      </c>
      <c r="L189" s="2">
        <v>189.41</v>
      </c>
      <c r="M189" s="5">
        <f>Tabel1[[#This Row],[Aandeel provincie 2017]]+Tabel1[[#This Row],[Aandeel gemeente 2017]]</f>
        <v>235.99</v>
      </c>
    </row>
    <row r="190" spans="1:13" x14ac:dyDescent="0.25">
      <c r="A190" s="1" t="s">
        <v>186</v>
      </c>
      <c r="B190" s="2">
        <v>3912.95</v>
      </c>
      <c r="C190" s="2">
        <v>19233.280000000042</v>
      </c>
      <c r="D190" s="5">
        <f>Tabel1[[#This Row],[Aandeel provincie 2014]]+Tabel1[[#This Row],[Aandeel gemeente 2014]]</f>
        <v>23146.230000000043</v>
      </c>
      <c r="E190" s="2">
        <v>4380.9400000000005</v>
      </c>
      <c r="F190" s="2">
        <v>21533.410000000018</v>
      </c>
      <c r="G190" s="5">
        <f>Tabel1[[#This Row],[Aandeel provincie 2015]]+Tabel1[[#This Row],[Aandeel gemeente 2015]]</f>
        <v>25914.35000000002</v>
      </c>
      <c r="H190" s="2">
        <v>6192.2</v>
      </c>
      <c r="I190" s="2">
        <v>30436.270000000099</v>
      </c>
      <c r="J190" s="5">
        <f>Tabel1[[#This Row],[Aandeel provincie 2016]]+Tabel1[[#This Row],[Aandeel gemeente 2016]]</f>
        <v>36628.470000000096</v>
      </c>
      <c r="K190" s="2">
        <v>0</v>
      </c>
      <c r="L190" s="2">
        <v>0</v>
      </c>
      <c r="M190" s="5">
        <f>Tabel1[[#This Row],[Aandeel provincie 2017]]+Tabel1[[#This Row],[Aandeel gemeente 2017]]</f>
        <v>0</v>
      </c>
    </row>
    <row r="191" spans="1:13" x14ac:dyDescent="0.25">
      <c r="A191" s="1" t="s">
        <v>187</v>
      </c>
      <c r="B191" s="2">
        <v>1809.6</v>
      </c>
      <c r="C191" s="2">
        <v>6864.0499999999902</v>
      </c>
      <c r="D191" s="5">
        <f>Tabel1[[#This Row],[Aandeel provincie 2014]]+Tabel1[[#This Row],[Aandeel gemeente 2014]]</f>
        <v>8673.6499999999905</v>
      </c>
      <c r="E191" s="2">
        <v>1815.4299999999998</v>
      </c>
      <c r="F191" s="2">
        <v>6886.16</v>
      </c>
      <c r="G191" s="5">
        <f>Tabel1[[#This Row],[Aandeel provincie 2015]]+Tabel1[[#This Row],[Aandeel gemeente 2015]]</f>
        <v>8701.59</v>
      </c>
      <c r="H191" s="2">
        <v>1720.89</v>
      </c>
      <c r="I191" s="2">
        <v>6527.5699999999897</v>
      </c>
      <c r="J191" s="5">
        <f>Tabel1[[#This Row],[Aandeel provincie 2016]]+Tabel1[[#This Row],[Aandeel gemeente 2016]]</f>
        <v>8248.45999999999</v>
      </c>
      <c r="K191" s="2">
        <v>1398.24</v>
      </c>
      <c r="L191" s="2">
        <v>5303.6799999999903</v>
      </c>
      <c r="M191" s="5">
        <f>Tabel1[[#This Row],[Aandeel provincie 2017]]+Tabel1[[#This Row],[Aandeel gemeente 2017]]</f>
        <v>6701.9199999999901</v>
      </c>
    </row>
    <row r="192" spans="1:13" x14ac:dyDescent="0.25">
      <c r="A192" s="1" t="s">
        <v>188</v>
      </c>
      <c r="B192" s="2">
        <v>69.900000000000006</v>
      </c>
      <c r="C192" s="2">
        <v>374.13</v>
      </c>
      <c r="D192" s="5">
        <f>Tabel1[[#This Row],[Aandeel provincie 2014]]+Tabel1[[#This Row],[Aandeel gemeente 2014]]</f>
        <v>444.03</v>
      </c>
      <c r="E192" s="2">
        <v>70.290000000000006</v>
      </c>
      <c r="F192" s="2">
        <v>376.21</v>
      </c>
      <c r="G192" s="5">
        <f>Tabel1[[#This Row],[Aandeel provincie 2015]]+Tabel1[[#This Row],[Aandeel gemeente 2015]]</f>
        <v>446.5</v>
      </c>
      <c r="H192" s="2">
        <v>503.85</v>
      </c>
      <c r="I192" s="2">
        <v>2696.67</v>
      </c>
      <c r="J192" s="5">
        <f>Tabel1[[#This Row],[Aandeel provincie 2016]]+Tabel1[[#This Row],[Aandeel gemeente 2016]]</f>
        <v>3200.52</v>
      </c>
      <c r="K192" s="2">
        <v>583.29999999999995</v>
      </c>
      <c r="L192" s="2">
        <v>3121.9</v>
      </c>
      <c r="M192" s="5">
        <f>Tabel1[[#This Row],[Aandeel provincie 2017]]+Tabel1[[#This Row],[Aandeel gemeente 2017]]</f>
        <v>3705.2</v>
      </c>
    </row>
    <row r="193" spans="1:13" x14ac:dyDescent="0.25">
      <c r="A193" s="1" t="s">
        <v>189</v>
      </c>
      <c r="B193" s="2">
        <v>1119.74</v>
      </c>
      <c r="C193" s="2">
        <v>5204.54</v>
      </c>
      <c r="D193" s="5">
        <f>Tabel1[[#This Row],[Aandeel provincie 2014]]+Tabel1[[#This Row],[Aandeel gemeente 2014]]</f>
        <v>6324.28</v>
      </c>
      <c r="E193" s="2">
        <v>678.58999999999992</v>
      </c>
      <c r="F193" s="2">
        <v>3154.0800000000004</v>
      </c>
      <c r="G193" s="5">
        <f>Tabel1[[#This Row],[Aandeel provincie 2015]]+Tabel1[[#This Row],[Aandeel gemeente 2015]]</f>
        <v>3832.67</v>
      </c>
      <c r="H193" s="2">
        <v>632.26</v>
      </c>
      <c r="I193" s="2">
        <v>2938.57</v>
      </c>
      <c r="J193" s="5">
        <f>Tabel1[[#This Row],[Aandeel provincie 2016]]+Tabel1[[#This Row],[Aandeel gemeente 2016]]</f>
        <v>3570.83</v>
      </c>
      <c r="K193" s="2">
        <v>1752.71</v>
      </c>
      <c r="L193" s="2">
        <v>8146.38</v>
      </c>
      <c r="M193" s="5">
        <f>Tabel1[[#This Row],[Aandeel provincie 2017]]+Tabel1[[#This Row],[Aandeel gemeente 2017]]</f>
        <v>9899.09</v>
      </c>
    </row>
    <row r="194" spans="1:13" x14ac:dyDescent="0.25">
      <c r="A194" s="1" t="s">
        <v>190</v>
      </c>
      <c r="B194" s="2">
        <v>16554.03</v>
      </c>
      <c r="C194" s="2">
        <v>81604.51999999999</v>
      </c>
      <c r="D194" s="5">
        <f>Tabel1[[#This Row],[Aandeel provincie 2014]]+Tabel1[[#This Row],[Aandeel gemeente 2014]]</f>
        <v>98158.549999999988</v>
      </c>
      <c r="E194" s="2">
        <v>15405.650000000001</v>
      </c>
      <c r="F194" s="2">
        <v>75943.570000000007</v>
      </c>
      <c r="G194" s="5">
        <f>Tabel1[[#This Row],[Aandeel provincie 2015]]+Tabel1[[#This Row],[Aandeel gemeente 2015]]</f>
        <v>91349.22</v>
      </c>
      <c r="H194" s="2">
        <v>15602.580000000002</v>
      </c>
      <c r="I194" s="2">
        <v>76914.049999999916</v>
      </c>
      <c r="J194" s="5">
        <f>Tabel1[[#This Row],[Aandeel provincie 2016]]+Tabel1[[#This Row],[Aandeel gemeente 2016]]</f>
        <v>92516.629999999917</v>
      </c>
      <c r="K194" s="2">
        <v>140.08000000000001</v>
      </c>
      <c r="L194" s="2">
        <v>690.55</v>
      </c>
      <c r="M194" s="5">
        <f>Tabel1[[#This Row],[Aandeel provincie 2017]]+Tabel1[[#This Row],[Aandeel gemeente 2017]]</f>
        <v>830.63</v>
      </c>
    </row>
    <row r="195" spans="1:13" x14ac:dyDescent="0.25">
      <c r="A195" s="1" t="s">
        <v>191</v>
      </c>
      <c r="B195" s="2">
        <v>531.21</v>
      </c>
      <c r="C195" s="2">
        <v>3349.3599999999901</v>
      </c>
      <c r="D195" s="5">
        <f>Tabel1[[#This Row],[Aandeel provincie 2014]]+Tabel1[[#This Row],[Aandeel gemeente 2014]]</f>
        <v>3880.5699999999902</v>
      </c>
      <c r="E195" s="2">
        <v>533.80999999999995</v>
      </c>
      <c r="F195" s="2">
        <v>3365.7399999999902</v>
      </c>
      <c r="G195" s="5">
        <f>Tabel1[[#This Row],[Aandeel provincie 2015]]+Tabel1[[#This Row],[Aandeel gemeente 2015]]</f>
        <v>3899.5499999999902</v>
      </c>
      <c r="H195" s="2">
        <v>533.86</v>
      </c>
      <c r="I195" s="2">
        <v>3366.13</v>
      </c>
      <c r="J195" s="5">
        <f>Tabel1[[#This Row],[Aandeel provincie 2016]]+Tabel1[[#This Row],[Aandeel gemeente 2016]]</f>
        <v>3899.9900000000002</v>
      </c>
      <c r="K195" s="2">
        <v>547.87</v>
      </c>
      <c r="L195" s="2">
        <v>3454.5</v>
      </c>
      <c r="M195" s="5">
        <f>Tabel1[[#This Row],[Aandeel provincie 2017]]+Tabel1[[#This Row],[Aandeel gemeente 2017]]</f>
        <v>4002.37</v>
      </c>
    </row>
    <row r="196" spans="1:13" x14ac:dyDescent="0.25">
      <c r="A196" s="1" t="s">
        <v>192</v>
      </c>
      <c r="B196" s="2">
        <v>2537.29</v>
      </c>
      <c r="C196" s="2">
        <v>10499.229999999998</v>
      </c>
      <c r="D196" s="5">
        <f>Tabel1[[#This Row],[Aandeel provincie 2014]]+Tabel1[[#This Row],[Aandeel gemeente 2014]]</f>
        <v>13036.519999999997</v>
      </c>
      <c r="E196" s="2">
        <v>2408.94</v>
      </c>
      <c r="F196" s="2">
        <v>9968.119999999999</v>
      </c>
      <c r="G196" s="5">
        <f>Tabel1[[#This Row],[Aandeel provincie 2015]]+Tabel1[[#This Row],[Aandeel gemeente 2015]]</f>
        <v>12377.06</v>
      </c>
      <c r="H196" s="2">
        <v>2576.1799999999998</v>
      </c>
      <c r="I196" s="2">
        <v>10660.13</v>
      </c>
      <c r="J196" s="5">
        <f>Tabel1[[#This Row],[Aandeel provincie 2016]]+Tabel1[[#This Row],[Aandeel gemeente 2016]]</f>
        <v>13236.31</v>
      </c>
      <c r="K196" s="2">
        <v>2796.9300000000003</v>
      </c>
      <c r="L196" s="2">
        <v>11573.55</v>
      </c>
      <c r="M196" s="5">
        <f>Tabel1[[#This Row],[Aandeel provincie 2017]]+Tabel1[[#This Row],[Aandeel gemeente 2017]]</f>
        <v>14370.48</v>
      </c>
    </row>
    <row r="197" spans="1:13" x14ac:dyDescent="0.25">
      <c r="A197" s="1" t="s">
        <v>193</v>
      </c>
      <c r="B197" s="2">
        <v>568.89</v>
      </c>
      <c r="C197" s="2">
        <v>2884.53999999999</v>
      </c>
      <c r="D197" s="5">
        <f>Tabel1[[#This Row],[Aandeel provincie 2014]]+Tabel1[[#This Row],[Aandeel gemeente 2014]]</f>
        <v>3453.4299999999898</v>
      </c>
      <c r="E197" s="2">
        <v>557.78</v>
      </c>
      <c r="F197" s="2">
        <v>2828.19</v>
      </c>
      <c r="G197" s="5">
        <f>Tabel1[[#This Row],[Aandeel provincie 2015]]+Tabel1[[#This Row],[Aandeel gemeente 2015]]</f>
        <v>3385.9700000000003</v>
      </c>
      <c r="H197" s="2">
        <v>556.82000000000005</v>
      </c>
      <c r="I197" s="2">
        <v>2823.2999999999902</v>
      </c>
      <c r="J197" s="5">
        <f>Tabel1[[#This Row],[Aandeel provincie 2016]]+Tabel1[[#This Row],[Aandeel gemeente 2016]]</f>
        <v>3380.1199999999903</v>
      </c>
      <c r="K197" s="2">
        <v>1131.31</v>
      </c>
      <c r="L197" s="2">
        <v>5736.27</v>
      </c>
      <c r="M197" s="5">
        <f>Tabel1[[#This Row],[Aandeel provincie 2017]]+Tabel1[[#This Row],[Aandeel gemeente 2017]]</f>
        <v>6867.58</v>
      </c>
    </row>
    <row r="198" spans="1:13" x14ac:dyDescent="0.25">
      <c r="A198" s="1" t="s">
        <v>194</v>
      </c>
      <c r="B198" s="2">
        <v>7145.4900000000016</v>
      </c>
      <c r="C198" s="2">
        <v>27719.579999999987</v>
      </c>
      <c r="D198" s="5">
        <f>Tabel1[[#This Row],[Aandeel provincie 2014]]+Tabel1[[#This Row],[Aandeel gemeente 2014]]</f>
        <v>34865.069999999992</v>
      </c>
      <c r="E198" s="2">
        <v>7857.9600000000009</v>
      </c>
      <c r="F198" s="2">
        <v>30483.47999999989</v>
      </c>
      <c r="G198" s="5">
        <f>Tabel1[[#This Row],[Aandeel provincie 2015]]+Tabel1[[#This Row],[Aandeel gemeente 2015]]</f>
        <v>38341.439999999893</v>
      </c>
      <c r="H198" s="2">
        <v>7865.26</v>
      </c>
      <c r="I198" s="2">
        <v>30511.78</v>
      </c>
      <c r="J198" s="5">
        <f>Tabel1[[#This Row],[Aandeel provincie 2016]]+Tabel1[[#This Row],[Aandeel gemeente 2016]]</f>
        <v>38377.040000000001</v>
      </c>
      <c r="K198" s="2">
        <v>7474.49</v>
      </c>
      <c r="L198" s="2">
        <v>28995.839999999902</v>
      </c>
      <c r="M198" s="5">
        <f>Tabel1[[#This Row],[Aandeel provincie 2017]]+Tabel1[[#This Row],[Aandeel gemeente 2017]]</f>
        <v>36470.3299999999</v>
      </c>
    </row>
    <row r="199" spans="1:13" x14ac:dyDescent="0.25">
      <c r="A199" s="1" t="s">
        <v>195</v>
      </c>
      <c r="B199" s="2">
        <v>1103.07</v>
      </c>
      <c r="C199" s="2">
        <v>4674.0099999999893</v>
      </c>
      <c r="D199" s="5">
        <f>Tabel1[[#This Row],[Aandeel provincie 2014]]+Tabel1[[#This Row],[Aandeel gemeente 2014]]</f>
        <v>5777.079999999989</v>
      </c>
      <c r="E199" s="2">
        <v>1003.8299999999999</v>
      </c>
      <c r="F199" s="2">
        <v>4253.51</v>
      </c>
      <c r="G199" s="5">
        <f>Tabel1[[#This Row],[Aandeel provincie 2015]]+Tabel1[[#This Row],[Aandeel gemeente 2015]]</f>
        <v>5257.34</v>
      </c>
      <c r="H199" s="2">
        <v>329.28</v>
      </c>
      <c r="I199" s="2">
        <v>1395.23</v>
      </c>
      <c r="J199" s="5">
        <f>Tabel1[[#This Row],[Aandeel provincie 2016]]+Tabel1[[#This Row],[Aandeel gemeente 2016]]</f>
        <v>1724.51</v>
      </c>
      <c r="K199" s="2">
        <v>337.13</v>
      </c>
      <c r="L199" s="2">
        <v>1428.4999999999991</v>
      </c>
      <c r="M199" s="5">
        <f>Tabel1[[#This Row],[Aandeel provincie 2017]]+Tabel1[[#This Row],[Aandeel gemeente 2017]]</f>
        <v>1765.6299999999992</v>
      </c>
    </row>
    <row r="200" spans="1:13" x14ac:dyDescent="0.25">
      <c r="A200" s="1" t="s">
        <v>196</v>
      </c>
      <c r="B200" s="2">
        <v>7228.8799999999992</v>
      </c>
      <c r="C200" s="2">
        <v>22590.389999999992</v>
      </c>
      <c r="D200" s="5">
        <f>Tabel1[[#This Row],[Aandeel provincie 2014]]+Tabel1[[#This Row],[Aandeel gemeente 2014]]</f>
        <v>29819.26999999999</v>
      </c>
      <c r="E200" s="2">
        <v>6927.9599999999991</v>
      </c>
      <c r="F200" s="2">
        <v>21649.999999999989</v>
      </c>
      <c r="G200" s="5">
        <f>Tabel1[[#This Row],[Aandeel provincie 2015]]+Tabel1[[#This Row],[Aandeel gemeente 2015]]</f>
        <v>28577.959999999988</v>
      </c>
      <c r="H200" s="2">
        <v>7056.28</v>
      </c>
      <c r="I200" s="2">
        <v>22050.840000000098</v>
      </c>
      <c r="J200" s="5">
        <f>Tabel1[[#This Row],[Aandeel provincie 2016]]+Tabel1[[#This Row],[Aandeel gemeente 2016]]</f>
        <v>29107.120000000097</v>
      </c>
      <c r="K200" s="2">
        <v>7276.04</v>
      </c>
      <c r="L200" s="2">
        <v>22737.6699999999</v>
      </c>
      <c r="M200" s="5">
        <f>Tabel1[[#This Row],[Aandeel provincie 2017]]+Tabel1[[#This Row],[Aandeel gemeente 2017]]</f>
        <v>30013.709999999901</v>
      </c>
    </row>
    <row r="201" spans="1:13" x14ac:dyDescent="0.25">
      <c r="A201" s="1" t="s">
        <v>197</v>
      </c>
      <c r="B201" s="2">
        <v>982.64999999999986</v>
      </c>
      <c r="C201" s="2">
        <v>5246.4</v>
      </c>
      <c r="D201" s="5">
        <f>Tabel1[[#This Row],[Aandeel provincie 2014]]+Tabel1[[#This Row],[Aandeel gemeente 2014]]</f>
        <v>6229.0499999999993</v>
      </c>
      <c r="E201" s="2">
        <v>985.7</v>
      </c>
      <c r="F201" s="2">
        <v>5262.64</v>
      </c>
      <c r="G201" s="5">
        <f>Tabel1[[#This Row],[Aandeel provincie 2015]]+Tabel1[[#This Row],[Aandeel gemeente 2015]]</f>
        <v>6248.34</v>
      </c>
      <c r="H201" s="2">
        <v>3375.8</v>
      </c>
      <c r="I201" s="2">
        <v>18023.43</v>
      </c>
      <c r="J201" s="5">
        <f>Tabel1[[#This Row],[Aandeel provincie 2016]]+Tabel1[[#This Row],[Aandeel gemeente 2016]]</f>
        <v>21399.23</v>
      </c>
      <c r="K201" s="2">
        <v>1170.56</v>
      </c>
      <c r="L201" s="2">
        <v>6249.67</v>
      </c>
      <c r="M201" s="5">
        <f>Tabel1[[#This Row],[Aandeel provincie 2017]]+Tabel1[[#This Row],[Aandeel gemeente 2017]]</f>
        <v>7420.23</v>
      </c>
    </row>
    <row r="202" spans="1:13" x14ac:dyDescent="0.25">
      <c r="A202" s="1" t="s">
        <v>198</v>
      </c>
      <c r="B202" s="2">
        <v>779.56</v>
      </c>
      <c r="C202" s="2">
        <v>4166.4800000000005</v>
      </c>
      <c r="D202" s="5">
        <f>Tabel1[[#This Row],[Aandeel provincie 2014]]+Tabel1[[#This Row],[Aandeel gemeente 2014]]</f>
        <v>4946.0400000000009</v>
      </c>
      <c r="E202" s="2">
        <v>783.53</v>
      </c>
      <c r="F202" s="2">
        <v>4187.88</v>
      </c>
      <c r="G202" s="5">
        <f>Tabel1[[#This Row],[Aandeel provincie 2015]]+Tabel1[[#This Row],[Aandeel gemeente 2015]]</f>
        <v>4971.41</v>
      </c>
      <c r="H202" s="2">
        <v>1129.9899999999998</v>
      </c>
      <c r="I202" s="2">
        <v>6039.55</v>
      </c>
      <c r="J202" s="5">
        <f>Tabel1[[#This Row],[Aandeel provincie 2016]]+Tabel1[[#This Row],[Aandeel gemeente 2016]]</f>
        <v>7169.54</v>
      </c>
      <c r="K202" s="2">
        <v>1135.24</v>
      </c>
      <c r="L202" s="2">
        <v>6067.6</v>
      </c>
      <c r="M202" s="5">
        <f>Tabel1[[#This Row],[Aandeel provincie 2017]]+Tabel1[[#This Row],[Aandeel gemeente 2017]]</f>
        <v>7202.84</v>
      </c>
    </row>
    <row r="203" spans="1:13" x14ac:dyDescent="0.25">
      <c r="A203" s="1" t="s">
        <v>199</v>
      </c>
      <c r="B203" s="2">
        <v>1426.8000000000002</v>
      </c>
      <c r="C203" s="2">
        <v>5350.5</v>
      </c>
      <c r="D203" s="5">
        <f>Tabel1[[#This Row],[Aandeel provincie 2014]]+Tabel1[[#This Row],[Aandeel gemeente 2014]]</f>
        <v>6777.3</v>
      </c>
      <c r="E203" s="2">
        <v>1412.3600000000001</v>
      </c>
      <c r="F203" s="2">
        <v>5296.35</v>
      </c>
      <c r="G203" s="5">
        <f>Tabel1[[#This Row],[Aandeel provincie 2015]]+Tabel1[[#This Row],[Aandeel gemeente 2015]]</f>
        <v>6708.7100000000009</v>
      </c>
      <c r="H203" s="2">
        <v>1422.32</v>
      </c>
      <c r="I203" s="2">
        <v>5333.6999999999898</v>
      </c>
      <c r="J203" s="5">
        <f>Tabel1[[#This Row],[Aandeel provincie 2016]]+Tabel1[[#This Row],[Aandeel gemeente 2016]]</f>
        <v>6756.0199999999895</v>
      </c>
      <c r="K203" s="2">
        <v>1450</v>
      </c>
      <c r="L203" s="2">
        <v>5437.5</v>
      </c>
      <c r="M203" s="5">
        <f>Tabel1[[#This Row],[Aandeel provincie 2017]]+Tabel1[[#This Row],[Aandeel gemeente 2017]]</f>
        <v>6887.5</v>
      </c>
    </row>
    <row r="204" spans="1:13" x14ac:dyDescent="0.25">
      <c r="A204" s="1" t="s">
        <v>200</v>
      </c>
      <c r="B204" s="2">
        <v>6385.74</v>
      </c>
      <c r="C204" s="2">
        <v>30579.729999999996</v>
      </c>
      <c r="D204" s="5">
        <f>Tabel1[[#This Row],[Aandeel provincie 2014]]+Tabel1[[#This Row],[Aandeel gemeente 2014]]</f>
        <v>36965.469999999994</v>
      </c>
      <c r="E204" s="2">
        <v>6378.76</v>
      </c>
      <c r="F204" s="2">
        <v>30546.04</v>
      </c>
      <c r="G204" s="5">
        <f>Tabel1[[#This Row],[Aandeel provincie 2015]]+Tabel1[[#This Row],[Aandeel gemeente 2015]]</f>
        <v>36924.800000000003</v>
      </c>
      <c r="H204" s="2">
        <v>6081.1899999999987</v>
      </c>
      <c r="I204" s="2">
        <v>29121.129999999899</v>
      </c>
      <c r="J204" s="5">
        <f>Tabel1[[#This Row],[Aandeel provincie 2016]]+Tabel1[[#This Row],[Aandeel gemeente 2016]]</f>
        <v>35202.319999999898</v>
      </c>
      <c r="K204" s="2">
        <v>5438.03</v>
      </c>
      <c r="L204" s="2">
        <v>26041.3</v>
      </c>
      <c r="M204" s="5">
        <f>Tabel1[[#This Row],[Aandeel provincie 2017]]+Tabel1[[#This Row],[Aandeel gemeente 2017]]</f>
        <v>31479.329999999998</v>
      </c>
    </row>
    <row r="205" spans="1:13" x14ac:dyDescent="0.25">
      <c r="A205" s="1" t="s">
        <v>201</v>
      </c>
      <c r="B205" s="2">
        <v>737.26</v>
      </c>
      <c r="C205" s="2">
        <v>3305.54</v>
      </c>
      <c r="D205" s="5">
        <f>Tabel1[[#This Row],[Aandeel provincie 2014]]+Tabel1[[#This Row],[Aandeel gemeente 2014]]</f>
        <v>4042.8</v>
      </c>
      <c r="E205" s="2">
        <v>739.63999999999987</v>
      </c>
      <c r="F205" s="2">
        <v>3316.1999999999898</v>
      </c>
      <c r="G205" s="5">
        <f>Tabel1[[#This Row],[Aandeel provincie 2015]]+Tabel1[[#This Row],[Aandeel gemeente 2015]]</f>
        <v>4055.8399999999897</v>
      </c>
      <c r="H205" s="2">
        <v>744.17</v>
      </c>
      <c r="I205" s="2">
        <v>3336.5099999999998</v>
      </c>
      <c r="J205" s="5">
        <f>Tabel1[[#This Row],[Aandeel provincie 2016]]+Tabel1[[#This Row],[Aandeel gemeente 2016]]</f>
        <v>4080.68</v>
      </c>
      <c r="K205" s="2">
        <v>771.74</v>
      </c>
      <c r="L205" s="2">
        <v>3460.16</v>
      </c>
      <c r="M205" s="5">
        <f>Tabel1[[#This Row],[Aandeel provincie 2017]]+Tabel1[[#This Row],[Aandeel gemeente 2017]]</f>
        <v>4231.8999999999996</v>
      </c>
    </row>
    <row r="206" spans="1:13" x14ac:dyDescent="0.25">
      <c r="A206" s="1" t="s">
        <v>202</v>
      </c>
      <c r="B206" s="2">
        <v>3246.4900000000002</v>
      </c>
      <c r="C206" s="2">
        <v>15132.23</v>
      </c>
      <c r="D206" s="5">
        <f>Tabel1[[#This Row],[Aandeel provincie 2014]]+Tabel1[[#This Row],[Aandeel gemeente 2014]]</f>
        <v>18378.72</v>
      </c>
      <c r="E206" s="2">
        <v>5409.86</v>
      </c>
      <c r="F206" s="2">
        <v>25215.7399999999</v>
      </c>
      <c r="G206" s="5">
        <f>Tabel1[[#This Row],[Aandeel provincie 2015]]+Tabel1[[#This Row],[Aandeel gemeente 2015]]</f>
        <v>30625.5999999999</v>
      </c>
      <c r="H206" s="2">
        <v>5608.4500000000007</v>
      </c>
      <c r="I206" s="2">
        <v>26141.03</v>
      </c>
      <c r="J206" s="5">
        <f>Tabel1[[#This Row],[Aandeel provincie 2016]]+Tabel1[[#This Row],[Aandeel gemeente 2016]]</f>
        <v>31749.48</v>
      </c>
      <c r="K206" s="2">
        <v>6863.05</v>
      </c>
      <c r="L206" s="2">
        <v>31988.909999999902</v>
      </c>
      <c r="M206" s="5">
        <f>Tabel1[[#This Row],[Aandeel provincie 2017]]+Tabel1[[#This Row],[Aandeel gemeente 2017]]</f>
        <v>38851.959999999905</v>
      </c>
    </row>
    <row r="207" spans="1:13" x14ac:dyDescent="0.25">
      <c r="A207" s="1" t="s">
        <v>203</v>
      </c>
      <c r="B207" s="2">
        <v>1276.32</v>
      </c>
      <c r="C207" s="2">
        <v>4401.05</v>
      </c>
      <c r="D207" s="5">
        <f>Tabel1[[#This Row],[Aandeel provincie 2014]]+Tabel1[[#This Row],[Aandeel gemeente 2014]]</f>
        <v>5677.37</v>
      </c>
      <c r="E207" s="2">
        <v>1657.96</v>
      </c>
      <c r="F207" s="2">
        <v>5717.0499999999902</v>
      </c>
      <c r="G207" s="5">
        <f>Tabel1[[#This Row],[Aandeel provincie 2015]]+Tabel1[[#This Row],[Aandeel gemeente 2015]]</f>
        <v>7375.0099999999902</v>
      </c>
      <c r="H207" s="2">
        <v>2820.66</v>
      </c>
      <c r="I207" s="2">
        <v>9726.3499999999894</v>
      </c>
      <c r="J207" s="5">
        <f>Tabel1[[#This Row],[Aandeel provincie 2016]]+Tabel1[[#This Row],[Aandeel gemeente 2016]]</f>
        <v>12547.009999999989</v>
      </c>
      <c r="K207" s="2"/>
      <c r="L207" s="2"/>
      <c r="M207" s="5">
        <f>Tabel1[[#This Row],[Aandeel provincie 2017]]+Tabel1[[#This Row],[Aandeel gemeente 2017]]</f>
        <v>0</v>
      </c>
    </row>
    <row r="208" spans="1:13" x14ac:dyDescent="0.25">
      <c r="A208" s="1" t="s">
        <v>204</v>
      </c>
      <c r="B208" s="2">
        <v>53422.04</v>
      </c>
      <c r="C208" s="2">
        <v>300921.4099999998</v>
      </c>
      <c r="D208" s="5">
        <f>Tabel1[[#This Row],[Aandeel provincie 2014]]+Tabel1[[#This Row],[Aandeel gemeente 2014]]</f>
        <v>354343.44999999978</v>
      </c>
      <c r="E208" s="2">
        <v>55331.12999999999</v>
      </c>
      <c r="F208" s="2">
        <v>311691.49999999983</v>
      </c>
      <c r="G208" s="5">
        <f>Tabel1[[#This Row],[Aandeel provincie 2015]]+Tabel1[[#This Row],[Aandeel gemeente 2015]]</f>
        <v>367022.62999999983</v>
      </c>
      <c r="H208" s="2">
        <v>49673.429999999993</v>
      </c>
      <c r="I208" s="2">
        <v>279816.7</v>
      </c>
      <c r="J208" s="5">
        <f>Tabel1[[#This Row],[Aandeel provincie 2016]]+Tabel1[[#This Row],[Aandeel gemeente 2016]]</f>
        <v>329490.13</v>
      </c>
      <c r="K208" s="2">
        <v>45891.22</v>
      </c>
      <c r="L208" s="2">
        <v>258508.02</v>
      </c>
      <c r="M208" s="5">
        <f>Tabel1[[#This Row],[Aandeel provincie 2017]]+Tabel1[[#This Row],[Aandeel gemeente 2017]]</f>
        <v>304399.24</v>
      </c>
    </row>
    <row r="209" spans="1:13" x14ac:dyDescent="0.25">
      <c r="A209" s="1" t="s">
        <v>205</v>
      </c>
      <c r="B209" s="2">
        <v>559.75</v>
      </c>
      <c r="C209" s="2">
        <v>2276.91</v>
      </c>
      <c r="D209" s="5">
        <f>Tabel1[[#This Row],[Aandeel provincie 2014]]+Tabel1[[#This Row],[Aandeel gemeente 2014]]</f>
        <v>2836.66</v>
      </c>
      <c r="E209" s="2">
        <v>71.819999999999993</v>
      </c>
      <c r="F209" s="2">
        <v>292.08999999999997</v>
      </c>
      <c r="G209" s="5">
        <f>Tabel1[[#This Row],[Aandeel provincie 2015]]+Tabel1[[#This Row],[Aandeel gemeente 2015]]</f>
        <v>363.90999999999997</v>
      </c>
      <c r="H209" s="2">
        <v>229.14</v>
      </c>
      <c r="I209" s="2">
        <v>932.06</v>
      </c>
      <c r="J209" s="5">
        <f>Tabel1[[#This Row],[Aandeel provincie 2016]]+Tabel1[[#This Row],[Aandeel gemeente 2016]]</f>
        <v>1161.1999999999998</v>
      </c>
      <c r="K209" s="2">
        <v>55.13</v>
      </c>
      <c r="L209" s="2">
        <v>224.28</v>
      </c>
      <c r="M209" s="5">
        <f>Tabel1[[#This Row],[Aandeel provincie 2017]]+Tabel1[[#This Row],[Aandeel gemeente 2017]]</f>
        <v>279.41000000000003</v>
      </c>
    </row>
    <row r="210" spans="1:13" x14ac:dyDescent="0.25">
      <c r="A210" s="1" t="s">
        <v>206</v>
      </c>
      <c r="B210" s="2">
        <v>3438.9899999999993</v>
      </c>
      <c r="C210" s="2">
        <v>14530.949999999968</v>
      </c>
      <c r="D210" s="5">
        <f>Tabel1[[#This Row],[Aandeel provincie 2014]]+Tabel1[[#This Row],[Aandeel gemeente 2014]]</f>
        <v>17969.939999999966</v>
      </c>
      <c r="E210" s="2">
        <v>10700.410000000002</v>
      </c>
      <c r="F210" s="2">
        <v>45212.969999999972</v>
      </c>
      <c r="G210" s="5">
        <f>Tabel1[[#This Row],[Aandeel provincie 2015]]+Tabel1[[#This Row],[Aandeel gemeente 2015]]</f>
        <v>55913.379999999976</v>
      </c>
      <c r="H210" s="2">
        <v>6222.51</v>
      </c>
      <c r="I210" s="2">
        <v>26292.44</v>
      </c>
      <c r="J210" s="5">
        <f>Tabel1[[#This Row],[Aandeel provincie 2016]]+Tabel1[[#This Row],[Aandeel gemeente 2016]]</f>
        <v>32514.949999999997</v>
      </c>
      <c r="K210" s="2">
        <v>822.96</v>
      </c>
      <c r="L210" s="2">
        <v>3477.3099999999899</v>
      </c>
      <c r="M210" s="5">
        <f>Tabel1[[#This Row],[Aandeel provincie 2017]]+Tabel1[[#This Row],[Aandeel gemeente 2017]]</f>
        <v>4300.2699999999895</v>
      </c>
    </row>
    <row r="211" spans="1:13" x14ac:dyDescent="0.25">
      <c r="A211" s="1" t="s">
        <v>207</v>
      </c>
      <c r="B211" s="2">
        <v>1608.6499999999999</v>
      </c>
      <c r="C211" s="2">
        <v>5890.8199999999897</v>
      </c>
      <c r="D211" s="5">
        <f>Tabel1[[#This Row],[Aandeel provincie 2014]]+Tabel1[[#This Row],[Aandeel gemeente 2014]]</f>
        <v>7499.4699999999893</v>
      </c>
      <c r="E211" s="2">
        <v>1625.26</v>
      </c>
      <c r="F211" s="2">
        <v>5951.6599999999899</v>
      </c>
      <c r="G211" s="5">
        <f>Tabel1[[#This Row],[Aandeel provincie 2015]]+Tabel1[[#This Row],[Aandeel gemeente 2015]]</f>
        <v>7576.9199999999901</v>
      </c>
      <c r="H211" s="2">
        <v>1663.14</v>
      </c>
      <c r="I211" s="2">
        <v>6090.3699999999899</v>
      </c>
      <c r="J211" s="5">
        <f>Tabel1[[#This Row],[Aandeel provincie 2016]]+Tabel1[[#This Row],[Aandeel gemeente 2016]]</f>
        <v>7753.5099999999902</v>
      </c>
      <c r="K211" s="2">
        <v>2840.24</v>
      </c>
      <c r="L211" s="2">
        <v>10400.950000000001</v>
      </c>
      <c r="M211" s="5">
        <f>Tabel1[[#This Row],[Aandeel provincie 2017]]+Tabel1[[#This Row],[Aandeel gemeente 2017]]</f>
        <v>13241.19</v>
      </c>
    </row>
    <row r="212" spans="1:13" x14ac:dyDescent="0.25">
      <c r="A212" s="1" t="s">
        <v>208</v>
      </c>
      <c r="B212" s="2">
        <v>3879.08</v>
      </c>
      <c r="C212" s="2">
        <v>12898.009999999991</v>
      </c>
      <c r="D212" s="5">
        <f>Tabel1[[#This Row],[Aandeel provincie 2014]]+Tabel1[[#This Row],[Aandeel gemeente 2014]]</f>
        <v>16777.089999999989</v>
      </c>
      <c r="E212" s="2">
        <v>3938.08</v>
      </c>
      <c r="F212" s="2">
        <v>13094.239999999991</v>
      </c>
      <c r="G212" s="5">
        <f>Tabel1[[#This Row],[Aandeel provincie 2015]]+Tabel1[[#This Row],[Aandeel gemeente 2015]]</f>
        <v>17032.319999999992</v>
      </c>
      <c r="H212" s="2">
        <v>3594.72</v>
      </c>
      <c r="I212" s="2">
        <v>11952.47</v>
      </c>
      <c r="J212" s="5">
        <f>Tabel1[[#This Row],[Aandeel provincie 2016]]+Tabel1[[#This Row],[Aandeel gemeente 2016]]</f>
        <v>15547.189999999999</v>
      </c>
      <c r="K212" s="2">
        <v>3664.56</v>
      </c>
      <c r="L212" s="2">
        <v>12184.74</v>
      </c>
      <c r="M212" s="5">
        <f>Tabel1[[#This Row],[Aandeel provincie 2017]]+Tabel1[[#This Row],[Aandeel gemeente 2017]]</f>
        <v>15849.3</v>
      </c>
    </row>
    <row r="213" spans="1:13" x14ac:dyDescent="0.25">
      <c r="A213" s="1" t="s">
        <v>209</v>
      </c>
      <c r="B213" s="2">
        <v>1837.4099999999999</v>
      </c>
      <c r="C213" s="2">
        <v>7471.4</v>
      </c>
      <c r="D213" s="5">
        <f>Tabel1[[#This Row],[Aandeel provincie 2014]]+Tabel1[[#This Row],[Aandeel gemeente 2014]]</f>
        <v>9308.81</v>
      </c>
      <c r="E213" s="2">
        <v>1976.69</v>
      </c>
      <c r="F213" s="2">
        <v>8037.76</v>
      </c>
      <c r="G213" s="5">
        <f>Tabel1[[#This Row],[Aandeel provincie 2015]]+Tabel1[[#This Row],[Aandeel gemeente 2015]]</f>
        <v>10014.450000000001</v>
      </c>
      <c r="H213" s="2">
        <v>1767.8</v>
      </c>
      <c r="I213" s="2">
        <v>7188.38</v>
      </c>
      <c r="J213" s="5">
        <f>Tabel1[[#This Row],[Aandeel provincie 2016]]+Tabel1[[#This Row],[Aandeel gemeente 2016]]</f>
        <v>8956.18</v>
      </c>
      <c r="K213" s="2">
        <v>2064.7800000000002</v>
      </c>
      <c r="L213" s="2">
        <v>8395.9599999999991</v>
      </c>
      <c r="M213" s="5">
        <f>Tabel1[[#This Row],[Aandeel provincie 2017]]+Tabel1[[#This Row],[Aandeel gemeente 2017]]</f>
        <v>10460.74</v>
      </c>
    </row>
    <row r="214" spans="1:13" x14ac:dyDescent="0.25">
      <c r="A214" s="1" t="s">
        <v>210</v>
      </c>
      <c r="B214" s="2">
        <v>3735.3499999999995</v>
      </c>
      <c r="C214" s="2">
        <v>15194.750000000002</v>
      </c>
      <c r="D214" s="5">
        <f>Tabel1[[#This Row],[Aandeel provincie 2014]]+Tabel1[[#This Row],[Aandeel gemeente 2014]]</f>
        <v>18930.100000000002</v>
      </c>
      <c r="E214" s="2">
        <v>6276.72</v>
      </c>
      <c r="F214" s="2">
        <v>25532.569999999989</v>
      </c>
      <c r="G214" s="5">
        <f>Tabel1[[#This Row],[Aandeel provincie 2015]]+Tabel1[[#This Row],[Aandeel gemeente 2015]]</f>
        <v>31809.28999999999</v>
      </c>
      <c r="H214" s="2">
        <v>5880.47</v>
      </c>
      <c r="I214" s="2">
        <v>23920.649999999896</v>
      </c>
      <c r="J214" s="5">
        <f>Tabel1[[#This Row],[Aandeel provincie 2016]]+Tabel1[[#This Row],[Aandeel gemeente 2016]]</f>
        <v>29801.119999999897</v>
      </c>
      <c r="K214" s="2">
        <v>6191.61</v>
      </c>
      <c r="L214" s="2">
        <v>25186.189999999995</v>
      </c>
      <c r="M214" s="5">
        <f>Tabel1[[#This Row],[Aandeel provincie 2017]]+Tabel1[[#This Row],[Aandeel gemeente 2017]]</f>
        <v>31377.799999999996</v>
      </c>
    </row>
    <row r="215" spans="1:13" x14ac:dyDescent="0.25">
      <c r="A215" s="1" t="s">
        <v>211</v>
      </c>
      <c r="B215" s="2">
        <v>90.77000000000001</v>
      </c>
      <c r="C215" s="2">
        <v>485.84</v>
      </c>
      <c r="D215" s="5">
        <f>Tabel1[[#This Row],[Aandeel provincie 2014]]+Tabel1[[#This Row],[Aandeel gemeente 2014]]</f>
        <v>576.61</v>
      </c>
      <c r="E215" s="2">
        <v>202.81</v>
      </c>
      <c r="F215" s="2">
        <v>1085.48</v>
      </c>
      <c r="G215" s="5">
        <f>Tabel1[[#This Row],[Aandeel provincie 2015]]+Tabel1[[#This Row],[Aandeel gemeente 2015]]</f>
        <v>1288.29</v>
      </c>
      <c r="H215" s="2">
        <v>1167.6599999999999</v>
      </c>
      <c r="I215" s="2">
        <v>6249.4900000000007</v>
      </c>
      <c r="J215" s="5">
        <f>Tabel1[[#This Row],[Aandeel provincie 2016]]+Tabel1[[#This Row],[Aandeel gemeente 2016]]</f>
        <v>7417.1500000000005</v>
      </c>
      <c r="K215" s="2">
        <v>1237.8800000000001</v>
      </c>
      <c r="L215" s="2">
        <v>6625.33</v>
      </c>
      <c r="M215" s="5">
        <f>Tabel1[[#This Row],[Aandeel provincie 2017]]+Tabel1[[#This Row],[Aandeel gemeente 2017]]</f>
        <v>7863.21</v>
      </c>
    </row>
    <row r="216" spans="1:13" x14ac:dyDescent="0.25">
      <c r="A216" s="1" t="s">
        <v>212</v>
      </c>
      <c r="B216" s="2">
        <v>5133.29</v>
      </c>
      <c r="C216" s="2">
        <v>17007.929999999989</v>
      </c>
      <c r="D216" s="5">
        <f>Tabel1[[#This Row],[Aandeel provincie 2014]]+Tabel1[[#This Row],[Aandeel gemeente 2014]]</f>
        <v>22141.21999999999</v>
      </c>
      <c r="E216" s="2">
        <v>5064.2999999999993</v>
      </c>
      <c r="F216" s="2">
        <v>16779.369999999992</v>
      </c>
      <c r="G216" s="5">
        <f>Tabel1[[#This Row],[Aandeel provincie 2015]]+Tabel1[[#This Row],[Aandeel gemeente 2015]]</f>
        <v>21843.669999999991</v>
      </c>
      <c r="H216" s="2">
        <v>4490.46</v>
      </c>
      <c r="I216" s="2">
        <v>14878.12</v>
      </c>
      <c r="J216" s="5">
        <f>Tabel1[[#This Row],[Aandeel provincie 2016]]+Tabel1[[#This Row],[Aandeel gemeente 2016]]</f>
        <v>19368.580000000002</v>
      </c>
      <c r="K216" s="2">
        <v>4693.0600000000004</v>
      </c>
      <c r="L216" s="2">
        <v>15549.21</v>
      </c>
      <c r="M216" s="5">
        <f>Tabel1[[#This Row],[Aandeel provincie 2017]]+Tabel1[[#This Row],[Aandeel gemeente 2017]]</f>
        <v>20242.27</v>
      </c>
    </row>
    <row r="217" spans="1:13" x14ac:dyDescent="0.25">
      <c r="A217" s="1" t="s">
        <v>213</v>
      </c>
      <c r="B217" s="2">
        <v>2324.0299999999997</v>
      </c>
      <c r="C217" s="2">
        <v>6411.15</v>
      </c>
      <c r="D217" s="5">
        <f>Tabel1[[#This Row],[Aandeel provincie 2014]]+Tabel1[[#This Row],[Aandeel gemeente 2014]]</f>
        <v>8735.18</v>
      </c>
      <c r="E217" s="2">
        <v>2323.1400000000003</v>
      </c>
      <c r="F217" s="2">
        <v>9612.9899999999907</v>
      </c>
      <c r="G217" s="5">
        <f>Tabel1[[#This Row],[Aandeel provincie 2015]]+Tabel1[[#This Row],[Aandeel gemeente 2015]]</f>
        <v>11936.12999999999</v>
      </c>
      <c r="H217" s="2">
        <v>2440.3200000000002</v>
      </c>
      <c r="I217" s="2">
        <v>10097.84</v>
      </c>
      <c r="J217" s="5">
        <f>Tabel1[[#This Row],[Aandeel provincie 2016]]+Tabel1[[#This Row],[Aandeel gemeente 2016]]</f>
        <v>12538.16</v>
      </c>
      <c r="K217" s="2">
        <v>2477.21</v>
      </c>
      <c r="L217" s="2">
        <v>10250.459999999999</v>
      </c>
      <c r="M217" s="5">
        <f>Tabel1[[#This Row],[Aandeel provincie 2017]]+Tabel1[[#This Row],[Aandeel gemeente 2017]]</f>
        <v>12727.669999999998</v>
      </c>
    </row>
    <row r="218" spans="1:13" x14ac:dyDescent="0.25">
      <c r="A218" s="1" t="s">
        <v>214</v>
      </c>
      <c r="B218" s="2">
        <v>5077.04</v>
      </c>
      <c r="C218" s="2">
        <v>12998.5</v>
      </c>
      <c r="D218" s="5">
        <f>Tabel1[[#This Row],[Aandeel provincie 2014]]+Tabel1[[#This Row],[Aandeel gemeente 2014]]</f>
        <v>18075.54</v>
      </c>
      <c r="E218" s="2">
        <v>5419.8899999999994</v>
      </c>
      <c r="F218" s="2">
        <v>13876.41</v>
      </c>
      <c r="G218" s="5">
        <f>Tabel1[[#This Row],[Aandeel provincie 2015]]+Tabel1[[#This Row],[Aandeel gemeente 2015]]</f>
        <v>19296.3</v>
      </c>
      <c r="H218" s="2">
        <v>5604.16</v>
      </c>
      <c r="I218" s="2">
        <v>14348.009999999998</v>
      </c>
      <c r="J218" s="5">
        <f>Tabel1[[#This Row],[Aandeel provincie 2016]]+Tabel1[[#This Row],[Aandeel gemeente 2016]]</f>
        <v>19952.169999999998</v>
      </c>
      <c r="K218" s="2">
        <v>5237.79</v>
      </c>
      <c r="L218" s="2">
        <v>13410.08</v>
      </c>
      <c r="M218" s="5">
        <f>Tabel1[[#This Row],[Aandeel provincie 2017]]+Tabel1[[#This Row],[Aandeel gemeente 2017]]</f>
        <v>18647.87</v>
      </c>
    </row>
    <row r="219" spans="1:13" x14ac:dyDescent="0.25">
      <c r="A219" s="1" t="s">
        <v>215</v>
      </c>
      <c r="B219" s="2">
        <v>1807.16</v>
      </c>
      <c r="C219" s="2">
        <v>5313.1699999999801</v>
      </c>
      <c r="D219" s="5">
        <f>Tabel1[[#This Row],[Aandeel provincie 2014]]+Tabel1[[#This Row],[Aandeel gemeente 2014]]</f>
        <v>7120.3299999999799</v>
      </c>
      <c r="E219" s="2">
        <v>1802.52</v>
      </c>
      <c r="F219" s="2">
        <v>5299.3899999999903</v>
      </c>
      <c r="G219" s="5">
        <f>Tabel1[[#This Row],[Aandeel provincie 2015]]+Tabel1[[#This Row],[Aandeel gemeente 2015]]</f>
        <v>7101.9099999999908</v>
      </c>
      <c r="H219" s="2">
        <v>1214.1600000000001</v>
      </c>
      <c r="I219" s="2">
        <v>3569.7</v>
      </c>
      <c r="J219" s="5">
        <f>Tabel1[[#This Row],[Aandeel provincie 2016]]+Tabel1[[#This Row],[Aandeel gemeente 2016]]</f>
        <v>4783.8599999999997</v>
      </c>
      <c r="K219" s="2">
        <v>1232.3600000000001</v>
      </c>
      <c r="L219" s="2">
        <v>3623.1800000000003</v>
      </c>
      <c r="M219" s="5">
        <f>Tabel1[[#This Row],[Aandeel provincie 2017]]+Tabel1[[#This Row],[Aandeel gemeente 2017]]</f>
        <v>4855.5400000000009</v>
      </c>
    </row>
    <row r="220" spans="1:13" x14ac:dyDescent="0.25">
      <c r="A220" s="1" t="s">
        <v>216</v>
      </c>
      <c r="B220" s="2">
        <v>2850.92</v>
      </c>
      <c r="C220" s="2">
        <v>11047.319999999989</v>
      </c>
      <c r="D220" s="5">
        <f>Tabel1[[#This Row],[Aandeel provincie 2014]]+Tabel1[[#This Row],[Aandeel gemeente 2014]]</f>
        <v>13898.239999999989</v>
      </c>
      <c r="E220" s="2">
        <v>5330.88</v>
      </c>
      <c r="F220" s="2">
        <v>20657.189999999999</v>
      </c>
      <c r="G220" s="5">
        <f>Tabel1[[#This Row],[Aandeel provincie 2015]]+Tabel1[[#This Row],[Aandeel gemeente 2015]]</f>
        <v>25988.07</v>
      </c>
      <c r="H220" s="2">
        <v>5030.4399999999996</v>
      </c>
      <c r="I220" s="2">
        <v>19492.87</v>
      </c>
      <c r="J220" s="5">
        <f>Tabel1[[#This Row],[Aandeel provincie 2016]]+Tabel1[[#This Row],[Aandeel gemeente 2016]]</f>
        <v>24523.309999999998</v>
      </c>
      <c r="K220" s="2">
        <v>5234.04</v>
      </c>
      <c r="L220" s="2">
        <v>20281.989999999998</v>
      </c>
      <c r="M220" s="5">
        <f>Tabel1[[#This Row],[Aandeel provincie 2017]]+Tabel1[[#This Row],[Aandeel gemeente 2017]]</f>
        <v>25516.03</v>
      </c>
    </row>
    <row r="221" spans="1:13" x14ac:dyDescent="0.25">
      <c r="A221" s="1" t="s">
        <v>217</v>
      </c>
      <c r="B221" s="2">
        <v>1102.54</v>
      </c>
      <c r="C221" s="2">
        <v>4483.3499999999995</v>
      </c>
      <c r="D221" s="5">
        <f>Tabel1[[#This Row],[Aandeel provincie 2014]]+Tabel1[[#This Row],[Aandeel gemeente 2014]]</f>
        <v>5585.8899999999994</v>
      </c>
      <c r="E221" s="2">
        <v>1106.5100000000002</v>
      </c>
      <c r="F221" s="2">
        <v>4499.3999999999996</v>
      </c>
      <c r="G221" s="5">
        <f>Tabel1[[#This Row],[Aandeel provincie 2015]]+Tabel1[[#This Row],[Aandeel gemeente 2015]]</f>
        <v>5605.91</v>
      </c>
      <c r="H221" s="2">
        <v>1189.42</v>
      </c>
      <c r="I221" s="2">
        <v>4836.47</v>
      </c>
      <c r="J221" s="5">
        <f>Tabel1[[#This Row],[Aandeel provincie 2016]]+Tabel1[[#This Row],[Aandeel gemeente 2016]]</f>
        <v>6025.89</v>
      </c>
      <c r="K221" s="2">
        <v>1212.76</v>
      </c>
      <c r="L221" s="2">
        <v>4931.3999999999896</v>
      </c>
      <c r="M221" s="5">
        <f>Tabel1[[#This Row],[Aandeel provincie 2017]]+Tabel1[[#This Row],[Aandeel gemeente 2017]]</f>
        <v>6144.1599999999899</v>
      </c>
    </row>
    <row r="222" spans="1:13" x14ac:dyDescent="0.25">
      <c r="A222" s="1" t="s">
        <v>218</v>
      </c>
      <c r="B222" s="2">
        <v>1060.6300000000001</v>
      </c>
      <c r="C222" s="2">
        <v>4855.07</v>
      </c>
      <c r="D222" s="5">
        <f>Tabel1[[#This Row],[Aandeel provincie 2014]]+Tabel1[[#This Row],[Aandeel gemeente 2014]]</f>
        <v>5915.7</v>
      </c>
      <c r="E222" s="2">
        <v>1222.0899999999999</v>
      </c>
      <c r="F222" s="2">
        <v>5594.07</v>
      </c>
      <c r="G222" s="5">
        <f>Tabel1[[#This Row],[Aandeel provincie 2015]]+Tabel1[[#This Row],[Aandeel gemeente 2015]]</f>
        <v>6816.16</v>
      </c>
      <c r="H222" s="2">
        <v>3100.43</v>
      </c>
      <c r="I222" s="2">
        <v>14192.02</v>
      </c>
      <c r="J222" s="5">
        <f>Tabel1[[#This Row],[Aandeel provincie 2016]]+Tabel1[[#This Row],[Aandeel gemeente 2016]]</f>
        <v>17292.45</v>
      </c>
      <c r="K222" s="2">
        <v>1251.8000000000002</v>
      </c>
      <c r="L222" s="2">
        <v>5730.08</v>
      </c>
      <c r="M222" s="5">
        <f>Tabel1[[#This Row],[Aandeel provincie 2017]]+Tabel1[[#This Row],[Aandeel gemeente 2017]]</f>
        <v>6981.88</v>
      </c>
    </row>
    <row r="223" spans="1:13" x14ac:dyDescent="0.25">
      <c r="A223" s="1" t="s">
        <v>219</v>
      </c>
      <c r="B223" s="2">
        <v>2831.55</v>
      </c>
      <c r="C223" s="2">
        <v>15753.41</v>
      </c>
      <c r="D223" s="5">
        <f>Tabel1[[#This Row],[Aandeel provincie 2014]]+Tabel1[[#This Row],[Aandeel gemeente 2014]]</f>
        <v>18584.96</v>
      </c>
      <c r="E223" s="2">
        <v>2818.17</v>
      </c>
      <c r="F223" s="2">
        <v>15678.95999999999</v>
      </c>
      <c r="G223" s="5">
        <f>Tabel1[[#This Row],[Aandeel provincie 2015]]+Tabel1[[#This Row],[Aandeel gemeente 2015]]</f>
        <v>18497.12999999999</v>
      </c>
      <c r="H223" s="2">
        <v>3323.93</v>
      </c>
      <c r="I223" s="2">
        <v>18492.319999999901</v>
      </c>
      <c r="J223" s="5">
        <f>Tabel1[[#This Row],[Aandeel provincie 2016]]+Tabel1[[#This Row],[Aandeel gemeente 2016]]</f>
        <v>21816.249999999902</v>
      </c>
      <c r="K223" s="2">
        <v>5622.28</v>
      </c>
      <c r="L223" s="2">
        <v>30882.819999999901</v>
      </c>
      <c r="M223" s="5">
        <f>Tabel1[[#This Row],[Aandeel provincie 2017]]+Tabel1[[#This Row],[Aandeel gemeente 2017]]</f>
        <v>36505.099999999904</v>
      </c>
    </row>
    <row r="224" spans="1:13" x14ac:dyDescent="0.25">
      <c r="A224" s="1" t="s">
        <v>220</v>
      </c>
      <c r="B224" s="2">
        <v>2293.0699999999997</v>
      </c>
      <c r="C224" s="2">
        <v>11465.41</v>
      </c>
      <c r="D224" s="5">
        <f>Tabel1[[#This Row],[Aandeel provincie 2014]]+Tabel1[[#This Row],[Aandeel gemeente 2014]]</f>
        <v>13758.48</v>
      </c>
      <c r="E224" s="2">
        <v>2297.91</v>
      </c>
      <c r="F224" s="2">
        <v>11489.52</v>
      </c>
      <c r="G224" s="5">
        <f>Tabel1[[#This Row],[Aandeel provincie 2015]]+Tabel1[[#This Row],[Aandeel gemeente 2015]]</f>
        <v>13787.43</v>
      </c>
      <c r="H224" s="2">
        <v>2332.0100000000002</v>
      </c>
      <c r="I224" s="2">
        <v>11257.89</v>
      </c>
      <c r="J224" s="5">
        <f>Tabel1[[#This Row],[Aandeel provincie 2016]]+Tabel1[[#This Row],[Aandeel gemeente 2016]]</f>
        <v>13589.9</v>
      </c>
      <c r="K224" s="2">
        <v>2375.36</v>
      </c>
      <c r="L224" s="2">
        <v>11057.76</v>
      </c>
      <c r="M224" s="5">
        <f>Tabel1[[#This Row],[Aandeel provincie 2017]]+Tabel1[[#This Row],[Aandeel gemeente 2017]]</f>
        <v>13433.12</v>
      </c>
    </row>
    <row r="225" spans="1:13" x14ac:dyDescent="0.25">
      <c r="A225" s="1" t="s">
        <v>221</v>
      </c>
      <c r="B225" s="2">
        <v>3779.6299999999997</v>
      </c>
      <c r="C225" s="2">
        <v>19484.639999999898</v>
      </c>
      <c r="D225" s="5">
        <f>Tabel1[[#This Row],[Aandeel provincie 2014]]+Tabel1[[#This Row],[Aandeel gemeente 2014]]</f>
        <v>23264.269999999899</v>
      </c>
      <c r="E225" s="2">
        <v>4078.06</v>
      </c>
      <c r="F225" s="2">
        <v>21023.169999999987</v>
      </c>
      <c r="G225" s="5">
        <f>Tabel1[[#This Row],[Aandeel provincie 2015]]+Tabel1[[#This Row],[Aandeel gemeente 2015]]</f>
        <v>25101.229999999989</v>
      </c>
      <c r="H225" s="2">
        <v>3119.8799999999997</v>
      </c>
      <c r="I225" s="2">
        <v>16083.57</v>
      </c>
      <c r="J225" s="5">
        <f>Tabel1[[#This Row],[Aandeel provincie 2016]]+Tabel1[[#This Row],[Aandeel gemeente 2016]]</f>
        <v>19203.45</v>
      </c>
      <c r="K225" s="2">
        <v>4335.04</v>
      </c>
      <c r="L225" s="2">
        <v>22347.8999999999</v>
      </c>
      <c r="M225" s="5">
        <f>Tabel1[[#This Row],[Aandeel provincie 2017]]+Tabel1[[#This Row],[Aandeel gemeente 2017]]</f>
        <v>26682.9399999999</v>
      </c>
    </row>
    <row r="226" spans="1:13" x14ac:dyDescent="0.25">
      <c r="A226" s="1" t="s">
        <v>222</v>
      </c>
      <c r="B226" s="2">
        <v>4259.7800000000007</v>
      </c>
      <c r="C226" s="2">
        <v>16451.329999999998</v>
      </c>
      <c r="D226" s="5">
        <f>Tabel1[[#This Row],[Aandeel provincie 2014]]+Tabel1[[#This Row],[Aandeel gemeente 2014]]</f>
        <v>20711.11</v>
      </c>
      <c r="E226" s="2">
        <v>311.52999999999997</v>
      </c>
      <c r="F226" s="2">
        <v>1203.04</v>
      </c>
      <c r="G226" s="5">
        <f>Tabel1[[#This Row],[Aandeel provincie 2015]]+Tabel1[[#This Row],[Aandeel gemeente 2015]]</f>
        <v>1514.57</v>
      </c>
      <c r="H226" s="2">
        <v>894.70999999999992</v>
      </c>
      <c r="I226" s="2">
        <v>3455.4900000000002</v>
      </c>
      <c r="J226" s="5">
        <f>Tabel1[[#This Row],[Aandeel provincie 2016]]+Tabel1[[#This Row],[Aandeel gemeente 2016]]</f>
        <v>4350.2</v>
      </c>
      <c r="K226" s="2">
        <v>24.3</v>
      </c>
      <c r="L226" s="2">
        <v>93.86</v>
      </c>
      <c r="M226" s="5">
        <f>Tabel1[[#This Row],[Aandeel provincie 2017]]+Tabel1[[#This Row],[Aandeel gemeente 2017]]</f>
        <v>118.16</v>
      </c>
    </row>
    <row r="227" spans="1:13" x14ac:dyDescent="0.25">
      <c r="A227" s="1" t="s">
        <v>223</v>
      </c>
      <c r="B227" s="2">
        <v>5876.6</v>
      </c>
      <c r="C227" s="2">
        <v>25330.289999999903</v>
      </c>
      <c r="D227" s="5">
        <f>Tabel1[[#This Row],[Aandeel provincie 2014]]+Tabel1[[#This Row],[Aandeel gemeente 2014]]</f>
        <v>31206.889999999905</v>
      </c>
      <c r="E227" s="2">
        <v>5963.72</v>
      </c>
      <c r="F227" s="2">
        <v>25705.749999999993</v>
      </c>
      <c r="G227" s="5">
        <f>Tabel1[[#This Row],[Aandeel provincie 2015]]+Tabel1[[#This Row],[Aandeel gemeente 2015]]</f>
        <v>31669.469999999994</v>
      </c>
      <c r="H227" s="2">
        <v>6201.0399999999991</v>
      </c>
      <c r="I227" s="2">
        <v>26728.589999999902</v>
      </c>
      <c r="J227" s="5">
        <f>Tabel1[[#This Row],[Aandeel provincie 2016]]+Tabel1[[#This Row],[Aandeel gemeente 2016]]</f>
        <v>32929.629999999903</v>
      </c>
      <c r="K227" s="2">
        <v>6339.76</v>
      </c>
      <c r="L227" s="2">
        <v>27326.5099999999</v>
      </c>
      <c r="M227" s="5">
        <f>Tabel1[[#This Row],[Aandeel provincie 2017]]+Tabel1[[#This Row],[Aandeel gemeente 2017]]</f>
        <v>33666.269999999902</v>
      </c>
    </row>
    <row r="228" spans="1:13" x14ac:dyDescent="0.25">
      <c r="A228" s="1" t="s">
        <v>224</v>
      </c>
      <c r="B228" s="2">
        <v>1116.3600000000001</v>
      </c>
      <c r="C228" s="2">
        <v>4908.0899999999901</v>
      </c>
      <c r="D228" s="5">
        <f>Tabel1[[#This Row],[Aandeel provincie 2014]]+Tabel1[[#This Row],[Aandeel gemeente 2014]]</f>
        <v>6024.4499999999898</v>
      </c>
      <c r="E228" s="2">
        <v>106.32</v>
      </c>
      <c r="F228" s="2">
        <v>467.43999999999994</v>
      </c>
      <c r="G228" s="5">
        <f>Tabel1[[#This Row],[Aandeel provincie 2015]]+Tabel1[[#This Row],[Aandeel gemeente 2015]]</f>
        <v>573.76</v>
      </c>
      <c r="H228" s="2">
        <v>0</v>
      </c>
      <c r="I228" s="2">
        <v>0</v>
      </c>
      <c r="J228" s="5">
        <f>Tabel1[[#This Row],[Aandeel provincie 2016]]+Tabel1[[#This Row],[Aandeel gemeente 2016]]</f>
        <v>0</v>
      </c>
      <c r="K228" s="2"/>
      <c r="L228" s="2"/>
      <c r="M228" s="5">
        <f>Tabel1[[#This Row],[Aandeel provincie 2017]]+Tabel1[[#This Row],[Aandeel gemeente 2017]]</f>
        <v>0</v>
      </c>
    </row>
    <row r="229" spans="1:13" x14ac:dyDescent="0.25">
      <c r="A229" s="1" t="s">
        <v>225</v>
      </c>
      <c r="B229" s="2">
        <v>2189.12</v>
      </c>
      <c r="C229" s="2">
        <v>7661.9199999999964</v>
      </c>
      <c r="D229" s="5">
        <f>Tabel1[[#This Row],[Aandeel provincie 2014]]+Tabel1[[#This Row],[Aandeel gemeente 2014]]</f>
        <v>9851.0399999999972</v>
      </c>
      <c r="E229" s="2">
        <v>1578.28</v>
      </c>
      <c r="F229" s="2">
        <v>5523.9799999999977</v>
      </c>
      <c r="G229" s="5">
        <f>Tabel1[[#This Row],[Aandeel provincie 2015]]+Tabel1[[#This Row],[Aandeel gemeente 2015]]</f>
        <v>7102.2599999999975</v>
      </c>
      <c r="H229" s="2">
        <v>1761.32</v>
      </c>
      <c r="I229" s="2">
        <v>6164.6199999999899</v>
      </c>
      <c r="J229" s="5">
        <f>Tabel1[[#This Row],[Aandeel provincie 2016]]+Tabel1[[#This Row],[Aandeel gemeente 2016]]</f>
        <v>7925.9399999999896</v>
      </c>
      <c r="K229" s="2">
        <v>3416.56</v>
      </c>
      <c r="L229" s="2">
        <v>11957.959999999901</v>
      </c>
      <c r="M229" s="5">
        <f>Tabel1[[#This Row],[Aandeel provincie 2017]]+Tabel1[[#This Row],[Aandeel gemeente 2017]]</f>
        <v>15374.5199999999</v>
      </c>
    </row>
    <row r="230" spans="1:13" x14ac:dyDescent="0.25">
      <c r="A230" s="1" t="s">
        <v>226</v>
      </c>
      <c r="B230" s="2">
        <v>4272.54</v>
      </c>
      <c r="C230" s="2">
        <v>19594.73</v>
      </c>
      <c r="D230" s="5">
        <f>Tabel1[[#This Row],[Aandeel provincie 2014]]+Tabel1[[#This Row],[Aandeel gemeente 2014]]</f>
        <v>23867.27</v>
      </c>
      <c r="E230" s="2">
        <v>4288.49</v>
      </c>
      <c r="F230" s="2">
        <v>19668.01999999999</v>
      </c>
      <c r="G230" s="5">
        <f>Tabel1[[#This Row],[Aandeel provincie 2015]]+Tabel1[[#This Row],[Aandeel gemeente 2015]]</f>
        <v>23956.509999999987</v>
      </c>
      <c r="H230" s="2">
        <v>4316.91</v>
      </c>
      <c r="I230" s="2">
        <v>19798.21</v>
      </c>
      <c r="J230" s="5">
        <f>Tabel1[[#This Row],[Aandeel provincie 2016]]+Tabel1[[#This Row],[Aandeel gemeente 2016]]</f>
        <v>24115.119999999999</v>
      </c>
      <c r="K230" s="2">
        <v>4397.18</v>
      </c>
      <c r="L230" s="2">
        <v>20166.400000000001</v>
      </c>
      <c r="M230" s="5">
        <f>Tabel1[[#This Row],[Aandeel provincie 2017]]+Tabel1[[#This Row],[Aandeel gemeente 2017]]</f>
        <v>24563.58</v>
      </c>
    </row>
    <row r="231" spans="1:13" x14ac:dyDescent="0.25">
      <c r="A231" s="1" t="s">
        <v>227</v>
      </c>
      <c r="B231" s="2">
        <v>16222.029999999999</v>
      </c>
      <c r="C231" s="2">
        <v>82709.55</v>
      </c>
      <c r="D231" s="5">
        <f>Tabel1[[#This Row],[Aandeel provincie 2014]]+Tabel1[[#This Row],[Aandeel gemeente 2014]]</f>
        <v>98931.58</v>
      </c>
      <c r="E231" s="2">
        <v>23250.03</v>
      </c>
      <c r="F231" s="2">
        <v>118542.52999999998</v>
      </c>
      <c r="G231" s="5">
        <f>Tabel1[[#This Row],[Aandeel provincie 2015]]+Tabel1[[#This Row],[Aandeel gemeente 2015]]</f>
        <v>141792.56</v>
      </c>
      <c r="H231" s="2">
        <v>2146.9699999999998</v>
      </c>
      <c r="I231" s="2">
        <v>10946.52</v>
      </c>
      <c r="J231" s="5">
        <f>Tabel1[[#This Row],[Aandeel provincie 2016]]+Tabel1[[#This Row],[Aandeel gemeente 2016]]</f>
        <v>13093.49</v>
      </c>
      <c r="K231" s="2">
        <v>104.65</v>
      </c>
      <c r="L231" s="2">
        <v>533.59</v>
      </c>
      <c r="M231" s="5">
        <f>Tabel1[[#This Row],[Aandeel provincie 2017]]+Tabel1[[#This Row],[Aandeel gemeente 2017]]</f>
        <v>638.24</v>
      </c>
    </row>
    <row r="232" spans="1:13" x14ac:dyDescent="0.25">
      <c r="A232" s="1" t="s">
        <v>228</v>
      </c>
      <c r="B232" s="2">
        <v>19765.010000000002</v>
      </c>
      <c r="C232" s="2">
        <v>100500.16</v>
      </c>
      <c r="D232" s="5">
        <f>Tabel1[[#This Row],[Aandeel provincie 2014]]+Tabel1[[#This Row],[Aandeel gemeente 2014]]</f>
        <v>120265.17000000001</v>
      </c>
      <c r="E232" s="2">
        <v>16111.220000000001</v>
      </c>
      <c r="F232" s="2">
        <v>81921.58999999988</v>
      </c>
      <c r="G232" s="5">
        <f>Tabel1[[#This Row],[Aandeel provincie 2015]]+Tabel1[[#This Row],[Aandeel gemeente 2015]]</f>
        <v>98032.809999999881</v>
      </c>
      <c r="H232" s="2">
        <v>13640.66</v>
      </c>
      <c r="I232" s="2">
        <v>69359.239999999991</v>
      </c>
      <c r="J232" s="5">
        <f>Tabel1[[#This Row],[Aandeel provincie 2016]]+Tabel1[[#This Row],[Aandeel gemeente 2016]]</f>
        <v>82999.899999999994</v>
      </c>
      <c r="K232" s="2">
        <v>5508.0399999999991</v>
      </c>
      <c r="L232" s="2">
        <v>28006.97</v>
      </c>
      <c r="M232" s="5">
        <f>Tabel1[[#This Row],[Aandeel provincie 2017]]+Tabel1[[#This Row],[Aandeel gemeente 2017]]</f>
        <v>33515.01</v>
      </c>
    </row>
    <row r="233" spans="1:13" x14ac:dyDescent="0.25">
      <c r="A233" s="1" t="s">
        <v>229</v>
      </c>
      <c r="B233" s="2">
        <v>129.44999999999999</v>
      </c>
      <c r="C233" s="2">
        <v>409.4</v>
      </c>
      <c r="D233" s="5">
        <f>Tabel1[[#This Row],[Aandeel provincie 2014]]+Tabel1[[#This Row],[Aandeel gemeente 2014]]</f>
        <v>538.84999999999991</v>
      </c>
      <c r="E233" s="2">
        <v>135.49</v>
      </c>
      <c r="F233" s="2">
        <v>428.52</v>
      </c>
      <c r="G233" s="5">
        <f>Tabel1[[#This Row],[Aandeel provincie 2015]]+Tabel1[[#This Row],[Aandeel gemeente 2015]]</f>
        <v>564.01</v>
      </c>
      <c r="H233" s="2">
        <v>130.41</v>
      </c>
      <c r="I233" s="2">
        <v>412.46</v>
      </c>
      <c r="J233" s="5">
        <f>Tabel1[[#This Row],[Aandeel provincie 2016]]+Tabel1[[#This Row],[Aandeel gemeente 2016]]</f>
        <v>542.87</v>
      </c>
      <c r="K233" s="2">
        <v>8.57</v>
      </c>
      <c r="L233" s="2">
        <v>27.08</v>
      </c>
      <c r="M233" s="5">
        <f>Tabel1[[#This Row],[Aandeel provincie 2017]]+Tabel1[[#This Row],[Aandeel gemeente 2017]]</f>
        <v>35.65</v>
      </c>
    </row>
    <row r="234" spans="1:13" x14ac:dyDescent="0.25">
      <c r="A234" s="1" t="s">
        <v>230</v>
      </c>
      <c r="B234" s="2">
        <v>1056.98</v>
      </c>
      <c r="C234" s="2">
        <v>4616.2999999999902</v>
      </c>
      <c r="D234" s="5">
        <f>Tabel1[[#This Row],[Aandeel provincie 2014]]+Tabel1[[#This Row],[Aandeel gemeente 2014]]</f>
        <v>5673.2799999999897</v>
      </c>
      <c r="E234" s="2">
        <v>1063.53</v>
      </c>
      <c r="F234" s="2">
        <v>4644.8599999999997</v>
      </c>
      <c r="G234" s="5">
        <f>Tabel1[[#This Row],[Aandeel provincie 2015]]+Tabel1[[#This Row],[Aandeel gemeente 2015]]</f>
        <v>5708.3899999999994</v>
      </c>
      <c r="H234" s="2">
        <v>1004.67</v>
      </c>
      <c r="I234" s="2">
        <v>4387.8100000000004</v>
      </c>
      <c r="J234" s="5">
        <f>Tabel1[[#This Row],[Aandeel provincie 2016]]+Tabel1[[#This Row],[Aandeel gemeente 2016]]</f>
        <v>5392.4800000000005</v>
      </c>
      <c r="K234" s="2">
        <v>1026.01</v>
      </c>
      <c r="L234" s="2">
        <v>4481.0499999999902</v>
      </c>
      <c r="M234" s="5">
        <f>Tabel1[[#This Row],[Aandeel provincie 2017]]+Tabel1[[#This Row],[Aandeel gemeente 2017]]</f>
        <v>5507.0599999999904</v>
      </c>
    </row>
    <row r="235" spans="1:13" x14ac:dyDescent="0.25">
      <c r="A235" s="1" t="s">
        <v>231</v>
      </c>
      <c r="B235" s="2">
        <v>289.53999999999996</v>
      </c>
      <c r="C235" s="2">
        <v>1223.3899999999999</v>
      </c>
      <c r="D235" s="5">
        <f>Tabel1[[#This Row],[Aandeel provincie 2014]]+Tabel1[[#This Row],[Aandeel gemeente 2014]]</f>
        <v>1512.9299999999998</v>
      </c>
      <c r="E235" s="2">
        <v>353.83</v>
      </c>
      <c r="F235" s="2">
        <v>1495.04</v>
      </c>
      <c r="G235" s="5">
        <f>Tabel1[[#This Row],[Aandeel provincie 2015]]+Tabel1[[#This Row],[Aandeel gemeente 2015]]</f>
        <v>1848.87</v>
      </c>
      <c r="H235" s="2">
        <v>355.71</v>
      </c>
      <c r="I235" s="2">
        <v>1502.99</v>
      </c>
      <c r="J235" s="5">
        <f>Tabel1[[#This Row],[Aandeel provincie 2016]]+Tabel1[[#This Row],[Aandeel gemeente 2016]]</f>
        <v>1858.7</v>
      </c>
      <c r="K235" s="2">
        <v>558.02</v>
      </c>
      <c r="L235" s="2">
        <v>2357.8899999999899</v>
      </c>
      <c r="M235" s="5">
        <f>Tabel1[[#This Row],[Aandeel provincie 2017]]+Tabel1[[#This Row],[Aandeel gemeente 2017]]</f>
        <v>2915.9099999999899</v>
      </c>
    </row>
    <row r="236" spans="1:13" x14ac:dyDescent="0.25">
      <c r="A236" s="1" t="s">
        <v>232</v>
      </c>
      <c r="B236" s="2">
        <v>1165.46</v>
      </c>
      <c r="C236" s="2">
        <v>5023.45999999999</v>
      </c>
      <c r="D236" s="5">
        <f>Tabel1[[#This Row],[Aandeel provincie 2014]]+Tabel1[[#This Row],[Aandeel gemeente 2014]]</f>
        <v>6188.9199999999901</v>
      </c>
      <c r="E236" s="2">
        <v>1484.5099999999998</v>
      </c>
      <c r="F236" s="2">
        <v>6398.8499999999985</v>
      </c>
      <c r="G236" s="5">
        <f>Tabel1[[#This Row],[Aandeel provincie 2015]]+Tabel1[[#This Row],[Aandeel gemeente 2015]]</f>
        <v>7883.3599999999988</v>
      </c>
      <c r="H236" s="2">
        <v>1535.67</v>
      </c>
      <c r="I236" s="2">
        <v>6619.22</v>
      </c>
      <c r="J236" s="5">
        <f>Tabel1[[#This Row],[Aandeel provincie 2016]]+Tabel1[[#This Row],[Aandeel gemeente 2016]]</f>
        <v>8154.89</v>
      </c>
      <c r="K236" s="2">
        <v>1227.8</v>
      </c>
      <c r="L236" s="2">
        <v>5292.26</v>
      </c>
      <c r="M236" s="5">
        <f>Tabel1[[#This Row],[Aandeel provincie 2017]]+Tabel1[[#This Row],[Aandeel gemeente 2017]]</f>
        <v>6520.06</v>
      </c>
    </row>
    <row r="237" spans="1:13" x14ac:dyDescent="0.25">
      <c r="A237" s="1" t="s">
        <v>233</v>
      </c>
      <c r="B237" s="2">
        <v>48.230000000000004</v>
      </c>
      <c r="C237" s="2">
        <v>224.51999999999998</v>
      </c>
      <c r="D237" s="5">
        <f>Tabel1[[#This Row],[Aandeel provincie 2014]]+Tabel1[[#This Row],[Aandeel gemeente 2014]]</f>
        <v>272.75</v>
      </c>
      <c r="E237" s="2">
        <v>48.230000000000004</v>
      </c>
      <c r="F237" s="2">
        <v>224.51999999999998</v>
      </c>
      <c r="G237" s="5">
        <f>Tabel1[[#This Row],[Aandeel provincie 2015]]+Tabel1[[#This Row],[Aandeel gemeente 2015]]</f>
        <v>272.75</v>
      </c>
      <c r="H237" s="2">
        <v>1058.5</v>
      </c>
      <c r="I237" s="2">
        <v>4927.5599999999995</v>
      </c>
      <c r="J237" s="5">
        <f>Tabel1[[#This Row],[Aandeel provincie 2016]]+Tabel1[[#This Row],[Aandeel gemeente 2016]]</f>
        <v>5986.0599999999995</v>
      </c>
      <c r="K237" s="2">
        <v>234.56</v>
      </c>
      <c r="L237" s="2">
        <v>1091.8899999999999</v>
      </c>
      <c r="M237" s="5">
        <f>Tabel1[[#This Row],[Aandeel provincie 2017]]+Tabel1[[#This Row],[Aandeel gemeente 2017]]</f>
        <v>1326.4499999999998</v>
      </c>
    </row>
    <row r="238" spans="1:13" x14ac:dyDescent="0.25">
      <c r="A238" s="1" t="s">
        <v>234</v>
      </c>
      <c r="B238" s="2">
        <v>4084.51</v>
      </c>
      <c r="C238" s="2">
        <v>19684.34</v>
      </c>
      <c r="D238" s="5">
        <f>Tabel1[[#This Row],[Aandeel provincie 2014]]+Tabel1[[#This Row],[Aandeel gemeente 2014]]</f>
        <v>23768.85</v>
      </c>
      <c r="E238" s="2">
        <v>5642.72</v>
      </c>
      <c r="F238" s="2">
        <v>27193.819999999992</v>
      </c>
      <c r="G238" s="5">
        <f>Tabel1[[#This Row],[Aandeel provincie 2015]]+Tabel1[[#This Row],[Aandeel gemeente 2015]]</f>
        <v>32836.539999999994</v>
      </c>
      <c r="H238" s="2">
        <v>5118.4400000000005</v>
      </c>
      <c r="I238" s="2">
        <v>24667.229999999901</v>
      </c>
      <c r="J238" s="5">
        <f>Tabel1[[#This Row],[Aandeel provincie 2016]]+Tabel1[[#This Row],[Aandeel gemeente 2016]]</f>
        <v>29785.669999999904</v>
      </c>
      <c r="K238" s="2">
        <v>617.35</v>
      </c>
      <c r="L238" s="2">
        <v>2975.2</v>
      </c>
      <c r="M238" s="5">
        <f>Tabel1[[#This Row],[Aandeel provincie 2017]]+Tabel1[[#This Row],[Aandeel gemeente 2017]]</f>
        <v>3592.5499999999997</v>
      </c>
    </row>
    <row r="239" spans="1:13" x14ac:dyDescent="0.25">
      <c r="A239" s="1" t="s">
        <v>235</v>
      </c>
      <c r="B239" s="2">
        <v>7523.81</v>
      </c>
      <c r="C239" s="2">
        <v>22701.14</v>
      </c>
      <c r="D239" s="5">
        <f>Tabel1[[#This Row],[Aandeel provincie 2014]]+Tabel1[[#This Row],[Aandeel gemeente 2014]]</f>
        <v>30224.95</v>
      </c>
      <c r="E239" s="2">
        <v>7732.38</v>
      </c>
      <c r="F239" s="2">
        <v>23330.45</v>
      </c>
      <c r="G239" s="5">
        <f>Tabel1[[#This Row],[Aandeel provincie 2015]]+Tabel1[[#This Row],[Aandeel gemeente 2015]]</f>
        <v>31062.83</v>
      </c>
      <c r="H239" s="2">
        <v>9479.5199999999986</v>
      </c>
      <c r="I239" s="2">
        <v>28601.960000000003</v>
      </c>
      <c r="J239" s="5">
        <f>Tabel1[[#This Row],[Aandeel provincie 2016]]+Tabel1[[#This Row],[Aandeel gemeente 2016]]</f>
        <v>38081.480000000003</v>
      </c>
      <c r="K239" s="2">
        <v>9168.4700000000012</v>
      </c>
      <c r="L239" s="2">
        <v>27663.449999999997</v>
      </c>
      <c r="M239" s="5">
        <f>Tabel1[[#This Row],[Aandeel provincie 2017]]+Tabel1[[#This Row],[Aandeel gemeente 2017]]</f>
        <v>36831.919999999998</v>
      </c>
    </row>
    <row r="240" spans="1:13" x14ac:dyDescent="0.25">
      <c r="A240" s="1" t="s">
        <v>236</v>
      </c>
      <c r="B240" s="2">
        <v>2633.03</v>
      </c>
      <c r="C240" s="2">
        <v>10668.449999999999</v>
      </c>
      <c r="D240" s="5">
        <f>Tabel1[[#This Row],[Aandeel provincie 2014]]+Tabel1[[#This Row],[Aandeel gemeente 2014]]</f>
        <v>13301.48</v>
      </c>
      <c r="E240" s="2">
        <v>2642.46</v>
      </c>
      <c r="F240" s="2">
        <v>10706.64</v>
      </c>
      <c r="G240" s="5">
        <f>Tabel1[[#This Row],[Aandeel provincie 2015]]+Tabel1[[#This Row],[Aandeel gemeente 2015]]</f>
        <v>13349.099999999999</v>
      </c>
      <c r="H240" s="2">
        <v>4723.8099999999995</v>
      </c>
      <c r="I240" s="2">
        <v>19139.629999999997</v>
      </c>
      <c r="J240" s="5">
        <f>Tabel1[[#This Row],[Aandeel provincie 2016]]+Tabel1[[#This Row],[Aandeel gemeente 2016]]</f>
        <v>23863.439999999995</v>
      </c>
      <c r="K240" s="2">
        <v>4817.4799999999996</v>
      </c>
      <c r="L240" s="2">
        <v>19103.8</v>
      </c>
      <c r="M240" s="5">
        <f>Tabel1[[#This Row],[Aandeel provincie 2017]]+Tabel1[[#This Row],[Aandeel gemeente 2017]]</f>
        <v>23921.279999999999</v>
      </c>
    </row>
    <row r="241" spans="1:13" x14ac:dyDescent="0.25">
      <c r="A241" s="1" t="s">
        <v>237</v>
      </c>
      <c r="B241" s="2">
        <v>3449.0299999999997</v>
      </c>
      <c r="C241" s="2">
        <v>17839.88</v>
      </c>
      <c r="D241" s="5">
        <f>Tabel1[[#This Row],[Aandeel provincie 2014]]+Tabel1[[#This Row],[Aandeel gemeente 2014]]</f>
        <v>21288.91</v>
      </c>
      <c r="E241" s="2">
        <v>3460.42</v>
      </c>
      <c r="F241" s="2">
        <v>17898.830000000002</v>
      </c>
      <c r="G241" s="5">
        <f>Tabel1[[#This Row],[Aandeel provincie 2015]]+Tabel1[[#This Row],[Aandeel gemeente 2015]]</f>
        <v>21359.25</v>
      </c>
      <c r="H241" s="2">
        <v>3672.79</v>
      </c>
      <c r="I241" s="2">
        <v>18997.12</v>
      </c>
      <c r="J241" s="5">
        <f>Tabel1[[#This Row],[Aandeel provincie 2016]]+Tabel1[[#This Row],[Aandeel gemeente 2016]]</f>
        <v>22669.91</v>
      </c>
      <c r="K241" s="2">
        <v>3580.2200000000003</v>
      </c>
      <c r="L241" s="2">
        <v>18518.43</v>
      </c>
      <c r="M241" s="5">
        <f>Tabel1[[#This Row],[Aandeel provincie 2017]]+Tabel1[[#This Row],[Aandeel gemeente 2017]]</f>
        <v>22098.65</v>
      </c>
    </row>
    <row r="242" spans="1:13" x14ac:dyDescent="0.25">
      <c r="A242" s="1" t="s">
        <v>238</v>
      </c>
      <c r="B242" s="2">
        <v>1695.95</v>
      </c>
      <c r="C242" s="2">
        <v>5287.1100000000006</v>
      </c>
      <c r="D242" s="5">
        <f>Tabel1[[#This Row],[Aandeel provincie 2014]]+Tabel1[[#This Row],[Aandeel gemeente 2014]]</f>
        <v>6983.06</v>
      </c>
      <c r="E242" s="2">
        <v>1701.56</v>
      </c>
      <c r="F242" s="2">
        <v>5304.5799999999908</v>
      </c>
      <c r="G242" s="5">
        <f>Tabel1[[#This Row],[Aandeel provincie 2015]]+Tabel1[[#This Row],[Aandeel gemeente 2015]]</f>
        <v>7006.1399999999903</v>
      </c>
      <c r="H242" s="2">
        <v>1684.9399999999998</v>
      </c>
      <c r="I242" s="2">
        <v>5252.73</v>
      </c>
      <c r="J242" s="5">
        <f>Tabel1[[#This Row],[Aandeel provincie 2016]]+Tabel1[[#This Row],[Aandeel gemeente 2016]]</f>
        <v>6937.6699999999992</v>
      </c>
      <c r="K242" s="2">
        <v>1720.93</v>
      </c>
      <c r="L242" s="2">
        <v>5364.9099999999899</v>
      </c>
      <c r="M242" s="5">
        <f>Tabel1[[#This Row],[Aandeel provincie 2017]]+Tabel1[[#This Row],[Aandeel gemeente 2017]]</f>
        <v>7085.8399999999901</v>
      </c>
    </row>
    <row r="243" spans="1:13" x14ac:dyDescent="0.25">
      <c r="A243" s="1" t="s">
        <v>239</v>
      </c>
      <c r="B243" s="2">
        <v>1446.85</v>
      </c>
      <c r="C243" s="2">
        <v>6866.51</v>
      </c>
      <c r="D243" s="5">
        <f>Tabel1[[#This Row],[Aandeel provincie 2014]]+Tabel1[[#This Row],[Aandeel gemeente 2014]]</f>
        <v>8313.36</v>
      </c>
      <c r="E243" s="2">
        <v>1452.58</v>
      </c>
      <c r="F243" s="2">
        <v>6893.69</v>
      </c>
      <c r="G243" s="5">
        <f>Tabel1[[#This Row],[Aandeel provincie 2015]]+Tabel1[[#This Row],[Aandeel gemeente 2015]]</f>
        <v>8346.27</v>
      </c>
      <c r="H243" s="2">
        <v>1459.25</v>
      </c>
      <c r="I243" s="2">
        <v>6925.29</v>
      </c>
      <c r="J243" s="5">
        <f>Tabel1[[#This Row],[Aandeel provincie 2016]]+Tabel1[[#This Row],[Aandeel gemeente 2016]]</f>
        <v>8384.5400000000009</v>
      </c>
      <c r="K243" s="2">
        <v>1487.98</v>
      </c>
      <c r="L243" s="2">
        <v>7061.67</v>
      </c>
      <c r="M243" s="5">
        <f>Tabel1[[#This Row],[Aandeel provincie 2017]]+Tabel1[[#This Row],[Aandeel gemeente 2017]]</f>
        <v>8549.65</v>
      </c>
    </row>
    <row r="244" spans="1:13" x14ac:dyDescent="0.25">
      <c r="A244" s="1" t="s">
        <v>240</v>
      </c>
      <c r="B244" s="2">
        <v>2285.0399999999995</v>
      </c>
      <c r="C244" s="2">
        <v>11031.72999999999</v>
      </c>
      <c r="D244" s="5">
        <f>Tabel1[[#This Row],[Aandeel provincie 2014]]+Tabel1[[#This Row],[Aandeel gemeente 2014]]</f>
        <v>13316.76999999999</v>
      </c>
      <c r="E244" s="2">
        <v>2289.54</v>
      </c>
      <c r="F244" s="2">
        <v>11053.419999999991</v>
      </c>
      <c r="G244" s="5">
        <f>Tabel1[[#This Row],[Aandeel provincie 2015]]+Tabel1[[#This Row],[Aandeel gemeente 2015]]</f>
        <v>13342.959999999992</v>
      </c>
      <c r="H244" s="2">
        <v>2294.25</v>
      </c>
      <c r="I244" s="2">
        <v>11075.62</v>
      </c>
      <c r="J244" s="5">
        <f>Tabel1[[#This Row],[Aandeel provincie 2016]]+Tabel1[[#This Row],[Aandeel gemeente 2016]]</f>
        <v>13369.87</v>
      </c>
      <c r="K244" s="2">
        <v>10.53</v>
      </c>
      <c r="L244" s="2">
        <v>50.82</v>
      </c>
      <c r="M244" s="5">
        <f>Tabel1[[#This Row],[Aandeel provincie 2017]]+Tabel1[[#This Row],[Aandeel gemeente 2017]]</f>
        <v>61.35</v>
      </c>
    </row>
    <row r="245" spans="1:13" x14ac:dyDescent="0.25">
      <c r="A245" s="1" t="s">
        <v>241</v>
      </c>
      <c r="B245" s="2">
        <v>1287.9399999999998</v>
      </c>
      <c r="C245" s="2">
        <v>6112.3</v>
      </c>
      <c r="D245" s="5">
        <f>Tabel1[[#This Row],[Aandeel provincie 2014]]+Tabel1[[#This Row],[Aandeel gemeente 2014]]</f>
        <v>7400.24</v>
      </c>
      <c r="E245" s="2">
        <v>1292.0899999999999</v>
      </c>
      <c r="F245" s="2">
        <v>6132.0199999999995</v>
      </c>
      <c r="G245" s="5">
        <f>Tabel1[[#This Row],[Aandeel provincie 2015]]+Tabel1[[#This Row],[Aandeel gemeente 2015]]</f>
        <v>7424.11</v>
      </c>
      <c r="H245" s="2">
        <v>1259.5</v>
      </c>
      <c r="I245" s="2">
        <v>5977.31</v>
      </c>
      <c r="J245" s="5">
        <f>Tabel1[[#This Row],[Aandeel provincie 2016]]+Tabel1[[#This Row],[Aandeel gemeente 2016]]</f>
        <v>7236.81</v>
      </c>
      <c r="K245" s="2">
        <v>2081.52</v>
      </c>
      <c r="L245" s="2">
        <v>9878.43</v>
      </c>
      <c r="M245" s="5">
        <f>Tabel1[[#This Row],[Aandeel provincie 2017]]+Tabel1[[#This Row],[Aandeel gemeente 2017]]</f>
        <v>11959.95</v>
      </c>
    </row>
    <row r="246" spans="1:13" x14ac:dyDescent="0.25">
      <c r="A246" s="1" t="s">
        <v>242</v>
      </c>
      <c r="B246" s="2">
        <v>1696.9300000000003</v>
      </c>
      <c r="C246" s="2">
        <v>8599.9299999999985</v>
      </c>
      <c r="D246" s="5">
        <f>Tabel1[[#This Row],[Aandeel provincie 2014]]+Tabel1[[#This Row],[Aandeel gemeente 2014]]</f>
        <v>10296.859999999999</v>
      </c>
      <c r="E246" s="2">
        <v>1557.57</v>
      </c>
      <c r="F246" s="2">
        <v>7893.6900000000005</v>
      </c>
      <c r="G246" s="5">
        <f>Tabel1[[#This Row],[Aandeel provincie 2015]]+Tabel1[[#This Row],[Aandeel gemeente 2015]]</f>
        <v>9451.26</v>
      </c>
      <c r="H246" s="2">
        <v>1195.22</v>
      </c>
      <c r="I246" s="2">
        <v>6057.0799999999899</v>
      </c>
      <c r="J246" s="5">
        <f>Tabel1[[#This Row],[Aandeel provincie 2016]]+Tabel1[[#This Row],[Aandeel gemeente 2016]]</f>
        <v>7252.2999999999902</v>
      </c>
      <c r="K246" s="2">
        <v>1148.23</v>
      </c>
      <c r="L246" s="2">
        <v>5819.01</v>
      </c>
      <c r="M246" s="5">
        <f>Tabel1[[#This Row],[Aandeel provincie 2017]]+Tabel1[[#This Row],[Aandeel gemeente 2017]]</f>
        <v>6967.24</v>
      </c>
    </row>
    <row r="247" spans="1:13" x14ac:dyDescent="0.25">
      <c r="A247" s="1" t="s">
        <v>243</v>
      </c>
      <c r="B247" s="2">
        <v>2695.97</v>
      </c>
      <c r="C247" s="2">
        <v>6854.2699999999995</v>
      </c>
      <c r="D247" s="5">
        <f>Tabel1[[#This Row],[Aandeel provincie 2014]]+Tabel1[[#This Row],[Aandeel gemeente 2014]]</f>
        <v>9550.24</v>
      </c>
      <c r="E247" s="2">
        <v>2705</v>
      </c>
      <c r="F247" s="2">
        <v>6877.21</v>
      </c>
      <c r="G247" s="5">
        <f>Tabel1[[#This Row],[Aandeel provincie 2015]]+Tabel1[[#This Row],[Aandeel gemeente 2015]]</f>
        <v>9582.2099999999991</v>
      </c>
      <c r="H247" s="2">
        <v>3042.04</v>
      </c>
      <c r="I247" s="2">
        <v>7734</v>
      </c>
      <c r="J247" s="5">
        <f>Tabel1[[#This Row],[Aandeel provincie 2016]]+Tabel1[[#This Row],[Aandeel gemeente 2016]]</f>
        <v>10776.04</v>
      </c>
      <c r="K247" s="2">
        <v>2622.17</v>
      </c>
      <c r="L247" s="2">
        <v>6666.53</v>
      </c>
      <c r="M247" s="5">
        <f>Tabel1[[#This Row],[Aandeel provincie 2017]]+Tabel1[[#This Row],[Aandeel gemeente 2017]]</f>
        <v>9288.7000000000007</v>
      </c>
    </row>
    <row r="248" spans="1:13" x14ac:dyDescent="0.25">
      <c r="A248" s="1" t="s">
        <v>244</v>
      </c>
      <c r="B248" s="2">
        <v>21274.269999999997</v>
      </c>
      <c r="C248" s="2">
        <v>95554.349999999904</v>
      </c>
      <c r="D248" s="5">
        <f>Tabel1[[#This Row],[Aandeel provincie 2014]]+Tabel1[[#This Row],[Aandeel gemeente 2014]]</f>
        <v>116828.61999999991</v>
      </c>
      <c r="E248" s="2">
        <v>23129.250000000004</v>
      </c>
      <c r="F248" s="2">
        <v>103885.80999999991</v>
      </c>
      <c r="G248" s="5">
        <f>Tabel1[[#This Row],[Aandeel provincie 2015]]+Tabel1[[#This Row],[Aandeel gemeente 2015]]</f>
        <v>127015.05999999991</v>
      </c>
      <c r="H248" s="2">
        <v>26021.62</v>
      </c>
      <c r="I248" s="2">
        <v>116876.84</v>
      </c>
      <c r="J248" s="5">
        <f>Tabel1[[#This Row],[Aandeel provincie 2016]]+Tabel1[[#This Row],[Aandeel gemeente 2016]]</f>
        <v>142898.46</v>
      </c>
      <c r="K248" s="2">
        <v>28607.919999999998</v>
      </c>
      <c r="L248" s="2">
        <v>128493.25999999901</v>
      </c>
      <c r="M248" s="5">
        <f>Tabel1[[#This Row],[Aandeel provincie 2017]]+Tabel1[[#This Row],[Aandeel gemeente 2017]]</f>
        <v>157101.179999999</v>
      </c>
    </row>
    <row r="249" spans="1:13" x14ac:dyDescent="0.25">
      <c r="A249" s="1" t="s">
        <v>245</v>
      </c>
      <c r="B249" s="2">
        <v>10575.010000000002</v>
      </c>
      <c r="C249" s="2">
        <v>28667.239999999987</v>
      </c>
      <c r="D249" s="5">
        <f>Tabel1[[#This Row],[Aandeel provincie 2014]]+Tabel1[[#This Row],[Aandeel gemeente 2014]]</f>
        <v>39242.249999999985</v>
      </c>
      <c r="E249" s="2">
        <v>10826.810000000001</v>
      </c>
      <c r="F249" s="2">
        <v>29349.80999999999</v>
      </c>
      <c r="G249" s="5">
        <f>Tabel1[[#This Row],[Aandeel provincie 2015]]+Tabel1[[#This Row],[Aandeel gemeente 2015]]</f>
        <v>40176.619999999995</v>
      </c>
      <c r="H249" s="2">
        <v>6842.75</v>
      </c>
      <c r="I249" s="2">
        <v>18549.63</v>
      </c>
      <c r="J249" s="5">
        <f>Tabel1[[#This Row],[Aandeel provincie 2016]]+Tabel1[[#This Row],[Aandeel gemeente 2016]]</f>
        <v>25392.38</v>
      </c>
      <c r="K249" s="2">
        <v>1814.91</v>
      </c>
      <c r="L249" s="2">
        <v>4919.9199999999901</v>
      </c>
      <c r="M249" s="5">
        <f>Tabel1[[#This Row],[Aandeel provincie 2017]]+Tabel1[[#This Row],[Aandeel gemeente 2017]]</f>
        <v>6734.8299999999899</v>
      </c>
    </row>
    <row r="250" spans="1:13" x14ac:dyDescent="0.25">
      <c r="A250" s="1" t="s">
        <v>246</v>
      </c>
      <c r="B250" s="2">
        <v>29305.64</v>
      </c>
      <c r="C250" s="2">
        <v>109909.69999999988</v>
      </c>
      <c r="D250" s="5">
        <f>Tabel1[[#This Row],[Aandeel provincie 2014]]+Tabel1[[#This Row],[Aandeel gemeente 2014]]</f>
        <v>139215.33999999988</v>
      </c>
      <c r="E250" s="2">
        <v>28410.359999999993</v>
      </c>
      <c r="F250" s="2">
        <v>106552.42000000001</v>
      </c>
      <c r="G250" s="5">
        <f>Tabel1[[#This Row],[Aandeel provincie 2015]]+Tabel1[[#This Row],[Aandeel gemeente 2015]]</f>
        <v>134962.78</v>
      </c>
      <c r="H250" s="2">
        <v>27742.48</v>
      </c>
      <c r="I250" s="2">
        <v>104047.92</v>
      </c>
      <c r="J250" s="5">
        <f>Tabel1[[#This Row],[Aandeel provincie 2016]]+Tabel1[[#This Row],[Aandeel gemeente 2016]]</f>
        <v>131790.39999999999</v>
      </c>
      <c r="K250" s="2">
        <v>29807.120000000003</v>
      </c>
      <c r="L250" s="2">
        <v>111790.5999999998</v>
      </c>
      <c r="M250" s="5">
        <f>Tabel1[[#This Row],[Aandeel provincie 2017]]+Tabel1[[#This Row],[Aandeel gemeente 2017]]</f>
        <v>141597.7199999998</v>
      </c>
    </row>
    <row r="251" spans="1:13" x14ac:dyDescent="0.25">
      <c r="A251" s="1" t="s">
        <v>247</v>
      </c>
      <c r="B251" s="2">
        <v>127.22999999999999</v>
      </c>
      <c r="C251" s="2">
        <v>788.4799999999999</v>
      </c>
      <c r="D251" s="5">
        <f>Tabel1[[#This Row],[Aandeel provincie 2014]]+Tabel1[[#This Row],[Aandeel gemeente 2014]]</f>
        <v>915.70999999999992</v>
      </c>
      <c r="E251" s="2">
        <v>127.48</v>
      </c>
      <c r="F251" s="2">
        <v>790.01</v>
      </c>
      <c r="G251" s="5">
        <f>Tabel1[[#This Row],[Aandeel provincie 2015]]+Tabel1[[#This Row],[Aandeel gemeente 2015]]</f>
        <v>917.49</v>
      </c>
      <c r="H251" s="2">
        <v>358.65</v>
      </c>
      <c r="I251" s="2">
        <v>2222.65</v>
      </c>
      <c r="J251" s="5">
        <f>Tabel1[[#This Row],[Aandeel provincie 2016]]+Tabel1[[#This Row],[Aandeel gemeente 2016]]</f>
        <v>2581.3000000000002</v>
      </c>
      <c r="K251" s="2">
        <v>369.22999999999996</v>
      </c>
      <c r="L251" s="2">
        <v>2288.23</v>
      </c>
      <c r="M251" s="5">
        <f>Tabel1[[#This Row],[Aandeel provincie 2017]]+Tabel1[[#This Row],[Aandeel gemeente 2017]]</f>
        <v>2657.46</v>
      </c>
    </row>
    <row r="252" spans="1:13" x14ac:dyDescent="0.25">
      <c r="A252" s="1" t="s">
        <v>248</v>
      </c>
      <c r="B252" s="2">
        <v>1592.77</v>
      </c>
      <c r="C252" s="2">
        <v>6590.7799999999897</v>
      </c>
      <c r="D252" s="5">
        <f>Tabel1[[#This Row],[Aandeel provincie 2014]]+Tabel1[[#This Row],[Aandeel gemeente 2014]]</f>
        <v>8183.5499999999902</v>
      </c>
      <c r="E252" s="2">
        <v>1600.31</v>
      </c>
      <c r="F252" s="2">
        <v>6621.9800000000005</v>
      </c>
      <c r="G252" s="5">
        <f>Tabel1[[#This Row],[Aandeel provincie 2015]]+Tabel1[[#This Row],[Aandeel gemeente 2015]]</f>
        <v>8222.2900000000009</v>
      </c>
      <c r="H252" s="2">
        <v>2005.06</v>
      </c>
      <c r="I252" s="2">
        <v>8296.82</v>
      </c>
      <c r="J252" s="5">
        <f>Tabel1[[#This Row],[Aandeel provincie 2016]]+Tabel1[[#This Row],[Aandeel gemeente 2016]]</f>
        <v>10301.879999999999</v>
      </c>
      <c r="K252" s="2">
        <v>2049.9499999999998</v>
      </c>
      <c r="L252" s="2">
        <v>8482.6099999999897</v>
      </c>
      <c r="M252" s="5">
        <f>Tabel1[[#This Row],[Aandeel provincie 2017]]+Tabel1[[#This Row],[Aandeel gemeente 2017]]</f>
        <v>10532.55999999999</v>
      </c>
    </row>
    <row r="253" spans="1:13" x14ac:dyDescent="0.25">
      <c r="A253" s="1" t="s">
        <v>249</v>
      </c>
      <c r="B253" s="2">
        <v>738.96</v>
      </c>
      <c r="C253" s="2">
        <v>3538.7799999999997</v>
      </c>
      <c r="D253" s="5">
        <f>Tabel1[[#This Row],[Aandeel provincie 2014]]+Tabel1[[#This Row],[Aandeel gemeente 2014]]</f>
        <v>4277.74</v>
      </c>
      <c r="E253" s="2">
        <v>742.09</v>
      </c>
      <c r="F253" s="2">
        <v>3553.7699999999995</v>
      </c>
      <c r="G253" s="5">
        <f>Tabel1[[#This Row],[Aandeel provincie 2015]]+Tabel1[[#This Row],[Aandeel gemeente 2015]]</f>
        <v>4295.8599999999997</v>
      </c>
      <c r="H253" s="2">
        <v>909.4799999999999</v>
      </c>
      <c r="I253" s="2">
        <v>4355.29</v>
      </c>
      <c r="J253" s="5">
        <f>Tabel1[[#This Row],[Aandeel provincie 2016]]+Tabel1[[#This Row],[Aandeel gemeente 2016]]</f>
        <v>5264.7699999999995</v>
      </c>
      <c r="K253" s="2">
        <v>2251.69</v>
      </c>
      <c r="L253" s="2">
        <v>10782.84</v>
      </c>
      <c r="M253" s="5">
        <f>Tabel1[[#This Row],[Aandeel provincie 2017]]+Tabel1[[#This Row],[Aandeel gemeente 2017]]</f>
        <v>13034.53</v>
      </c>
    </row>
    <row r="254" spans="1:13" x14ac:dyDescent="0.25">
      <c r="A254" s="1" t="s">
        <v>250</v>
      </c>
      <c r="B254" s="2">
        <v>1798.35</v>
      </c>
      <c r="C254" s="2">
        <v>5687.51</v>
      </c>
      <c r="D254" s="5">
        <f>Tabel1[[#This Row],[Aandeel provincie 2014]]+Tabel1[[#This Row],[Aandeel gemeente 2014]]</f>
        <v>7485.8600000000006</v>
      </c>
      <c r="E254" s="2">
        <v>1801.14</v>
      </c>
      <c r="F254" s="2">
        <v>5696.4199999999892</v>
      </c>
      <c r="G254" s="5">
        <f>Tabel1[[#This Row],[Aandeel provincie 2015]]+Tabel1[[#This Row],[Aandeel gemeente 2015]]</f>
        <v>7497.5599999999895</v>
      </c>
      <c r="H254" s="2">
        <v>1825.97</v>
      </c>
      <c r="I254" s="2">
        <v>5774.95999999999</v>
      </c>
      <c r="J254" s="5">
        <f>Tabel1[[#This Row],[Aandeel provincie 2016]]+Tabel1[[#This Row],[Aandeel gemeente 2016]]</f>
        <v>7600.9299999999903</v>
      </c>
      <c r="K254" s="2">
        <v>1861.76</v>
      </c>
      <c r="L254" s="2">
        <v>5888.1299999999901</v>
      </c>
      <c r="M254" s="5">
        <f>Tabel1[[#This Row],[Aandeel provincie 2017]]+Tabel1[[#This Row],[Aandeel gemeente 2017]]</f>
        <v>7749.8899999999903</v>
      </c>
    </row>
    <row r="255" spans="1:13" x14ac:dyDescent="0.25">
      <c r="A255" s="1" t="s">
        <v>251</v>
      </c>
      <c r="B255" s="2">
        <v>1240.3599999999999</v>
      </c>
      <c r="C255" s="2">
        <v>6517.2899999999991</v>
      </c>
      <c r="D255" s="5">
        <f>Tabel1[[#This Row],[Aandeel provincie 2014]]+Tabel1[[#This Row],[Aandeel gemeente 2014]]</f>
        <v>7757.6499999999987</v>
      </c>
      <c r="E255" s="2">
        <v>1179.83</v>
      </c>
      <c r="F255" s="2">
        <v>6199.21</v>
      </c>
      <c r="G255" s="5">
        <f>Tabel1[[#This Row],[Aandeel provincie 2015]]+Tabel1[[#This Row],[Aandeel gemeente 2015]]</f>
        <v>7379.04</v>
      </c>
      <c r="H255" s="2">
        <v>4305.88</v>
      </c>
      <c r="I255" s="2">
        <v>22624.09</v>
      </c>
      <c r="J255" s="5">
        <f>Tabel1[[#This Row],[Aandeel provincie 2016]]+Tabel1[[#This Row],[Aandeel gemeente 2016]]</f>
        <v>26929.97</v>
      </c>
      <c r="K255" s="2">
        <v>4065.4</v>
      </c>
      <c r="L255" s="2">
        <v>21360.529999999901</v>
      </c>
      <c r="M255" s="5">
        <f>Tabel1[[#This Row],[Aandeel provincie 2017]]+Tabel1[[#This Row],[Aandeel gemeente 2017]]</f>
        <v>25425.929999999902</v>
      </c>
    </row>
    <row r="256" spans="1:13" x14ac:dyDescent="0.25">
      <c r="A256" s="1" t="s">
        <v>252</v>
      </c>
      <c r="B256" s="2">
        <v>3601.7700000000004</v>
      </c>
      <c r="C256" s="2">
        <v>18314.12999999999</v>
      </c>
      <c r="D256" s="5">
        <f>Tabel1[[#This Row],[Aandeel provincie 2014]]+Tabel1[[#This Row],[Aandeel gemeente 2014]]</f>
        <v>21915.899999999991</v>
      </c>
      <c r="E256" s="2">
        <v>3625.0199999999995</v>
      </c>
      <c r="F256" s="2">
        <v>18432.340000000004</v>
      </c>
      <c r="G256" s="5">
        <f>Tabel1[[#This Row],[Aandeel provincie 2015]]+Tabel1[[#This Row],[Aandeel gemeente 2015]]</f>
        <v>22057.360000000004</v>
      </c>
      <c r="H256" s="2">
        <v>3788</v>
      </c>
      <c r="I256" s="2">
        <v>19261.129999999903</v>
      </c>
      <c r="J256" s="5">
        <f>Tabel1[[#This Row],[Aandeel provincie 2016]]+Tabel1[[#This Row],[Aandeel gemeente 2016]]</f>
        <v>23049.129999999903</v>
      </c>
      <c r="K256" s="2">
        <v>3835.77</v>
      </c>
      <c r="L256" s="2">
        <v>19503.919999999998</v>
      </c>
      <c r="M256" s="5">
        <f>Tabel1[[#This Row],[Aandeel provincie 2017]]+Tabel1[[#This Row],[Aandeel gemeente 2017]]</f>
        <v>23339.69</v>
      </c>
    </row>
    <row r="257" spans="1:13" x14ac:dyDescent="0.25">
      <c r="A257" s="1" t="s">
        <v>253</v>
      </c>
      <c r="B257" s="2">
        <v>865.79000000000008</v>
      </c>
      <c r="C257" s="2">
        <v>3324.9999999999991</v>
      </c>
      <c r="D257" s="5">
        <f>Tabel1[[#This Row],[Aandeel provincie 2014]]+Tabel1[[#This Row],[Aandeel gemeente 2014]]</f>
        <v>4190.7899999999991</v>
      </c>
      <c r="E257" s="2">
        <v>876.4</v>
      </c>
      <c r="F257" s="2">
        <v>3365.79</v>
      </c>
      <c r="G257" s="5">
        <f>Tabel1[[#This Row],[Aandeel provincie 2015]]+Tabel1[[#This Row],[Aandeel gemeente 2015]]</f>
        <v>4242.1899999999996</v>
      </c>
      <c r="H257" s="2">
        <v>875.16000000000008</v>
      </c>
      <c r="I257" s="2">
        <v>3360.9499999999903</v>
      </c>
      <c r="J257" s="5">
        <f>Tabel1[[#This Row],[Aandeel provincie 2016]]+Tabel1[[#This Row],[Aandeel gemeente 2016]]</f>
        <v>4236.1099999999906</v>
      </c>
      <c r="K257" s="2">
        <v>1544.4</v>
      </c>
      <c r="L257" s="2">
        <v>5931.01</v>
      </c>
      <c r="M257" s="5">
        <f>Tabel1[[#This Row],[Aandeel provincie 2017]]+Tabel1[[#This Row],[Aandeel gemeente 2017]]</f>
        <v>7475.41</v>
      </c>
    </row>
    <row r="258" spans="1:13" x14ac:dyDescent="0.25">
      <c r="A258" s="1" t="s">
        <v>254</v>
      </c>
      <c r="B258" s="2">
        <v>4109.3</v>
      </c>
      <c r="C258" s="2">
        <v>12067.939999999991</v>
      </c>
      <c r="D258" s="5">
        <f>Tabel1[[#This Row],[Aandeel provincie 2014]]+Tabel1[[#This Row],[Aandeel gemeente 2014]]</f>
        <v>16177.239999999991</v>
      </c>
      <c r="E258" s="2">
        <v>4193.5200000000004</v>
      </c>
      <c r="F258" s="2">
        <v>12315.34</v>
      </c>
      <c r="G258" s="5">
        <f>Tabel1[[#This Row],[Aandeel provincie 2015]]+Tabel1[[#This Row],[Aandeel gemeente 2015]]</f>
        <v>16508.86</v>
      </c>
      <c r="H258" s="2">
        <v>3203.66</v>
      </c>
      <c r="I258" s="2">
        <v>9408.41</v>
      </c>
      <c r="J258" s="5">
        <f>Tabel1[[#This Row],[Aandeel provincie 2016]]+Tabel1[[#This Row],[Aandeel gemeente 2016]]</f>
        <v>12612.07</v>
      </c>
      <c r="K258" s="2">
        <v>2217.66</v>
      </c>
      <c r="L258" s="2">
        <v>6512.70999999999</v>
      </c>
      <c r="M258" s="5">
        <f>Tabel1[[#This Row],[Aandeel provincie 2017]]+Tabel1[[#This Row],[Aandeel gemeente 2017]]</f>
        <v>8730.3699999999899</v>
      </c>
    </row>
    <row r="259" spans="1:13" x14ac:dyDescent="0.25">
      <c r="A259" s="1" t="s">
        <v>255</v>
      </c>
      <c r="B259" s="2">
        <v>13763.4</v>
      </c>
      <c r="C259" s="2">
        <v>46451.659999999989</v>
      </c>
      <c r="D259" s="5">
        <f>Tabel1[[#This Row],[Aandeel provincie 2014]]+Tabel1[[#This Row],[Aandeel gemeente 2014]]</f>
        <v>60215.05999999999</v>
      </c>
      <c r="E259" s="2">
        <v>13957.4</v>
      </c>
      <c r="F259" s="2">
        <v>47106.379999999888</v>
      </c>
      <c r="G259" s="5">
        <f>Tabel1[[#This Row],[Aandeel provincie 2015]]+Tabel1[[#This Row],[Aandeel gemeente 2015]]</f>
        <v>61063.77999999989</v>
      </c>
      <c r="H259" s="2">
        <v>13966.44</v>
      </c>
      <c r="I259" s="2">
        <v>47136.6599999998</v>
      </c>
      <c r="J259" s="5">
        <f>Tabel1[[#This Row],[Aandeel provincie 2016]]+Tabel1[[#This Row],[Aandeel gemeente 2016]]</f>
        <v>61103.099999999802</v>
      </c>
      <c r="K259" s="2">
        <v>14097.76</v>
      </c>
      <c r="L259" s="2">
        <v>47579.949999999793</v>
      </c>
      <c r="M259" s="5">
        <f>Tabel1[[#This Row],[Aandeel provincie 2017]]+Tabel1[[#This Row],[Aandeel gemeente 2017]]</f>
        <v>61677.709999999795</v>
      </c>
    </row>
    <row r="260" spans="1:13" x14ac:dyDescent="0.25">
      <c r="A260" s="1" t="s">
        <v>256</v>
      </c>
      <c r="B260" s="2">
        <v>5811.0300000000007</v>
      </c>
      <c r="C260" s="2">
        <v>22916.75</v>
      </c>
      <c r="D260" s="5">
        <f>Tabel1[[#This Row],[Aandeel provincie 2014]]+Tabel1[[#This Row],[Aandeel gemeente 2014]]</f>
        <v>28727.78</v>
      </c>
      <c r="E260" s="2">
        <v>3883.0600000000004</v>
      </c>
      <c r="F260" s="2">
        <v>15313.519999999997</v>
      </c>
      <c r="G260" s="5">
        <f>Tabel1[[#This Row],[Aandeel provincie 2015]]+Tabel1[[#This Row],[Aandeel gemeente 2015]]</f>
        <v>19196.579999999998</v>
      </c>
      <c r="H260" s="2">
        <v>3273.31</v>
      </c>
      <c r="I260" s="2">
        <v>12908.85</v>
      </c>
      <c r="J260" s="5">
        <f>Tabel1[[#This Row],[Aandeel provincie 2016]]+Tabel1[[#This Row],[Aandeel gemeente 2016]]</f>
        <v>16182.16</v>
      </c>
      <c r="K260" s="2">
        <v>8664.7000000000007</v>
      </c>
      <c r="L260" s="2">
        <v>34170.660000000003</v>
      </c>
      <c r="M260" s="5">
        <f>Tabel1[[#This Row],[Aandeel provincie 2017]]+Tabel1[[#This Row],[Aandeel gemeente 2017]]</f>
        <v>42835.360000000001</v>
      </c>
    </row>
    <row r="261" spans="1:13" x14ac:dyDescent="0.25">
      <c r="A261" s="1" t="s">
        <v>257</v>
      </c>
      <c r="B261" s="2">
        <v>2622.26</v>
      </c>
      <c r="C261" s="2">
        <v>10662.999999999989</v>
      </c>
      <c r="D261" s="5">
        <f>Tabel1[[#This Row],[Aandeel provincie 2014]]+Tabel1[[#This Row],[Aandeel gemeente 2014]]</f>
        <v>13285.259999999989</v>
      </c>
      <c r="E261" s="2">
        <v>2625.8199999999997</v>
      </c>
      <c r="F261" s="2">
        <v>10677.409999999991</v>
      </c>
      <c r="G261" s="5">
        <f>Tabel1[[#This Row],[Aandeel provincie 2015]]+Tabel1[[#This Row],[Aandeel gemeente 2015]]</f>
        <v>13303.22999999999</v>
      </c>
      <c r="H261" s="2">
        <v>2656.17</v>
      </c>
      <c r="I261" s="2">
        <v>10800.71</v>
      </c>
      <c r="J261" s="5">
        <f>Tabel1[[#This Row],[Aandeel provincie 2016]]+Tabel1[[#This Row],[Aandeel gemeente 2016]]</f>
        <v>13456.88</v>
      </c>
      <c r="K261" s="2">
        <v>2536.5100000000002</v>
      </c>
      <c r="L261" s="2">
        <v>10314.219999999999</v>
      </c>
      <c r="M261" s="5">
        <f>Tabel1[[#This Row],[Aandeel provincie 2017]]+Tabel1[[#This Row],[Aandeel gemeente 2017]]</f>
        <v>12850.73</v>
      </c>
    </row>
    <row r="262" spans="1:13" x14ac:dyDescent="0.25">
      <c r="A262" s="1" t="s">
        <v>258</v>
      </c>
      <c r="B262" s="2">
        <v>7965.77</v>
      </c>
      <c r="C262" s="2">
        <v>33590.639999999985</v>
      </c>
      <c r="D262" s="5">
        <f>Tabel1[[#This Row],[Aandeel provincie 2014]]+Tabel1[[#This Row],[Aandeel gemeente 2014]]</f>
        <v>41556.409999999989</v>
      </c>
      <c r="E262" s="2">
        <v>8037.96</v>
      </c>
      <c r="F262" s="2">
        <v>33895.099999999969</v>
      </c>
      <c r="G262" s="5">
        <f>Tabel1[[#This Row],[Aandeel provincie 2015]]+Tabel1[[#This Row],[Aandeel gemeente 2015]]</f>
        <v>41933.059999999969</v>
      </c>
      <c r="H262" s="2">
        <v>8577.130000000001</v>
      </c>
      <c r="I262" s="2">
        <v>36168.57</v>
      </c>
      <c r="J262" s="5">
        <f>Tabel1[[#This Row],[Aandeel provincie 2016]]+Tabel1[[#This Row],[Aandeel gemeente 2016]]</f>
        <v>44745.7</v>
      </c>
      <c r="K262" s="2">
        <v>8340.9</v>
      </c>
      <c r="L262" s="2">
        <v>35172.5</v>
      </c>
      <c r="M262" s="5">
        <f>Tabel1[[#This Row],[Aandeel provincie 2017]]+Tabel1[[#This Row],[Aandeel gemeente 2017]]</f>
        <v>43513.4</v>
      </c>
    </row>
    <row r="263" spans="1:13" x14ac:dyDescent="0.25">
      <c r="A263" s="1" t="s">
        <v>259</v>
      </c>
      <c r="B263" s="2">
        <v>20909.28</v>
      </c>
      <c r="C263" s="2">
        <v>65341.849999999991</v>
      </c>
      <c r="D263" s="5">
        <f>Tabel1[[#This Row],[Aandeel provincie 2014]]+Tabel1[[#This Row],[Aandeel gemeente 2014]]</f>
        <v>86251.12999999999</v>
      </c>
      <c r="E263" s="2">
        <v>75255.040000000008</v>
      </c>
      <c r="F263" s="2">
        <v>235172.42000000004</v>
      </c>
      <c r="G263" s="5">
        <f>Tabel1[[#This Row],[Aandeel provincie 2015]]+Tabel1[[#This Row],[Aandeel gemeente 2015]]</f>
        <v>310427.46000000008</v>
      </c>
      <c r="H263" s="2">
        <v>28409.56</v>
      </c>
      <c r="I263" s="2">
        <v>88780.049999999988</v>
      </c>
      <c r="J263" s="5">
        <f>Tabel1[[#This Row],[Aandeel provincie 2016]]+Tabel1[[#This Row],[Aandeel gemeente 2016]]</f>
        <v>117189.60999999999</v>
      </c>
      <c r="K263" s="2">
        <v>23043.96</v>
      </c>
      <c r="L263" s="2">
        <v>72012.37</v>
      </c>
      <c r="M263" s="5">
        <f>Tabel1[[#This Row],[Aandeel provincie 2017]]+Tabel1[[#This Row],[Aandeel gemeente 2017]]</f>
        <v>95056.329999999987</v>
      </c>
    </row>
    <row r="264" spans="1:13" x14ac:dyDescent="0.25">
      <c r="A264" s="1" t="s">
        <v>260</v>
      </c>
      <c r="B264" s="2">
        <v>5253.8200000000006</v>
      </c>
      <c r="C264" s="2">
        <v>25899.179999999986</v>
      </c>
      <c r="D264" s="5">
        <f>Tabel1[[#This Row],[Aandeel provincie 2014]]+Tabel1[[#This Row],[Aandeel gemeente 2014]]</f>
        <v>31152.999999999985</v>
      </c>
      <c r="E264" s="2">
        <v>9495.75</v>
      </c>
      <c r="F264" s="2">
        <v>46810.21</v>
      </c>
      <c r="G264" s="5">
        <f>Tabel1[[#This Row],[Aandeel provincie 2015]]+Tabel1[[#This Row],[Aandeel gemeente 2015]]</f>
        <v>56305.96</v>
      </c>
      <c r="H264" s="2">
        <v>2076.5099999999998</v>
      </c>
      <c r="I264" s="2">
        <v>10236.34</v>
      </c>
      <c r="J264" s="5">
        <f>Tabel1[[#This Row],[Aandeel provincie 2016]]+Tabel1[[#This Row],[Aandeel gemeente 2016]]</f>
        <v>12312.85</v>
      </c>
      <c r="K264" s="2">
        <v>3605.0299999999997</v>
      </c>
      <c r="L264" s="2">
        <v>17771.32</v>
      </c>
      <c r="M264" s="5">
        <f>Tabel1[[#This Row],[Aandeel provincie 2017]]+Tabel1[[#This Row],[Aandeel gemeente 2017]]</f>
        <v>21376.35</v>
      </c>
    </row>
    <row r="265" spans="1:13" x14ac:dyDescent="0.25">
      <c r="A265" s="1" t="s">
        <v>261</v>
      </c>
      <c r="B265" s="2">
        <v>641.2600000000001</v>
      </c>
      <c r="C265" s="2">
        <v>1738.3600000000001</v>
      </c>
      <c r="D265" s="5">
        <f>Tabel1[[#This Row],[Aandeel provincie 2014]]+Tabel1[[#This Row],[Aandeel gemeente 2014]]</f>
        <v>2379.6200000000003</v>
      </c>
      <c r="E265" s="2">
        <v>726.15</v>
      </c>
      <c r="F265" s="2">
        <v>1968.49</v>
      </c>
      <c r="G265" s="5">
        <f>Tabel1[[#This Row],[Aandeel provincie 2015]]+Tabel1[[#This Row],[Aandeel gemeente 2015]]</f>
        <v>2694.64</v>
      </c>
      <c r="H265" s="2">
        <v>665.76</v>
      </c>
      <c r="I265" s="2">
        <v>1804.7900000000002</v>
      </c>
      <c r="J265" s="5">
        <f>Tabel1[[#This Row],[Aandeel provincie 2016]]+Tabel1[[#This Row],[Aandeel gemeente 2016]]</f>
        <v>2470.5500000000002</v>
      </c>
      <c r="K265" s="2">
        <v>694.18000000000006</v>
      </c>
      <c r="L265" s="2">
        <v>1881.8400000000001</v>
      </c>
      <c r="M265" s="5">
        <f>Tabel1[[#This Row],[Aandeel provincie 2017]]+Tabel1[[#This Row],[Aandeel gemeente 2017]]</f>
        <v>2576.0200000000004</v>
      </c>
    </row>
    <row r="266" spans="1:13" x14ac:dyDescent="0.25">
      <c r="A266" s="1" t="s">
        <v>262</v>
      </c>
      <c r="B266" s="2">
        <v>5384.32</v>
      </c>
      <c r="C266" s="2">
        <v>26921.39999999998</v>
      </c>
      <c r="D266" s="5">
        <f>Tabel1[[#This Row],[Aandeel provincie 2014]]+Tabel1[[#This Row],[Aandeel gemeente 2014]]</f>
        <v>32305.719999999979</v>
      </c>
      <c r="E266" s="2">
        <v>5610.2699999999995</v>
      </c>
      <c r="F266" s="2">
        <v>28051.11999999989</v>
      </c>
      <c r="G266" s="5">
        <f>Tabel1[[#This Row],[Aandeel provincie 2015]]+Tabel1[[#This Row],[Aandeel gemeente 2015]]</f>
        <v>33661.38999999989</v>
      </c>
      <c r="H266" s="2">
        <v>5970</v>
      </c>
      <c r="I266" s="2">
        <v>29850.039999999899</v>
      </c>
      <c r="J266" s="5">
        <f>Tabel1[[#This Row],[Aandeel provincie 2016]]+Tabel1[[#This Row],[Aandeel gemeente 2016]]</f>
        <v>35820.039999999899</v>
      </c>
      <c r="K266" s="2">
        <v>4403.6299999999992</v>
      </c>
      <c r="L266" s="2">
        <v>22018.0999999999</v>
      </c>
      <c r="M266" s="5">
        <f>Tabel1[[#This Row],[Aandeel provincie 2017]]+Tabel1[[#This Row],[Aandeel gemeente 2017]]</f>
        <v>26421.729999999901</v>
      </c>
    </row>
    <row r="267" spans="1:13" x14ac:dyDescent="0.25">
      <c r="A267" s="1" t="s">
        <v>263</v>
      </c>
      <c r="B267" s="2">
        <v>884.62</v>
      </c>
      <c r="C267" s="2">
        <v>4784.5</v>
      </c>
      <c r="D267" s="5">
        <f>Tabel1[[#This Row],[Aandeel provincie 2014]]+Tabel1[[#This Row],[Aandeel gemeente 2014]]</f>
        <v>5669.12</v>
      </c>
      <c r="E267" s="2">
        <v>1724.2</v>
      </c>
      <c r="F267" s="2">
        <v>9325.3099999999904</v>
      </c>
      <c r="G267" s="5">
        <f>Tabel1[[#This Row],[Aandeel provincie 2015]]+Tabel1[[#This Row],[Aandeel gemeente 2015]]</f>
        <v>11049.509999999991</v>
      </c>
      <c r="H267" s="2">
        <v>1546.1</v>
      </c>
      <c r="I267" s="2">
        <v>8362.0300000000007</v>
      </c>
      <c r="J267" s="5">
        <f>Tabel1[[#This Row],[Aandeel provincie 2016]]+Tabel1[[#This Row],[Aandeel gemeente 2016]]</f>
        <v>9908.130000000001</v>
      </c>
      <c r="K267" s="2"/>
      <c r="L267" s="2"/>
      <c r="M267" s="5">
        <f>Tabel1[[#This Row],[Aandeel provincie 2017]]+Tabel1[[#This Row],[Aandeel gemeente 2017]]</f>
        <v>0</v>
      </c>
    </row>
    <row r="268" spans="1:13" x14ac:dyDescent="0.25">
      <c r="A268" s="1" t="s">
        <v>264</v>
      </c>
      <c r="B268" s="2">
        <v>8945.89</v>
      </c>
      <c r="C268" s="2">
        <v>41092.039999999899</v>
      </c>
      <c r="D268" s="5">
        <f>Tabel1[[#This Row],[Aandeel provincie 2014]]+Tabel1[[#This Row],[Aandeel gemeente 2014]]</f>
        <v>50037.929999999898</v>
      </c>
      <c r="E268" s="2">
        <v>8770.11</v>
      </c>
      <c r="F268" s="2">
        <v>40284.609999999899</v>
      </c>
      <c r="G268" s="5">
        <f>Tabel1[[#This Row],[Aandeel provincie 2015]]+Tabel1[[#This Row],[Aandeel gemeente 2015]]</f>
        <v>49054.719999999899</v>
      </c>
      <c r="H268" s="2">
        <v>8091.64</v>
      </c>
      <c r="I268" s="2">
        <v>37167.94</v>
      </c>
      <c r="J268" s="5">
        <f>Tabel1[[#This Row],[Aandeel provincie 2016]]+Tabel1[[#This Row],[Aandeel gemeente 2016]]</f>
        <v>45259.58</v>
      </c>
      <c r="K268" s="2">
        <v>646.30999999999995</v>
      </c>
      <c r="L268" s="2">
        <v>2968.7200000000003</v>
      </c>
      <c r="M268" s="5">
        <f>Tabel1[[#This Row],[Aandeel provincie 2017]]+Tabel1[[#This Row],[Aandeel gemeente 2017]]</f>
        <v>3615.03</v>
      </c>
    </row>
    <row r="269" spans="1:13" x14ac:dyDescent="0.25">
      <c r="A269" s="1" t="s">
        <v>265</v>
      </c>
      <c r="B269" s="2">
        <v>1762.54</v>
      </c>
      <c r="C269" s="2">
        <v>9780.4000000000015</v>
      </c>
      <c r="D269" s="5">
        <f>Tabel1[[#This Row],[Aandeel provincie 2014]]+Tabel1[[#This Row],[Aandeel gemeente 2014]]</f>
        <v>11542.940000000002</v>
      </c>
      <c r="E269" s="2">
        <v>1846.61</v>
      </c>
      <c r="F269" s="2">
        <v>10253.250000000002</v>
      </c>
      <c r="G269" s="5">
        <f>Tabel1[[#This Row],[Aandeel provincie 2015]]+Tabel1[[#This Row],[Aandeel gemeente 2015]]</f>
        <v>12099.860000000002</v>
      </c>
      <c r="H269" s="2">
        <v>1843.9</v>
      </c>
      <c r="I269" s="2">
        <v>10237.259999999991</v>
      </c>
      <c r="J269" s="5">
        <f>Tabel1[[#This Row],[Aandeel provincie 2016]]+Tabel1[[#This Row],[Aandeel gemeente 2016]]</f>
        <v>12081.159999999991</v>
      </c>
      <c r="K269" s="2">
        <v>1806.0300000000002</v>
      </c>
      <c r="L269" s="2">
        <v>10021.01999999999</v>
      </c>
      <c r="M269" s="5">
        <f>Tabel1[[#This Row],[Aandeel provincie 2017]]+Tabel1[[#This Row],[Aandeel gemeente 2017]]</f>
        <v>11827.04999999999</v>
      </c>
    </row>
    <row r="270" spans="1:13" x14ac:dyDescent="0.25">
      <c r="A270" s="1" t="s">
        <v>266</v>
      </c>
      <c r="B270" s="2">
        <v>1341.4800000000002</v>
      </c>
      <c r="C270" s="2">
        <v>5030.5499999999893</v>
      </c>
      <c r="D270" s="5">
        <f>Tabel1[[#This Row],[Aandeel provincie 2014]]+Tabel1[[#This Row],[Aandeel gemeente 2014]]</f>
        <v>6372.0299999999897</v>
      </c>
      <c r="E270" s="2">
        <v>1380.2000000000003</v>
      </c>
      <c r="F270" s="2">
        <v>5175.669999999991</v>
      </c>
      <c r="G270" s="5">
        <f>Tabel1[[#This Row],[Aandeel provincie 2015]]+Tabel1[[#This Row],[Aandeel gemeente 2015]]</f>
        <v>6555.8699999999917</v>
      </c>
      <c r="H270" s="2">
        <v>1251.8799999999999</v>
      </c>
      <c r="I270" s="2">
        <v>4694.47</v>
      </c>
      <c r="J270" s="5">
        <f>Tabel1[[#This Row],[Aandeel provincie 2016]]+Tabel1[[#This Row],[Aandeel gemeente 2016]]</f>
        <v>5946.35</v>
      </c>
      <c r="K270" s="2">
        <v>1235.3999999999999</v>
      </c>
      <c r="L270" s="2">
        <v>4632.75</v>
      </c>
      <c r="M270" s="5">
        <f>Tabel1[[#This Row],[Aandeel provincie 2017]]+Tabel1[[#This Row],[Aandeel gemeente 2017]]</f>
        <v>5868.15</v>
      </c>
    </row>
    <row r="271" spans="1:13" x14ac:dyDescent="0.25">
      <c r="A271" s="1" t="s">
        <v>267</v>
      </c>
      <c r="B271" s="2">
        <v>2094.33</v>
      </c>
      <c r="C271" s="2">
        <v>8666.1899999999896</v>
      </c>
      <c r="D271" s="5">
        <f>Tabel1[[#This Row],[Aandeel provincie 2014]]+Tabel1[[#This Row],[Aandeel gemeente 2014]]</f>
        <v>10760.51999999999</v>
      </c>
      <c r="E271" s="2">
        <v>2101.1400000000003</v>
      </c>
      <c r="F271" s="2">
        <v>8694.3700000000008</v>
      </c>
      <c r="G271" s="5">
        <f>Tabel1[[#This Row],[Aandeel provincie 2015]]+Tabel1[[#This Row],[Aandeel gemeente 2015]]</f>
        <v>10795.510000000002</v>
      </c>
      <c r="H271" s="2">
        <v>2112.91</v>
      </c>
      <c r="I271" s="2">
        <v>8743.0499999999993</v>
      </c>
      <c r="J271" s="5">
        <f>Tabel1[[#This Row],[Aandeel provincie 2016]]+Tabel1[[#This Row],[Aandeel gemeente 2016]]</f>
        <v>10855.96</v>
      </c>
      <c r="K271" s="2">
        <v>2154.5500000000002</v>
      </c>
      <c r="L271" s="2">
        <v>8915.3599999999897</v>
      </c>
      <c r="M271" s="5">
        <f>Tabel1[[#This Row],[Aandeel provincie 2017]]+Tabel1[[#This Row],[Aandeel gemeente 2017]]</f>
        <v>11069.909999999989</v>
      </c>
    </row>
    <row r="272" spans="1:13" x14ac:dyDescent="0.25">
      <c r="A272" s="1" t="s">
        <v>268</v>
      </c>
      <c r="B272" s="2">
        <v>434.89</v>
      </c>
      <c r="C272" s="2">
        <v>1499.58</v>
      </c>
      <c r="D272" s="5">
        <f>Tabel1[[#This Row],[Aandeel provincie 2014]]+Tabel1[[#This Row],[Aandeel gemeente 2014]]</f>
        <v>1934.4699999999998</v>
      </c>
      <c r="E272" s="2">
        <v>533.15</v>
      </c>
      <c r="F272" s="2">
        <v>1838.4</v>
      </c>
      <c r="G272" s="5">
        <f>Tabel1[[#This Row],[Aandeel provincie 2015]]+Tabel1[[#This Row],[Aandeel gemeente 2015]]</f>
        <v>2371.5500000000002</v>
      </c>
      <c r="H272" s="2">
        <v>535.03</v>
      </c>
      <c r="I272" s="2">
        <v>1844.96</v>
      </c>
      <c r="J272" s="5">
        <f>Tabel1[[#This Row],[Aandeel provincie 2016]]+Tabel1[[#This Row],[Aandeel gemeente 2016]]</f>
        <v>2379.9899999999998</v>
      </c>
      <c r="K272" s="2">
        <v>147.06</v>
      </c>
      <c r="L272" s="2">
        <v>507.09</v>
      </c>
      <c r="M272" s="5">
        <f>Tabel1[[#This Row],[Aandeel provincie 2017]]+Tabel1[[#This Row],[Aandeel gemeente 2017]]</f>
        <v>654.15</v>
      </c>
    </row>
    <row r="273" spans="1:13" x14ac:dyDescent="0.25">
      <c r="A273" s="1" t="s">
        <v>269</v>
      </c>
      <c r="B273" s="2">
        <v>757</v>
      </c>
      <c r="C273" s="2">
        <v>3720.8</v>
      </c>
      <c r="D273" s="5">
        <f>Tabel1[[#This Row],[Aandeel provincie 2014]]+Tabel1[[#This Row],[Aandeel gemeente 2014]]</f>
        <v>4477.8</v>
      </c>
      <c r="E273" s="2">
        <v>755.11</v>
      </c>
      <c r="F273" s="2">
        <v>3711.51</v>
      </c>
      <c r="G273" s="5">
        <f>Tabel1[[#This Row],[Aandeel provincie 2015]]+Tabel1[[#This Row],[Aandeel gemeente 2015]]</f>
        <v>4466.62</v>
      </c>
      <c r="H273" s="2">
        <v>695.55</v>
      </c>
      <c r="I273" s="2">
        <v>3418.76</v>
      </c>
      <c r="J273" s="5">
        <f>Tabel1[[#This Row],[Aandeel provincie 2016]]+Tabel1[[#This Row],[Aandeel gemeente 2016]]</f>
        <v>4114.3100000000004</v>
      </c>
      <c r="K273" s="2">
        <v>716.05</v>
      </c>
      <c r="L273" s="2">
        <v>3519.55</v>
      </c>
      <c r="M273" s="5">
        <f>Tabel1[[#This Row],[Aandeel provincie 2017]]+Tabel1[[#This Row],[Aandeel gemeente 2017]]</f>
        <v>4235.6000000000004</v>
      </c>
    </row>
    <row r="274" spans="1:13" x14ac:dyDescent="0.25">
      <c r="A274" s="1" t="s">
        <v>270</v>
      </c>
      <c r="B274" s="2">
        <v>2070.8399999999997</v>
      </c>
      <c r="C274" s="2">
        <v>10178.640000000001</v>
      </c>
      <c r="D274" s="5">
        <f>Tabel1[[#This Row],[Aandeel provincie 2014]]+Tabel1[[#This Row],[Aandeel gemeente 2014]]</f>
        <v>12249.480000000001</v>
      </c>
      <c r="E274" s="2">
        <v>2069.96</v>
      </c>
      <c r="F274" s="2">
        <v>10174.26999999999</v>
      </c>
      <c r="G274" s="5">
        <f>Tabel1[[#This Row],[Aandeel provincie 2015]]+Tabel1[[#This Row],[Aandeel gemeente 2015]]</f>
        <v>12244.229999999989</v>
      </c>
      <c r="H274" s="2">
        <v>2159.87</v>
      </c>
      <c r="I274" s="2">
        <v>10616.359999999901</v>
      </c>
      <c r="J274" s="5">
        <f>Tabel1[[#This Row],[Aandeel provincie 2016]]+Tabel1[[#This Row],[Aandeel gemeente 2016]]</f>
        <v>12776.229999999901</v>
      </c>
      <c r="K274" s="2">
        <v>1806.99</v>
      </c>
      <c r="L274" s="2">
        <v>8881.7999999999902</v>
      </c>
      <c r="M274" s="5">
        <f>Tabel1[[#This Row],[Aandeel provincie 2017]]+Tabel1[[#This Row],[Aandeel gemeente 2017]]</f>
        <v>10688.78999999999</v>
      </c>
    </row>
    <row r="275" spans="1:13" x14ac:dyDescent="0.25">
      <c r="A275" s="1" t="s">
        <v>271</v>
      </c>
      <c r="B275" s="2">
        <v>356.36</v>
      </c>
      <c r="C275" s="2">
        <v>1812.07</v>
      </c>
      <c r="D275" s="5">
        <f>Tabel1[[#This Row],[Aandeel provincie 2014]]+Tabel1[[#This Row],[Aandeel gemeente 2014]]</f>
        <v>2168.4299999999998</v>
      </c>
      <c r="E275" s="2">
        <v>298.97999999999996</v>
      </c>
      <c r="F275" s="2">
        <v>1520.32</v>
      </c>
      <c r="G275" s="5">
        <f>Tabel1[[#This Row],[Aandeel provincie 2015]]+Tabel1[[#This Row],[Aandeel gemeente 2015]]</f>
        <v>1819.3</v>
      </c>
      <c r="H275" s="2">
        <v>376.51</v>
      </c>
      <c r="I275" s="2">
        <v>1914.51</v>
      </c>
      <c r="J275" s="5">
        <f>Tabel1[[#This Row],[Aandeel provincie 2016]]+Tabel1[[#This Row],[Aandeel gemeente 2016]]</f>
        <v>2291.02</v>
      </c>
      <c r="K275" s="2"/>
      <c r="L275" s="2"/>
      <c r="M275" s="5">
        <f>Tabel1[[#This Row],[Aandeel provincie 2017]]+Tabel1[[#This Row],[Aandeel gemeente 2017]]</f>
        <v>0</v>
      </c>
    </row>
    <row r="276" spans="1:13" x14ac:dyDescent="0.25">
      <c r="A276" s="1" t="s">
        <v>272</v>
      </c>
      <c r="B276" s="2">
        <v>38045.350000000006</v>
      </c>
      <c r="C276" s="2">
        <v>171472.13999999998</v>
      </c>
      <c r="D276" s="5">
        <f>Tabel1[[#This Row],[Aandeel provincie 2014]]+Tabel1[[#This Row],[Aandeel gemeente 2014]]</f>
        <v>209517.49</v>
      </c>
      <c r="E276" s="2">
        <v>32839.07</v>
      </c>
      <c r="F276" s="2">
        <v>148007.12999999998</v>
      </c>
      <c r="G276" s="5">
        <f>Tabel1[[#This Row],[Aandeel provincie 2015]]+Tabel1[[#This Row],[Aandeel gemeente 2015]]</f>
        <v>180846.19999999998</v>
      </c>
      <c r="H276" s="2">
        <v>32768.6</v>
      </c>
      <c r="I276" s="2">
        <v>147689.53</v>
      </c>
      <c r="J276" s="5">
        <f>Tabel1[[#This Row],[Aandeel provincie 2016]]+Tabel1[[#This Row],[Aandeel gemeente 2016]]</f>
        <v>180458.13</v>
      </c>
      <c r="K276" s="2">
        <v>10.220000000000001</v>
      </c>
      <c r="L276" s="2">
        <v>46.09</v>
      </c>
      <c r="M276" s="5">
        <f>Tabel1[[#This Row],[Aandeel provincie 2017]]+Tabel1[[#This Row],[Aandeel gemeente 2017]]</f>
        <v>56.31</v>
      </c>
    </row>
    <row r="277" spans="1:13" x14ac:dyDescent="0.25">
      <c r="A277" s="1" t="s">
        <v>273</v>
      </c>
      <c r="B277" s="2">
        <v>975.36</v>
      </c>
      <c r="C277" s="2">
        <v>3291.97</v>
      </c>
      <c r="D277" s="5">
        <f>Tabel1[[#This Row],[Aandeel provincie 2014]]+Tabel1[[#This Row],[Aandeel gemeente 2014]]</f>
        <v>4267.33</v>
      </c>
      <c r="E277" s="2">
        <v>1076.2</v>
      </c>
      <c r="F277" s="2">
        <v>3632.3</v>
      </c>
      <c r="G277" s="5">
        <f>Tabel1[[#This Row],[Aandeel provincie 2015]]+Tabel1[[#This Row],[Aandeel gemeente 2015]]</f>
        <v>4708.5</v>
      </c>
      <c r="H277" s="2">
        <v>1261.8000000000002</v>
      </c>
      <c r="I277" s="2">
        <v>4258.5599999999995</v>
      </c>
      <c r="J277" s="5">
        <f>Tabel1[[#This Row],[Aandeel provincie 2016]]+Tabel1[[#This Row],[Aandeel gemeente 2016]]</f>
        <v>5520.36</v>
      </c>
      <c r="K277" s="2">
        <v>58.4</v>
      </c>
      <c r="L277" s="2">
        <v>197.1</v>
      </c>
      <c r="M277" s="5">
        <f>Tabel1[[#This Row],[Aandeel provincie 2017]]+Tabel1[[#This Row],[Aandeel gemeente 2017]]</f>
        <v>255.5</v>
      </c>
    </row>
    <row r="278" spans="1:13" x14ac:dyDescent="0.25">
      <c r="A278" s="1" t="s">
        <v>274</v>
      </c>
      <c r="B278" s="2">
        <v>206.47</v>
      </c>
      <c r="C278" s="2">
        <v>684.13</v>
      </c>
      <c r="D278" s="5">
        <f>Tabel1[[#This Row],[Aandeel provincie 2014]]+Tabel1[[#This Row],[Aandeel gemeente 2014]]</f>
        <v>890.6</v>
      </c>
      <c r="E278" s="2">
        <v>210.02</v>
      </c>
      <c r="F278" s="2">
        <v>695.9</v>
      </c>
      <c r="G278" s="5">
        <f>Tabel1[[#This Row],[Aandeel provincie 2015]]+Tabel1[[#This Row],[Aandeel gemeente 2015]]</f>
        <v>905.92</v>
      </c>
      <c r="H278" s="2">
        <v>211.02</v>
      </c>
      <c r="I278" s="2">
        <v>699.2</v>
      </c>
      <c r="J278" s="5">
        <f>Tabel1[[#This Row],[Aandeel provincie 2016]]+Tabel1[[#This Row],[Aandeel gemeente 2016]]</f>
        <v>910.22</v>
      </c>
      <c r="K278" s="2">
        <v>216.76</v>
      </c>
      <c r="L278" s="2">
        <v>718.23</v>
      </c>
      <c r="M278" s="5">
        <f>Tabel1[[#This Row],[Aandeel provincie 2017]]+Tabel1[[#This Row],[Aandeel gemeente 2017]]</f>
        <v>934.99</v>
      </c>
    </row>
    <row r="279" spans="1:13" x14ac:dyDescent="0.25">
      <c r="A279" s="1" t="s">
        <v>275</v>
      </c>
      <c r="B279" s="2">
        <v>3833.79</v>
      </c>
      <c r="C279" s="2">
        <v>21598.859999999899</v>
      </c>
      <c r="D279" s="5">
        <f>Tabel1[[#This Row],[Aandeel provincie 2014]]+Tabel1[[#This Row],[Aandeel gemeente 2014]]</f>
        <v>25432.6499999999</v>
      </c>
      <c r="E279" s="2">
        <v>3300.4700000000003</v>
      </c>
      <c r="F279" s="2">
        <v>18594.29</v>
      </c>
      <c r="G279" s="5">
        <f>Tabel1[[#This Row],[Aandeel provincie 2015]]+Tabel1[[#This Row],[Aandeel gemeente 2015]]</f>
        <v>21894.760000000002</v>
      </c>
      <c r="H279" s="2">
        <v>3972.45</v>
      </c>
      <c r="I279" s="2">
        <v>22380.07</v>
      </c>
      <c r="J279" s="5">
        <f>Tabel1[[#This Row],[Aandeel provincie 2016]]+Tabel1[[#This Row],[Aandeel gemeente 2016]]</f>
        <v>26352.52</v>
      </c>
      <c r="K279" s="2">
        <v>4079.6299999999997</v>
      </c>
      <c r="L279" s="2">
        <v>22983.84</v>
      </c>
      <c r="M279" s="5">
        <f>Tabel1[[#This Row],[Aandeel provincie 2017]]+Tabel1[[#This Row],[Aandeel gemeente 2017]]</f>
        <v>27063.47</v>
      </c>
    </row>
    <row r="280" spans="1:13" x14ac:dyDescent="0.25">
      <c r="A280" s="1" t="s">
        <v>276</v>
      </c>
      <c r="B280" s="2">
        <v>2329.5</v>
      </c>
      <c r="C280" s="2">
        <v>8836.09</v>
      </c>
      <c r="D280" s="5">
        <f>Tabel1[[#This Row],[Aandeel provincie 2014]]+Tabel1[[#This Row],[Aandeel gemeente 2014]]</f>
        <v>11165.59</v>
      </c>
      <c r="E280" s="2">
        <v>2313.31</v>
      </c>
      <c r="F280" s="2">
        <v>8774.7499999999891</v>
      </c>
      <c r="G280" s="5">
        <f>Tabel1[[#This Row],[Aandeel provincie 2015]]+Tabel1[[#This Row],[Aandeel gemeente 2015]]</f>
        <v>11088.059999999989</v>
      </c>
      <c r="H280" s="2">
        <v>2781.51</v>
      </c>
      <c r="I280" s="2">
        <v>10550.6</v>
      </c>
      <c r="J280" s="5">
        <f>Tabel1[[#This Row],[Aandeel provincie 2016]]+Tabel1[[#This Row],[Aandeel gemeente 2016]]</f>
        <v>13332.11</v>
      </c>
      <c r="K280" s="2">
        <v>3027.2799999999997</v>
      </c>
      <c r="L280" s="2">
        <v>11482.78</v>
      </c>
      <c r="M280" s="5">
        <f>Tabel1[[#This Row],[Aandeel provincie 2017]]+Tabel1[[#This Row],[Aandeel gemeente 2017]]</f>
        <v>14510.060000000001</v>
      </c>
    </row>
    <row r="281" spans="1:13" x14ac:dyDescent="0.25">
      <c r="A281" s="1" t="s">
        <v>277</v>
      </c>
      <c r="B281" s="2">
        <v>6570.71</v>
      </c>
      <c r="C281" s="2">
        <v>34523.94</v>
      </c>
      <c r="D281" s="5">
        <f>Tabel1[[#This Row],[Aandeel provincie 2014]]+Tabel1[[#This Row],[Aandeel gemeente 2014]]</f>
        <v>41094.65</v>
      </c>
      <c r="E281" s="2">
        <v>6705.8</v>
      </c>
      <c r="F281" s="2">
        <v>35233.67</v>
      </c>
      <c r="G281" s="5">
        <f>Tabel1[[#This Row],[Aandeel provincie 2015]]+Tabel1[[#This Row],[Aandeel gemeente 2015]]</f>
        <v>41939.47</v>
      </c>
      <c r="H281" s="2">
        <v>6898.99</v>
      </c>
      <c r="I281" s="2">
        <v>36248.840000000004</v>
      </c>
      <c r="J281" s="5">
        <f>Tabel1[[#This Row],[Aandeel provincie 2016]]+Tabel1[[#This Row],[Aandeel gemeente 2016]]</f>
        <v>43147.83</v>
      </c>
      <c r="K281" s="2">
        <v>6705.03</v>
      </c>
      <c r="L281" s="2">
        <v>35229.760000000002</v>
      </c>
      <c r="M281" s="5">
        <f>Tabel1[[#This Row],[Aandeel provincie 2017]]+Tabel1[[#This Row],[Aandeel gemeente 2017]]</f>
        <v>41934.79</v>
      </c>
    </row>
    <row r="282" spans="1:13" x14ac:dyDescent="0.25">
      <c r="A282" s="1" t="s">
        <v>278</v>
      </c>
      <c r="B282" s="2">
        <v>2852.46</v>
      </c>
      <c r="C282" s="2">
        <v>14463.169999999998</v>
      </c>
      <c r="D282" s="5">
        <f>Tabel1[[#This Row],[Aandeel provincie 2014]]+Tabel1[[#This Row],[Aandeel gemeente 2014]]</f>
        <v>17315.629999999997</v>
      </c>
      <c r="E282" s="2">
        <v>2964.75</v>
      </c>
      <c r="F282" s="2">
        <v>15032.40999999998</v>
      </c>
      <c r="G282" s="5">
        <f>Tabel1[[#This Row],[Aandeel provincie 2015]]+Tabel1[[#This Row],[Aandeel gemeente 2015]]</f>
        <v>17997.159999999982</v>
      </c>
      <c r="H282" s="2">
        <v>3560.82</v>
      </c>
      <c r="I282" s="2">
        <v>18054.949999999899</v>
      </c>
      <c r="J282" s="5">
        <f>Tabel1[[#This Row],[Aandeel provincie 2016]]+Tabel1[[#This Row],[Aandeel gemeente 2016]]</f>
        <v>21615.769999999899</v>
      </c>
      <c r="K282" s="2">
        <v>4007.66</v>
      </c>
      <c r="L282" s="2">
        <v>20320.61</v>
      </c>
      <c r="M282" s="5">
        <f>Tabel1[[#This Row],[Aandeel provincie 2017]]+Tabel1[[#This Row],[Aandeel gemeente 2017]]</f>
        <v>24328.27</v>
      </c>
    </row>
    <row r="283" spans="1:13" x14ac:dyDescent="0.25">
      <c r="A283" s="1" t="s">
        <v>279</v>
      </c>
      <c r="B283" s="2">
        <v>1620.78</v>
      </c>
      <c r="C283" s="2">
        <v>4149.57</v>
      </c>
      <c r="D283" s="5">
        <f>Tabel1[[#This Row],[Aandeel provincie 2014]]+Tabel1[[#This Row],[Aandeel gemeente 2014]]</f>
        <v>5770.3499999999995</v>
      </c>
      <c r="E283" s="2">
        <v>1623.5800000000002</v>
      </c>
      <c r="F283" s="2">
        <v>4156.8</v>
      </c>
      <c r="G283" s="5">
        <f>Tabel1[[#This Row],[Aandeel provincie 2015]]+Tabel1[[#This Row],[Aandeel gemeente 2015]]</f>
        <v>5780.38</v>
      </c>
      <c r="H283" s="2">
        <v>1007.72</v>
      </c>
      <c r="I283" s="2">
        <v>2579.9699999999998</v>
      </c>
      <c r="J283" s="5">
        <f>Tabel1[[#This Row],[Aandeel provincie 2016]]+Tabel1[[#This Row],[Aandeel gemeente 2016]]</f>
        <v>3587.6899999999996</v>
      </c>
      <c r="K283" s="2">
        <v>1027.77</v>
      </c>
      <c r="L283" s="2">
        <v>2631.2999999999902</v>
      </c>
      <c r="M283" s="5">
        <f>Tabel1[[#This Row],[Aandeel provincie 2017]]+Tabel1[[#This Row],[Aandeel gemeente 2017]]</f>
        <v>3659.0699999999902</v>
      </c>
    </row>
    <row r="284" spans="1:13" x14ac:dyDescent="0.25">
      <c r="A284" s="1" t="s">
        <v>280</v>
      </c>
      <c r="B284" s="2">
        <v>990.03</v>
      </c>
      <c r="C284" s="2">
        <v>4698.43</v>
      </c>
      <c r="D284" s="5">
        <f>Tabel1[[#This Row],[Aandeel provincie 2014]]+Tabel1[[#This Row],[Aandeel gemeente 2014]]</f>
        <v>5688.46</v>
      </c>
      <c r="E284" s="2">
        <v>1601.15</v>
      </c>
      <c r="F284" s="2">
        <v>7598.6500000000005</v>
      </c>
      <c r="G284" s="5">
        <f>Tabel1[[#This Row],[Aandeel provincie 2015]]+Tabel1[[#This Row],[Aandeel gemeente 2015]]</f>
        <v>9199.8000000000011</v>
      </c>
      <c r="H284" s="2">
        <v>1900.16</v>
      </c>
      <c r="I284" s="2">
        <v>9017.67</v>
      </c>
      <c r="J284" s="5">
        <f>Tabel1[[#This Row],[Aandeel provincie 2016]]+Tabel1[[#This Row],[Aandeel gemeente 2016]]</f>
        <v>10917.83</v>
      </c>
      <c r="K284" s="2">
        <v>1974.97</v>
      </c>
      <c r="L284" s="2">
        <v>9372.7399999999889</v>
      </c>
      <c r="M284" s="5">
        <f>Tabel1[[#This Row],[Aandeel provincie 2017]]+Tabel1[[#This Row],[Aandeel gemeente 2017]]</f>
        <v>11347.709999999988</v>
      </c>
    </row>
    <row r="285" spans="1:13" x14ac:dyDescent="0.25">
      <c r="A285" s="1" t="s">
        <v>281</v>
      </c>
      <c r="B285" s="2">
        <v>2106.7200000000003</v>
      </c>
      <c r="C285" s="2">
        <v>9495.0399999999881</v>
      </c>
      <c r="D285" s="5">
        <f>Tabel1[[#This Row],[Aandeel provincie 2014]]+Tabel1[[#This Row],[Aandeel gemeente 2014]]</f>
        <v>11601.759999999987</v>
      </c>
      <c r="E285" s="2">
        <v>2387.23</v>
      </c>
      <c r="F285" s="2">
        <v>10759.400000000001</v>
      </c>
      <c r="G285" s="5">
        <f>Tabel1[[#This Row],[Aandeel provincie 2015]]+Tabel1[[#This Row],[Aandeel gemeente 2015]]</f>
        <v>13146.630000000001</v>
      </c>
      <c r="H285" s="2">
        <v>2401.29</v>
      </c>
      <c r="I285" s="2">
        <v>10822.74</v>
      </c>
      <c r="J285" s="5">
        <f>Tabel1[[#This Row],[Aandeel provincie 2016]]+Tabel1[[#This Row],[Aandeel gemeente 2016]]</f>
        <v>13224.029999999999</v>
      </c>
      <c r="K285" s="2">
        <v>175.76</v>
      </c>
      <c r="L285" s="2">
        <v>792.16</v>
      </c>
      <c r="M285" s="5">
        <f>Tabel1[[#This Row],[Aandeel provincie 2017]]+Tabel1[[#This Row],[Aandeel gemeente 2017]]</f>
        <v>967.92</v>
      </c>
    </row>
    <row r="286" spans="1:13" x14ac:dyDescent="0.25">
      <c r="A286" s="1" t="s">
        <v>282</v>
      </c>
      <c r="B286" s="2">
        <v>2251.7400000000002</v>
      </c>
      <c r="C286" s="2">
        <v>9139.6399999999903</v>
      </c>
      <c r="D286" s="5">
        <f>Tabel1[[#This Row],[Aandeel provincie 2014]]+Tabel1[[#This Row],[Aandeel gemeente 2014]]</f>
        <v>11391.37999999999</v>
      </c>
      <c r="E286" s="2">
        <v>2260.27</v>
      </c>
      <c r="F286" s="2">
        <v>9174.2799999999897</v>
      </c>
      <c r="G286" s="5">
        <f>Tabel1[[#This Row],[Aandeel provincie 2015]]+Tabel1[[#This Row],[Aandeel gemeente 2015]]</f>
        <v>11434.54999999999</v>
      </c>
      <c r="H286" s="2">
        <v>3702.32</v>
      </c>
      <c r="I286" s="2">
        <v>15017.22</v>
      </c>
      <c r="J286" s="5">
        <f>Tabel1[[#This Row],[Aandeel provincie 2016]]+Tabel1[[#This Row],[Aandeel gemeente 2016]]</f>
        <v>18719.54</v>
      </c>
      <c r="K286" s="2">
        <v>3774.6699999999996</v>
      </c>
      <c r="L286" s="2">
        <v>17562.439999999999</v>
      </c>
      <c r="M286" s="5">
        <f>Tabel1[[#This Row],[Aandeel provincie 2017]]+Tabel1[[#This Row],[Aandeel gemeente 2017]]</f>
        <v>21337.109999999997</v>
      </c>
    </row>
    <row r="287" spans="1:13" x14ac:dyDescent="0.25">
      <c r="A287" s="1" t="s">
        <v>283</v>
      </c>
      <c r="B287" s="2">
        <v>7728.55</v>
      </c>
      <c r="C287" s="2">
        <v>41974.29</v>
      </c>
      <c r="D287" s="5">
        <f>Tabel1[[#This Row],[Aandeel provincie 2014]]+Tabel1[[#This Row],[Aandeel gemeente 2014]]</f>
        <v>49702.840000000004</v>
      </c>
      <c r="E287" s="2">
        <v>7798.68</v>
      </c>
      <c r="F287" s="2">
        <v>42355.129999999896</v>
      </c>
      <c r="G287" s="5">
        <f>Tabel1[[#This Row],[Aandeel provincie 2015]]+Tabel1[[#This Row],[Aandeel gemeente 2015]]</f>
        <v>50153.809999999896</v>
      </c>
      <c r="H287" s="2">
        <v>6853.72</v>
      </c>
      <c r="I287" s="2">
        <v>37222.800000000003</v>
      </c>
      <c r="J287" s="5">
        <f>Tabel1[[#This Row],[Aandeel provincie 2016]]+Tabel1[[#This Row],[Aandeel gemeente 2016]]</f>
        <v>44076.520000000004</v>
      </c>
      <c r="K287" s="2">
        <v>6429.59</v>
      </c>
      <c r="L287" s="2">
        <v>34919.25</v>
      </c>
      <c r="M287" s="5">
        <f>Tabel1[[#This Row],[Aandeel provincie 2017]]+Tabel1[[#This Row],[Aandeel gemeente 2017]]</f>
        <v>41348.839999999997</v>
      </c>
    </row>
    <row r="288" spans="1:13" x14ac:dyDescent="0.25">
      <c r="A288" s="1" t="s">
        <v>284</v>
      </c>
      <c r="B288" s="2">
        <v>3054.2799999999997</v>
      </c>
      <c r="C288" s="2">
        <v>13765.79</v>
      </c>
      <c r="D288" s="5">
        <f>Tabel1[[#This Row],[Aandeel provincie 2014]]+Tabel1[[#This Row],[Aandeel gemeente 2014]]</f>
        <v>16820.07</v>
      </c>
      <c r="E288" s="2">
        <v>1964.22</v>
      </c>
      <c r="F288" s="2">
        <v>8852.85</v>
      </c>
      <c r="G288" s="5">
        <f>Tabel1[[#This Row],[Aandeel provincie 2015]]+Tabel1[[#This Row],[Aandeel gemeente 2015]]</f>
        <v>10817.07</v>
      </c>
      <c r="H288" s="2">
        <v>1976.92</v>
      </c>
      <c r="I288" s="2">
        <v>8910.1</v>
      </c>
      <c r="J288" s="5">
        <f>Tabel1[[#This Row],[Aandeel provincie 2016]]+Tabel1[[#This Row],[Aandeel gemeente 2016]]</f>
        <v>10887.02</v>
      </c>
      <c r="K288" s="2">
        <v>411.98</v>
      </c>
      <c r="L288" s="2">
        <v>1856.8</v>
      </c>
      <c r="M288" s="5">
        <f>Tabel1[[#This Row],[Aandeel provincie 2017]]+Tabel1[[#This Row],[Aandeel gemeente 2017]]</f>
        <v>2268.7799999999997</v>
      </c>
    </row>
    <row r="289" spans="1:13" x14ac:dyDescent="0.25">
      <c r="A289" s="1" t="s">
        <v>285</v>
      </c>
      <c r="B289" s="2">
        <v>1022.77</v>
      </c>
      <c r="C289" s="2">
        <v>3526.76</v>
      </c>
      <c r="D289" s="5">
        <f>Tabel1[[#This Row],[Aandeel provincie 2014]]+Tabel1[[#This Row],[Aandeel gemeente 2014]]</f>
        <v>4549.5300000000007</v>
      </c>
      <c r="E289" s="2">
        <v>879.54</v>
      </c>
      <c r="F289" s="2">
        <v>3032.96</v>
      </c>
      <c r="G289" s="5">
        <f>Tabel1[[#This Row],[Aandeel provincie 2015]]+Tabel1[[#This Row],[Aandeel gemeente 2015]]</f>
        <v>3912.5</v>
      </c>
      <c r="H289" s="2">
        <v>3009.19</v>
      </c>
      <c r="I289" s="2">
        <v>10376.459999999999</v>
      </c>
      <c r="J289" s="5">
        <f>Tabel1[[#This Row],[Aandeel provincie 2016]]+Tabel1[[#This Row],[Aandeel gemeente 2016]]</f>
        <v>13385.65</v>
      </c>
      <c r="K289" s="2">
        <v>5517.08</v>
      </c>
      <c r="L289" s="2">
        <v>19024.45</v>
      </c>
      <c r="M289" s="5">
        <f>Tabel1[[#This Row],[Aandeel provincie 2017]]+Tabel1[[#This Row],[Aandeel gemeente 2017]]</f>
        <v>24541.53</v>
      </c>
    </row>
    <row r="290" spans="1:13" x14ac:dyDescent="0.25">
      <c r="A290" s="1" t="s">
        <v>286</v>
      </c>
      <c r="B290" s="2">
        <v>1038.8400000000001</v>
      </c>
      <c r="C290" s="2">
        <v>4930.1900000000005</v>
      </c>
      <c r="D290" s="5">
        <f>Tabel1[[#This Row],[Aandeel provincie 2014]]+Tabel1[[#This Row],[Aandeel gemeente 2014]]</f>
        <v>5969.0300000000007</v>
      </c>
      <c r="E290" s="2">
        <v>1040.3699999999999</v>
      </c>
      <c r="F290" s="2">
        <v>4937.4499999999898</v>
      </c>
      <c r="G290" s="5">
        <f>Tabel1[[#This Row],[Aandeel provincie 2015]]+Tabel1[[#This Row],[Aandeel gemeente 2015]]</f>
        <v>5977.8199999999897</v>
      </c>
      <c r="H290" s="2">
        <v>1006.19</v>
      </c>
      <c r="I290" s="2">
        <v>4775.04</v>
      </c>
      <c r="J290" s="5">
        <f>Tabel1[[#This Row],[Aandeel provincie 2016]]+Tabel1[[#This Row],[Aandeel gemeente 2016]]</f>
        <v>5781.23</v>
      </c>
      <c r="K290" s="2">
        <v>869.95999999999992</v>
      </c>
      <c r="L290" s="2">
        <v>4128.5199999999995</v>
      </c>
      <c r="M290" s="5">
        <f>Tabel1[[#This Row],[Aandeel provincie 2017]]+Tabel1[[#This Row],[Aandeel gemeente 2017]]</f>
        <v>4998.4799999999996</v>
      </c>
    </row>
    <row r="291" spans="1:13" x14ac:dyDescent="0.25">
      <c r="A291" s="1" t="s">
        <v>287</v>
      </c>
      <c r="B291" s="2">
        <v>4509.1400000000003</v>
      </c>
      <c r="C291" s="2">
        <v>18269.869999999897</v>
      </c>
      <c r="D291" s="5">
        <f>Tabel1[[#This Row],[Aandeel provincie 2014]]+Tabel1[[#This Row],[Aandeel gemeente 2014]]</f>
        <v>22779.009999999897</v>
      </c>
      <c r="E291" s="2">
        <v>4122.8500000000004</v>
      </c>
      <c r="F291" s="2">
        <v>16704.609999999997</v>
      </c>
      <c r="G291" s="5">
        <f>Tabel1[[#This Row],[Aandeel provincie 2015]]+Tabel1[[#This Row],[Aandeel gemeente 2015]]</f>
        <v>20827.46</v>
      </c>
      <c r="H291" s="2">
        <v>3865.6800000000003</v>
      </c>
      <c r="I291" s="2">
        <v>15662.6799999999</v>
      </c>
      <c r="J291" s="5">
        <f>Tabel1[[#This Row],[Aandeel provincie 2016]]+Tabel1[[#This Row],[Aandeel gemeente 2016]]</f>
        <v>19528.359999999899</v>
      </c>
      <c r="K291" s="2">
        <v>4055.83</v>
      </c>
      <c r="L291" s="2">
        <v>16433.109999999899</v>
      </c>
      <c r="M291" s="5">
        <f>Tabel1[[#This Row],[Aandeel provincie 2017]]+Tabel1[[#This Row],[Aandeel gemeente 2017]]</f>
        <v>20488.9399999999</v>
      </c>
    </row>
    <row r="292" spans="1:13" x14ac:dyDescent="0.25">
      <c r="A292" s="1" t="s">
        <v>288</v>
      </c>
      <c r="B292" s="2">
        <v>4367.0600000000004</v>
      </c>
      <c r="C292" s="2">
        <v>14682.429999999997</v>
      </c>
      <c r="D292" s="5">
        <f>Tabel1[[#This Row],[Aandeel provincie 2014]]+Tabel1[[#This Row],[Aandeel gemeente 2014]]</f>
        <v>19049.489999999998</v>
      </c>
      <c r="E292" s="2">
        <v>4381.4399999999996</v>
      </c>
      <c r="F292" s="2">
        <v>14730.8199999999</v>
      </c>
      <c r="G292" s="5">
        <f>Tabel1[[#This Row],[Aandeel provincie 2015]]+Tabel1[[#This Row],[Aandeel gemeente 2015]]</f>
        <v>19112.2599999999</v>
      </c>
      <c r="H292" s="2">
        <v>1951.26</v>
      </c>
      <c r="I292" s="2">
        <v>6560.3</v>
      </c>
      <c r="J292" s="5">
        <f>Tabel1[[#This Row],[Aandeel provincie 2016]]+Tabel1[[#This Row],[Aandeel gemeente 2016]]</f>
        <v>8511.56</v>
      </c>
      <c r="K292" s="2">
        <v>2196.2600000000002</v>
      </c>
      <c r="L292" s="2">
        <v>7383.98</v>
      </c>
      <c r="M292" s="5">
        <f>Tabel1[[#This Row],[Aandeel provincie 2017]]+Tabel1[[#This Row],[Aandeel gemeente 2017]]</f>
        <v>9580.24</v>
      </c>
    </row>
    <row r="293" spans="1:13" x14ac:dyDescent="0.25">
      <c r="A293" s="1" t="s">
        <v>289</v>
      </c>
      <c r="B293" s="2">
        <v>4897.2299999999996</v>
      </c>
      <c r="C293" s="2">
        <v>11062.95</v>
      </c>
      <c r="D293" s="5">
        <f>Tabel1[[#This Row],[Aandeel provincie 2014]]+Tabel1[[#This Row],[Aandeel gemeente 2014]]</f>
        <v>15960.18</v>
      </c>
      <c r="E293" s="2">
        <v>4298.7999999999993</v>
      </c>
      <c r="F293" s="2">
        <v>9711.33</v>
      </c>
      <c r="G293" s="5">
        <f>Tabel1[[#This Row],[Aandeel provincie 2015]]+Tabel1[[#This Row],[Aandeel gemeente 2015]]</f>
        <v>14010.13</v>
      </c>
      <c r="H293" s="2">
        <v>4217.29</v>
      </c>
      <c r="I293" s="2">
        <v>9527.07</v>
      </c>
      <c r="J293" s="5">
        <f>Tabel1[[#This Row],[Aandeel provincie 2016]]+Tabel1[[#This Row],[Aandeel gemeente 2016]]</f>
        <v>13744.36</v>
      </c>
      <c r="K293" s="2">
        <v>4199.53</v>
      </c>
      <c r="L293" s="2">
        <v>9486.99</v>
      </c>
      <c r="M293" s="5">
        <f>Tabel1[[#This Row],[Aandeel provincie 2017]]+Tabel1[[#This Row],[Aandeel gemeente 2017]]</f>
        <v>13686.52</v>
      </c>
    </row>
    <row r="294" spans="1:13" x14ac:dyDescent="0.25">
      <c r="A294" s="1" t="s">
        <v>290</v>
      </c>
      <c r="B294" s="2">
        <v>4880.67</v>
      </c>
      <c r="C294" s="2">
        <v>20622.53</v>
      </c>
      <c r="D294" s="5">
        <f>Tabel1[[#This Row],[Aandeel provincie 2014]]+Tabel1[[#This Row],[Aandeel gemeente 2014]]</f>
        <v>25503.199999999997</v>
      </c>
      <c r="E294" s="2">
        <v>3926.1</v>
      </c>
      <c r="F294" s="2">
        <v>16589.239999999994</v>
      </c>
      <c r="G294" s="5">
        <f>Tabel1[[#This Row],[Aandeel provincie 2015]]+Tabel1[[#This Row],[Aandeel gemeente 2015]]</f>
        <v>20515.339999999993</v>
      </c>
      <c r="H294" s="2">
        <v>3537.3599999999997</v>
      </c>
      <c r="I294" s="2">
        <v>14946.64</v>
      </c>
      <c r="J294" s="5">
        <f>Tabel1[[#This Row],[Aandeel provincie 2016]]+Tabel1[[#This Row],[Aandeel gemeente 2016]]</f>
        <v>18484</v>
      </c>
      <c r="K294" s="2">
        <v>5576.81</v>
      </c>
      <c r="L294" s="2">
        <v>23564</v>
      </c>
      <c r="M294" s="5">
        <f>Tabel1[[#This Row],[Aandeel provincie 2017]]+Tabel1[[#This Row],[Aandeel gemeente 2017]]</f>
        <v>29140.81</v>
      </c>
    </row>
    <row r="295" spans="1:13" x14ac:dyDescent="0.25">
      <c r="A295" s="1" t="s">
        <v>291</v>
      </c>
      <c r="B295" s="2">
        <v>1351.6</v>
      </c>
      <c r="C295" s="2">
        <v>6414.4500000000007</v>
      </c>
      <c r="D295" s="5">
        <f>Tabel1[[#This Row],[Aandeel provincie 2014]]+Tabel1[[#This Row],[Aandeel gemeente 2014]]</f>
        <v>7766.0500000000011</v>
      </c>
      <c r="E295" s="2">
        <v>1330.83</v>
      </c>
      <c r="F295" s="2">
        <v>6315.8600000000006</v>
      </c>
      <c r="G295" s="5">
        <f>Tabel1[[#This Row],[Aandeel provincie 2015]]+Tabel1[[#This Row],[Aandeel gemeente 2015]]</f>
        <v>7646.6900000000005</v>
      </c>
      <c r="H295" s="2">
        <v>1339.48</v>
      </c>
      <c r="I295" s="2">
        <v>6356.8899999999903</v>
      </c>
      <c r="J295" s="5">
        <f>Tabel1[[#This Row],[Aandeel provincie 2016]]+Tabel1[[#This Row],[Aandeel gemeente 2016]]</f>
        <v>7696.3699999999899</v>
      </c>
      <c r="K295" s="2">
        <v>1576.19</v>
      </c>
      <c r="L295" s="2">
        <v>7480.12</v>
      </c>
      <c r="M295" s="5">
        <f>Tabel1[[#This Row],[Aandeel provincie 2017]]+Tabel1[[#This Row],[Aandeel gemeente 2017]]</f>
        <v>9056.31</v>
      </c>
    </row>
    <row r="296" spans="1:13" x14ac:dyDescent="0.25">
      <c r="A296" s="1" t="s">
        <v>292</v>
      </c>
      <c r="B296" s="2">
        <v>1505.86</v>
      </c>
      <c r="C296" s="2">
        <v>7401.619999999999</v>
      </c>
      <c r="D296" s="5">
        <f>Tabel1[[#This Row],[Aandeel provincie 2014]]+Tabel1[[#This Row],[Aandeel gemeente 2014]]</f>
        <v>8907.48</v>
      </c>
      <c r="E296" s="2">
        <v>1509.81</v>
      </c>
      <c r="F296" s="2">
        <v>7421.07</v>
      </c>
      <c r="G296" s="5">
        <f>Tabel1[[#This Row],[Aandeel provincie 2015]]+Tabel1[[#This Row],[Aandeel gemeente 2015]]</f>
        <v>8930.8799999999992</v>
      </c>
      <c r="H296" s="2">
        <v>2567.62</v>
      </c>
      <c r="I296" s="2">
        <v>12620.4999999999</v>
      </c>
      <c r="J296" s="5">
        <f>Tabel1[[#This Row],[Aandeel provincie 2016]]+Tabel1[[#This Row],[Aandeel gemeente 2016]]</f>
        <v>15188.119999999901</v>
      </c>
      <c r="K296" s="2">
        <v>2633.88</v>
      </c>
      <c r="L296" s="2">
        <v>12946.1599999999</v>
      </c>
      <c r="M296" s="5">
        <f>Tabel1[[#This Row],[Aandeel provincie 2017]]+Tabel1[[#This Row],[Aandeel gemeente 2017]]</f>
        <v>15580.039999999899</v>
      </c>
    </row>
    <row r="297" spans="1:13" x14ac:dyDescent="0.25">
      <c r="A297" s="1" t="s">
        <v>293</v>
      </c>
      <c r="B297" s="2">
        <v>7792.54</v>
      </c>
      <c r="C297" s="2">
        <v>25818.549999999977</v>
      </c>
      <c r="D297" s="5">
        <f>Tabel1[[#This Row],[Aandeel provincie 2014]]+Tabel1[[#This Row],[Aandeel gemeente 2014]]</f>
        <v>33611.089999999975</v>
      </c>
      <c r="E297" s="2">
        <v>7675</v>
      </c>
      <c r="F297" s="2">
        <v>25429.360000000001</v>
      </c>
      <c r="G297" s="5">
        <f>Tabel1[[#This Row],[Aandeel provincie 2015]]+Tabel1[[#This Row],[Aandeel gemeente 2015]]</f>
        <v>33104.36</v>
      </c>
      <c r="H297" s="2">
        <v>8002.59</v>
      </c>
      <c r="I297" s="2">
        <v>26514.69</v>
      </c>
      <c r="J297" s="5">
        <f>Tabel1[[#This Row],[Aandeel provincie 2016]]+Tabel1[[#This Row],[Aandeel gemeente 2016]]</f>
        <v>34517.279999999999</v>
      </c>
      <c r="K297" s="2">
        <v>8090.77</v>
      </c>
      <c r="L297" s="2">
        <v>26806.75</v>
      </c>
      <c r="M297" s="5">
        <f>Tabel1[[#This Row],[Aandeel provincie 2017]]+Tabel1[[#This Row],[Aandeel gemeente 2017]]</f>
        <v>34897.520000000004</v>
      </c>
    </row>
    <row r="298" spans="1:13" x14ac:dyDescent="0.25">
      <c r="A298" s="1" t="s">
        <v>294</v>
      </c>
      <c r="B298" s="2">
        <v>174.73</v>
      </c>
      <c r="C298" s="2">
        <v>844.05000000000007</v>
      </c>
      <c r="D298" s="5">
        <f>Tabel1[[#This Row],[Aandeel provincie 2014]]+Tabel1[[#This Row],[Aandeel gemeente 2014]]</f>
        <v>1018.7800000000001</v>
      </c>
      <c r="E298" s="2">
        <v>173.55</v>
      </c>
      <c r="F298" s="2">
        <v>838.35</v>
      </c>
      <c r="G298" s="5">
        <f>Tabel1[[#This Row],[Aandeel provincie 2015]]+Tabel1[[#This Row],[Aandeel gemeente 2015]]</f>
        <v>1011.9000000000001</v>
      </c>
      <c r="H298" s="2">
        <v>200.48</v>
      </c>
      <c r="I298" s="2">
        <v>968.45</v>
      </c>
      <c r="J298" s="5">
        <f>Tabel1[[#This Row],[Aandeel provincie 2016]]+Tabel1[[#This Row],[Aandeel gemeente 2016]]</f>
        <v>1168.93</v>
      </c>
      <c r="K298" s="2">
        <v>204.41</v>
      </c>
      <c r="L298" s="2">
        <v>987.39999999999895</v>
      </c>
      <c r="M298" s="5">
        <f>Tabel1[[#This Row],[Aandeel provincie 2017]]+Tabel1[[#This Row],[Aandeel gemeente 2017]]</f>
        <v>1191.809999999999</v>
      </c>
    </row>
    <row r="299" spans="1:13" x14ac:dyDescent="0.25">
      <c r="A299" s="1" t="s">
        <v>295</v>
      </c>
      <c r="B299" s="2">
        <v>10747.019999999999</v>
      </c>
      <c r="C299" s="2">
        <v>34971.619999999901</v>
      </c>
      <c r="D299" s="5">
        <f>Tabel1[[#This Row],[Aandeel provincie 2014]]+Tabel1[[#This Row],[Aandeel gemeente 2014]]</f>
        <v>45718.639999999898</v>
      </c>
      <c r="E299" s="2">
        <v>10781.3</v>
      </c>
      <c r="F299" s="2">
        <v>35083.219999999899</v>
      </c>
      <c r="G299" s="5">
        <f>Tabel1[[#This Row],[Aandeel provincie 2015]]+Tabel1[[#This Row],[Aandeel gemeente 2015]]</f>
        <v>45864.519999999902</v>
      </c>
      <c r="H299" s="2">
        <v>7775.94</v>
      </c>
      <c r="I299" s="2">
        <v>25070.67</v>
      </c>
      <c r="J299" s="5">
        <f>Tabel1[[#This Row],[Aandeel provincie 2016]]+Tabel1[[#This Row],[Aandeel gemeente 2016]]</f>
        <v>32846.61</v>
      </c>
      <c r="K299" s="2">
        <v>7929.33</v>
      </c>
      <c r="L299" s="2">
        <v>25565.219999999899</v>
      </c>
      <c r="M299" s="5">
        <f>Tabel1[[#This Row],[Aandeel provincie 2017]]+Tabel1[[#This Row],[Aandeel gemeente 2017]]</f>
        <v>33494.549999999901</v>
      </c>
    </row>
    <row r="300" spans="1:13" x14ac:dyDescent="0.25">
      <c r="A300" s="1" t="s">
        <v>296</v>
      </c>
      <c r="B300" s="2">
        <v>1568.2199999999998</v>
      </c>
      <c r="C300" s="2">
        <v>8904.35</v>
      </c>
      <c r="D300" s="5">
        <f>Tabel1[[#This Row],[Aandeel provincie 2014]]+Tabel1[[#This Row],[Aandeel gemeente 2014]]</f>
        <v>10472.57</v>
      </c>
      <c r="E300" s="2">
        <v>1573.2099999999998</v>
      </c>
      <c r="F300" s="2">
        <v>8932.67</v>
      </c>
      <c r="G300" s="5">
        <f>Tabel1[[#This Row],[Aandeel provincie 2015]]+Tabel1[[#This Row],[Aandeel gemeente 2015]]</f>
        <v>10505.88</v>
      </c>
      <c r="H300" s="2">
        <v>1932.96</v>
      </c>
      <c r="I300" s="2">
        <v>10975.33</v>
      </c>
      <c r="J300" s="5">
        <f>Tabel1[[#This Row],[Aandeel provincie 2016]]+Tabel1[[#This Row],[Aandeel gemeente 2016]]</f>
        <v>12908.29</v>
      </c>
      <c r="K300" s="2">
        <v>1625.54</v>
      </c>
      <c r="L300" s="2">
        <v>9229.67</v>
      </c>
      <c r="M300" s="5">
        <f>Tabel1[[#This Row],[Aandeel provincie 2017]]+Tabel1[[#This Row],[Aandeel gemeente 2017]]</f>
        <v>10855.21</v>
      </c>
    </row>
    <row r="301" spans="1:13" x14ac:dyDescent="0.25">
      <c r="A301" s="1" t="s">
        <v>297</v>
      </c>
      <c r="B301" s="2">
        <v>3136.4399999999996</v>
      </c>
      <c r="C301" s="2">
        <v>10718.68999999999</v>
      </c>
      <c r="D301" s="5">
        <f>Tabel1[[#This Row],[Aandeel provincie 2014]]+Tabel1[[#This Row],[Aandeel gemeente 2014]]</f>
        <v>13855.12999999999</v>
      </c>
      <c r="E301" s="2">
        <v>3393.08</v>
      </c>
      <c r="F301" s="2">
        <v>11584.969999999988</v>
      </c>
      <c r="G301" s="5">
        <f>Tabel1[[#This Row],[Aandeel provincie 2015]]+Tabel1[[#This Row],[Aandeel gemeente 2015]]</f>
        <v>14978.049999999988</v>
      </c>
      <c r="H301" s="2">
        <v>3235.24</v>
      </c>
      <c r="I301" s="2">
        <v>11053.239999999969</v>
      </c>
      <c r="J301" s="5">
        <f>Tabel1[[#This Row],[Aandeel provincie 2016]]+Tabel1[[#This Row],[Aandeel gemeente 2016]]</f>
        <v>14288.479999999969</v>
      </c>
      <c r="K301" s="2">
        <v>5328.72</v>
      </c>
      <c r="L301" s="2">
        <v>18120.989999999929</v>
      </c>
      <c r="M301" s="5">
        <f>Tabel1[[#This Row],[Aandeel provincie 2017]]+Tabel1[[#This Row],[Aandeel gemeente 2017]]</f>
        <v>23449.70999999993</v>
      </c>
    </row>
    <row r="302" spans="1:13" x14ac:dyDescent="0.25">
      <c r="A302" s="1" t="s">
        <v>298</v>
      </c>
      <c r="B302" s="2">
        <v>4585.8599999999997</v>
      </c>
      <c r="C302" s="2">
        <v>24544.059999999998</v>
      </c>
      <c r="D302" s="5">
        <f>Tabel1[[#This Row],[Aandeel provincie 2014]]+Tabel1[[#This Row],[Aandeel gemeente 2014]]</f>
        <v>29129.919999999998</v>
      </c>
      <c r="E302" s="2">
        <v>4616.54</v>
      </c>
      <c r="F302" s="2">
        <v>24708.199999999997</v>
      </c>
      <c r="G302" s="5">
        <f>Tabel1[[#This Row],[Aandeel provincie 2015]]+Tabel1[[#This Row],[Aandeel gemeente 2015]]</f>
        <v>29324.739999999998</v>
      </c>
      <c r="H302" s="2">
        <v>3126.56</v>
      </c>
      <c r="I302" s="2">
        <v>16733.709999999897</v>
      </c>
      <c r="J302" s="5">
        <f>Tabel1[[#This Row],[Aandeel provincie 2016]]+Tabel1[[#This Row],[Aandeel gemeente 2016]]</f>
        <v>19860.269999999899</v>
      </c>
      <c r="K302" s="2">
        <v>3796.4500000000003</v>
      </c>
      <c r="L302" s="2">
        <v>20319.02</v>
      </c>
      <c r="M302" s="5">
        <f>Tabel1[[#This Row],[Aandeel provincie 2017]]+Tabel1[[#This Row],[Aandeel gemeente 2017]]</f>
        <v>24115.47</v>
      </c>
    </row>
    <row r="303" spans="1:13" x14ac:dyDescent="0.25">
      <c r="A303" s="1" t="s">
        <v>299</v>
      </c>
      <c r="B303" s="2">
        <v>5768.47</v>
      </c>
      <c r="C303" s="2">
        <v>33242.149999999994</v>
      </c>
      <c r="D303" s="5">
        <f>Tabel1[[#This Row],[Aandeel provincie 2014]]+Tabel1[[#This Row],[Aandeel gemeente 2014]]</f>
        <v>39010.619999999995</v>
      </c>
      <c r="E303" s="2">
        <v>5956.6100000000006</v>
      </c>
      <c r="F303" s="2">
        <v>34326.44999999999</v>
      </c>
      <c r="G303" s="5">
        <f>Tabel1[[#This Row],[Aandeel provincie 2015]]+Tabel1[[#This Row],[Aandeel gemeente 2015]]</f>
        <v>40283.05999999999</v>
      </c>
      <c r="H303" s="2">
        <v>6004.46</v>
      </c>
      <c r="I303" s="2">
        <v>34602</v>
      </c>
      <c r="J303" s="5">
        <f>Tabel1[[#This Row],[Aandeel provincie 2016]]+Tabel1[[#This Row],[Aandeel gemeente 2016]]</f>
        <v>40606.46</v>
      </c>
      <c r="K303" s="2">
        <v>5164.7700000000004</v>
      </c>
      <c r="L303" s="2">
        <v>29763.11</v>
      </c>
      <c r="M303" s="5">
        <f>Tabel1[[#This Row],[Aandeel provincie 2017]]+Tabel1[[#This Row],[Aandeel gemeente 2017]]</f>
        <v>34927.880000000005</v>
      </c>
    </row>
    <row r="304" spans="1:13" x14ac:dyDescent="0.25">
      <c r="A304" s="1" t="s">
        <v>300</v>
      </c>
      <c r="B304" s="2">
        <v>991.38</v>
      </c>
      <c r="C304" s="2">
        <v>4479.2500000000009</v>
      </c>
      <c r="D304" s="5">
        <f>Tabel1[[#This Row],[Aandeel provincie 2014]]+Tabel1[[#This Row],[Aandeel gemeente 2014]]</f>
        <v>5470.630000000001</v>
      </c>
      <c r="E304" s="2">
        <v>994.59999999999991</v>
      </c>
      <c r="F304" s="2">
        <v>4493.8200000000006</v>
      </c>
      <c r="G304" s="5">
        <f>Tabel1[[#This Row],[Aandeel provincie 2015]]+Tabel1[[#This Row],[Aandeel gemeente 2015]]</f>
        <v>5488.42</v>
      </c>
      <c r="H304" s="2">
        <v>1001.15</v>
      </c>
      <c r="I304" s="2">
        <v>4523.18</v>
      </c>
      <c r="J304" s="5">
        <f>Tabel1[[#This Row],[Aandeel provincie 2016]]+Tabel1[[#This Row],[Aandeel gemeente 2016]]</f>
        <v>5524.33</v>
      </c>
      <c r="K304" s="2">
        <v>1032.1500000000001</v>
      </c>
      <c r="L304" s="2">
        <v>4663.32</v>
      </c>
      <c r="M304" s="5">
        <f>Tabel1[[#This Row],[Aandeel provincie 2017]]+Tabel1[[#This Row],[Aandeel gemeente 2017]]</f>
        <v>5695.4699999999993</v>
      </c>
    </row>
    <row r="305" spans="1:13" x14ac:dyDescent="0.25">
      <c r="A305" s="1" t="s">
        <v>301</v>
      </c>
      <c r="B305" s="2">
        <v>357.53000000000003</v>
      </c>
      <c r="C305" s="2">
        <v>1812.78</v>
      </c>
      <c r="D305" s="5">
        <f>Tabel1[[#This Row],[Aandeel provincie 2014]]+Tabel1[[#This Row],[Aandeel gemeente 2014]]</f>
        <v>2170.31</v>
      </c>
      <c r="E305" s="2">
        <v>362.28</v>
      </c>
      <c r="F305" s="2">
        <v>1836.9</v>
      </c>
      <c r="G305" s="5">
        <f>Tabel1[[#This Row],[Aandeel provincie 2015]]+Tabel1[[#This Row],[Aandeel gemeente 2015]]</f>
        <v>2199.1800000000003</v>
      </c>
      <c r="H305" s="2">
        <v>365.3</v>
      </c>
      <c r="I305" s="2">
        <v>1852.1999999999998</v>
      </c>
      <c r="J305" s="5">
        <f>Tabel1[[#This Row],[Aandeel provincie 2016]]+Tabel1[[#This Row],[Aandeel gemeente 2016]]</f>
        <v>2217.5</v>
      </c>
      <c r="K305" s="2">
        <v>373.91999999999996</v>
      </c>
      <c r="L305" s="2">
        <v>1895.94999999999</v>
      </c>
      <c r="M305" s="5">
        <f>Tabel1[[#This Row],[Aandeel provincie 2017]]+Tabel1[[#This Row],[Aandeel gemeente 2017]]</f>
        <v>2269.8699999999899</v>
      </c>
    </row>
    <row r="306" spans="1:13" x14ac:dyDescent="0.25">
      <c r="A306" s="1" t="s">
        <v>302</v>
      </c>
      <c r="B306" s="2">
        <v>2275.1000000000004</v>
      </c>
      <c r="C306" s="2">
        <v>7712.26</v>
      </c>
      <c r="D306" s="5">
        <f>Tabel1[[#This Row],[Aandeel provincie 2014]]+Tabel1[[#This Row],[Aandeel gemeente 2014]]</f>
        <v>9987.36</v>
      </c>
      <c r="E306" s="2">
        <v>3745.3</v>
      </c>
      <c r="F306" s="2">
        <v>12695.97</v>
      </c>
      <c r="G306" s="5">
        <f>Tabel1[[#This Row],[Aandeel provincie 2015]]+Tabel1[[#This Row],[Aandeel gemeente 2015]]</f>
        <v>16441.27</v>
      </c>
      <c r="H306" s="2">
        <v>2.0099999999999998</v>
      </c>
      <c r="I306" s="2">
        <v>6.8</v>
      </c>
      <c r="J306" s="5">
        <f>Tabel1[[#This Row],[Aandeel provincie 2016]]+Tabel1[[#This Row],[Aandeel gemeente 2016]]</f>
        <v>8.8099999999999987</v>
      </c>
      <c r="K306" s="2">
        <v>2.0699999999999998</v>
      </c>
      <c r="L306" s="2">
        <v>7</v>
      </c>
      <c r="M306" s="5">
        <f>Tabel1[[#This Row],[Aandeel provincie 2017]]+Tabel1[[#This Row],[Aandeel gemeente 2017]]</f>
        <v>9.07</v>
      </c>
    </row>
    <row r="307" spans="1:13" x14ac:dyDescent="0.25">
      <c r="A307" s="1" t="s">
        <v>303</v>
      </c>
      <c r="B307" s="2">
        <v>3029.6</v>
      </c>
      <c r="C307" s="2">
        <v>9494.3099999999904</v>
      </c>
      <c r="D307" s="5">
        <f>Tabel1[[#This Row],[Aandeel provincie 2014]]+Tabel1[[#This Row],[Aandeel gemeente 2014]]</f>
        <v>12523.909999999991</v>
      </c>
      <c r="E307" s="2">
        <v>2981.64</v>
      </c>
      <c r="F307" s="2">
        <v>9344.5399999999991</v>
      </c>
      <c r="G307" s="5">
        <f>Tabel1[[#This Row],[Aandeel provincie 2015]]+Tabel1[[#This Row],[Aandeel gemeente 2015]]</f>
        <v>12326.179999999998</v>
      </c>
      <c r="H307" s="2">
        <v>2954.6800000000003</v>
      </c>
      <c r="I307" s="2">
        <v>9260.5199999999877</v>
      </c>
      <c r="J307" s="5">
        <f>Tabel1[[#This Row],[Aandeel provincie 2016]]+Tabel1[[#This Row],[Aandeel gemeente 2016]]</f>
        <v>12215.199999999988</v>
      </c>
      <c r="K307" s="2">
        <v>3006.08</v>
      </c>
      <c r="L307" s="2">
        <v>9422.2299999999796</v>
      </c>
      <c r="M307" s="5">
        <f>Tabel1[[#This Row],[Aandeel provincie 2017]]+Tabel1[[#This Row],[Aandeel gemeente 2017]]</f>
        <v>12428.309999999979</v>
      </c>
    </row>
    <row r="308" spans="1:13" x14ac:dyDescent="0.25">
      <c r="A308" s="1" t="s">
        <v>304</v>
      </c>
      <c r="B308" s="2">
        <v>969.43000000000006</v>
      </c>
      <c r="C308" s="2">
        <v>4272.1599999999908</v>
      </c>
      <c r="D308" s="5">
        <f>Tabel1[[#This Row],[Aandeel provincie 2014]]+Tabel1[[#This Row],[Aandeel gemeente 2014]]</f>
        <v>5241.5899999999911</v>
      </c>
      <c r="E308" s="2">
        <v>838.74</v>
      </c>
      <c r="F308" s="2">
        <v>3696.22</v>
      </c>
      <c r="G308" s="5">
        <f>Tabel1[[#This Row],[Aandeel provincie 2015]]+Tabel1[[#This Row],[Aandeel gemeente 2015]]</f>
        <v>4534.96</v>
      </c>
      <c r="H308" s="2">
        <v>779.92</v>
      </c>
      <c r="I308" s="2">
        <v>3437.02</v>
      </c>
      <c r="J308" s="5">
        <f>Tabel1[[#This Row],[Aandeel provincie 2016]]+Tabel1[[#This Row],[Aandeel gemeente 2016]]</f>
        <v>4216.9399999999996</v>
      </c>
      <c r="K308" s="2">
        <v>618.76</v>
      </c>
      <c r="L308" s="2">
        <v>2726.69</v>
      </c>
      <c r="M308" s="5">
        <f>Tabel1[[#This Row],[Aandeel provincie 2017]]+Tabel1[[#This Row],[Aandeel gemeente 2017]]</f>
        <v>3345.45</v>
      </c>
    </row>
    <row r="309" spans="1:13" x14ac:dyDescent="0.25">
      <c r="A309" s="1" t="s">
        <v>305</v>
      </c>
      <c r="B309" s="2">
        <v>17608.850000000002</v>
      </c>
      <c r="C309" s="2">
        <v>96724.61</v>
      </c>
      <c r="D309" s="5">
        <f>Tabel1[[#This Row],[Aandeel provincie 2014]]+Tabel1[[#This Row],[Aandeel gemeente 2014]]</f>
        <v>114333.46</v>
      </c>
      <c r="E309" s="2">
        <v>17622.07</v>
      </c>
      <c r="F309" s="2">
        <v>96797.19</v>
      </c>
      <c r="G309" s="5">
        <f>Tabel1[[#This Row],[Aandeel provincie 2015]]+Tabel1[[#This Row],[Aandeel gemeente 2015]]</f>
        <v>114419.26000000001</v>
      </c>
      <c r="H309" s="2">
        <v>16552.3</v>
      </c>
      <c r="I309" s="2">
        <v>90921.159999999902</v>
      </c>
      <c r="J309" s="5">
        <f>Tabel1[[#This Row],[Aandeel provincie 2016]]+Tabel1[[#This Row],[Aandeel gemeente 2016]]</f>
        <v>107473.4599999999</v>
      </c>
      <c r="K309" s="2">
        <v>685.51</v>
      </c>
      <c r="L309" s="2">
        <v>3765.45</v>
      </c>
      <c r="M309" s="5">
        <f>Tabel1[[#This Row],[Aandeel provincie 2017]]+Tabel1[[#This Row],[Aandeel gemeente 2017]]</f>
        <v>4450.96</v>
      </c>
    </row>
    <row r="310" spans="1:13" x14ac:dyDescent="0.25">
      <c r="A310" s="1" t="s">
        <v>306</v>
      </c>
      <c r="B310" s="2">
        <v>3481.2000000000003</v>
      </c>
      <c r="C310" s="2">
        <v>17405.93</v>
      </c>
      <c r="D310" s="5">
        <f>Tabel1[[#This Row],[Aandeel provincie 2014]]+Tabel1[[#This Row],[Aandeel gemeente 2014]]</f>
        <v>20887.13</v>
      </c>
      <c r="E310" s="2">
        <v>3498.7800000000007</v>
      </c>
      <c r="F310" s="2">
        <v>17493.849999999991</v>
      </c>
      <c r="G310" s="5">
        <f>Tabel1[[#This Row],[Aandeel provincie 2015]]+Tabel1[[#This Row],[Aandeel gemeente 2015]]</f>
        <v>20992.62999999999</v>
      </c>
      <c r="H310" s="2">
        <v>3410.8500000000004</v>
      </c>
      <c r="I310" s="2">
        <v>17054.140000000003</v>
      </c>
      <c r="J310" s="5">
        <f>Tabel1[[#This Row],[Aandeel provincie 2016]]+Tabel1[[#This Row],[Aandeel gemeente 2016]]</f>
        <v>20464.990000000005</v>
      </c>
      <c r="K310" s="2">
        <v>3124.79</v>
      </c>
      <c r="L310" s="2">
        <v>15623.970000000001</v>
      </c>
      <c r="M310" s="5">
        <f>Tabel1[[#This Row],[Aandeel provincie 2017]]+Tabel1[[#This Row],[Aandeel gemeente 2017]]</f>
        <v>18748.760000000002</v>
      </c>
    </row>
    <row r="311" spans="1:13" x14ac:dyDescent="0.25">
      <c r="A311" s="16" t="s">
        <v>307</v>
      </c>
      <c r="B311" s="17">
        <f>SUBTOTAL(109,Tabel1[Aandeel provincie 2014])</f>
        <v>1840046.9400000009</v>
      </c>
      <c r="C311" s="17">
        <f>SUBTOTAL(109,Tabel1[Aandeel gemeente 2014])</f>
        <v>7870937.6900000032</v>
      </c>
      <c r="D311" s="17">
        <f>SUBTOTAL(109,Tabel1[Totaal 2014])</f>
        <v>9710984.629999999</v>
      </c>
      <c r="E311" s="17">
        <f>SUBTOTAL(109,Tabel1[Aandeel provincie 2015])</f>
        <v>1908538.9600000007</v>
      </c>
      <c r="F311" s="17">
        <f>SUBTOTAL(109,Tabel1[Aandeel gemeente 2015])</f>
        <v>8192445.0699999938</v>
      </c>
      <c r="G311" s="17">
        <f>SUBTOTAL(109,Tabel1[Totaal 2015])</f>
        <v>10100984.029999996</v>
      </c>
      <c r="H311" s="17">
        <f>SUBTOTAL(109,Tabel1[Aandeel provincie 2016])</f>
        <v>1709037.7199999983</v>
      </c>
      <c r="I311" s="17">
        <f>SUBTOTAL(109,Tabel1[Aandeel gemeente 2016])</f>
        <v>7348798.0999999922</v>
      </c>
      <c r="J311" s="17">
        <f>SUBTOTAL(109,Tabel1[Totaal 2016])</f>
        <v>9057835.8199999873</v>
      </c>
      <c r="K311" s="17">
        <f>SUBTOTAL(109,Tabel1[Aandeel provincie 2017])</f>
        <v>1529678.6199999999</v>
      </c>
      <c r="L311" s="17">
        <f>SUBTOTAL(109,Tabel1[Aandeel gemeente 2017])</f>
        <v>6458890.8799999924</v>
      </c>
      <c r="M311" s="17">
        <f>SUBTOTAL(109,Tabel1[Totaal 2017])</f>
        <v>7988569.4999999925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86"/>
  <sheetViews>
    <sheetView workbookViewId="0">
      <selection activeCell="B39" sqref="B39"/>
    </sheetView>
  </sheetViews>
  <sheetFormatPr defaultRowHeight="15" x14ac:dyDescent="0.25"/>
  <cols>
    <col min="1" max="1" width="41.85546875" customWidth="1"/>
    <col min="2" max="5" width="10" bestFit="1" customWidth="1"/>
  </cols>
  <sheetData>
    <row r="1" spans="1:5" x14ac:dyDescent="0.25">
      <c r="A1" t="s">
        <v>322</v>
      </c>
    </row>
    <row r="3" spans="1:5" x14ac:dyDescent="0.25">
      <c r="A3" s="8" t="s">
        <v>308</v>
      </c>
      <c r="B3" s="11" t="s">
        <v>326</v>
      </c>
      <c r="C3" s="11" t="s">
        <v>327</v>
      </c>
      <c r="D3" s="11" t="s">
        <v>328</v>
      </c>
      <c r="E3" s="11" t="s">
        <v>329</v>
      </c>
    </row>
    <row r="4" spans="1:5" x14ac:dyDescent="0.25">
      <c r="A4" s="9" t="s">
        <v>0</v>
      </c>
      <c r="B4" s="10">
        <v>81864.969999999972</v>
      </c>
      <c r="C4" s="10">
        <v>76263.399999999994</v>
      </c>
      <c r="D4" s="10">
        <v>99244.87999999999</v>
      </c>
      <c r="E4" s="10">
        <v>95519.949999999983</v>
      </c>
    </row>
    <row r="5" spans="1:5" x14ac:dyDescent="0.25">
      <c r="A5" s="9" t="s">
        <v>1</v>
      </c>
      <c r="B5" s="10">
        <v>2776.91</v>
      </c>
      <c r="C5" s="10">
        <v>3747.91</v>
      </c>
      <c r="D5" s="10">
        <v>2802.34</v>
      </c>
      <c r="E5" s="10">
        <v>2856.9300000000003</v>
      </c>
    </row>
    <row r="6" spans="1:5" x14ac:dyDescent="0.25">
      <c r="A6" s="9" t="s">
        <v>2</v>
      </c>
      <c r="B6" s="10">
        <v>15771.73</v>
      </c>
      <c r="C6" s="10">
        <v>14843.9</v>
      </c>
      <c r="D6" s="10">
        <v>13351.44</v>
      </c>
      <c r="E6" s="10">
        <v>19871.900000000001</v>
      </c>
    </row>
    <row r="7" spans="1:5" x14ac:dyDescent="0.25">
      <c r="A7" s="9" t="s">
        <v>4</v>
      </c>
      <c r="B7" s="10">
        <v>492</v>
      </c>
      <c r="C7" s="10"/>
      <c r="D7" s="10"/>
      <c r="E7" s="10"/>
    </row>
    <row r="8" spans="1:5" x14ac:dyDescent="0.25">
      <c r="A8" s="9" t="s">
        <v>7</v>
      </c>
      <c r="B8" s="10">
        <v>472748.85999999975</v>
      </c>
      <c r="C8" s="10">
        <v>546268.28</v>
      </c>
      <c r="D8" s="10">
        <v>579962.73999999987</v>
      </c>
      <c r="E8" s="10">
        <v>559206.62000000023</v>
      </c>
    </row>
    <row r="9" spans="1:5" x14ac:dyDescent="0.25">
      <c r="A9" s="9" t="s">
        <v>11</v>
      </c>
      <c r="B9" s="10">
        <v>5872.16</v>
      </c>
      <c r="C9" s="10">
        <v>19127.400000000001</v>
      </c>
      <c r="D9" s="10">
        <v>18489.939999999999</v>
      </c>
      <c r="E9" s="10">
        <v>18853.940000000002</v>
      </c>
    </row>
    <row r="10" spans="1:5" x14ac:dyDescent="0.25">
      <c r="A10" s="9" t="s">
        <v>12</v>
      </c>
      <c r="B10" s="10">
        <v>32247.620000000003</v>
      </c>
      <c r="C10" s="10">
        <v>51999.109999999993</v>
      </c>
      <c r="D10" s="10">
        <v>49288.94</v>
      </c>
      <c r="E10" s="10">
        <v>54417.989999999991</v>
      </c>
    </row>
    <row r="11" spans="1:5" x14ac:dyDescent="0.25">
      <c r="A11" s="9" t="s">
        <v>13</v>
      </c>
      <c r="B11" s="10"/>
      <c r="C11" s="10">
        <v>3404.69</v>
      </c>
      <c r="D11" s="10">
        <v>2693.33</v>
      </c>
      <c r="E11" s="10">
        <v>1329.44</v>
      </c>
    </row>
    <row r="12" spans="1:5" x14ac:dyDescent="0.25">
      <c r="A12" s="9" t="s">
        <v>16</v>
      </c>
      <c r="B12" s="10">
        <v>16888.760000000002</v>
      </c>
      <c r="C12" s="10">
        <v>18657.78</v>
      </c>
      <c r="D12" s="10">
        <v>21641.29</v>
      </c>
      <c r="E12" s="10">
        <v>18423.88</v>
      </c>
    </row>
    <row r="13" spans="1:5" x14ac:dyDescent="0.25">
      <c r="A13" s="9" t="s">
        <v>18</v>
      </c>
      <c r="B13" s="10"/>
      <c r="C13" s="10">
        <v>1310.4000000000001</v>
      </c>
      <c r="D13" s="10">
        <v>1317.63</v>
      </c>
      <c r="E13" s="10">
        <v>1343.66</v>
      </c>
    </row>
    <row r="14" spans="1:5" x14ac:dyDescent="0.25">
      <c r="A14" s="9" t="s">
        <v>19</v>
      </c>
      <c r="B14" s="10">
        <v>9849.2200000000012</v>
      </c>
      <c r="C14" s="10">
        <v>17267.990000000005</v>
      </c>
      <c r="D14" s="10">
        <v>10130.98</v>
      </c>
      <c r="E14" s="10">
        <v>10330.73</v>
      </c>
    </row>
    <row r="15" spans="1:5" x14ac:dyDescent="0.25">
      <c r="A15" s="9" t="s">
        <v>22</v>
      </c>
      <c r="B15" s="10">
        <v>23020.84</v>
      </c>
      <c r="C15" s="10">
        <v>24655.89</v>
      </c>
      <c r="D15" s="10">
        <v>24967.280000000002</v>
      </c>
      <c r="E15" s="10">
        <v>25458.639999999999</v>
      </c>
    </row>
    <row r="16" spans="1:5" x14ac:dyDescent="0.25">
      <c r="A16" s="9" t="s">
        <v>23</v>
      </c>
      <c r="B16" s="10">
        <v>4658.5300000000007</v>
      </c>
      <c r="C16" s="10">
        <v>4363.4799999999996</v>
      </c>
      <c r="D16" s="10">
        <v>1616.87</v>
      </c>
      <c r="E16" s="10">
        <v>1649.18</v>
      </c>
    </row>
    <row r="17" spans="1:5" x14ac:dyDescent="0.25">
      <c r="A17" s="9" t="s">
        <v>323</v>
      </c>
      <c r="B17" s="10">
        <v>31200</v>
      </c>
      <c r="C17" s="10">
        <v>26896.260000000002</v>
      </c>
      <c r="D17" s="10">
        <v>27047.800000000003</v>
      </c>
      <c r="E17" s="10">
        <v>23285.23</v>
      </c>
    </row>
    <row r="18" spans="1:5" x14ac:dyDescent="0.25">
      <c r="A18" s="9" t="s">
        <v>29</v>
      </c>
      <c r="B18" s="10">
        <v>13215.789999999999</v>
      </c>
      <c r="C18" s="10">
        <v>22978.480000000003</v>
      </c>
      <c r="D18" s="10">
        <v>13608.439999999999</v>
      </c>
      <c r="E18" s="10">
        <v>13876.68</v>
      </c>
    </row>
    <row r="19" spans="1:5" x14ac:dyDescent="0.25">
      <c r="A19" s="9" t="s">
        <v>30</v>
      </c>
      <c r="B19" s="10">
        <v>9525.81</v>
      </c>
      <c r="C19" s="10">
        <v>9557.7300000000014</v>
      </c>
      <c r="D19" s="10">
        <v>11807.25</v>
      </c>
      <c r="E19" s="10">
        <v>12040.36</v>
      </c>
    </row>
    <row r="20" spans="1:5" x14ac:dyDescent="0.25">
      <c r="A20" s="9" t="s">
        <v>31</v>
      </c>
      <c r="B20" s="10">
        <v>54928.670000000006</v>
      </c>
      <c r="C20" s="10">
        <v>48782.710000000006</v>
      </c>
      <c r="D20" s="10">
        <v>39000.379999999997</v>
      </c>
      <c r="E20" s="10">
        <v>36578.559999999998</v>
      </c>
    </row>
    <row r="21" spans="1:5" x14ac:dyDescent="0.25">
      <c r="A21" s="9" t="s">
        <v>32</v>
      </c>
      <c r="B21" s="10"/>
      <c r="C21" s="10"/>
      <c r="D21" s="10">
        <v>2082.09</v>
      </c>
      <c r="E21" s="10">
        <v>483.82</v>
      </c>
    </row>
    <row r="22" spans="1:5" x14ac:dyDescent="0.25">
      <c r="A22" s="9" t="s">
        <v>33</v>
      </c>
      <c r="B22" s="10">
        <v>2034.34</v>
      </c>
      <c r="C22" s="10">
        <v>1222.02</v>
      </c>
      <c r="D22" s="10">
        <v>1227.6099999999999</v>
      </c>
      <c r="E22" s="10"/>
    </row>
    <row r="23" spans="1:5" x14ac:dyDescent="0.25">
      <c r="A23" s="9" t="s">
        <v>36</v>
      </c>
      <c r="B23" s="10">
        <v>727.62</v>
      </c>
      <c r="C23" s="10">
        <v>2531.14</v>
      </c>
      <c r="D23" s="10">
        <v>2213.4</v>
      </c>
      <c r="E23" s="10">
        <v>3008.17</v>
      </c>
    </row>
    <row r="24" spans="1:5" x14ac:dyDescent="0.25">
      <c r="A24" s="9" t="s">
        <v>37</v>
      </c>
      <c r="B24" s="10">
        <v>2753.05</v>
      </c>
      <c r="C24" s="10">
        <v>2762.23</v>
      </c>
      <c r="D24" s="10">
        <v>2777.76</v>
      </c>
      <c r="E24" s="10">
        <v>22836.63</v>
      </c>
    </row>
    <row r="25" spans="1:5" x14ac:dyDescent="0.25">
      <c r="A25" s="9" t="s">
        <v>38</v>
      </c>
      <c r="B25" s="10">
        <v>10454.61</v>
      </c>
      <c r="C25" s="10">
        <v>15492.670000000004</v>
      </c>
      <c r="D25" s="10">
        <v>4459.7299999999996</v>
      </c>
      <c r="E25" s="10">
        <v>4545.5600000000013</v>
      </c>
    </row>
    <row r="26" spans="1:5" x14ac:dyDescent="0.25">
      <c r="A26" s="9" t="s">
        <v>39</v>
      </c>
      <c r="B26" s="10">
        <v>1.27</v>
      </c>
      <c r="C26" s="10"/>
      <c r="D26" s="10"/>
      <c r="E26" s="10"/>
    </row>
    <row r="27" spans="1:5" x14ac:dyDescent="0.25">
      <c r="A27" s="9" t="s">
        <v>41</v>
      </c>
      <c r="B27" s="10">
        <v>110428.51999999999</v>
      </c>
      <c r="C27" s="10">
        <v>111036.79</v>
      </c>
      <c r="D27" s="10">
        <v>122140.32000000002</v>
      </c>
      <c r="E27" s="10">
        <v>124577.81000000001</v>
      </c>
    </row>
    <row r="28" spans="1:5" x14ac:dyDescent="0.25">
      <c r="A28" s="9" t="s">
        <v>44</v>
      </c>
      <c r="B28" s="10">
        <v>59040.72</v>
      </c>
      <c r="C28" s="10">
        <v>18421.05</v>
      </c>
      <c r="D28" s="10">
        <v>16576.23</v>
      </c>
      <c r="E28" s="10">
        <v>38843.620000000003</v>
      </c>
    </row>
    <row r="29" spans="1:5" x14ac:dyDescent="0.25">
      <c r="A29" s="9" t="s">
        <v>45</v>
      </c>
      <c r="B29" s="10">
        <v>388025.57</v>
      </c>
      <c r="C29" s="10">
        <v>396189.12999999977</v>
      </c>
      <c r="D29" s="10">
        <v>454154.93999999994</v>
      </c>
      <c r="E29" s="10">
        <v>444573.74000000005</v>
      </c>
    </row>
    <row r="30" spans="1:5" x14ac:dyDescent="0.25">
      <c r="A30" s="9" t="s">
        <v>49</v>
      </c>
      <c r="B30" s="10"/>
      <c r="C30" s="10"/>
      <c r="D30" s="10">
        <v>24898.61</v>
      </c>
      <c r="E30" s="10">
        <v>25389.58</v>
      </c>
    </row>
    <row r="31" spans="1:5" x14ac:dyDescent="0.25">
      <c r="A31" s="9" t="s">
        <v>50</v>
      </c>
      <c r="B31" s="10">
        <v>152.52000000000001</v>
      </c>
      <c r="C31" s="10">
        <v>152.88999999999999</v>
      </c>
      <c r="D31" s="10"/>
      <c r="E31" s="10"/>
    </row>
    <row r="32" spans="1:5" x14ac:dyDescent="0.25">
      <c r="A32" s="9" t="s">
        <v>51</v>
      </c>
      <c r="B32" s="10">
        <v>28528.61</v>
      </c>
      <c r="C32" s="10"/>
      <c r="D32" s="10">
        <v>2527.2399999999998</v>
      </c>
      <c r="E32" s="10"/>
    </row>
    <row r="33" spans="1:5" x14ac:dyDescent="0.25">
      <c r="A33" s="9" t="s">
        <v>53</v>
      </c>
      <c r="B33" s="10">
        <v>2537.7399999999998</v>
      </c>
      <c r="C33" s="10">
        <v>3000.74</v>
      </c>
      <c r="D33" s="10">
        <v>2029.0000000000002</v>
      </c>
      <c r="E33" s="10">
        <v>2068.87</v>
      </c>
    </row>
    <row r="34" spans="1:5" x14ac:dyDescent="0.25">
      <c r="A34" s="9" t="s">
        <v>54</v>
      </c>
      <c r="B34" s="10">
        <v>12714.669999999998</v>
      </c>
      <c r="C34" s="10">
        <v>12476.03</v>
      </c>
      <c r="D34" s="10">
        <v>9737.869999999999</v>
      </c>
      <c r="E34" s="10">
        <v>9134.39</v>
      </c>
    </row>
    <row r="35" spans="1:5" x14ac:dyDescent="0.25">
      <c r="A35" s="9" t="s">
        <v>58</v>
      </c>
      <c r="B35" s="10">
        <v>624.01</v>
      </c>
      <c r="C35" s="10">
        <v>56.860000000000007</v>
      </c>
      <c r="D35" s="10">
        <v>53.7</v>
      </c>
      <c r="E35" s="10">
        <v>54.6</v>
      </c>
    </row>
    <row r="36" spans="1:5" x14ac:dyDescent="0.25">
      <c r="A36" s="9" t="s">
        <v>59</v>
      </c>
      <c r="B36" s="10">
        <v>731.26</v>
      </c>
      <c r="C36" s="10"/>
      <c r="D36" s="10"/>
      <c r="E36" s="10">
        <v>807.51</v>
      </c>
    </row>
    <row r="37" spans="1:5" x14ac:dyDescent="0.25">
      <c r="A37" s="9" t="s">
        <v>60</v>
      </c>
      <c r="B37" s="10">
        <v>3071.9700000000003</v>
      </c>
      <c r="C37" s="10">
        <v>3060.61</v>
      </c>
      <c r="D37" s="10">
        <v>3077.4</v>
      </c>
      <c r="E37" s="10">
        <v>3138.26</v>
      </c>
    </row>
    <row r="38" spans="1:5" x14ac:dyDescent="0.25">
      <c r="A38" s="9" t="s">
        <v>62</v>
      </c>
      <c r="B38" s="10"/>
      <c r="C38" s="10"/>
      <c r="D38" s="10">
        <v>2103.41</v>
      </c>
      <c r="E38" s="10">
        <v>2144.5500000000002</v>
      </c>
    </row>
    <row r="39" spans="1:5" x14ac:dyDescent="0.25">
      <c r="A39" s="9" t="s">
        <v>63</v>
      </c>
      <c r="B39" s="10"/>
      <c r="C39" s="10">
        <v>6964.36</v>
      </c>
      <c r="D39" s="10">
        <v>7003.6399999999994</v>
      </c>
      <c r="E39" s="10">
        <v>7141.47</v>
      </c>
    </row>
    <row r="40" spans="1:5" x14ac:dyDescent="0.25">
      <c r="A40" s="9" t="s">
        <v>64</v>
      </c>
      <c r="B40" s="10">
        <v>1696.75</v>
      </c>
      <c r="C40" s="10">
        <v>5916.17</v>
      </c>
      <c r="D40" s="10">
        <v>4627.8899999999994</v>
      </c>
      <c r="E40" s="10">
        <v>4719.03</v>
      </c>
    </row>
    <row r="41" spans="1:5" x14ac:dyDescent="0.25">
      <c r="A41" s="9" t="s">
        <v>65</v>
      </c>
      <c r="B41" s="10">
        <v>9486.9</v>
      </c>
      <c r="C41" s="10">
        <v>12356.310000000001</v>
      </c>
      <c r="D41" s="10">
        <v>45160.17</v>
      </c>
      <c r="E41" s="10">
        <v>12671.14</v>
      </c>
    </row>
    <row r="42" spans="1:5" x14ac:dyDescent="0.25">
      <c r="A42" s="9" t="s">
        <v>66</v>
      </c>
      <c r="B42" s="10">
        <v>1065.46</v>
      </c>
      <c r="C42" s="10">
        <v>1069.1300000000001</v>
      </c>
      <c r="D42" s="10">
        <v>1075.51</v>
      </c>
      <c r="E42" s="10">
        <v>1096.57</v>
      </c>
    </row>
    <row r="43" spans="1:5" x14ac:dyDescent="0.25">
      <c r="A43" s="9" t="s">
        <v>68</v>
      </c>
      <c r="B43" s="10">
        <v>737.66</v>
      </c>
      <c r="C43" s="10">
        <v>739.98</v>
      </c>
      <c r="D43" s="10">
        <v>744.29</v>
      </c>
      <c r="E43" s="10">
        <v>758.91</v>
      </c>
    </row>
    <row r="44" spans="1:5" x14ac:dyDescent="0.25">
      <c r="A44" s="9" t="s">
        <v>69</v>
      </c>
      <c r="B44" s="10">
        <v>2819.16</v>
      </c>
      <c r="C44" s="10">
        <v>2828.8900000000003</v>
      </c>
      <c r="D44" s="10">
        <v>2844.84</v>
      </c>
      <c r="E44" s="10">
        <v>2901.15</v>
      </c>
    </row>
    <row r="45" spans="1:5" x14ac:dyDescent="0.25">
      <c r="A45" s="9" t="s">
        <v>72</v>
      </c>
      <c r="B45" s="10">
        <v>14168.73</v>
      </c>
      <c r="C45" s="10">
        <v>6041.3599999999988</v>
      </c>
      <c r="D45" s="10">
        <v>6019.12</v>
      </c>
      <c r="E45" s="10">
        <v>7295.61</v>
      </c>
    </row>
    <row r="46" spans="1:5" x14ac:dyDescent="0.25">
      <c r="A46" s="9" t="s">
        <v>74</v>
      </c>
      <c r="B46" s="10">
        <v>331487.04000000015</v>
      </c>
      <c r="C46" s="10">
        <v>346233.50000000035</v>
      </c>
      <c r="D46" s="10">
        <v>340026.5700000003</v>
      </c>
      <c r="E46" s="10">
        <v>275957.96000000008</v>
      </c>
    </row>
    <row r="47" spans="1:5" x14ac:dyDescent="0.25">
      <c r="A47" s="9" t="s">
        <v>75</v>
      </c>
      <c r="B47" s="10">
        <v>282185.52</v>
      </c>
      <c r="C47" s="10">
        <v>283251.75</v>
      </c>
      <c r="D47" s="10">
        <v>482885.77999999997</v>
      </c>
      <c r="E47" s="10">
        <v>492401.63</v>
      </c>
    </row>
    <row r="48" spans="1:5" x14ac:dyDescent="0.25">
      <c r="A48" s="9" t="s">
        <v>76</v>
      </c>
      <c r="B48" s="10">
        <v>3072.1099999999997</v>
      </c>
      <c r="C48" s="10">
        <v>2771.9399999999996</v>
      </c>
      <c r="D48" s="10">
        <v>2241.7999999999997</v>
      </c>
      <c r="E48" s="10">
        <v>3506.27</v>
      </c>
    </row>
    <row r="49" spans="1:5" x14ac:dyDescent="0.25">
      <c r="A49" s="9" t="s">
        <v>77</v>
      </c>
      <c r="B49" s="10"/>
      <c r="C49" s="10"/>
      <c r="D49" s="10"/>
      <c r="E49" s="10">
        <v>1472.93</v>
      </c>
    </row>
    <row r="50" spans="1:5" x14ac:dyDescent="0.25">
      <c r="A50" s="9" t="s">
        <v>79</v>
      </c>
      <c r="B50" s="10">
        <v>1692.86</v>
      </c>
      <c r="C50" s="10">
        <v>1698.68</v>
      </c>
      <c r="D50" s="10">
        <v>1708.18</v>
      </c>
      <c r="E50" s="10">
        <v>1741.88</v>
      </c>
    </row>
    <row r="51" spans="1:5" x14ac:dyDescent="0.25">
      <c r="A51" s="9" t="s">
        <v>81</v>
      </c>
      <c r="B51" s="10">
        <v>17849.060000000001</v>
      </c>
      <c r="C51" s="10">
        <v>13447.890000000001</v>
      </c>
      <c r="D51" s="10">
        <v>11817.6</v>
      </c>
      <c r="E51" s="10">
        <v>15158.289999999999</v>
      </c>
    </row>
    <row r="52" spans="1:5" x14ac:dyDescent="0.25">
      <c r="A52" s="9" t="s">
        <v>82</v>
      </c>
      <c r="B52" s="10">
        <v>2420.15</v>
      </c>
      <c r="C52" s="10">
        <v>1592.01</v>
      </c>
      <c r="D52" s="10">
        <v>1521.6100000000001</v>
      </c>
      <c r="E52" s="10">
        <v>1551.6100000000001</v>
      </c>
    </row>
    <row r="53" spans="1:5" x14ac:dyDescent="0.25">
      <c r="A53" s="9" t="s">
        <v>86</v>
      </c>
      <c r="B53" s="10">
        <v>7663.49</v>
      </c>
      <c r="C53" s="10">
        <v>7690.25</v>
      </c>
      <c r="D53" s="10">
        <v>7693.04</v>
      </c>
      <c r="E53" s="10">
        <v>27171.77</v>
      </c>
    </row>
    <row r="54" spans="1:5" x14ac:dyDescent="0.25">
      <c r="A54" s="9" t="s">
        <v>87</v>
      </c>
      <c r="B54" s="10">
        <v>1892.4899999999998</v>
      </c>
      <c r="C54" s="10">
        <v>873.78</v>
      </c>
      <c r="D54" s="10">
        <v>879.03</v>
      </c>
      <c r="E54" s="10">
        <v>870.4</v>
      </c>
    </row>
    <row r="55" spans="1:5" x14ac:dyDescent="0.25">
      <c r="A55" s="9" t="s">
        <v>324</v>
      </c>
      <c r="B55" s="10">
        <v>1577.4</v>
      </c>
      <c r="C55" s="10">
        <v>1582.26</v>
      </c>
      <c r="D55" s="10">
        <v>1591.6</v>
      </c>
      <c r="E55" s="10">
        <v>1622.72</v>
      </c>
    </row>
    <row r="56" spans="1:5" x14ac:dyDescent="0.25">
      <c r="A56" s="9" t="s">
        <v>89</v>
      </c>
      <c r="B56" s="10">
        <v>4325.7000000000007</v>
      </c>
      <c r="C56" s="10">
        <v>4584.28</v>
      </c>
      <c r="D56" s="10">
        <v>4180.9500000000007</v>
      </c>
      <c r="E56" s="10">
        <v>4263.54</v>
      </c>
    </row>
    <row r="57" spans="1:5" x14ac:dyDescent="0.25">
      <c r="A57" s="9" t="s">
        <v>90</v>
      </c>
      <c r="B57" s="10">
        <v>474.75</v>
      </c>
      <c r="C57" s="10">
        <v>476.26</v>
      </c>
      <c r="D57" s="10">
        <v>479.06</v>
      </c>
      <c r="E57" s="10">
        <v>488.11</v>
      </c>
    </row>
    <row r="58" spans="1:5" x14ac:dyDescent="0.25">
      <c r="A58" s="9" t="s">
        <v>91</v>
      </c>
      <c r="B58" s="10">
        <v>305907.31</v>
      </c>
      <c r="C58" s="10">
        <v>678736.95000000007</v>
      </c>
      <c r="D58" s="10">
        <v>714673.70999999985</v>
      </c>
      <c r="E58" s="10">
        <v>534578.44999999995</v>
      </c>
    </row>
    <row r="59" spans="1:5" x14ac:dyDescent="0.25">
      <c r="A59" s="9" t="s">
        <v>92</v>
      </c>
      <c r="B59" s="10">
        <v>2949</v>
      </c>
      <c r="C59" s="10">
        <v>3389.39</v>
      </c>
      <c r="D59" s="10">
        <v>2975.7</v>
      </c>
      <c r="E59" s="10">
        <v>3034.2</v>
      </c>
    </row>
    <row r="60" spans="1:5" x14ac:dyDescent="0.25">
      <c r="A60" s="9" t="s">
        <v>95</v>
      </c>
      <c r="B60" s="10"/>
      <c r="C60" s="10">
        <v>1259.49</v>
      </c>
      <c r="D60" s="10">
        <v>4222.99</v>
      </c>
      <c r="E60" s="10">
        <v>4306.16</v>
      </c>
    </row>
    <row r="61" spans="1:5" x14ac:dyDescent="0.25">
      <c r="A61" s="9" t="s">
        <v>97</v>
      </c>
      <c r="B61" s="10">
        <v>1868.39</v>
      </c>
      <c r="C61" s="10"/>
      <c r="D61" s="10"/>
      <c r="E61" s="10"/>
    </row>
    <row r="62" spans="1:5" x14ac:dyDescent="0.25">
      <c r="A62" s="9" t="s">
        <v>99</v>
      </c>
      <c r="B62" s="10">
        <v>12443.830000000004</v>
      </c>
      <c r="C62" s="10">
        <v>8261.6599999999962</v>
      </c>
      <c r="D62" s="10">
        <v>3709.139999999999</v>
      </c>
      <c r="E62" s="10">
        <v>3778.2699999999991</v>
      </c>
    </row>
    <row r="63" spans="1:5" x14ac:dyDescent="0.25">
      <c r="A63" s="9" t="s">
        <v>100</v>
      </c>
      <c r="B63" s="10">
        <v>1574.05</v>
      </c>
      <c r="C63" s="10">
        <v>1682.75</v>
      </c>
      <c r="D63" s="10">
        <v>1587.76</v>
      </c>
      <c r="E63" s="10">
        <v>1619.48</v>
      </c>
    </row>
    <row r="64" spans="1:5" x14ac:dyDescent="0.25">
      <c r="A64" s="9" t="s">
        <v>101</v>
      </c>
      <c r="B64" s="10">
        <v>647.47</v>
      </c>
      <c r="C64" s="10">
        <v>858.65000000000009</v>
      </c>
      <c r="D64" s="10">
        <v>653.54999999999995</v>
      </c>
      <c r="E64" s="10">
        <v>666.34</v>
      </c>
    </row>
    <row r="65" spans="1:5" x14ac:dyDescent="0.25">
      <c r="A65" s="9" t="s">
        <v>102</v>
      </c>
      <c r="B65" s="10">
        <v>1274.96</v>
      </c>
      <c r="C65" s="10">
        <v>1279.1300000000001</v>
      </c>
      <c r="D65" s="10">
        <v>1286.33</v>
      </c>
      <c r="E65" s="10">
        <v>1311.91</v>
      </c>
    </row>
    <row r="66" spans="1:5" x14ac:dyDescent="0.25">
      <c r="A66" s="9" t="s">
        <v>103</v>
      </c>
      <c r="B66" s="10">
        <v>2498.58</v>
      </c>
      <c r="C66" s="10">
        <v>2511.16</v>
      </c>
      <c r="D66" s="10">
        <v>2521.08</v>
      </c>
      <c r="E66" s="10">
        <v>2570.94</v>
      </c>
    </row>
    <row r="67" spans="1:5" x14ac:dyDescent="0.25">
      <c r="A67" s="9" t="s">
        <v>104</v>
      </c>
      <c r="B67" s="10">
        <v>119.05</v>
      </c>
      <c r="C67" s="10">
        <v>849.49</v>
      </c>
      <c r="D67" s="10">
        <v>2234.3300000000004</v>
      </c>
      <c r="E67" s="10">
        <v>121.28</v>
      </c>
    </row>
    <row r="68" spans="1:5" x14ac:dyDescent="0.25">
      <c r="A68" s="9" t="s">
        <v>105</v>
      </c>
      <c r="B68" s="10"/>
      <c r="C68" s="10"/>
      <c r="D68" s="10">
        <v>181.14</v>
      </c>
      <c r="E68" s="10">
        <v>184.78</v>
      </c>
    </row>
    <row r="69" spans="1:5" x14ac:dyDescent="0.25">
      <c r="A69" s="9" t="s">
        <v>106</v>
      </c>
      <c r="B69" s="10">
        <v>12344.230000000001</v>
      </c>
      <c r="C69" s="10">
        <v>12590.58</v>
      </c>
      <c r="D69" s="10">
        <v>12661.18</v>
      </c>
      <c r="E69" s="10">
        <v>12910.630000000001</v>
      </c>
    </row>
    <row r="70" spans="1:5" x14ac:dyDescent="0.25">
      <c r="A70" s="9" t="s">
        <v>108</v>
      </c>
      <c r="B70" s="10">
        <v>1478.92</v>
      </c>
      <c r="C70" s="10">
        <v>1622.9</v>
      </c>
      <c r="D70" s="10">
        <v>900.05</v>
      </c>
      <c r="E70" s="10">
        <v>917.67</v>
      </c>
    </row>
    <row r="71" spans="1:5" x14ac:dyDescent="0.25">
      <c r="A71" s="9" t="s">
        <v>110</v>
      </c>
      <c r="B71" s="10">
        <v>33122.659999999996</v>
      </c>
      <c r="C71" s="10">
        <v>47996.500000000007</v>
      </c>
      <c r="D71" s="10">
        <v>26429.21000000001</v>
      </c>
      <c r="E71" s="10">
        <v>26810.340000000004</v>
      </c>
    </row>
    <row r="72" spans="1:5" x14ac:dyDescent="0.25">
      <c r="A72" s="9" t="s">
        <v>112</v>
      </c>
      <c r="B72" s="10">
        <v>100128.50000000003</v>
      </c>
      <c r="C72" s="10">
        <v>100596.1099999999</v>
      </c>
      <c r="D72" s="10">
        <v>74307.78</v>
      </c>
      <c r="E72" s="10">
        <v>75774.960000000006</v>
      </c>
    </row>
    <row r="73" spans="1:5" x14ac:dyDescent="0.25">
      <c r="A73" s="9" t="s">
        <v>116</v>
      </c>
      <c r="B73" s="10">
        <v>4573.24</v>
      </c>
      <c r="C73" s="10">
        <v>3025.06</v>
      </c>
      <c r="D73" s="10">
        <v>2057.94</v>
      </c>
      <c r="E73" s="10">
        <v>1380.12</v>
      </c>
    </row>
    <row r="74" spans="1:5" x14ac:dyDescent="0.25">
      <c r="A74" s="9" t="s">
        <v>118</v>
      </c>
      <c r="B74" s="10">
        <v>212.95</v>
      </c>
      <c r="C74" s="10">
        <v>213.88</v>
      </c>
      <c r="D74" s="10">
        <v>214.81</v>
      </c>
      <c r="E74" s="10">
        <v>218.89</v>
      </c>
    </row>
    <row r="75" spans="1:5" x14ac:dyDescent="0.25">
      <c r="A75" s="9" t="s">
        <v>120</v>
      </c>
      <c r="B75" s="10">
        <v>316.79000000000002</v>
      </c>
      <c r="C75" s="10">
        <v>317.86</v>
      </c>
      <c r="D75" s="10">
        <v>319.58999999999997</v>
      </c>
      <c r="E75" s="10">
        <v>326.05</v>
      </c>
    </row>
    <row r="76" spans="1:5" x14ac:dyDescent="0.25">
      <c r="A76" s="9" t="s">
        <v>122</v>
      </c>
      <c r="B76" s="10">
        <v>5476.6799999999994</v>
      </c>
      <c r="C76" s="10">
        <v>5009.9799999999996</v>
      </c>
      <c r="D76" s="10">
        <v>5038.0599999999995</v>
      </c>
      <c r="E76" s="10">
        <v>5137.58</v>
      </c>
    </row>
    <row r="77" spans="1:5" x14ac:dyDescent="0.25">
      <c r="A77" s="9" t="s">
        <v>124</v>
      </c>
      <c r="B77" s="10">
        <v>1752.47</v>
      </c>
      <c r="C77" s="10">
        <v>1184.5900000000001</v>
      </c>
      <c r="D77" s="10">
        <v>1167.68</v>
      </c>
      <c r="E77" s="10">
        <v>6256.9800000000005</v>
      </c>
    </row>
    <row r="78" spans="1:5" x14ac:dyDescent="0.25">
      <c r="A78" s="9" t="s">
        <v>127</v>
      </c>
      <c r="B78" s="10">
        <v>481.71</v>
      </c>
      <c r="C78" s="10">
        <v>2614.88</v>
      </c>
      <c r="D78" s="10">
        <v>486.14</v>
      </c>
      <c r="E78" s="10">
        <v>495.63</v>
      </c>
    </row>
    <row r="79" spans="1:5" x14ac:dyDescent="0.25">
      <c r="A79" s="9" t="s">
        <v>129</v>
      </c>
      <c r="B79" s="10">
        <v>4839.13</v>
      </c>
      <c r="C79" s="10">
        <v>5615.4600000000009</v>
      </c>
      <c r="D79" s="10">
        <v>2488.6800000000003</v>
      </c>
      <c r="E79" s="10">
        <v>2537.6799999999998</v>
      </c>
    </row>
    <row r="80" spans="1:5" x14ac:dyDescent="0.25">
      <c r="A80" s="9" t="s">
        <v>132</v>
      </c>
      <c r="B80" s="10"/>
      <c r="C80" s="10"/>
      <c r="D80" s="10">
        <v>1847.97</v>
      </c>
      <c r="E80" s="10"/>
    </row>
    <row r="81" spans="1:5" x14ac:dyDescent="0.25">
      <c r="A81" s="9" t="s">
        <v>134</v>
      </c>
      <c r="B81" s="10">
        <v>25063.59</v>
      </c>
      <c r="C81" s="10">
        <v>53081.4</v>
      </c>
      <c r="D81" s="10">
        <v>55269.56</v>
      </c>
      <c r="E81" s="10">
        <v>50199.250000000007</v>
      </c>
    </row>
    <row r="82" spans="1:5" x14ac:dyDescent="0.25">
      <c r="A82" s="9" t="s">
        <v>135</v>
      </c>
      <c r="B82" s="10">
        <v>384.33</v>
      </c>
      <c r="C82" s="10">
        <v>1475.64</v>
      </c>
      <c r="D82" s="10">
        <v>378.52</v>
      </c>
      <c r="E82" s="10">
        <v>385.73</v>
      </c>
    </row>
    <row r="83" spans="1:5" x14ac:dyDescent="0.25">
      <c r="A83" s="9" t="s">
        <v>137</v>
      </c>
      <c r="B83" s="10">
        <v>1609.14</v>
      </c>
      <c r="C83" s="10">
        <v>1614.2</v>
      </c>
      <c r="D83" s="10">
        <v>10141.43</v>
      </c>
      <c r="E83" s="10">
        <v>10340.560000000001</v>
      </c>
    </row>
    <row r="84" spans="1:5" x14ac:dyDescent="0.25">
      <c r="A84" s="9" t="s">
        <v>138</v>
      </c>
      <c r="B84" s="10">
        <v>258.07</v>
      </c>
      <c r="C84" s="10">
        <v>260.13</v>
      </c>
      <c r="D84" s="10">
        <v>260.77999999999997</v>
      </c>
      <c r="E84" s="10">
        <v>266.09999999999997</v>
      </c>
    </row>
    <row r="85" spans="1:5" x14ac:dyDescent="0.25">
      <c r="A85" s="9" t="s">
        <v>140</v>
      </c>
      <c r="B85" s="10">
        <v>41234.380000000005</v>
      </c>
      <c r="C85" s="10">
        <v>41236.15</v>
      </c>
      <c r="D85" s="10">
        <v>179918.18</v>
      </c>
      <c r="E85" s="10">
        <v>55628.109999999993</v>
      </c>
    </row>
    <row r="86" spans="1:5" x14ac:dyDescent="0.25">
      <c r="A86" s="9" t="s">
        <v>141</v>
      </c>
      <c r="B86" s="10">
        <v>12526.77</v>
      </c>
      <c r="C86" s="10">
        <v>13576.269999999999</v>
      </c>
      <c r="D86" s="10">
        <v>10333.75</v>
      </c>
      <c r="E86" s="10">
        <v>10429.32</v>
      </c>
    </row>
    <row r="87" spans="1:5" x14ac:dyDescent="0.25">
      <c r="A87" s="9" t="s">
        <v>142</v>
      </c>
      <c r="B87" s="10">
        <v>4347.25</v>
      </c>
      <c r="C87" s="10">
        <v>3093.08</v>
      </c>
      <c r="D87" s="10">
        <v>9375.7999999999993</v>
      </c>
      <c r="E87" s="10">
        <v>9560.56</v>
      </c>
    </row>
    <row r="88" spans="1:5" x14ac:dyDescent="0.25">
      <c r="A88" s="9" t="s">
        <v>147</v>
      </c>
      <c r="B88" s="10">
        <v>7033.26</v>
      </c>
      <c r="C88" s="10">
        <v>7280.83</v>
      </c>
      <c r="D88" s="10">
        <v>5287.68</v>
      </c>
      <c r="E88" s="10">
        <v>5392.16</v>
      </c>
    </row>
    <row r="89" spans="1:5" x14ac:dyDescent="0.25">
      <c r="A89" s="9" t="s">
        <v>148</v>
      </c>
      <c r="B89" s="10">
        <v>21149.000000000004</v>
      </c>
      <c r="C89" s="10">
        <v>6460.1099999999988</v>
      </c>
      <c r="D89" s="10">
        <v>2067.04</v>
      </c>
      <c r="E89" s="10">
        <v>2107.71</v>
      </c>
    </row>
    <row r="90" spans="1:5" x14ac:dyDescent="0.25">
      <c r="A90" s="9" t="s">
        <v>152</v>
      </c>
      <c r="B90" s="10">
        <v>1831.35</v>
      </c>
      <c r="C90" s="10">
        <v>1782.96</v>
      </c>
      <c r="D90" s="10">
        <v>1793.32</v>
      </c>
      <c r="E90" s="10">
        <v>1828.51</v>
      </c>
    </row>
    <row r="91" spans="1:5" x14ac:dyDescent="0.25">
      <c r="A91" s="9" t="s">
        <v>153</v>
      </c>
      <c r="B91" s="10">
        <v>2200.65</v>
      </c>
      <c r="C91" s="10">
        <v>2773.05</v>
      </c>
      <c r="D91" s="10">
        <v>2331.9</v>
      </c>
      <c r="E91" s="10">
        <v>1181.9000000000001</v>
      </c>
    </row>
    <row r="92" spans="1:5" x14ac:dyDescent="0.25">
      <c r="A92" s="9" t="s">
        <v>155</v>
      </c>
      <c r="B92" s="10">
        <v>333.38</v>
      </c>
      <c r="C92" s="10">
        <v>334.25</v>
      </c>
      <c r="D92" s="10">
        <v>336</v>
      </c>
      <c r="E92" s="10">
        <v>343</v>
      </c>
    </row>
    <row r="93" spans="1:5" x14ac:dyDescent="0.25">
      <c r="A93" s="9" t="s">
        <v>156</v>
      </c>
      <c r="B93" s="10">
        <v>826165.5299999998</v>
      </c>
      <c r="C93" s="10">
        <v>885345.3</v>
      </c>
      <c r="D93" s="10">
        <v>878284.21999999986</v>
      </c>
      <c r="E93" s="10">
        <v>873719.83000000019</v>
      </c>
    </row>
    <row r="94" spans="1:5" x14ac:dyDescent="0.25">
      <c r="A94" s="9" t="s">
        <v>157</v>
      </c>
      <c r="B94" s="10"/>
      <c r="C94" s="10">
        <v>5383.68</v>
      </c>
      <c r="D94" s="10"/>
      <c r="E94" s="10"/>
    </row>
    <row r="95" spans="1:5" x14ac:dyDescent="0.25">
      <c r="A95" s="9" t="s">
        <v>158</v>
      </c>
      <c r="B95" s="10">
        <v>41196.509999999995</v>
      </c>
      <c r="C95" s="10">
        <v>40652.629999999997</v>
      </c>
      <c r="D95" s="10">
        <v>40875.78</v>
      </c>
      <c r="E95" s="10"/>
    </row>
    <row r="96" spans="1:5" x14ac:dyDescent="0.25">
      <c r="A96" s="9" t="s">
        <v>159</v>
      </c>
      <c r="B96" s="10">
        <v>7152.99</v>
      </c>
      <c r="C96" s="10">
        <v>11433.369999999999</v>
      </c>
      <c r="D96" s="10">
        <v>11460.84</v>
      </c>
      <c r="E96" s="10">
        <v>11686.3</v>
      </c>
    </row>
    <row r="97" spans="1:5" x14ac:dyDescent="0.25">
      <c r="A97" s="9" t="s">
        <v>160</v>
      </c>
      <c r="B97" s="10">
        <v>1334.59</v>
      </c>
      <c r="C97" s="10">
        <v>1339.03</v>
      </c>
      <c r="D97" s="10">
        <v>1346.93</v>
      </c>
      <c r="E97" s="10">
        <v>1373.25</v>
      </c>
    </row>
    <row r="98" spans="1:5" x14ac:dyDescent="0.25">
      <c r="A98" s="9" t="s">
        <v>161</v>
      </c>
      <c r="B98" s="10">
        <v>13576.270000000002</v>
      </c>
      <c r="C98" s="10">
        <v>17054.510000000002</v>
      </c>
      <c r="D98" s="10">
        <v>11417.58</v>
      </c>
      <c r="E98" s="10">
        <v>11642.86</v>
      </c>
    </row>
    <row r="99" spans="1:5" x14ac:dyDescent="0.25">
      <c r="A99" s="9" t="s">
        <v>163</v>
      </c>
      <c r="B99" s="10">
        <v>3868.3999999999996</v>
      </c>
      <c r="C99" s="10">
        <v>3712.26</v>
      </c>
      <c r="D99" s="10">
        <v>3817.38</v>
      </c>
      <c r="E99" s="10">
        <v>4326.57</v>
      </c>
    </row>
    <row r="100" spans="1:5" x14ac:dyDescent="0.25">
      <c r="A100" s="9" t="s">
        <v>165</v>
      </c>
      <c r="B100" s="10"/>
      <c r="C100" s="10"/>
      <c r="D100" s="10">
        <v>860.66</v>
      </c>
      <c r="E100" s="10">
        <v>878.02</v>
      </c>
    </row>
    <row r="101" spans="1:5" x14ac:dyDescent="0.25">
      <c r="A101" s="9" t="s">
        <v>166</v>
      </c>
      <c r="B101" s="10">
        <v>22758.59</v>
      </c>
      <c r="C101" s="10">
        <v>23072.600000000002</v>
      </c>
      <c r="D101" s="10">
        <v>22279.379999999997</v>
      </c>
      <c r="E101" s="10">
        <v>22665.629999999997</v>
      </c>
    </row>
    <row r="102" spans="1:5" x14ac:dyDescent="0.25">
      <c r="A102" s="9" t="s">
        <v>167</v>
      </c>
      <c r="B102" s="10">
        <v>32928.94</v>
      </c>
      <c r="C102" s="10">
        <v>33841.5</v>
      </c>
      <c r="D102" s="10">
        <v>33166.490000000005</v>
      </c>
      <c r="E102" s="10">
        <v>33819.460000000006</v>
      </c>
    </row>
    <row r="103" spans="1:5" x14ac:dyDescent="0.25">
      <c r="A103" s="9" t="s">
        <v>168</v>
      </c>
      <c r="B103" s="10">
        <v>893.57</v>
      </c>
      <c r="C103" s="10">
        <v>896.4</v>
      </c>
      <c r="D103" s="10">
        <v>901.48</v>
      </c>
      <c r="E103" s="10">
        <v>919.36</v>
      </c>
    </row>
    <row r="104" spans="1:5" x14ac:dyDescent="0.25">
      <c r="A104" s="9" t="s">
        <v>172</v>
      </c>
      <c r="B104" s="10">
        <v>944.96</v>
      </c>
      <c r="C104" s="10">
        <v>948.41</v>
      </c>
      <c r="D104" s="10">
        <v>953.58</v>
      </c>
      <c r="E104" s="10">
        <v>972.56</v>
      </c>
    </row>
    <row r="105" spans="1:5" x14ac:dyDescent="0.25">
      <c r="A105" s="9" t="s">
        <v>174</v>
      </c>
      <c r="B105" s="10">
        <v>3351.3399999999997</v>
      </c>
      <c r="C105" s="10">
        <v>3362.21</v>
      </c>
      <c r="D105" s="10">
        <v>3381.0699999999997</v>
      </c>
      <c r="E105" s="10">
        <v>3447.7</v>
      </c>
    </row>
    <row r="106" spans="1:5" x14ac:dyDescent="0.25">
      <c r="A106" s="9" t="s">
        <v>175</v>
      </c>
      <c r="B106" s="10">
        <v>40957.009999999995</v>
      </c>
      <c r="C106" s="10">
        <v>40664.539999999994</v>
      </c>
      <c r="D106" s="10">
        <v>40893.279999999999</v>
      </c>
      <c r="E106" s="10">
        <v>41699.319999999992</v>
      </c>
    </row>
    <row r="107" spans="1:5" x14ac:dyDescent="0.25">
      <c r="A107" s="9" t="s">
        <v>325</v>
      </c>
      <c r="B107" s="10">
        <v>360.71</v>
      </c>
      <c r="C107" s="10">
        <v>389.22</v>
      </c>
      <c r="D107" s="10">
        <v>452.95</v>
      </c>
      <c r="E107" s="10">
        <v>461.53</v>
      </c>
    </row>
    <row r="108" spans="1:5" x14ac:dyDescent="0.25">
      <c r="A108" s="9" t="s">
        <v>177</v>
      </c>
      <c r="B108" s="10">
        <v>19652.87</v>
      </c>
      <c r="C108" s="10">
        <v>19719.2</v>
      </c>
      <c r="D108" s="10">
        <v>23725.329999999998</v>
      </c>
      <c r="E108" s="10">
        <v>18857.57</v>
      </c>
    </row>
    <row r="109" spans="1:5" x14ac:dyDescent="0.25">
      <c r="A109" s="9" t="s">
        <v>178</v>
      </c>
      <c r="B109" s="10">
        <v>271.72000000000003</v>
      </c>
      <c r="C109" s="10">
        <v>272.36</v>
      </c>
      <c r="D109" s="10">
        <v>273.88</v>
      </c>
      <c r="E109" s="10">
        <v>279.31</v>
      </c>
    </row>
    <row r="110" spans="1:5" x14ac:dyDescent="0.25">
      <c r="A110" s="9" t="s">
        <v>179</v>
      </c>
      <c r="B110" s="10">
        <v>76698.05</v>
      </c>
      <c r="C110" s="10">
        <v>95940.03</v>
      </c>
      <c r="D110" s="10">
        <v>86649.68</v>
      </c>
      <c r="E110" s="10">
        <v>109749.7</v>
      </c>
    </row>
    <row r="111" spans="1:5" x14ac:dyDescent="0.25">
      <c r="A111" s="9" t="s">
        <v>180</v>
      </c>
      <c r="B111" s="10">
        <v>79.180000000000007</v>
      </c>
      <c r="C111" s="10">
        <v>122.33</v>
      </c>
      <c r="D111" s="10">
        <v>80.040000000000006</v>
      </c>
      <c r="E111" s="10">
        <v>81.430000000000007</v>
      </c>
    </row>
    <row r="112" spans="1:5" x14ac:dyDescent="0.25">
      <c r="A112" s="9" t="s">
        <v>181</v>
      </c>
      <c r="B112" s="10">
        <v>12059.029999999999</v>
      </c>
      <c r="C112" s="10">
        <v>10781.38</v>
      </c>
      <c r="D112" s="10">
        <v>10072.74</v>
      </c>
      <c r="E112" s="10">
        <v>10141.549999999999</v>
      </c>
    </row>
    <row r="113" spans="1:5" x14ac:dyDescent="0.25">
      <c r="A113" s="9" t="s">
        <v>182</v>
      </c>
      <c r="B113" s="10"/>
      <c r="C113" s="10">
        <v>32.81</v>
      </c>
      <c r="D113" s="10">
        <v>32.81</v>
      </c>
      <c r="E113" s="10">
        <v>33.620000000000005</v>
      </c>
    </row>
    <row r="114" spans="1:5" x14ac:dyDescent="0.25">
      <c r="A114" s="9" t="s">
        <v>184</v>
      </c>
      <c r="B114" s="10">
        <v>1796.19</v>
      </c>
      <c r="C114" s="10">
        <v>1802.23</v>
      </c>
      <c r="D114" s="10">
        <v>1812.36</v>
      </c>
      <c r="E114" s="10">
        <v>1847.91</v>
      </c>
    </row>
    <row r="115" spans="1:5" x14ac:dyDescent="0.25">
      <c r="A115" s="9" t="s">
        <v>185</v>
      </c>
      <c r="B115" s="10">
        <v>1034.44</v>
      </c>
      <c r="C115" s="10">
        <v>1037.97</v>
      </c>
      <c r="D115" s="10">
        <v>1043.8499999999999</v>
      </c>
      <c r="E115" s="10">
        <v>1064.3800000000001</v>
      </c>
    </row>
    <row r="116" spans="1:5" x14ac:dyDescent="0.25">
      <c r="A116" s="9" t="s">
        <v>186</v>
      </c>
      <c r="B116" s="10">
        <v>8058.0599999999995</v>
      </c>
      <c r="C116" s="10">
        <v>9258.81</v>
      </c>
      <c r="D116" s="10">
        <v>8130.48</v>
      </c>
      <c r="E116" s="10">
        <v>8290.67</v>
      </c>
    </row>
    <row r="117" spans="1:5" x14ac:dyDescent="0.25">
      <c r="A117" s="9" t="s">
        <v>187</v>
      </c>
      <c r="B117" s="10">
        <v>9969.340000000002</v>
      </c>
      <c r="C117" s="10">
        <v>27778.059999999998</v>
      </c>
      <c r="D117" s="10">
        <v>9490.590000000002</v>
      </c>
      <c r="E117" s="10">
        <v>23865.22</v>
      </c>
    </row>
    <row r="118" spans="1:5" x14ac:dyDescent="0.25">
      <c r="A118" s="9" t="s">
        <v>190</v>
      </c>
      <c r="B118" s="10">
        <v>22774.97000000011</v>
      </c>
      <c r="C118" s="10">
        <v>25442.190000000108</v>
      </c>
      <c r="D118" s="10">
        <v>24762.720000000099</v>
      </c>
      <c r="E118" s="10">
        <v>24026.209999999981</v>
      </c>
    </row>
    <row r="119" spans="1:5" x14ac:dyDescent="0.25">
      <c r="A119" s="9" t="s">
        <v>192</v>
      </c>
      <c r="B119" s="10">
        <v>35969.550000000003</v>
      </c>
      <c r="C119" s="10">
        <v>38869.299999999981</v>
      </c>
      <c r="D119" s="10">
        <v>31418.149999999998</v>
      </c>
      <c r="E119" s="10">
        <v>36558.499999999993</v>
      </c>
    </row>
    <row r="120" spans="1:5" x14ac:dyDescent="0.25">
      <c r="A120" s="9" t="s">
        <v>194</v>
      </c>
      <c r="B120" s="10">
        <v>2940.8</v>
      </c>
      <c r="C120" s="10">
        <v>5237.09</v>
      </c>
      <c r="D120" s="10">
        <v>5253.6200000000008</v>
      </c>
      <c r="E120" s="10"/>
    </row>
    <row r="121" spans="1:5" x14ac:dyDescent="0.25">
      <c r="A121" s="9" t="s">
        <v>195</v>
      </c>
      <c r="B121" s="10">
        <v>7307.1</v>
      </c>
      <c r="C121" s="10">
        <v>7175.73</v>
      </c>
      <c r="D121" s="10">
        <v>11951.37</v>
      </c>
      <c r="E121" s="10">
        <v>12186.06</v>
      </c>
    </row>
    <row r="122" spans="1:5" x14ac:dyDescent="0.25">
      <c r="A122" s="9" t="s">
        <v>196</v>
      </c>
      <c r="B122" s="10">
        <v>5972.28</v>
      </c>
      <c r="C122" s="10">
        <v>4550.7299999999996</v>
      </c>
      <c r="D122" s="10">
        <v>4261.3</v>
      </c>
      <c r="E122" s="10">
        <v>3258.59</v>
      </c>
    </row>
    <row r="123" spans="1:5" x14ac:dyDescent="0.25">
      <c r="A123" s="9" t="s">
        <v>200</v>
      </c>
      <c r="B123" s="10">
        <v>3793.1800000000003</v>
      </c>
      <c r="C123" s="10">
        <v>3805.51</v>
      </c>
      <c r="D123" s="10">
        <v>3827.13</v>
      </c>
      <c r="E123" s="10">
        <v>3832.58</v>
      </c>
    </row>
    <row r="124" spans="1:5" x14ac:dyDescent="0.25">
      <c r="A124" s="9" t="s">
        <v>203</v>
      </c>
      <c r="B124" s="10">
        <v>3217.0600000000004</v>
      </c>
      <c r="C124" s="10">
        <v>3139.6099999999997</v>
      </c>
      <c r="D124" s="10">
        <v>3157.02</v>
      </c>
      <c r="E124" s="10">
        <v>3219.3199999999997</v>
      </c>
    </row>
    <row r="125" spans="1:5" x14ac:dyDescent="0.25">
      <c r="A125" s="9" t="s">
        <v>204</v>
      </c>
      <c r="B125" s="10">
        <v>300453.81</v>
      </c>
      <c r="C125" s="10">
        <v>303693.91000000003</v>
      </c>
      <c r="D125" s="10">
        <v>319682.75000000006</v>
      </c>
      <c r="E125" s="10">
        <v>292879.6100000001</v>
      </c>
    </row>
    <row r="126" spans="1:5" x14ac:dyDescent="0.25">
      <c r="A126" s="9" t="s">
        <v>205</v>
      </c>
      <c r="B126" s="10">
        <v>8501.23</v>
      </c>
      <c r="C126" s="10">
        <v>30165.989999999998</v>
      </c>
      <c r="D126" s="10">
        <v>23409.319999999996</v>
      </c>
      <c r="E126" s="10">
        <v>23870.37</v>
      </c>
    </row>
    <row r="127" spans="1:5" x14ac:dyDescent="0.25">
      <c r="A127" s="9" t="s">
        <v>206</v>
      </c>
      <c r="B127" s="10">
        <v>2899</v>
      </c>
      <c r="C127" s="10">
        <v>3017.3700000000003</v>
      </c>
      <c r="D127" s="10">
        <v>2925.15</v>
      </c>
      <c r="E127" s="10">
        <v>2982.84</v>
      </c>
    </row>
    <row r="128" spans="1:5" x14ac:dyDescent="0.25">
      <c r="A128" s="9" t="s">
        <v>208</v>
      </c>
      <c r="B128" s="10">
        <v>7384.9900000000007</v>
      </c>
      <c r="C128" s="10">
        <v>7111.8899999999994</v>
      </c>
      <c r="D128" s="10">
        <v>7127.26</v>
      </c>
      <c r="E128" s="10">
        <v>4011.1800000000003</v>
      </c>
    </row>
    <row r="129" spans="1:5" x14ac:dyDescent="0.25">
      <c r="A129" s="9" t="s">
        <v>209</v>
      </c>
      <c r="B129" s="10">
        <v>12.56</v>
      </c>
      <c r="C129" s="10">
        <v>41.32</v>
      </c>
      <c r="D129" s="10"/>
      <c r="E129" s="10"/>
    </row>
    <row r="130" spans="1:5" x14ac:dyDescent="0.25">
      <c r="A130" s="9" t="s">
        <v>210</v>
      </c>
      <c r="B130" s="10">
        <v>11708.43</v>
      </c>
      <c r="C130" s="10">
        <v>873.49</v>
      </c>
      <c r="D130" s="10">
        <v>1199.44</v>
      </c>
      <c r="E130" s="10">
        <v>11592.68</v>
      </c>
    </row>
    <row r="131" spans="1:5" x14ac:dyDescent="0.25">
      <c r="A131" s="9" t="s">
        <v>214</v>
      </c>
      <c r="B131" s="10">
        <v>1669.32</v>
      </c>
      <c r="C131" s="10">
        <v>1391.21</v>
      </c>
      <c r="D131" s="10">
        <v>1398.9</v>
      </c>
      <c r="E131" s="10">
        <v>1426.67</v>
      </c>
    </row>
    <row r="132" spans="1:5" x14ac:dyDescent="0.25">
      <c r="A132" s="9" t="s">
        <v>215</v>
      </c>
      <c r="B132" s="10">
        <v>9425.51</v>
      </c>
      <c r="C132" s="10">
        <v>2628.4799999999996</v>
      </c>
      <c r="D132" s="10">
        <v>2642.4199999999996</v>
      </c>
      <c r="E132" s="10">
        <v>5356.4000000000005</v>
      </c>
    </row>
    <row r="133" spans="1:5" x14ac:dyDescent="0.25">
      <c r="A133" s="9" t="s">
        <v>216</v>
      </c>
      <c r="B133" s="10">
        <v>15589.82</v>
      </c>
      <c r="C133" s="10">
        <v>11818.02</v>
      </c>
      <c r="D133" s="10">
        <v>9740.25</v>
      </c>
      <c r="E133" s="10">
        <v>4048.79</v>
      </c>
    </row>
    <row r="134" spans="1:5" x14ac:dyDescent="0.25">
      <c r="A134" s="9" t="s">
        <v>217</v>
      </c>
      <c r="B134" s="10">
        <v>581.12</v>
      </c>
      <c r="C134" s="10">
        <v>536.14</v>
      </c>
      <c r="D134" s="10">
        <v>2000.5699999999997</v>
      </c>
      <c r="E134" s="10">
        <v>1900.26</v>
      </c>
    </row>
    <row r="135" spans="1:5" x14ac:dyDescent="0.25">
      <c r="A135" s="9" t="s">
        <v>220</v>
      </c>
      <c r="B135" s="10">
        <v>189.78</v>
      </c>
      <c r="C135" s="10">
        <v>672.38</v>
      </c>
      <c r="D135" s="10">
        <v>838.75</v>
      </c>
      <c r="E135" s="10">
        <v>829.84</v>
      </c>
    </row>
    <row r="136" spans="1:5" x14ac:dyDescent="0.25">
      <c r="A136" s="9" t="s">
        <v>221</v>
      </c>
      <c r="B136" s="10">
        <v>1053.3400000000001</v>
      </c>
      <c r="C136" s="10">
        <v>5574.34</v>
      </c>
      <c r="D136" s="10">
        <v>5111.1400000000003</v>
      </c>
      <c r="E136" s="10">
        <v>5210.96</v>
      </c>
    </row>
    <row r="137" spans="1:5" x14ac:dyDescent="0.25">
      <c r="A137" s="9" t="s">
        <v>223</v>
      </c>
      <c r="B137" s="10">
        <v>1783.98</v>
      </c>
      <c r="C137" s="10">
        <v>1660.9</v>
      </c>
      <c r="D137" s="10">
        <v>1670.14</v>
      </c>
      <c r="E137" s="10">
        <v>1702.93</v>
      </c>
    </row>
    <row r="138" spans="1:5" x14ac:dyDescent="0.25">
      <c r="A138" s="9" t="s">
        <v>224</v>
      </c>
      <c r="B138" s="10">
        <v>4750.25</v>
      </c>
      <c r="C138" s="10">
        <v>30476.03</v>
      </c>
      <c r="D138" s="10">
        <v>5577.82</v>
      </c>
      <c r="E138" s="10">
        <v>5687.6900000000005</v>
      </c>
    </row>
    <row r="139" spans="1:5" x14ac:dyDescent="0.25">
      <c r="A139" s="9" t="s">
        <v>225</v>
      </c>
      <c r="B139" s="10">
        <v>1807.76</v>
      </c>
      <c r="C139" s="10">
        <v>6979.43</v>
      </c>
      <c r="D139" s="10">
        <v>1629.7200000000003</v>
      </c>
      <c r="E139" s="10">
        <v>1662.12</v>
      </c>
    </row>
    <row r="140" spans="1:5" x14ac:dyDescent="0.25">
      <c r="A140" s="9" t="s">
        <v>227</v>
      </c>
      <c r="B140" s="10">
        <v>188922.39999999976</v>
      </c>
      <c r="C140" s="10">
        <v>207039.04999999978</v>
      </c>
      <c r="D140" s="10">
        <v>56655.780000000057</v>
      </c>
      <c r="E140" s="10">
        <v>57710.710000000399</v>
      </c>
    </row>
    <row r="141" spans="1:5" x14ac:dyDescent="0.25">
      <c r="A141" s="9" t="s">
        <v>228</v>
      </c>
      <c r="B141" s="10">
        <v>23131.27</v>
      </c>
      <c r="C141" s="10">
        <v>18567.189999999999</v>
      </c>
      <c r="D141" s="10">
        <v>18671.59</v>
      </c>
      <c r="E141" s="10">
        <v>19039.21</v>
      </c>
    </row>
    <row r="142" spans="1:5" x14ac:dyDescent="0.25">
      <c r="A142" s="9" t="s">
        <v>229</v>
      </c>
      <c r="B142" s="10">
        <v>2170.5</v>
      </c>
      <c r="C142" s="10">
        <v>2387.65</v>
      </c>
      <c r="D142" s="10">
        <v>802.5</v>
      </c>
      <c r="E142" s="10">
        <v>818.31</v>
      </c>
    </row>
    <row r="143" spans="1:5" x14ac:dyDescent="0.25">
      <c r="A143" s="9" t="s">
        <v>230</v>
      </c>
      <c r="B143" s="10">
        <v>10858.36</v>
      </c>
      <c r="C143" s="10">
        <v>9257.68</v>
      </c>
      <c r="D143" s="10">
        <v>9309.01</v>
      </c>
      <c r="E143" s="10">
        <v>9493.0799999999981</v>
      </c>
    </row>
    <row r="144" spans="1:5" x14ac:dyDescent="0.25">
      <c r="A144" s="9" t="s">
        <v>232</v>
      </c>
      <c r="B144" s="10">
        <v>573.35</v>
      </c>
      <c r="C144" s="10">
        <v>2750.62</v>
      </c>
      <c r="D144" s="10">
        <v>2723.64</v>
      </c>
      <c r="E144" s="10">
        <v>589.82000000000005</v>
      </c>
    </row>
    <row r="145" spans="1:5" x14ac:dyDescent="0.25">
      <c r="A145" s="9" t="s">
        <v>233</v>
      </c>
      <c r="B145" s="10">
        <v>3574.81</v>
      </c>
      <c r="C145" s="10">
        <v>2886.07</v>
      </c>
      <c r="D145" s="10">
        <v>2902.47</v>
      </c>
      <c r="E145" s="10"/>
    </row>
    <row r="146" spans="1:5" x14ac:dyDescent="0.25">
      <c r="A146" s="9" t="s">
        <v>235</v>
      </c>
      <c r="B146" s="10"/>
      <c r="C146" s="10"/>
      <c r="D146" s="10">
        <v>5907.48</v>
      </c>
      <c r="E146" s="10">
        <v>7563.54</v>
      </c>
    </row>
    <row r="147" spans="1:5" x14ac:dyDescent="0.25">
      <c r="A147" s="9" t="s">
        <v>236</v>
      </c>
      <c r="B147" s="10">
        <v>19314.88</v>
      </c>
      <c r="C147" s="10">
        <v>18115.8</v>
      </c>
      <c r="D147" s="10">
        <v>18182.12</v>
      </c>
      <c r="E147" s="10">
        <v>18224.37</v>
      </c>
    </row>
    <row r="148" spans="1:5" x14ac:dyDescent="0.25">
      <c r="A148" s="9" t="s">
        <v>237</v>
      </c>
      <c r="B148" s="10">
        <v>3421.8199999999997</v>
      </c>
      <c r="C148" s="10">
        <v>2738.0699999999997</v>
      </c>
      <c r="D148" s="10">
        <v>1948.42</v>
      </c>
      <c r="E148" s="10">
        <v>1987.08</v>
      </c>
    </row>
    <row r="149" spans="1:5" x14ac:dyDescent="0.25">
      <c r="A149" s="9" t="s">
        <v>240</v>
      </c>
      <c r="B149" s="10">
        <v>1412.84</v>
      </c>
      <c r="C149" s="10">
        <v>1417.57</v>
      </c>
      <c r="D149" s="10">
        <v>1425.52</v>
      </c>
      <c r="E149" s="10">
        <v>1453.4</v>
      </c>
    </row>
    <row r="150" spans="1:5" x14ac:dyDescent="0.25">
      <c r="A150" s="9" t="s">
        <v>244</v>
      </c>
      <c r="B150" s="10">
        <v>40178.209999999992</v>
      </c>
      <c r="C150" s="10">
        <v>41399.260000000009</v>
      </c>
      <c r="D150" s="10">
        <v>44546.140000000007</v>
      </c>
      <c r="E150" s="10">
        <v>44355.909999999996</v>
      </c>
    </row>
    <row r="151" spans="1:5" x14ac:dyDescent="0.25">
      <c r="A151" s="9" t="s">
        <v>245</v>
      </c>
      <c r="B151" s="10">
        <v>9179.39</v>
      </c>
      <c r="C151" s="10">
        <v>9221.75</v>
      </c>
      <c r="D151" s="10">
        <v>20853.579999999998</v>
      </c>
      <c r="E151" s="10">
        <v>13073.630000000001</v>
      </c>
    </row>
    <row r="152" spans="1:5" x14ac:dyDescent="0.25">
      <c r="A152" s="9" t="s">
        <v>246</v>
      </c>
      <c r="B152" s="10">
        <v>9237.99</v>
      </c>
      <c r="C152" s="10">
        <v>9077.44</v>
      </c>
      <c r="D152" s="10">
        <v>9321.4000000000015</v>
      </c>
      <c r="E152" s="10">
        <v>31991.439999999999</v>
      </c>
    </row>
    <row r="153" spans="1:5" x14ac:dyDescent="0.25">
      <c r="A153" s="9" t="s">
        <v>249</v>
      </c>
      <c r="B153" s="10">
        <v>2013.31</v>
      </c>
      <c r="C153" s="10">
        <v>4878.8700000000008</v>
      </c>
      <c r="D153" s="10">
        <v>1795.67</v>
      </c>
      <c r="E153" s="10">
        <v>1831.6299999999999</v>
      </c>
    </row>
    <row r="154" spans="1:5" x14ac:dyDescent="0.25">
      <c r="A154" s="9" t="s">
        <v>250</v>
      </c>
      <c r="B154" s="10">
        <v>1267.07</v>
      </c>
      <c r="C154" s="10">
        <v>985.37</v>
      </c>
      <c r="D154" s="10">
        <v>990.89</v>
      </c>
      <c r="E154" s="10">
        <v>1010.24</v>
      </c>
    </row>
    <row r="155" spans="1:5" x14ac:dyDescent="0.25">
      <c r="A155" s="9" t="s">
        <v>254</v>
      </c>
      <c r="B155" s="10">
        <v>16746.07</v>
      </c>
      <c r="C155" s="10">
        <v>363.60000000000008</v>
      </c>
      <c r="D155" s="10">
        <v>326.24</v>
      </c>
      <c r="E155" s="10">
        <v>332.64000000000004</v>
      </c>
    </row>
    <row r="156" spans="1:5" x14ac:dyDescent="0.25">
      <c r="A156" s="9" t="s">
        <v>256</v>
      </c>
      <c r="B156" s="10">
        <v>11922.670000000002</v>
      </c>
      <c r="C156" s="10">
        <v>12633.78</v>
      </c>
      <c r="D156" s="10">
        <v>7666.9000000000005</v>
      </c>
      <c r="E156" s="10">
        <v>7510.7100000000009</v>
      </c>
    </row>
    <row r="157" spans="1:5" x14ac:dyDescent="0.25">
      <c r="A157" s="9" t="s">
        <v>258</v>
      </c>
      <c r="B157" s="10">
        <v>26156.489999999998</v>
      </c>
      <c r="C157" s="10">
        <v>26243.79</v>
      </c>
      <c r="D157" s="10">
        <v>26391.35</v>
      </c>
      <c r="E157" s="10">
        <v>26910.949999999997</v>
      </c>
    </row>
    <row r="158" spans="1:5" x14ac:dyDescent="0.25">
      <c r="A158" s="9" t="s">
        <v>259</v>
      </c>
      <c r="B158" s="10">
        <v>2180.7200000000003</v>
      </c>
      <c r="C158" s="10">
        <v>622.89</v>
      </c>
      <c r="D158" s="10">
        <v>110.55</v>
      </c>
      <c r="E158" s="10">
        <v>112.7</v>
      </c>
    </row>
    <row r="159" spans="1:5" x14ac:dyDescent="0.25">
      <c r="A159" s="9" t="s">
        <v>262</v>
      </c>
      <c r="B159" s="10">
        <v>123803.35999999999</v>
      </c>
      <c r="C159" s="10">
        <v>118532.35</v>
      </c>
      <c r="D159" s="10">
        <v>124014.43000000001</v>
      </c>
      <c r="E159" s="10">
        <v>121988.87000000002</v>
      </c>
    </row>
    <row r="160" spans="1:5" x14ac:dyDescent="0.25">
      <c r="A160" s="9" t="s">
        <v>263</v>
      </c>
      <c r="B160" s="10">
        <v>15500.98</v>
      </c>
      <c r="C160" s="10">
        <v>14396.75</v>
      </c>
      <c r="D160" s="10">
        <v>14225.58</v>
      </c>
      <c r="E160" s="10">
        <v>14506.09</v>
      </c>
    </row>
    <row r="161" spans="1:5" x14ac:dyDescent="0.25">
      <c r="A161" s="9" t="s">
        <v>264</v>
      </c>
      <c r="B161" s="10">
        <v>225910.21000000031</v>
      </c>
      <c r="C161" s="10">
        <v>208564.49999999977</v>
      </c>
      <c r="D161" s="10">
        <v>162754.85999999993</v>
      </c>
      <c r="E161" s="10">
        <v>163517.26000000021</v>
      </c>
    </row>
    <row r="162" spans="1:5" x14ac:dyDescent="0.25">
      <c r="A162" s="9" t="s">
        <v>267</v>
      </c>
      <c r="B162" s="10">
        <v>12470.490000000002</v>
      </c>
      <c r="C162" s="10">
        <v>20567.390000000003</v>
      </c>
      <c r="D162" s="10">
        <v>11898.24</v>
      </c>
      <c r="E162" s="10">
        <v>12132.779999999999</v>
      </c>
    </row>
    <row r="163" spans="1:5" x14ac:dyDescent="0.25">
      <c r="A163" s="9" t="s">
        <v>268</v>
      </c>
      <c r="B163" s="10"/>
      <c r="C163" s="10">
        <v>1903.91</v>
      </c>
      <c r="D163" s="10">
        <v>1282.26</v>
      </c>
      <c r="E163" s="10">
        <v>1307.8000000000002</v>
      </c>
    </row>
    <row r="164" spans="1:5" x14ac:dyDescent="0.25">
      <c r="A164" s="9" t="s">
        <v>270</v>
      </c>
      <c r="B164" s="10">
        <v>1560.56</v>
      </c>
      <c r="C164" s="10">
        <v>2301.7399999999998</v>
      </c>
      <c r="D164" s="10">
        <v>1574.52</v>
      </c>
      <c r="E164" s="10">
        <v>1898.5600000000002</v>
      </c>
    </row>
    <row r="165" spans="1:5" x14ac:dyDescent="0.25">
      <c r="A165" s="9" t="s">
        <v>272</v>
      </c>
      <c r="B165" s="10"/>
      <c r="C165" s="10"/>
      <c r="D165" s="10">
        <v>14153.81</v>
      </c>
      <c r="E165" s="10"/>
    </row>
    <row r="166" spans="1:5" x14ac:dyDescent="0.25">
      <c r="A166" s="9" t="s">
        <v>276</v>
      </c>
      <c r="B166" s="10">
        <v>14727.490000000003</v>
      </c>
      <c r="C166" s="10">
        <v>19576.100000000002</v>
      </c>
      <c r="D166" s="10">
        <v>14371.77</v>
      </c>
      <c r="E166" s="10">
        <v>14654.939999999999</v>
      </c>
    </row>
    <row r="167" spans="1:5" x14ac:dyDescent="0.25">
      <c r="A167" s="9" t="s">
        <v>277</v>
      </c>
      <c r="B167" s="10">
        <v>1603.35</v>
      </c>
      <c r="C167" s="10">
        <v>908.67</v>
      </c>
      <c r="D167" s="10">
        <v>913.83</v>
      </c>
      <c r="E167" s="10"/>
    </row>
    <row r="168" spans="1:5" x14ac:dyDescent="0.25">
      <c r="A168" s="9" t="s">
        <v>278</v>
      </c>
      <c r="B168" s="10"/>
      <c r="C168" s="10"/>
      <c r="D168" s="10"/>
      <c r="E168" s="10">
        <v>1187.4100000000001</v>
      </c>
    </row>
    <row r="169" spans="1:5" x14ac:dyDescent="0.25">
      <c r="A169" s="9" t="s">
        <v>283</v>
      </c>
      <c r="B169" s="10">
        <v>5940.03</v>
      </c>
      <c r="C169" s="10">
        <v>7070.82</v>
      </c>
      <c r="D169" s="10">
        <v>5993.18</v>
      </c>
      <c r="E169" s="10">
        <v>6111.61</v>
      </c>
    </row>
    <row r="170" spans="1:5" x14ac:dyDescent="0.25">
      <c r="A170" s="9" t="s">
        <v>284</v>
      </c>
      <c r="B170" s="10">
        <v>4955.3400000000011</v>
      </c>
      <c r="C170" s="10">
        <v>4971.7600000000011</v>
      </c>
      <c r="D170" s="10">
        <v>4999.54</v>
      </c>
      <c r="E170" s="10">
        <v>19234.060000000001</v>
      </c>
    </row>
    <row r="171" spans="1:5" x14ac:dyDescent="0.25">
      <c r="A171" s="9" t="s">
        <v>285</v>
      </c>
      <c r="B171" s="10">
        <v>320.95</v>
      </c>
      <c r="C171" s="10">
        <v>1212.0500000000002</v>
      </c>
      <c r="D171" s="10">
        <v>323.52999999999997</v>
      </c>
      <c r="E171" s="10">
        <v>329.98</v>
      </c>
    </row>
    <row r="172" spans="1:5" x14ac:dyDescent="0.25">
      <c r="A172" s="9" t="s">
        <v>287</v>
      </c>
      <c r="B172" s="10">
        <v>11237.1</v>
      </c>
      <c r="C172" s="10">
        <v>14497.090000000004</v>
      </c>
      <c r="D172" s="10">
        <v>10718.71</v>
      </c>
      <c r="E172" s="10">
        <v>10930.09</v>
      </c>
    </row>
    <row r="173" spans="1:5" x14ac:dyDescent="0.25">
      <c r="A173" s="9" t="s">
        <v>288</v>
      </c>
      <c r="B173" s="10">
        <v>9701.6500000000015</v>
      </c>
      <c r="C173" s="10">
        <v>10314.709999999999</v>
      </c>
      <c r="D173" s="10">
        <v>10720.63</v>
      </c>
      <c r="E173" s="10">
        <v>15158.39</v>
      </c>
    </row>
    <row r="174" spans="1:5" x14ac:dyDescent="0.25">
      <c r="A174" s="9" t="s">
        <v>289</v>
      </c>
      <c r="B174" s="10"/>
      <c r="C174" s="10"/>
      <c r="D174" s="10">
        <v>7412.78</v>
      </c>
      <c r="E174" s="10"/>
    </row>
    <row r="175" spans="1:5" x14ac:dyDescent="0.25">
      <c r="A175" s="9" t="s">
        <v>290</v>
      </c>
      <c r="B175" s="10"/>
      <c r="C175" s="10"/>
      <c r="D175" s="10"/>
      <c r="E175" s="10">
        <v>77050.77</v>
      </c>
    </row>
    <row r="176" spans="1:5" x14ac:dyDescent="0.25">
      <c r="A176" s="9" t="s">
        <v>293</v>
      </c>
      <c r="B176" s="10"/>
      <c r="C176" s="10">
        <v>185.07</v>
      </c>
      <c r="D176" s="10">
        <v>185.83</v>
      </c>
      <c r="E176" s="10">
        <v>189.66</v>
      </c>
    </row>
    <row r="177" spans="1:5" x14ac:dyDescent="0.25">
      <c r="A177" s="9" t="s">
        <v>295</v>
      </c>
      <c r="B177" s="10">
        <v>419.32</v>
      </c>
      <c r="C177" s="10">
        <v>433.5</v>
      </c>
      <c r="D177" s="10">
        <v>423</v>
      </c>
      <c r="E177" s="10">
        <v>431.2</v>
      </c>
    </row>
    <row r="178" spans="1:5" x14ac:dyDescent="0.25">
      <c r="A178" s="9" t="s">
        <v>296</v>
      </c>
      <c r="B178" s="10">
        <v>671.57</v>
      </c>
      <c r="C178" s="10"/>
      <c r="D178" s="10"/>
      <c r="E178" s="10"/>
    </row>
    <row r="179" spans="1:5" x14ac:dyDescent="0.25">
      <c r="A179" s="9" t="s">
        <v>297</v>
      </c>
      <c r="B179" s="10">
        <v>6379.1</v>
      </c>
      <c r="C179" s="10">
        <v>16199.1</v>
      </c>
      <c r="D179" s="10">
        <v>16289.99</v>
      </c>
      <c r="E179" s="10">
        <v>16610.849999999999</v>
      </c>
    </row>
    <row r="180" spans="1:5" x14ac:dyDescent="0.25">
      <c r="A180" s="9" t="s">
        <v>299</v>
      </c>
      <c r="B180" s="10">
        <v>3573.05</v>
      </c>
      <c r="C180" s="10">
        <v>3585.02</v>
      </c>
      <c r="D180" s="10">
        <v>3604.97</v>
      </c>
      <c r="E180" s="10">
        <v>3676.39</v>
      </c>
    </row>
    <row r="181" spans="1:5" x14ac:dyDescent="0.25">
      <c r="A181" s="9" t="s">
        <v>300</v>
      </c>
      <c r="B181" s="10">
        <v>3512.89</v>
      </c>
      <c r="C181" s="10">
        <v>3364.87</v>
      </c>
      <c r="D181" s="10"/>
      <c r="E181" s="10"/>
    </row>
    <row r="182" spans="1:5" x14ac:dyDescent="0.25">
      <c r="A182" s="9" t="s">
        <v>302</v>
      </c>
      <c r="B182" s="10">
        <v>4231.37</v>
      </c>
      <c r="C182" s="10">
        <v>4318.0200000000004</v>
      </c>
      <c r="D182" s="10">
        <v>3565.13</v>
      </c>
      <c r="E182" s="10">
        <v>3635.45</v>
      </c>
    </row>
    <row r="183" spans="1:5" x14ac:dyDescent="0.25">
      <c r="A183" s="9" t="s">
        <v>303</v>
      </c>
      <c r="B183" s="10">
        <v>2247.3000000000002</v>
      </c>
      <c r="C183" s="10">
        <v>3668.55</v>
      </c>
      <c r="D183" s="10">
        <v>2099.63</v>
      </c>
      <c r="E183" s="10">
        <v>2141.0500000000002</v>
      </c>
    </row>
    <row r="184" spans="1:5" x14ac:dyDescent="0.25">
      <c r="A184" s="9" t="s">
        <v>304</v>
      </c>
      <c r="B184" s="10">
        <v>1379.59</v>
      </c>
      <c r="C184" s="10">
        <v>909.38</v>
      </c>
      <c r="D184" s="10">
        <v>166.36</v>
      </c>
      <c r="E184" s="10">
        <v>169.55</v>
      </c>
    </row>
    <row r="185" spans="1:5" x14ac:dyDescent="0.25">
      <c r="A185" s="9" t="s">
        <v>305</v>
      </c>
      <c r="B185" s="10">
        <v>7211.7800000000007</v>
      </c>
      <c r="C185" s="10">
        <v>7095.82</v>
      </c>
      <c r="D185" s="10">
        <v>6090.51</v>
      </c>
      <c r="E185" s="10">
        <v>18117.77</v>
      </c>
    </row>
    <row r="186" spans="1:5" x14ac:dyDescent="0.25">
      <c r="A186" s="9" t="s">
        <v>307</v>
      </c>
      <c r="B186" s="10">
        <f>SUBTOTAL(109,Tabel2[2014])</f>
        <v>5097998.4299999978</v>
      </c>
      <c r="C186" s="10">
        <f>SUBTOTAL(109,Tabel2[2015])</f>
        <v>5734096.4299999997</v>
      </c>
      <c r="D186" s="10">
        <f>SUBTOTAL(109,Tabel2[2016])</f>
        <v>5938292.96</v>
      </c>
      <c r="E186" s="10">
        <f>SUBTOTAL(109,Tabel2[2017])</f>
        <v>5649100.2899999982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12"/>
  <sheetViews>
    <sheetView tabSelected="1" workbookViewId="0">
      <selection activeCell="N15" sqref="N15"/>
    </sheetView>
  </sheetViews>
  <sheetFormatPr defaultRowHeight="15" x14ac:dyDescent="0.25"/>
  <cols>
    <col min="1" max="1" width="23" bestFit="1" customWidth="1"/>
    <col min="2" max="5" width="14.28515625" bestFit="1" customWidth="1"/>
    <col min="6" max="9" width="12" bestFit="1" customWidth="1"/>
  </cols>
  <sheetData>
    <row r="1" spans="1:9" x14ac:dyDescent="0.25">
      <c r="A1" t="s">
        <v>340</v>
      </c>
    </row>
    <row r="2" spans="1:9" x14ac:dyDescent="0.25">
      <c r="A2" s="20"/>
      <c r="B2" s="20"/>
      <c r="C2" s="20"/>
      <c r="D2" s="20"/>
      <c r="E2" s="20"/>
      <c r="F2" s="20"/>
      <c r="G2" s="20"/>
      <c r="H2" s="20"/>
      <c r="I2" s="20"/>
    </row>
    <row r="3" spans="1:9" x14ac:dyDescent="0.25">
      <c r="A3" s="13" t="s">
        <v>339</v>
      </c>
      <c r="B3" s="12" t="s">
        <v>331</v>
      </c>
      <c r="C3" s="12" t="s">
        <v>332</v>
      </c>
      <c r="D3" s="12" t="s">
        <v>333</v>
      </c>
      <c r="E3" s="12" t="s">
        <v>334</v>
      </c>
      <c r="F3" s="12" t="s">
        <v>335</v>
      </c>
      <c r="G3" s="12" t="s">
        <v>336</v>
      </c>
      <c r="H3" s="12" t="s">
        <v>337</v>
      </c>
      <c r="I3" s="12" t="s">
        <v>338</v>
      </c>
    </row>
    <row r="4" spans="1:9" x14ac:dyDescent="0.25">
      <c r="A4" s="14" t="s">
        <v>0</v>
      </c>
      <c r="B4" s="15">
        <v>390</v>
      </c>
      <c r="C4" s="15">
        <v>394</v>
      </c>
      <c r="D4" s="15">
        <v>380</v>
      </c>
      <c r="E4" s="15">
        <v>378</v>
      </c>
      <c r="F4" s="15">
        <v>683328</v>
      </c>
      <c r="G4" s="15">
        <v>683510</v>
      </c>
      <c r="H4" s="15">
        <v>748221</v>
      </c>
      <c r="I4" s="15">
        <v>770509</v>
      </c>
    </row>
    <row r="5" spans="1:9" x14ac:dyDescent="0.25">
      <c r="A5" s="14" t="s">
        <v>1</v>
      </c>
      <c r="B5" s="15">
        <v>191</v>
      </c>
      <c r="C5" s="15">
        <v>191</v>
      </c>
      <c r="D5" s="15">
        <v>191</v>
      </c>
      <c r="E5" s="15">
        <v>184</v>
      </c>
      <c r="F5" s="15">
        <v>226337</v>
      </c>
      <c r="G5" s="15">
        <v>226337</v>
      </c>
      <c r="H5" s="15">
        <v>226271</v>
      </c>
      <c r="I5" s="15">
        <v>217653</v>
      </c>
    </row>
    <row r="6" spans="1:9" x14ac:dyDescent="0.25">
      <c r="A6" s="14" t="s">
        <v>2</v>
      </c>
      <c r="B6" s="15">
        <v>139</v>
      </c>
      <c r="C6" s="15">
        <v>138</v>
      </c>
      <c r="D6" s="15">
        <v>135</v>
      </c>
      <c r="E6" s="15">
        <v>131</v>
      </c>
      <c r="F6" s="15">
        <v>317613</v>
      </c>
      <c r="G6" s="15">
        <v>307776</v>
      </c>
      <c r="H6" s="15">
        <v>303739</v>
      </c>
      <c r="I6" s="15">
        <v>294072</v>
      </c>
    </row>
    <row r="7" spans="1:9" x14ac:dyDescent="0.25">
      <c r="A7" s="14" t="s">
        <v>3</v>
      </c>
      <c r="B7" s="15">
        <v>70</v>
      </c>
      <c r="C7" s="15">
        <v>70</v>
      </c>
      <c r="D7" s="15">
        <v>70</v>
      </c>
      <c r="E7" s="15">
        <v>68</v>
      </c>
      <c r="F7" s="15">
        <v>106360</v>
      </c>
      <c r="G7" s="15">
        <v>108034</v>
      </c>
      <c r="H7" s="15">
        <v>107905</v>
      </c>
      <c r="I7" s="15">
        <v>106723</v>
      </c>
    </row>
    <row r="8" spans="1:9" x14ac:dyDescent="0.25">
      <c r="A8" s="14" t="s">
        <v>4</v>
      </c>
      <c r="B8" s="15">
        <v>42</v>
      </c>
      <c r="C8" s="15">
        <v>42</v>
      </c>
      <c r="D8" s="15">
        <v>42</v>
      </c>
      <c r="E8" s="15">
        <v>43</v>
      </c>
      <c r="F8" s="15">
        <v>94280</v>
      </c>
      <c r="G8" s="15">
        <v>94280</v>
      </c>
      <c r="H8" s="15">
        <v>94280</v>
      </c>
      <c r="I8" s="15">
        <v>94392</v>
      </c>
    </row>
    <row r="9" spans="1:9" x14ac:dyDescent="0.25">
      <c r="A9" s="14" t="s">
        <v>5</v>
      </c>
      <c r="B9" s="15">
        <v>55</v>
      </c>
      <c r="C9" s="15">
        <v>56</v>
      </c>
      <c r="D9" s="15">
        <v>54</v>
      </c>
      <c r="E9" s="15">
        <v>54</v>
      </c>
      <c r="F9" s="15">
        <v>84384</v>
      </c>
      <c r="G9" s="15">
        <v>87768</v>
      </c>
      <c r="H9" s="15">
        <v>86020</v>
      </c>
      <c r="I9" s="15">
        <v>86020</v>
      </c>
    </row>
    <row r="10" spans="1:9" x14ac:dyDescent="0.25">
      <c r="A10" s="14" t="s">
        <v>6</v>
      </c>
      <c r="B10" s="15">
        <v>60</v>
      </c>
      <c r="C10" s="15">
        <v>59</v>
      </c>
      <c r="D10" s="15">
        <v>59</v>
      </c>
      <c r="E10" s="15">
        <v>59</v>
      </c>
      <c r="F10" s="15">
        <v>50850</v>
      </c>
      <c r="G10" s="15">
        <v>50850</v>
      </c>
      <c r="H10" s="15">
        <v>50850</v>
      </c>
      <c r="I10" s="15">
        <v>50383</v>
      </c>
    </row>
    <row r="11" spans="1:9" x14ac:dyDescent="0.25">
      <c r="A11" s="14" t="s">
        <v>7</v>
      </c>
      <c r="B11" s="15">
        <v>2287</v>
      </c>
      <c r="C11" s="15">
        <v>2213</v>
      </c>
      <c r="D11" s="15">
        <v>2173</v>
      </c>
      <c r="E11" s="15">
        <v>2155</v>
      </c>
      <c r="F11" s="15">
        <v>8678696</v>
      </c>
      <c r="G11" s="15">
        <v>8589201</v>
      </c>
      <c r="H11" s="15">
        <v>8592824</v>
      </c>
      <c r="I11" s="15">
        <v>8085992</v>
      </c>
    </row>
    <row r="12" spans="1:9" x14ac:dyDescent="0.25">
      <c r="A12" s="14" t="s">
        <v>8</v>
      </c>
      <c r="B12" s="15">
        <v>124</v>
      </c>
      <c r="C12" s="15">
        <v>123</v>
      </c>
      <c r="D12" s="15">
        <v>122</v>
      </c>
      <c r="E12" s="15">
        <v>122</v>
      </c>
      <c r="F12" s="15">
        <v>138401</v>
      </c>
      <c r="G12" s="15">
        <v>146324</v>
      </c>
      <c r="H12" s="15">
        <v>137919</v>
      </c>
      <c r="I12" s="15">
        <v>137998</v>
      </c>
    </row>
    <row r="13" spans="1:9" x14ac:dyDescent="0.25">
      <c r="A13" s="14" t="s">
        <v>9</v>
      </c>
      <c r="B13" s="15">
        <v>33</v>
      </c>
      <c r="C13" s="15">
        <v>33</v>
      </c>
      <c r="D13" s="15">
        <v>34</v>
      </c>
      <c r="E13" s="15">
        <v>33</v>
      </c>
      <c r="F13" s="15">
        <v>91702</v>
      </c>
      <c r="G13" s="15">
        <v>91702</v>
      </c>
      <c r="H13" s="15">
        <v>97066</v>
      </c>
      <c r="I13" s="15">
        <v>91702</v>
      </c>
    </row>
    <row r="14" spans="1:9" x14ac:dyDescent="0.25">
      <c r="A14" s="14" t="s">
        <v>10</v>
      </c>
      <c r="B14" s="15">
        <v>52</v>
      </c>
      <c r="C14" s="15">
        <v>52</v>
      </c>
      <c r="D14" s="15">
        <v>52</v>
      </c>
      <c r="E14" s="15">
        <v>54</v>
      </c>
      <c r="F14" s="15">
        <v>120623</v>
      </c>
      <c r="G14" s="15">
        <v>123724</v>
      </c>
      <c r="H14" s="15">
        <v>123724</v>
      </c>
      <c r="I14" s="15">
        <v>117418</v>
      </c>
    </row>
    <row r="15" spans="1:9" x14ac:dyDescent="0.25">
      <c r="A15" s="14" t="s">
        <v>11</v>
      </c>
      <c r="B15" s="15">
        <v>37</v>
      </c>
      <c r="C15" s="15">
        <v>37</v>
      </c>
      <c r="D15" s="15">
        <v>35</v>
      </c>
      <c r="E15" s="15">
        <v>35</v>
      </c>
      <c r="F15" s="15">
        <v>88652</v>
      </c>
      <c r="G15" s="15">
        <v>88652</v>
      </c>
      <c r="H15" s="15">
        <v>74341</v>
      </c>
      <c r="I15" s="15">
        <v>74341</v>
      </c>
    </row>
    <row r="16" spans="1:9" x14ac:dyDescent="0.25">
      <c r="A16" s="14" t="s">
        <v>12</v>
      </c>
      <c r="B16" s="15">
        <v>193</v>
      </c>
      <c r="C16" s="15">
        <v>192</v>
      </c>
      <c r="D16" s="15">
        <v>190</v>
      </c>
      <c r="E16" s="15">
        <v>185</v>
      </c>
      <c r="F16" s="15">
        <v>299327</v>
      </c>
      <c r="G16" s="15">
        <v>285012</v>
      </c>
      <c r="H16" s="15">
        <v>281800</v>
      </c>
      <c r="I16" s="15">
        <v>280062</v>
      </c>
    </row>
    <row r="17" spans="1:9" x14ac:dyDescent="0.25">
      <c r="A17" s="14" t="s">
        <v>13</v>
      </c>
      <c r="B17" s="15">
        <v>76</v>
      </c>
      <c r="C17" s="15">
        <v>77</v>
      </c>
      <c r="D17" s="15">
        <v>76</v>
      </c>
      <c r="E17" s="15">
        <v>75</v>
      </c>
      <c r="F17" s="15">
        <v>91517</v>
      </c>
      <c r="G17" s="15">
        <v>89621</v>
      </c>
      <c r="H17" s="15">
        <v>90930</v>
      </c>
      <c r="I17" s="15">
        <v>88899</v>
      </c>
    </row>
    <row r="18" spans="1:9" x14ac:dyDescent="0.25">
      <c r="A18" s="14" t="s">
        <v>14</v>
      </c>
      <c r="B18" s="15">
        <v>129</v>
      </c>
      <c r="C18" s="15">
        <v>128</v>
      </c>
      <c r="D18" s="15">
        <v>129</v>
      </c>
      <c r="E18" s="15">
        <v>129</v>
      </c>
      <c r="F18" s="15">
        <v>94890</v>
      </c>
      <c r="G18" s="15">
        <v>94992</v>
      </c>
      <c r="H18" s="15">
        <v>94714</v>
      </c>
      <c r="I18" s="15">
        <v>94714</v>
      </c>
    </row>
    <row r="19" spans="1:9" x14ac:dyDescent="0.25">
      <c r="A19" s="14" t="s">
        <v>15</v>
      </c>
      <c r="B19" s="15">
        <v>22</v>
      </c>
      <c r="C19" s="15">
        <v>22</v>
      </c>
      <c r="D19" s="15">
        <v>22</v>
      </c>
      <c r="E19" s="15">
        <v>22</v>
      </c>
      <c r="F19" s="15">
        <v>40561</v>
      </c>
      <c r="G19" s="15">
        <v>38273</v>
      </c>
      <c r="H19" s="15">
        <v>38273</v>
      </c>
      <c r="I19" s="15">
        <v>38273</v>
      </c>
    </row>
    <row r="20" spans="1:9" x14ac:dyDescent="0.25">
      <c r="A20" s="14" t="s">
        <v>16</v>
      </c>
      <c r="B20" s="15">
        <v>79</v>
      </c>
      <c r="C20" s="15">
        <v>79</v>
      </c>
      <c r="D20" s="15">
        <v>88</v>
      </c>
      <c r="E20" s="15">
        <v>90</v>
      </c>
      <c r="F20" s="15">
        <v>184687</v>
      </c>
      <c r="G20" s="15">
        <v>180521</v>
      </c>
      <c r="H20" s="15">
        <v>180533</v>
      </c>
      <c r="I20" s="15">
        <v>179847</v>
      </c>
    </row>
    <row r="21" spans="1:9" x14ac:dyDescent="0.25">
      <c r="A21" s="14" t="s">
        <v>17</v>
      </c>
      <c r="B21" s="15">
        <v>102</v>
      </c>
      <c r="C21" s="15">
        <v>105</v>
      </c>
      <c r="D21" s="15">
        <v>104</v>
      </c>
      <c r="E21" s="15">
        <v>105</v>
      </c>
      <c r="F21" s="15">
        <v>146805</v>
      </c>
      <c r="G21" s="15">
        <v>139884</v>
      </c>
      <c r="H21" s="15">
        <v>139870</v>
      </c>
      <c r="I21" s="15">
        <v>140767</v>
      </c>
    </row>
    <row r="22" spans="1:9" x14ac:dyDescent="0.25">
      <c r="A22" s="18" t="s">
        <v>18</v>
      </c>
      <c r="B22" s="19">
        <v>48</v>
      </c>
      <c r="C22" s="19">
        <v>48</v>
      </c>
      <c r="D22" s="19">
        <v>49</v>
      </c>
      <c r="E22" s="19">
        <v>50</v>
      </c>
      <c r="F22" s="19">
        <v>177398</v>
      </c>
      <c r="G22" s="19">
        <v>202655</v>
      </c>
      <c r="H22" s="19">
        <v>205533</v>
      </c>
      <c r="I22" s="19">
        <v>205539</v>
      </c>
    </row>
    <row r="23" spans="1:9" x14ac:dyDescent="0.25">
      <c r="A23" s="18" t="s">
        <v>19</v>
      </c>
      <c r="B23" s="19">
        <v>157</v>
      </c>
      <c r="C23" s="19">
        <v>159</v>
      </c>
      <c r="D23" s="19">
        <v>160</v>
      </c>
      <c r="E23" s="19">
        <v>171</v>
      </c>
      <c r="F23" s="19">
        <v>304310</v>
      </c>
      <c r="G23" s="19">
        <v>302138</v>
      </c>
      <c r="H23" s="19">
        <v>296364</v>
      </c>
      <c r="I23" s="19">
        <v>296989</v>
      </c>
    </row>
    <row r="24" spans="1:9" x14ac:dyDescent="0.25">
      <c r="A24" s="18" t="s">
        <v>20</v>
      </c>
      <c r="B24" s="19">
        <v>50</v>
      </c>
      <c r="C24" s="19">
        <v>50</v>
      </c>
      <c r="D24" s="19">
        <v>50</v>
      </c>
      <c r="E24" s="19">
        <v>50</v>
      </c>
      <c r="F24" s="19">
        <v>81497</v>
      </c>
      <c r="G24" s="19">
        <v>81497</v>
      </c>
      <c r="H24" s="19">
        <v>81497</v>
      </c>
      <c r="I24" s="19">
        <v>83631</v>
      </c>
    </row>
    <row r="25" spans="1:9" x14ac:dyDescent="0.25">
      <c r="A25" s="18" t="s">
        <v>21</v>
      </c>
      <c r="B25" s="19">
        <v>38</v>
      </c>
      <c r="C25" s="19">
        <v>38</v>
      </c>
      <c r="D25" s="19">
        <v>38</v>
      </c>
      <c r="E25" s="19">
        <v>38</v>
      </c>
      <c r="F25" s="19">
        <v>39993</v>
      </c>
      <c r="G25" s="19">
        <v>39993</v>
      </c>
      <c r="H25" s="19">
        <v>39993</v>
      </c>
      <c r="I25" s="19">
        <v>39993</v>
      </c>
    </row>
    <row r="26" spans="1:9" x14ac:dyDescent="0.25">
      <c r="A26" s="18" t="s">
        <v>22</v>
      </c>
      <c r="B26" s="19">
        <v>211</v>
      </c>
      <c r="C26" s="19">
        <v>212</v>
      </c>
      <c r="D26" s="19">
        <v>214</v>
      </c>
      <c r="E26" s="19">
        <v>212</v>
      </c>
      <c r="F26" s="19">
        <v>335128</v>
      </c>
      <c r="G26" s="19">
        <v>307413</v>
      </c>
      <c r="H26" s="19">
        <v>312695</v>
      </c>
      <c r="I26" s="19">
        <v>311981</v>
      </c>
    </row>
    <row r="27" spans="1:9" x14ac:dyDescent="0.25">
      <c r="A27" s="18" t="s">
        <v>23</v>
      </c>
      <c r="B27" s="19">
        <v>45</v>
      </c>
      <c r="C27" s="19">
        <v>55</v>
      </c>
      <c r="D27" s="19">
        <v>54</v>
      </c>
      <c r="E27" s="19">
        <v>60</v>
      </c>
      <c r="F27" s="19">
        <v>101474</v>
      </c>
      <c r="G27" s="19">
        <v>99514</v>
      </c>
      <c r="H27" s="19">
        <v>108301</v>
      </c>
      <c r="I27" s="19">
        <v>91925</v>
      </c>
    </row>
    <row r="28" spans="1:9" x14ac:dyDescent="0.25">
      <c r="A28" s="18" t="s">
        <v>24</v>
      </c>
      <c r="B28" s="19">
        <v>124</v>
      </c>
      <c r="C28" s="19">
        <v>125</v>
      </c>
      <c r="D28" s="19">
        <v>125</v>
      </c>
      <c r="E28" s="19">
        <v>125</v>
      </c>
      <c r="F28" s="19">
        <v>130161</v>
      </c>
      <c r="G28" s="19">
        <v>130161</v>
      </c>
      <c r="H28" s="19">
        <v>132835</v>
      </c>
      <c r="I28" s="19">
        <v>130180</v>
      </c>
    </row>
    <row r="29" spans="1:9" x14ac:dyDescent="0.25">
      <c r="A29" s="18" t="s">
        <v>25</v>
      </c>
      <c r="B29" s="19">
        <v>58</v>
      </c>
      <c r="C29" s="19">
        <v>58</v>
      </c>
      <c r="D29" s="19">
        <v>57</v>
      </c>
      <c r="E29" s="19">
        <v>57</v>
      </c>
      <c r="F29" s="19">
        <v>70932</v>
      </c>
      <c r="G29" s="19">
        <v>96167</v>
      </c>
      <c r="H29" s="19">
        <v>96120</v>
      </c>
      <c r="I29" s="19">
        <v>96117</v>
      </c>
    </row>
    <row r="30" spans="1:9" x14ac:dyDescent="0.25">
      <c r="A30" s="18" t="s">
        <v>26</v>
      </c>
      <c r="B30" s="19">
        <v>16</v>
      </c>
      <c r="C30" s="19">
        <v>16</v>
      </c>
      <c r="D30" s="19">
        <v>16</v>
      </c>
      <c r="E30" s="19">
        <v>15</v>
      </c>
      <c r="F30" s="19">
        <v>23839</v>
      </c>
      <c r="G30" s="19">
        <v>23839</v>
      </c>
      <c r="H30" s="19">
        <v>23839</v>
      </c>
      <c r="I30" s="19">
        <v>24992</v>
      </c>
    </row>
    <row r="31" spans="1:9" x14ac:dyDescent="0.25">
      <c r="A31" s="18" t="s">
        <v>27</v>
      </c>
      <c r="B31" s="19">
        <v>365</v>
      </c>
      <c r="C31" s="19">
        <v>423</v>
      </c>
      <c r="D31" s="19">
        <v>439</v>
      </c>
      <c r="E31" s="19">
        <v>441</v>
      </c>
      <c r="F31" s="19">
        <v>697183</v>
      </c>
      <c r="G31" s="19">
        <v>734060</v>
      </c>
      <c r="H31" s="19">
        <v>691864</v>
      </c>
      <c r="I31" s="19">
        <v>654475</v>
      </c>
    </row>
    <row r="32" spans="1:9" x14ac:dyDescent="0.25">
      <c r="A32" s="18" t="s">
        <v>28</v>
      </c>
      <c r="B32" s="19">
        <v>42</v>
      </c>
      <c r="C32" s="19">
        <v>42</v>
      </c>
      <c r="D32" s="19">
        <v>42</v>
      </c>
      <c r="E32" s="19">
        <v>40</v>
      </c>
      <c r="F32" s="19">
        <v>38197</v>
      </c>
      <c r="G32" s="19">
        <v>38197</v>
      </c>
      <c r="H32" s="19">
        <v>38197</v>
      </c>
      <c r="I32" s="19">
        <v>35096</v>
      </c>
    </row>
    <row r="33" spans="1:9" x14ac:dyDescent="0.25">
      <c r="A33" s="18" t="s">
        <v>29</v>
      </c>
      <c r="B33" s="19">
        <v>180</v>
      </c>
      <c r="C33" s="19">
        <v>179</v>
      </c>
      <c r="D33" s="19">
        <v>174</v>
      </c>
      <c r="E33" s="19">
        <v>171</v>
      </c>
      <c r="F33" s="19">
        <v>244874</v>
      </c>
      <c r="G33" s="19">
        <v>283464</v>
      </c>
      <c r="H33" s="19">
        <v>277334</v>
      </c>
      <c r="I33" s="19">
        <v>251312</v>
      </c>
    </row>
    <row r="34" spans="1:9" x14ac:dyDescent="0.25">
      <c r="A34" s="18" t="s">
        <v>30</v>
      </c>
      <c r="B34" s="19">
        <v>99</v>
      </c>
      <c r="C34" s="19">
        <v>102</v>
      </c>
      <c r="D34" s="19">
        <v>97</v>
      </c>
      <c r="E34" s="19">
        <v>98</v>
      </c>
      <c r="F34" s="19">
        <v>278528</v>
      </c>
      <c r="G34" s="19">
        <v>308512</v>
      </c>
      <c r="H34" s="19">
        <v>271514</v>
      </c>
      <c r="I34" s="19">
        <v>273269</v>
      </c>
    </row>
    <row r="35" spans="1:9" x14ac:dyDescent="0.25">
      <c r="A35" s="18" t="s">
        <v>31</v>
      </c>
      <c r="B35" s="19">
        <v>97</v>
      </c>
      <c r="C35" s="19">
        <v>96</v>
      </c>
      <c r="D35" s="19">
        <v>95</v>
      </c>
      <c r="E35" s="19">
        <v>96</v>
      </c>
      <c r="F35" s="19">
        <v>90516</v>
      </c>
      <c r="G35" s="19">
        <v>86629</v>
      </c>
      <c r="H35" s="19">
        <v>89484</v>
      </c>
      <c r="I35" s="19">
        <v>130188</v>
      </c>
    </row>
    <row r="36" spans="1:9" x14ac:dyDescent="0.25">
      <c r="A36" s="18" t="s">
        <v>32</v>
      </c>
      <c r="B36" s="19">
        <v>57</v>
      </c>
      <c r="C36" s="19">
        <v>57</v>
      </c>
      <c r="D36" s="19">
        <v>57</v>
      </c>
      <c r="E36" s="19">
        <v>56</v>
      </c>
      <c r="F36" s="19">
        <v>81986</v>
      </c>
      <c r="G36" s="19">
        <v>81986</v>
      </c>
      <c r="H36" s="19">
        <v>79590</v>
      </c>
      <c r="I36" s="19">
        <v>78832</v>
      </c>
    </row>
    <row r="37" spans="1:9" x14ac:dyDescent="0.25">
      <c r="A37" s="18" t="s">
        <v>33</v>
      </c>
      <c r="B37" s="19">
        <v>64</v>
      </c>
      <c r="C37" s="19">
        <v>66</v>
      </c>
      <c r="D37" s="19">
        <v>67</v>
      </c>
      <c r="E37" s="19">
        <v>68</v>
      </c>
      <c r="F37" s="19">
        <v>95621</v>
      </c>
      <c r="G37" s="19">
        <v>95622</v>
      </c>
      <c r="H37" s="19">
        <v>103294</v>
      </c>
      <c r="I37" s="19">
        <v>103291</v>
      </c>
    </row>
    <row r="38" spans="1:9" x14ac:dyDescent="0.25">
      <c r="A38" s="18" t="s">
        <v>34</v>
      </c>
      <c r="B38" s="19">
        <v>84</v>
      </c>
      <c r="C38" s="19">
        <v>84</v>
      </c>
      <c r="D38" s="19">
        <v>84</v>
      </c>
      <c r="E38" s="19">
        <v>83</v>
      </c>
      <c r="F38" s="19">
        <v>111997</v>
      </c>
      <c r="G38" s="19">
        <v>111997</v>
      </c>
      <c r="H38" s="19">
        <v>110844</v>
      </c>
      <c r="I38" s="19">
        <v>110843</v>
      </c>
    </row>
    <row r="39" spans="1:9" x14ac:dyDescent="0.25">
      <c r="A39" s="18" t="s">
        <v>35</v>
      </c>
      <c r="B39" s="19">
        <v>83</v>
      </c>
      <c r="C39" s="19">
        <v>83</v>
      </c>
      <c r="D39" s="19">
        <v>83</v>
      </c>
      <c r="E39" s="19">
        <v>81</v>
      </c>
      <c r="F39" s="19">
        <v>92204</v>
      </c>
      <c r="G39" s="19">
        <v>92204</v>
      </c>
      <c r="H39" s="19">
        <v>92204</v>
      </c>
      <c r="I39" s="19">
        <v>91112</v>
      </c>
    </row>
    <row r="40" spans="1:9" x14ac:dyDescent="0.25">
      <c r="A40" s="18" t="s">
        <v>36</v>
      </c>
      <c r="B40" s="19">
        <v>116</v>
      </c>
      <c r="C40" s="19">
        <v>115</v>
      </c>
      <c r="D40" s="19">
        <v>115</v>
      </c>
      <c r="E40" s="19">
        <v>113</v>
      </c>
      <c r="F40" s="19">
        <v>95814</v>
      </c>
      <c r="G40" s="19">
        <v>95882</v>
      </c>
      <c r="H40" s="19">
        <v>95882</v>
      </c>
      <c r="I40" s="19">
        <v>94893</v>
      </c>
    </row>
    <row r="41" spans="1:9" x14ac:dyDescent="0.25">
      <c r="A41" s="18" t="s">
        <v>37</v>
      </c>
      <c r="B41" s="19">
        <v>81</v>
      </c>
      <c r="C41" s="19">
        <v>82</v>
      </c>
      <c r="D41" s="19">
        <v>79</v>
      </c>
      <c r="E41" s="19">
        <v>84</v>
      </c>
      <c r="F41" s="19">
        <v>228938</v>
      </c>
      <c r="G41" s="19">
        <v>242488</v>
      </c>
      <c r="H41" s="19">
        <v>241067</v>
      </c>
      <c r="I41" s="19">
        <v>246485</v>
      </c>
    </row>
    <row r="42" spans="1:9" x14ac:dyDescent="0.25">
      <c r="A42" s="18" t="s">
        <v>38</v>
      </c>
      <c r="B42" s="19">
        <v>58</v>
      </c>
      <c r="C42" s="19">
        <v>58</v>
      </c>
      <c r="D42" s="19">
        <v>58</v>
      </c>
      <c r="E42" s="19">
        <v>60</v>
      </c>
      <c r="F42" s="19">
        <v>102893</v>
      </c>
      <c r="G42" s="19">
        <v>102893</v>
      </c>
      <c r="H42" s="19">
        <v>102893</v>
      </c>
      <c r="I42" s="19">
        <v>105108</v>
      </c>
    </row>
    <row r="43" spans="1:9" x14ac:dyDescent="0.25">
      <c r="A43" s="18" t="s">
        <v>39</v>
      </c>
      <c r="B43" s="19">
        <v>62</v>
      </c>
      <c r="C43" s="19">
        <v>61</v>
      </c>
      <c r="D43" s="19">
        <v>61</v>
      </c>
      <c r="E43" s="19">
        <v>60</v>
      </c>
      <c r="F43" s="19">
        <v>92449</v>
      </c>
      <c r="G43" s="19">
        <v>91396</v>
      </c>
      <c r="H43" s="19">
        <v>91396</v>
      </c>
      <c r="I43" s="19">
        <v>87912</v>
      </c>
    </row>
    <row r="44" spans="1:9" x14ac:dyDescent="0.25">
      <c r="A44" s="18" t="s">
        <v>40</v>
      </c>
      <c r="B44" s="19">
        <v>115</v>
      </c>
      <c r="C44" s="19">
        <v>114</v>
      </c>
      <c r="D44" s="19">
        <v>114</v>
      </c>
      <c r="E44" s="19">
        <v>115</v>
      </c>
      <c r="F44" s="19">
        <v>95094</v>
      </c>
      <c r="G44" s="19">
        <v>94629</v>
      </c>
      <c r="H44" s="19">
        <v>94629</v>
      </c>
      <c r="I44" s="19">
        <v>94193</v>
      </c>
    </row>
    <row r="45" spans="1:9" x14ac:dyDescent="0.25">
      <c r="A45" s="18" t="s">
        <v>41</v>
      </c>
      <c r="B45" s="19">
        <v>368</v>
      </c>
      <c r="C45" s="19">
        <v>363</v>
      </c>
      <c r="D45" s="19">
        <v>374</v>
      </c>
      <c r="E45" s="19">
        <v>366</v>
      </c>
      <c r="F45" s="19">
        <v>404141</v>
      </c>
      <c r="G45" s="19">
        <v>459414</v>
      </c>
      <c r="H45" s="19">
        <v>432852</v>
      </c>
      <c r="I45" s="19">
        <v>412798</v>
      </c>
    </row>
    <row r="46" spans="1:9" x14ac:dyDescent="0.25">
      <c r="A46" s="18" t="s">
        <v>42</v>
      </c>
      <c r="B46" s="19">
        <v>133</v>
      </c>
      <c r="C46" s="19">
        <v>133</v>
      </c>
      <c r="D46" s="19">
        <v>134</v>
      </c>
      <c r="E46" s="19">
        <v>136</v>
      </c>
      <c r="F46" s="19">
        <v>122206</v>
      </c>
      <c r="G46" s="19">
        <v>122206</v>
      </c>
      <c r="H46" s="19">
        <v>116984</v>
      </c>
      <c r="I46" s="19">
        <v>124294</v>
      </c>
    </row>
    <row r="47" spans="1:9" x14ac:dyDescent="0.25">
      <c r="A47" s="18" t="s">
        <v>43</v>
      </c>
      <c r="B47" s="19">
        <v>93</v>
      </c>
      <c r="C47" s="19">
        <v>94</v>
      </c>
      <c r="D47" s="19">
        <v>93</v>
      </c>
      <c r="E47" s="19">
        <v>92</v>
      </c>
      <c r="F47" s="19">
        <v>139070</v>
      </c>
      <c r="G47" s="19">
        <v>141651</v>
      </c>
      <c r="H47" s="19">
        <v>140628</v>
      </c>
      <c r="I47" s="19">
        <v>135247</v>
      </c>
    </row>
    <row r="48" spans="1:9" x14ac:dyDescent="0.25">
      <c r="A48" s="18" t="s">
        <v>44</v>
      </c>
      <c r="B48" s="19">
        <v>91</v>
      </c>
      <c r="C48" s="19">
        <v>90</v>
      </c>
      <c r="D48" s="19">
        <v>88</v>
      </c>
      <c r="E48" s="19">
        <v>88</v>
      </c>
      <c r="F48" s="19">
        <v>88128</v>
      </c>
      <c r="G48" s="19">
        <v>87913</v>
      </c>
      <c r="H48" s="19">
        <v>79606</v>
      </c>
      <c r="I48" s="19">
        <v>74261</v>
      </c>
    </row>
    <row r="49" spans="1:9" x14ac:dyDescent="0.25">
      <c r="A49" s="18" t="s">
        <v>45</v>
      </c>
      <c r="B49" s="19">
        <v>784</v>
      </c>
      <c r="C49" s="19">
        <v>858</v>
      </c>
      <c r="D49" s="19">
        <v>796</v>
      </c>
      <c r="E49" s="19">
        <v>803</v>
      </c>
      <c r="F49" s="19">
        <v>1672342</v>
      </c>
      <c r="G49" s="19">
        <v>1717504</v>
      </c>
      <c r="H49" s="19">
        <v>1617826</v>
      </c>
      <c r="I49" s="19">
        <v>1568008</v>
      </c>
    </row>
    <row r="50" spans="1:9" x14ac:dyDescent="0.25">
      <c r="A50" s="18" t="s">
        <v>46</v>
      </c>
      <c r="B50" s="19">
        <v>66</v>
      </c>
      <c r="C50" s="19">
        <v>65</v>
      </c>
      <c r="D50" s="19">
        <v>64</v>
      </c>
      <c r="E50" s="19">
        <v>64</v>
      </c>
      <c r="F50" s="19">
        <v>97813</v>
      </c>
      <c r="G50" s="19">
        <v>97097</v>
      </c>
      <c r="H50" s="19">
        <v>97096</v>
      </c>
      <c r="I50" s="19">
        <v>97096</v>
      </c>
    </row>
    <row r="51" spans="1:9" x14ac:dyDescent="0.25">
      <c r="A51" s="18" t="s">
        <v>47</v>
      </c>
      <c r="B51" s="19">
        <v>72</v>
      </c>
      <c r="C51" s="19">
        <v>72</v>
      </c>
      <c r="D51" s="19">
        <v>69</v>
      </c>
      <c r="E51" s="19">
        <v>68</v>
      </c>
      <c r="F51" s="19">
        <v>115367</v>
      </c>
      <c r="G51" s="19">
        <v>115367</v>
      </c>
      <c r="H51" s="19">
        <v>109264</v>
      </c>
      <c r="I51" s="19">
        <v>101381</v>
      </c>
    </row>
    <row r="52" spans="1:9" x14ac:dyDescent="0.25">
      <c r="A52" s="18" t="s">
        <v>48</v>
      </c>
      <c r="B52" s="19">
        <v>123</v>
      </c>
      <c r="C52" s="19">
        <v>126</v>
      </c>
      <c r="D52" s="19">
        <v>123</v>
      </c>
      <c r="E52" s="19">
        <v>122</v>
      </c>
      <c r="F52" s="19">
        <v>213049</v>
      </c>
      <c r="G52" s="19">
        <v>214877</v>
      </c>
      <c r="H52" s="19">
        <v>212007</v>
      </c>
      <c r="I52" s="19">
        <v>212465</v>
      </c>
    </row>
    <row r="53" spans="1:9" x14ac:dyDescent="0.25">
      <c r="A53" s="18" t="s">
        <v>49</v>
      </c>
      <c r="B53" s="19">
        <v>87</v>
      </c>
      <c r="C53" s="19">
        <v>74</v>
      </c>
      <c r="D53" s="19">
        <v>72</v>
      </c>
      <c r="E53" s="19">
        <v>72</v>
      </c>
      <c r="F53" s="19">
        <v>195058</v>
      </c>
      <c r="G53" s="19">
        <v>186436</v>
      </c>
      <c r="H53" s="19">
        <v>184387</v>
      </c>
      <c r="I53" s="19">
        <v>184387</v>
      </c>
    </row>
    <row r="54" spans="1:9" x14ac:dyDescent="0.25">
      <c r="A54" s="18" t="s">
        <v>50</v>
      </c>
      <c r="B54" s="19">
        <v>37</v>
      </c>
      <c r="C54" s="19">
        <v>37</v>
      </c>
      <c r="D54" s="19">
        <v>37</v>
      </c>
      <c r="E54" s="19">
        <v>37</v>
      </c>
      <c r="F54" s="19">
        <v>97302</v>
      </c>
      <c r="G54" s="19">
        <v>97377</v>
      </c>
      <c r="H54" s="19">
        <v>97375</v>
      </c>
      <c r="I54" s="19">
        <v>97375</v>
      </c>
    </row>
    <row r="55" spans="1:9" x14ac:dyDescent="0.25">
      <c r="A55" s="18" t="s">
        <v>51</v>
      </c>
      <c r="B55" s="19">
        <v>69</v>
      </c>
      <c r="C55" s="19">
        <v>69</v>
      </c>
      <c r="D55" s="19">
        <v>65</v>
      </c>
      <c r="E55" s="19">
        <v>63</v>
      </c>
      <c r="F55" s="19">
        <v>86629</v>
      </c>
      <c r="G55" s="19">
        <v>86629</v>
      </c>
      <c r="H55" s="19">
        <v>82757</v>
      </c>
      <c r="I55" s="19">
        <v>81795</v>
      </c>
    </row>
    <row r="56" spans="1:9" x14ac:dyDescent="0.25">
      <c r="A56" s="18" t="s">
        <v>52</v>
      </c>
      <c r="B56" s="19">
        <v>134</v>
      </c>
      <c r="C56" s="19">
        <v>133</v>
      </c>
      <c r="D56" s="19">
        <v>133</v>
      </c>
      <c r="E56" s="19">
        <v>125</v>
      </c>
      <c r="F56" s="19">
        <v>259468</v>
      </c>
      <c r="G56" s="19">
        <v>287586</v>
      </c>
      <c r="H56" s="19">
        <v>269690</v>
      </c>
      <c r="I56" s="19">
        <v>276406</v>
      </c>
    </row>
    <row r="57" spans="1:9" x14ac:dyDescent="0.25">
      <c r="A57" s="18" t="s">
        <v>53</v>
      </c>
      <c r="B57" s="19">
        <v>70</v>
      </c>
      <c r="C57" s="19">
        <v>70</v>
      </c>
      <c r="D57" s="19">
        <v>70</v>
      </c>
      <c r="E57" s="19">
        <v>69</v>
      </c>
      <c r="F57" s="19">
        <v>113703</v>
      </c>
      <c r="G57" s="19">
        <v>113703</v>
      </c>
      <c r="H57" s="19">
        <v>113703</v>
      </c>
      <c r="I57" s="19">
        <v>113702</v>
      </c>
    </row>
    <row r="58" spans="1:9" x14ac:dyDescent="0.25">
      <c r="A58" s="18" t="s">
        <v>54</v>
      </c>
      <c r="B58" s="19">
        <v>354</v>
      </c>
      <c r="C58" s="19">
        <v>353</v>
      </c>
      <c r="D58" s="19">
        <v>357</v>
      </c>
      <c r="E58" s="19">
        <v>356</v>
      </c>
      <c r="F58" s="19">
        <v>489909</v>
      </c>
      <c r="G58" s="19">
        <v>489488</v>
      </c>
      <c r="H58" s="19">
        <v>488635</v>
      </c>
      <c r="I58" s="19">
        <v>483447</v>
      </c>
    </row>
    <row r="59" spans="1:9" x14ac:dyDescent="0.25">
      <c r="A59" s="18" t="s">
        <v>55</v>
      </c>
      <c r="B59" s="19">
        <v>52</v>
      </c>
      <c r="C59" s="19">
        <v>49</v>
      </c>
      <c r="D59" s="19">
        <v>49</v>
      </c>
      <c r="E59" s="19">
        <v>49</v>
      </c>
      <c r="F59" s="19">
        <v>69766</v>
      </c>
      <c r="G59" s="19">
        <v>65694</v>
      </c>
      <c r="H59" s="19">
        <v>65694</v>
      </c>
      <c r="I59" s="19">
        <v>65694</v>
      </c>
    </row>
    <row r="60" spans="1:9" x14ac:dyDescent="0.25">
      <c r="A60" s="18" t="s">
        <v>56</v>
      </c>
      <c r="B60" s="19">
        <v>35</v>
      </c>
      <c r="C60" s="19">
        <v>34</v>
      </c>
      <c r="D60" s="19">
        <v>32</v>
      </c>
      <c r="E60" s="19">
        <v>33</v>
      </c>
      <c r="F60" s="19">
        <v>114046</v>
      </c>
      <c r="G60" s="19">
        <v>96971</v>
      </c>
      <c r="H60" s="19">
        <v>105674</v>
      </c>
      <c r="I60" s="19">
        <v>105208</v>
      </c>
    </row>
    <row r="61" spans="1:9" x14ac:dyDescent="0.25">
      <c r="A61" s="18" t="s">
        <v>57</v>
      </c>
      <c r="B61" s="19">
        <v>77</v>
      </c>
      <c r="C61" s="19">
        <v>76</v>
      </c>
      <c r="D61" s="19">
        <v>77</v>
      </c>
      <c r="E61" s="19">
        <v>76</v>
      </c>
      <c r="F61" s="19">
        <v>76532</v>
      </c>
      <c r="G61" s="19">
        <v>79864</v>
      </c>
      <c r="H61" s="19">
        <v>100286</v>
      </c>
      <c r="I61" s="19">
        <v>98079</v>
      </c>
    </row>
    <row r="62" spans="1:9" x14ac:dyDescent="0.25">
      <c r="A62" s="18" t="s">
        <v>58</v>
      </c>
      <c r="B62" s="19">
        <v>84</v>
      </c>
      <c r="C62" s="19">
        <v>86</v>
      </c>
      <c r="D62" s="19">
        <v>86</v>
      </c>
      <c r="E62" s="19">
        <v>86</v>
      </c>
      <c r="F62" s="19">
        <v>113774</v>
      </c>
      <c r="G62" s="19">
        <v>121660</v>
      </c>
      <c r="H62" s="19">
        <v>112139</v>
      </c>
      <c r="I62" s="19">
        <v>112139</v>
      </c>
    </row>
    <row r="63" spans="1:9" x14ac:dyDescent="0.25">
      <c r="A63" s="18" t="s">
        <v>59</v>
      </c>
      <c r="B63" s="19">
        <v>98</v>
      </c>
      <c r="C63" s="19">
        <v>103</v>
      </c>
      <c r="D63" s="19">
        <v>102</v>
      </c>
      <c r="E63" s="19">
        <v>100</v>
      </c>
      <c r="F63" s="19">
        <v>193510</v>
      </c>
      <c r="G63" s="19">
        <v>200073</v>
      </c>
      <c r="H63" s="19">
        <v>199793</v>
      </c>
      <c r="I63" s="19">
        <v>204187</v>
      </c>
    </row>
    <row r="64" spans="1:9" x14ac:dyDescent="0.25">
      <c r="A64" s="18" t="s">
        <v>60</v>
      </c>
      <c r="B64" s="19">
        <v>186</v>
      </c>
      <c r="C64" s="19">
        <v>191</v>
      </c>
      <c r="D64" s="19">
        <v>193</v>
      </c>
      <c r="E64" s="19">
        <v>190</v>
      </c>
      <c r="F64" s="19">
        <v>179721</v>
      </c>
      <c r="G64" s="19">
        <v>181457</v>
      </c>
      <c r="H64" s="19">
        <v>186400</v>
      </c>
      <c r="I64" s="19">
        <v>177579</v>
      </c>
    </row>
    <row r="65" spans="1:9" x14ac:dyDescent="0.25">
      <c r="A65" s="18" t="s">
        <v>61</v>
      </c>
      <c r="B65" s="19">
        <v>117</v>
      </c>
      <c r="C65" s="19">
        <v>120</v>
      </c>
      <c r="D65" s="19">
        <v>123</v>
      </c>
      <c r="E65" s="19">
        <v>130</v>
      </c>
      <c r="F65" s="19">
        <v>282729</v>
      </c>
      <c r="G65" s="19">
        <v>258630</v>
      </c>
      <c r="H65" s="19">
        <v>279907</v>
      </c>
      <c r="I65" s="19">
        <v>251403</v>
      </c>
    </row>
    <row r="66" spans="1:9" x14ac:dyDescent="0.25">
      <c r="A66" s="18" t="s">
        <v>62</v>
      </c>
      <c r="B66" s="19">
        <v>133</v>
      </c>
      <c r="C66" s="19">
        <v>132</v>
      </c>
      <c r="D66" s="19">
        <v>129</v>
      </c>
      <c r="E66" s="19">
        <v>127</v>
      </c>
      <c r="F66" s="19">
        <v>218113</v>
      </c>
      <c r="G66" s="19">
        <v>216047</v>
      </c>
      <c r="H66" s="19">
        <v>216383</v>
      </c>
      <c r="I66" s="19">
        <v>216475</v>
      </c>
    </row>
    <row r="67" spans="1:9" x14ac:dyDescent="0.25">
      <c r="A67" s="18" t="s">
        <v>63</v>
      </c>
      <c r="B67" s="19">
        <v>19</v>
      </c>
      <c r="C67" s="19">
        <v>19</v>
      </c>
      <c r="D67" s="19">
        <v>19</v>
      </c>
      <c r="E67" s="19">
        <v>20</v>
      </c>
      <c r="F67" s="19">
        <v>51189</v>
      </c>
      <c r="G67" s="19">
        <v>51189</v>
      </c>
      <c r="H67" s="19">
        <v>51189</v>
      </c>
      <c r="I67" s="19">
        <v>49200</v>
      </c>
    </row>
    <row r="68" spans="1:9" x14ac:dyDescent="0.25">
      <c r="A68" s="18" t="s">
        <v>64</v>
      </c>
      <c r="B68" s="19">
        <v>64</v>
      </c>
      <c r="C68" s="19">
        <v>70</v>
      </c>
      <c r="D68" s="19">
        <v>76</v>
      </c>
      <c r="E68" s="19">
        <v>76</v>
      </c>
      <c r="F68" s="19">
        <v>143545</v>
      </c>
      <c r="G68" s="19">
        <v>149466</v>
      </c>
      <c r="H68" s="19">
        <v>199378</v>
      </c>
      <c r="I68" s="19">
        <v>164184</v>
      </c>
    </row>
    <row r="69" spans="1:9" x14ac:dyDescent="0.25">
      <c r="A69" s="18" t="s">
        <v>65</v>
      </c>
      <c r="B69" s="19">
        <v>61</v>
      </c>
      <c r="C69" s="19">
        <v>59</v>
      </c>
      <c r="D69" s="19">
        <v>57</v>
      </c>
      <c r="E69" s="19">
        <v>51</v>
      </c>
      <c r="F69" s="19">
        <v>207396</v>
      </c>
      <c r="G69" s="19">
        <v>207134</v>
      </c>
      <c r="H69" s="19">
        <v>230748</v>
      </c>
      <c r="I69" s="19">
        <v>154560</v>
      </c>
    </row>
    <row r="70" spans="1:9" x14ac:dyDescent="0.25">
      <c r="A70" s="18" t="s">
        <v>66</v>
      </c>
      <c r="B70" s="19">
        <v>45</v>
      </c>
      <c r="C70" s="19">
        <v>44</v>
      </c>
      <c r="D70" s="19">
        <v>43</v>
      </c>
      <c r="E70" s="19">
        <v>44</v>
      </c>
      <c r="F70" s="19">
        <v>133302</v>
      </c>
      <c r="G70" s="19">
        <v>132801</v>
      </c>
      <c r="H70" s="19">
        <v>132328</v>
      </c>
      <c r="I70" s="19">
        <v>132523</v>
      </c>
    </row>
    <row r="71" spans="1:9" x14ac:dyDescent="0.25">
      <c r="A71" s="18" t="s">
        <v>67</v>
      </c>
      <c r="B71" s="19">
        <v>140</v>
      </c>
      <c r="C71" s="19">
        <v>140</v>
      </c>
      <c r="D71" s="19">
        <v>140</v>
      </c>
      <c r="E71" s="19">
        <v>140</v>
      </c>
      <c r="F71" s="19">
        <v>135303</v>
      </c>
      <c r="G71" s="19">
        <v>135303</v>
      </c>
      <c r="H71" s="19">
        <v>135303</v>
      </c>
      <c r="I71" s="19">
        <v>135303</v>
      </c>
    </row>
    <row r="72" spans="1:9" x14ac:dyDescent="0.25">
      <c r="A72" s="18" t="s">
        <v>68</v>
      </c>
      <c r="B72" s="19">
        <v>190</v>
      </c>
      <c r="C72" s="19">
        <v>193</v>
      </c>
      <c r="D72" s="19">
        <v>195</v>
      </c>
      <c r="E72" s="19">
        <v>204</v>
      </c>
      <c r="F72" s="19">
        <v>126933</v>
      </c>
      <c r="G72" s="19">
        <v>127266</v>
      </c>
      <c r="H72" s="19">
        <v>127367</v>
      </c>
      <c r="I72" s="19">
        <v>138557</v>
      </c>
    </row>
    <row r="73" spans="1:9" x14ac:dyDescent="0.25">
      <c r="A73" s="18" t="s">
        <v>69</v>
      </c>
      <c r="B73" s="19">
        <v>266</v>
      </c>
      <c r="C73" s="19">
        <v>270</v>
      </c>
      <c r="D73" s="19">
        <v>268</v>
      </c>
      <c r="E73" s="19">
        <v>266</v>
      </c>
      <c r="F73" s="19">
        <v>218666</v>
      </c>
      <c r="G73" s="19">
        <v>218726</v>
      </c>
      <c r="H73" s="19">
        <v>242662</v>
      </c>
      <c r="I73" s="19">
        <v>213278</v>
      </c>
    </row>
    <row r="74" spans="1:9" x14ac:dyDescent="0.25">
      <c r="A74" s="18" t="s">
        <v>70</v>
      </c>
      <c r="B74" s="19">
        <v>61</v>
      </c>
      <c r="C74" s="19">
        <v>63</v>
      </c>
      <c r="D74" s="19">
        <v>71</v>
      </c>
      <c r="E74" s="19">
        <v>83</v>
      </c>
      <c r="F74" s="19">
        <v>92636</v>
      </c>
      <c r="G74" s="19">
        <v>92614</v>
      </c>
      <c r="H74" s="19">
        <v>112070</v>
      </c>
      <c r="I74" s="19">
        <v>111126</v>
      </c>
    </row>
    <row r="75" spans="1:9" x14ac:dyDescent="0.25">
      <c r="A75" s="18" t="s">
        <v>71</v>
      </c>
      <c r="B75" s="19">
        <v>62</v>
      </c>
      <c r="C75" s="19">
        <v>64</v>
      </c>
      <c r="D75" s="19">
        <v>63</v>
      </c>
      <c r="E75" s="19">
        <v>63</v>
      </c>
      <c r="F75" s="19">
        <v>92329</v>
      </c>
      <c r="G75" s="19">
        <v>88293</v>
      </c>
      <c r="H75" s="19">
        <v>91058</v>
      </c>
      <c r="I75" s="19">
        <v>91058</v>
      </c>
    </row>
    <row r="76" spans="1:9" x14ac:dyDescent="0.25">
      <c r="A76" s="18" t="s">
        <v>72</v>
      </c>
      <c r="B76" s="19">
        <v>184</v>
      </c>
      <c r="C76" s="19">
        <v>186</v>
      </c>
      <c r="D76" s="19">
        <v>177</v>
      </c>
      <c r="E76" s="19">
        <v>177</v>
      </c>
      <c r="F76" s="19">
        <v>542426</v>
      </c>
      <c r="G76" s="19">
        <v>528567</v>
      </c>
      <c r="H76" s="19">
        <v>523178</v>
      </c>
      <c r="I76" s="19">
        <v>524506</v>
      </c>
    </row>
    <row r="77" spans="1:9" x14ac:dyDescent="0.25">
      <c r="A77" s="18" t="s">
        <v>73</v>
      </c>
      <c r="B77" s="19">
        <v>47</v>
      </c>
      <c r="C77" s="19">
        <v>48</v>
      </c>
      <c r="D77" s="19">
        <v>47</v>
      </c>
      <c r="E77" s="19">
        <v>47</v>
      </c>
      <c r="F77" s="19">
        <v>30946</v>
      </c>
      <c r="G77" s="19">
        <v>31015</v>
      </c>
      <c r="H77" s="19">
        <v>29905</v>
      </c>
      <c r="I77" s="19">
        <v>29905</v>
      </c>
    </row>
    <row r="78" spans="1:9" x14ac:dyDescent="0.25">
      <c r="A78" s="18" t="s">
        <v>74</v>
      </c>
      <c r="B78" s="19">
        <v>152</v>
      </c>
      <c r="C78" s="19">
        <v>152</v>
      </c>
      <c r="D78" s="19">
        <v>153</v>
      </c>
      <c r="E78" s="19">
        <v>154</v>
      </c>
      <c r="F78" s="19">
        <v>1085123</v>
      </c>
      <c r="G78" s="19">
        <v>1098487</v>
      </c>
      <c r="H78" s="19">
        <v>1095316</v>
      </c>
      <c r="I78" s="19">
        <v>1096134</v>
      </c>
    </row>
    <row r="79" spans="1:9" x14ac:dyDescent="0.25">
      <c r="A79" s="18" t="s">
        <v>75</v>
      </c>
      <c r="B79" s="19">
        <v>1277</v>
      </c>
      <c r="C79" s="19">
        <v>1462</v>
      </c>
      <c r="D79" s="19">
        <v>1258</v>
      </c>
      <c r="E79" s="19">
        <v>1250</v>
      </c>
      <c r="F79" s="19">
        <v>4078437</v>
      </c>
      <c r="G79" s="19">
        <v>3993254</v>
      </c>
      <c r="H79" s="19">
        <v>3959400</v>
      </c>
      <c r="I79" s="19">
        <v>3971007</v>
      </c>
    </row>
    <row r="80" spans="1:9" x14ac:dyDescent="0.25">
      <c r="A80" s="18" t="s">
        <v>76</v>
      </c>
      <c r="B80" s="19">
        <v>147</v>
      </c>
      <c r="C80" s="19">
        <v>146</v>
      </c>
      <c r="D80" s="19">
        <v>143</v>
      </c>
      <c r="E80" s="19">
        <v>143</v>
      </c>
      <c r="F80" s="19">
        <v>156740</v>
      </c>
      <c r="G80" s="19">
        <v>156733</v>
      </c>
      <c r="H80" s="19">
        <v>156669</v>
      </c>
      <c r="I80" s="19">
        <v>156669</v>
      </c>
    </row>
    <row r="81" spans="1:9" x14ac:dyDescent="0.25">
      <c r="A81" s="18" t="s">
        <v>77</v>
      </c>
      <c r="B81" s="19">
        <v>73</v>
      </c>
      <c r="C81" s="19">
        <v>73</v>
      </c>
      <c r="D81" s="19">
        <v>70</v>
      </c>
      <c r="E81" s="19">
        <v>76</v>
      </c>
      <c r="F81" s="19">
        <v>71042</v>
      </c>
      <c r="G81" s="19">
        <v>71042</v>
      </c>
      <c r="H81" s="19">
        <v>70026</v>
      </c>
      <c r="I81" s="19">
        <v>71766</v>
      </c>
    </row>
    <row r="82" spans="1:9" x14ac:dyDescent="0.25">
      <c r="A82" s="18" t="s">
        <v>78</v>
      </c>
      <c r="B82" s="19">
        <v>44</v>
      </c>
      <c r="C82" s="19">
        <v>44</v>
      </c>
      <c r="D82" s="19">
        <v>44</v>
      </c>
      <c r="E82" s="19">
        <v>44</v>
      </c>
      <c r="F82" s="19">
        <v>122051</v>
      </c>
      <c r="G82" s="19">
        <v>110482</v>
      </c>
      <c r="H82" s="19">
        <v>114751</v>
      </c>
      <c r="I82" s="19">
        <v>114751</v>
      </c>
    </row>
    <row r="83" spans="1:9" x14ac:dyDescent="0.25">
      <c r="A83" s="18" t="s">
        <v>79</v>
      </c>
      <c r="B83" s="19">
        <v>32</v>
      </c>
      <c r="C83" s="19">
        <v>31</v>
      </c>
      <c r="D83" s="19">
        <v>31</v>
      </c>
      <c r="E83" s="19">
        <v>31</v>
      </c>
      <c r="F83" s="19">
        <v>107075</v>
      </c>
      <c r="G83" s="19">
        <v>105943</v>
      </c>
      <c r="H83" s="19">
        <v>105943</v>
      </c>
      <c r="I83" s="19">
        <v>110648</v>
      </c>
    </row>
    <row r="84" spans="1:9" x14ac:dyDescent="0.25">
      <c r="A84" s="18" t="s">
        <v>80</v>
      </c>
      <c r="B84" s="19">
        <v>53</v>
      </c>
      <c r="C84" s="19">
        <v>53</v>
      </c>
      <c r="D84" s="19">
        <v>52</v>
      </c>
      <c r="E84" s="19">
        <v>52</v>
      </c>
      <c r="F84" s="19">
        <v>44859</v>
      </c>
      <c r="G84" s="19">
        <v>44859</v>
      </c>
      <c r="H84" s="19">
        <v>57061</v>
      </c>
      <c r="I84" s="19">
        <v>40297</v>
      </c>
    </row>
    <row r="85" spans="1:9" x14ac:dyDescent="0.25">
      <c r="A85" s="18" t="s">
        <v>81</v>
      </c>
      <c r="B85" s="19">
        <v>249</v>
      </c>
      <c r="C85" s="19">
        <v>250</v>
      </c>
      <c r="D85" s="19">
        <v>253</v>
      </c>
      <c r="E85" s="19">
        <v>291</v>
      </c>
      <c r="F85" s="19">
        <v>356601</v>
      </c>
      <c r="G85" s="19">
        <v>349867</v>
      </c>
      <c r="H85" s="19">
        <v>347791</v>
      </c>
      <c r="I85" s="19">
        <v>364504</v>
      </c>
    </row>
    <row r="86" spans="1:9" x14ac:dyDescent="0.25">
      <c r="A86" s="18" t="s">
        <v>82</v>
      </c>
      <c r="B86" s="19">
        <v>68</v>
      </c>
      <c r="C86" s="19">
        <v>68</v>
      </c>
      <c r="D86" s="19">
        <v>45</v>
      </c>
      <c r="E86" s="19">
        <v>49</v>
      </c>
      <c r="F86" s="19">
        <v>94400</v>
      </c>
      <c r="G86" s="19">
        <v>94400</v>
      </c>
      <c r="H86" s="19">
        <v>92604</v>
      </c>
      <c r="I86" s="19">
        <v>92616</v>
      </c>
    </row>
    <row r="87" spans="1:9" x14ac:dyDescent="0.25">
      <c r="A87" s="18" t="s">
        <v>83</v>
      </c>
      <c r="B87" s="19">
        <v>71</v>
      </c>
      <c r="C87" s="19">
        <v>70</v>
      </c>
      <c r="D87" s="19">
        <v>69</v>
      </c>
      <c r="E87" s="19">
        <v>69</v>
      </c>
      <c r="F87" s="19">
        <v>112900</v>
      </c>
      <c r="G87" s="19">
        <v>112900</v>
      </c>
      <c r="H87" s="19">
        <v>111841</v>
      </c>
      <c r="I87" s="19">
        <v>111841</v>
      </c>
    </row>
    <row r="88" spans="1:9" x14ac:dyDescent="0.25">
      <c r="A88" s="18" t="s">
        <v>84</v>
      </c>
      <c r="B88" s="19">
        <v>56</v>
      </c>
      <c r="C88" s="19">
        <v>56</v>
      </c>
      <c r="D88" s="19">
        <v>56</v>
      </c>
      <c r="E88" s="19">
        <v>56</v>
      </c>
      <c r="F88" s="19">
        <v>75495</v>
      </c>
      <c r="G88" s="19">
        <v>75495</v>
      </c>
      <c r="H88" s="19">
        <v>75495</v>
      </c>
      <c r="I88" s="19">
        <v>75495</v>
      </c>
    </row>
    <row r="89" spans="1:9" x14ac:dyDescent="0.25">
      <c r="A89" s="18" t="s">
        <v>85</v>
      </c>
      <c r="B89" s="19">
        <v>75</v>
      </c>
      <c r="C89" s="19">
        <v>75</v>
      </c>
      <c r="D89" s="19">
        <v>75</v>
      </c>
      <c r="E89" s="19">
        <v>73</v>
      </c>
      <c r="F89" s="19">
        <v>88682</v>
      </c>
      <c r="G89" s="19">
        <v>108339</v>
      </c>
      <c r="H89" s="19">
        <v>128417</v>
      </c>
      <c r="I89" s="19">
        <v>128271</v>
      </c>
    </row>
    <row r="90" spans="1:9" x14ac:dyDescent="0.25">
      <c r="A90" s="18" t="s">
        <v>86</v>
      </c>
      <c r="B90" s="19">
        <v>123</v>
      </c>
      <c r="C90" s="19">
        <v>127</v>
      </c>
      <c r="D90" s="19">
        <v>125</v>
      </c>
      <c r="E90" s="19">
        <v>131</v>
      </c>
      <c r="F90" s="19">
        <v>426698</v>
      </c>
      <c r="G90" s="19">
        <v>440932</v>
      </c>
      <c r="H90" s="19">
        <v>435914</v>
      </c>
      <c r="I90" s="19">
        <v>436416</v>
      </c>
    </row>
    <row r="91" spans="1:9" x14ac:dyDescent="0.25">
      <c r="A91" s="18" t="s">
        <v>87</v>
      </c>
      <c r="B91" s="19">
        <v>92</v>
      </c>
      <c r="C91" s="19">
        <v>92</v>
      </c>
      <c r="D91" s="19">
        <v>87</v>
      </c>
      <c r="E91" s="19">
        <v>87</v>
      </c>
      <c r="F91" s="19">
        <v>88448</v>
      </c>
      <c r="G91" s="19">
        <v>93608</v>
      </c>
      <c r="H91" s="19">
        <v>81192</v>
      </c>
      <c r="I91" s="19">
        <v>81198</v>
      </c>
    </row>
    <row r="92" spans="1:9" x14ac:dyDescent="0.25">
      <c r="A92" s="18" t="s">
        <v>88</v>
      </c>
      <c r="B92" s="19">
        <v>133</v>
      </c>
      <c r="C92" s="19">
        <v>136</v>
      </c>
      <c r="D92" s="19">
        <v>139</v>
      </c>
      <c r="E92" s="19">
        <v>135</v>
      </c>
      <c r="F92" s="19">
        <v>159331</v>
      </c>
      <c r="G92" s="19">
        <v>163921</v>
      </c>
      <c r="H92" s="19">
        <v>164512</v>
      </c>
      <c r="I92" s="19">
        <v>139644</v>
      </c>
    </row>
    <row r="93" spans="1:9" x14ac:dyDescent="0.25">
      <c r="A93" s="18" t="s">
        <v>89</v>
      </c>
      <c r="B93" s="19">
        <v>100</v>
      </c>
      <c r="C93" s="19">
        <v>100</v>
      </c>
      <c r="D93" s="19">
        <v>98</v>
      </c>
      <c r="E93" s="19">
        <v>98</v>
      </c>
      <c r="F93" s="19">
        <v>123123</v>
      </c>
      <c r="G93" s="19">
        <v>123123</v>
      </c>
      <c r="H93" s="19">
        <v>119146</v>
      </c>
      <c r="I93" s="19">
        <v>119146</v>
      </c>
    </row>
    <row r="94" spans="1:9" x14ac:dyDescent="0.25">
      <c r="A94" s="18" t="s">
        <v>90</v>
      </c>
      <c r="B94" s="19">
        <v>155</v>
      </c>
      <c r="C94" s="19">
        <v>158</v>
      </c>
      <c r="D94" s="19">
        <v>155</v>
      </c>
      <c r="E94" s="19">
        <v>156</v>
      </c>
      <c r="F94" s="19">
        <v>189188</v>
      </c>
      <c r="G94" s="19">
        <v>193763</v>
      </c>
      <c r="H94" s="19">
        <v>198836</v>
      </c>
      <c r="I94" s="19">
        <v>190810</v>
      </c>
    </row>
    <row r="95" spans="1:9" x14ac:dyDescent="0.25">
      <c r="A95" s="18" t="s">
        <v>91</v>
      </c>
      <c r="B95" s="19">
        <v>304</v>
      </c>
      <c r="C95" s="19">
        <v>306</v>
      </c>
      <c r="D95" s="19">
        <v>301</v>
      </c>
      <c r="E95" s="19">
        <v>298</v>
      </c>
      <c r="F95" s="19">
        <v>1121790</v>
      </c>
      <c r="G95" s="19">
        <v>890363</v>
      </c>
      <c r="H95" s="19">
        <v>920586</v>
      </c>
      <c r="I95" s="19">
        <v>872601</v>
      </c>
    </row>
    <row r="96" spans="1:9" x14ac:dyDescent="0.25">
      <c r="A96" s="18" t="s">
        <v>92</v>
      </c>
      <c r="B96" s="19">
        <v>57</v>
      </c>
      <c r="C96" s="19">
        <v>57</v>
      </c>
      <c r="D96" s="19">
        <v>57</v>
      </c>
      <c r="E96" s="19">
        <v>59</v>
      </c>
      <c r="F96" s="19">
        <v>90143</v>
      </c>
      <c r="G96" s="19">
        <v>90186</v>
      </c>
      <c r="H96" s="19">
        <v>98688</v>
      </c>
      <c r="I96" s="19">
        <v>91184</v>
      </c>
    </row>
    <row r="97" spans="1:9" x14ac:dyDescent="0.25">
      <c r="A97" s="18" t="s">
        <v>93</v>
      </c>
      <c r="B97" s="19">
        <v>91</v>
      </c>
      <c r="C97" s="19">
        <v>86</v>
      </c>
      <c r="D97" s="19">
        <v>84</v>
      </c>
      <c r="E97" s="19">
        <v>85</v>
      </c>
      <c r="F97" s="19">
        <v>60189</v>
      </c>
      <c r="G97" s="19">
        <v>57327</v>
      </c>
      <c r="H97" s="19">
        <v>56676</v>
      </c>
      <c r="I97" s="19">
        <v>33470</v>
      </c>
    </row>
    <row r="98" spans="1:9" x14ac:dyDescent="0.25">
      <c r="A98" s="18" t="s">
        <v>94</v>
      </c>
      <c r="B98" s="19">
        <v>283</v>
      </c>
      <c r="C98" s="19">
        <v>318</v>
      </c>
      <c r="D98" s="19">
        <v>324</v>
      </c>
      <c r="E98" s="19">
        <v>325</v>
      </c>
      <c r="F98" s="19">
        <v>190602</v>
      </c>
      <c r="G98" s="19">
        <v>203202</v>
      </c>
      <c r="H98" s="19">
        <v>195293</v>
      </c>
      <c r="I98" s="19">
        <v>194071</v>
      </c>
    </row>
    <row r="99" spans="1:9" x14ac:dyDescent="0.25">
      <c r="A99" s="18" t="s">
        <v>95</v>
      </c>
      <c r="B99" s="19">
        <v>52</v>
      </c>
      <c r="C99" s="19">
        <v>49</v>
      </c>
      <c r="D99" s="19">
        <v>48</v>
      </c>
      <c r="E99" s="19">
        <v>48</v>
      </c>
      <c r="F99" s="19">
        <v>149109</v>
      </c>
      <c r="G99" s="19">
        <v>140200</v>
      </c>
      <c r="H99" s="19">
        <v>128550</v>
      </c>
      <c r="I99" s="19">
        <v>128550</v>
      </c>
    </row>
    <row r="100" spans="1:9" x14ac:dyDescent="0.25">
      <c r="A100" s="18" t="s">
        <v>96</v>
      </c>
      <c r="B100" s="19">
        <v>93</v>
      </c>
      <c r="C100" s="19">
        <v>91</v>
      </c>
      <c r="D100" s="19">
        <v>90</v>
      </c>
      <c r="E100" s="19">
        <v>87</v>
      </c>
      <c r="F100" s="19">
        <v>117385</v>
      </c>
      <c r="G100" s="19">
        <v>207476</v>
      </c>
      <c r="H100" s="19">
        <v>207268</v>
      </c>
      <c r="I100" s="19">
        <v>116890</v>
      </c>
    </row>
    <row r="101" spans="1:9" x14ac:dyDescent="0.25">
      <c r="A101" s="18" t="s">
        <v>97</v>
      </c>
      <c r="B101" s="19">
        <v>166</v>
      </c>
      <c r="C101" s="19">
        <v>166</v>
      </c>
      <c r="D101" s="19">
        <v>166</v>
      </c>
      <c r="E101" s="19">
        <v>168</v>
      </c>
      <c r="F101" s="19">
        <v>273148</v>
      </c>
      <c r="G101" s="19">
        <v>273721</v>
      </c>
      <c r="H101" s="19">
        <v>273721</v>
      </c>
      <c r="I101" s="19">
        <v>282370</v>
      </c>
    </row>
    <row r="102" spans="1:9" x14ac:dyDescent="0.25">
      <c r="A102" s="18" t="s">
        <v>98</v>
      </c>
      <c r="B102" s="19">
        <v>28</v>
      </c>
      <c r="C102" s="19">
        <v>28</v>
      </c>
      <c r="D102" s="19">
        <v>31</v>
      </c>
      <c r="E102" s="19">
        <v>26</v>
      </c>
      <c r="F102" s="19">
        <v>61936</v>
      </c>
      <c r="G102" s="19">
        <v>61936</v>
      </c>
      <c r="H102" s="19">
        <v>91975</v>
      </c>
      <c r="I102" s="19">
        <v>61762</v>
      </c>
    </row>
    <row r="103" spans="1:9" x14ac:dyDescent="0.25">
      <c r="A103" s="18" t="s">
        <v>99</v>
      </c>
      <c r="B103" s="19">
        <v>83</v>
      </c>
      <c r="C103" s="19">
        <v>83</v>
      </c>
      <c r="D103" s="19">
        <v>84</v>
      </c>
      <c r="E103" s="19">
        <v>84</v>
      </c>
      <c r="F103" s="19">
        <v>71860</v>
      </c>
      <c r="G103" s="19">
        <v>71894</v>
      </c>
      <c r="H103" s="19">
        <v>94086</v>
      </c>
      <c r="I103" s="19">
        <v>94086</v>
      </c>
    </row>
    <row r="104" spans="1:9" x14ac:dyDescent="0.25">
      <c r="A104" s="18" t="s">
        <v>100</v>
      </c>
      <c r="B104" s="19">
        <v>46</v>
      </c>
      <c r="C104" s="19">
        <v>47</v>
      </c>
      <c r="D104" s="19">
        <v>46</v>
      </c>
      <c r="E104" s="19">
        <v>46</v>
      </c>
      <c r="F104" s="19">
        <v>56193</v>
      </c>
      <c r="G104" s="19">
        <v>58708</v>
      </c>
      <c r="H104" s="19">
        <v>58378</v>
      </c>
      <c r="I104" s="19">
        <v>58378</v>
      </c>
    </row>
    <row r="105" spans="1:9" x14ac:dyDescent="0.25">
      <c r="A105" s="18" t="s">
        <v>101</v>
      </c>
      <c r="B105" s="19">
        <v>90</v>
      </c>
      <c r="C105" s="19">
        <v>92</v>
      </c>
      <c r="D105" s="19">
        <v>92</v>
      </c>
      <c r="E105" s="19">
        <v>94</v>
      </c>
      <c r="F105" s="19">
        <v>72432</v>
      </c>
      <c r="G105" s="19">
        <v>116461</v>
      </c>
      <c r="H105" s="19">
        <v>67829</v>
      </c>
      <c r="I105" s="19">
        <v>116461</v>
      </c>
    </row>
    <row r="106" spans="1:9" x14ac:dyDescent="0.25">
      <c r="A106" s="18" t="s">
        <v>330</v>
      </c>
      <c r="B106" s="19">
        <v>2</v>
      </c>
      <c r="C106" s="19">
        <v>2</v>
      </c>
      <c r="D106" s="19">
        <v>2</v>
      </c>
      <c r="E106" s="19">
        <v>2</v>
      </c>
      <c r="F106" s="19">
        <v>720</v>
      </c>
      <c r="G106" s="19">
        <v>720</v>
      </c>
      <c r="H106" s="19">
        <v>720</v>
      </c>
      <c r="I106" s="19">
        <v>720</v>
      </c>
    </row>
    <row r="107" spans="1:9" x14ac:dyDescent="0.25">
      <c r="A107" s="18" t="s">
        <v>102</v>
      </c>
      <c r="B107" s="19">
        <v>79</v>
      </c>
      <c r="C107" s="19">
        <v>77</v>
      </c>
      <c r="D107" s="19">
        <v>78</v>
      </c>
      <c r="E107" s="19">
        <v>78</v>
      </c>
      <c r="F107" s="19">
        <v>155715</v>
      </c>
      <c r="G107" s="19">
        <v>135445</v>
      </c>
      <c r="H107" s="19">
        <v>155256</v>
      </c>
      <c r="I107" s="19">
        <v>155264</v>
      </c>
    </row>
    <row r="108" spans="1:9" x14ac:dyDescent="0.25">
      <c r="A108" s="18" t="s">
        <v>103</v>
      </c>
      <c r="B108" s="19">
        <v>214</v>
      </c>
      <c r="C108" s="19">
        <v>215</v>
      </c>
      <c r="D108" s="19">
        <v>222</v>
      </c>
      <c r="E108" s="19">
        <v>221</v>
      </c>
      <c r="F108" s="19">
        <v>296786</v>
      </c>
      <c r="G108" s="19">
        <v>338904</v>
      </c>
      <c r="H108" s="19">
        <v>400634</v>
      </c>
      <c r="I108" s="19">
        <v>342759</v>
      </c>
    </row>
    <row r="109" spans="1:9" x14ac:dyDescent="0.25">
      <c r="A109" s="18" t="s">
        <v>104</v>
      </c>
      <c r="B109" s="19">
        <v>103</v>
      </c>
      <c r="C109" s="19">
        <v>106</v>
      </c>
      <c r="D109" s="19">
        <v>106</v>
      </c>
      <c r="E109" s="19">
        <v>103</v>
      </c>
      <c r="F109" s="19">
        <v>77535</v>
      </c>
      <c r="G109" s="19">
        <v>83179</v>
      </c>
      <c r="H109" s="19">
        <v>81111</v>
      </c>
      <c r="I109" s="19">
        <v>77413</v>
      </c>
    </row>
    <row r="110" spans="1:9" x14ac:dyDescent="0.25">
      <c r="A110" s="18" t="s">
        <v>105</v>
      </c>
      <c r="B110" s="19">
        <v>50</v>
      </c>
      <c r="C110" s="19">
        <v>50</v>
      </c>
      <c r="D110" s="19">
        <v>49</v>
      </c>
      <c r="E110" s="19">
        <v>48</v>
      </c>
      <c r="F110" s="19">
        <v>92669</v>
      </c>
      <c r="G110" s="19">
        <v>92669</v>
      </c>
      <c r="H110" s="19">
        <v>93852</v>
      </c>
      <c r="I110" s="19">
        <v>92318</v>
      </c>
    </row>
    <row r="111" spans="1:9" x14ac:dyDescent="0.25">
      <c r="A111" s="18" t="s">
        <v>106</v>
      </c>
      <c r="B111" s="19">
        <v>43</v>
      </c>
      <c r="C111" s="19">
        <v>40</v>
      </c>
      <c r="D111" s="19">
        <v>40</v>
      </c>
      <c r="E111" s="19">
        <v>40</v>
      </c>
      <c r="F111" s="19">
        <v>103443</v>
      </c>
      <c r="G111" s="19">
        <v>98877</v>
      </c>
      <c r="H111" s="19">
        <v>98877</v>
      </c>
      <c r="I111" s="19">
        <v>98877</v>
      </c>
    </row>
    <row r="112" spans="1:9" x14ac:dyDescent="0.25">
      <c r="A112" s="18" t="s">
        <v>107</v>
      </c>
      <c r="B112" s="19">
        <v>64</v>
      </c>
      <c r="C112" s="19">
        <v>62</v>
      </c>
      <c r="D112" s="19">
        <v>62</v>
      </c>
      <c r="E112" s="19">
        <v>62</v>
      </c>
      <c r="F112" s="19">
        <v>75071</v>
      </c>
      <c r="G112" s="19">
        <v>74181</v>
      </c>
      <c r="H112" s="19">
        <v>74181</v>
      </c>
      <c r="I112" s="19">
        <v>74181</v>
      </c>
    </row>
    <row r="113" spans="1:9" x14ac:dyDescent="0.25">
      <c r="A113" s="18" t="s">
        <v>108</v>
      </c>
      <c r="B113" s="19">
        <v>58</v>
      </c>
      <c r="C113" s="19">
        <v>58</v>
      </c>
      <c r="D113" s="19">
        <v>58</v>
      </c>
      <c r="E113" s="19">
        <v>59</v>
      </c>
      <c r="F113" s="19">
        <v>54913</v>
      </c>
      <c r="G113" s="19">
        <v>54913</v>
      </c>
      <c r="H113" s="19">
        <v>54913</v>
      </c>
      <c r="I113" s="19">
        <v>55128</v>
      </c>
    </row>
    <row r="114" spans="1:9" x14ac:dyDescent="0.25">
      <c r="A114" s="18" t="s">
        <v>109</v>
      </c>
      <c r="B114" s="19">
        <v>101</v>
      </c>
      <c r="C114" s="19">
        <v>100</v>
      </c>
      <c r="D114" s="19">
        <v>100</v>
      </c>
      <c r="E114" s="19">
        <v>100</v>
      </c>
      <c r="F114" s="19">
        <v>112013</v>
      </c>
      <c r="G114" s="19">
        <v>123344</v>
      </c>
      <c r="H114" s="19">
        <v>112027</v>
      </c>
      <c r="I114" s="19">
        <v>112027</v>
      </c>
    </row>
    <row r="115" spans="1:9" x14ac:dyDescent="0.25">
      <c r="A115" s="18" t="s">
        <v>110</v>
      </c>
      <c r="B115" s="19">
        <v>135</v>
      </c>
      <c r="C115" s="19">
        <v>137</v>
      </c>
      <c r="D115" s="19">
        <v>136</v>
      </c>
      <c r="E115" s="19">
        <v>136</v>
      </c>
      <c r="F115" s="19">
        <v>229701</v>
      </c>
      <c r="G115" s="19">
        <v>229682</v>
      </c>
      <c r="H115" s="19">
        <v>229680</v>
      </c>
      <c r="I115" s="19">
        <v>230270</v>
      </c>
    </row>
    <row r="116" spans="1:9" x14ac:dyDescent="0.25">
      <c r="A116" s="18" t="s">
        <v>111</v>
      </c>
      <c r="B116" s="19">
        <v>25</v>
      </c>
      <c r="C116" s="19">
        <v>25</v>
      </c>
      <c r="D116" s="19">
        <v>25</v>
      </c>
      <c r="E116" s="19">
        <v>25</v>
      </c>
      <c r="F116" s="19">
        <v>10546</v>
      </c>
      <c r="G116" s="19">
        <v>10546</v>
      </c>
      <c r="H116" s="19">
        <v>10546</v>
      </c>
      <c r="I116" s="19">
        <v>10546</v>
      </c>
    </row>
    <row r="117" spans="1:9" x14ac:dyDescent="0.25">
      <c r="A117" s="18" t="s">
        <v>112</v>
      </c>
      <c r="B117" s="19">
        <v>144</v>
      </c>
      <c r="C117" s="19">
        <v>144</v>
      </c>
      <c r="D117" s="19">
        <v>144</v>
      </c>
      <c r="E117" s="19">
        <v>136</v>
      </c>
      <c r="F117" s="19">
        <v>427066</v>
      </c>
      <c r="G117" s="19">
        <v>427066</v>
      </c>
      <c r="H117" s="19">
        <v>427301</v>
      </c>
      <c r="I117" s="19">
        <v>369765</v>
      </c>
    </row>
    <row r="118" spans="1:9" x14ac:dyDescent="0.25">
      <c r="A118" s="18" t="s">
        <v>113</v>
      </c>
      <c r="B118" s="19">
        <v>85</v>
      </c>
      <c r="C118" s="19">
        <v>110</v>
      </c>
      <c r="D118" s="19">
        <v>105</v>
      </c>
      <c r="E118" s="19">
        <v>102</v>
      </c>
      <c r="F118" s="19">
        <v>61960</v>
      </c>
      <c r="G118" s="19">
        <v>64624</v>
      </c>
      <c r="H118" s="19">
        <v>65179</v>
      </c>
      <c r="I118" s="19">
        <v>63640</v>
      </c>
    </row>
    <row r="119" spans="1:9" x14ac:dyDescent="0.25">
      <c r="A119" s="18" t="s">
        <v>114</v>
      </c>
      <c r="B119" s="19">
        <v>43</v>
      </c>
      <c r="C119" s="19">
        <v>44</v>
      </c>
      <c r="D119" s="19">
        <v>42</v>
      </c>
      <c r="E119" s="19">
        <v>39</v>
      </c>
      <c r="F119" s="19">
        <v>56960</v>
      </c>
      <c r="G119" s="19">
        <v>58180</v>
      </c>
      <c r="H119" s="19">
        <v>56456</v>
      </c>
      <c r="I119" s="19">
        <v>68993</v>
      </c>
    </row>
    <row r="120" spans="1:9" x14ac:dyDescent="0.25">
      <c r="A120" s="18" t="s">
        <v>115</v>
      </c>
      <c r="B120" s="19">
        <v>90</v>
      </c>
      <c r="C120" s="19">
        <v>90</v>
      </c>
      <c r="D120" s="19">
        <v>91</v>
      </c>
      <c r="E120" s="19">
        <v>92</v>
      </c>
      <c r="F120" s="19">
        <v>90478</v>
      </c>
      <c r="G120" s="19">
        <v>92909</v>
      </c>
      <c r="H120" s="19">
        <v>92909</v>
      </c>
      <c r="I120" s="19">
        <v>98265</v>
      </c>
    </row>
    <row r="121" spans="1:9" x14ac:dyDescent="0.25">
      <c r="A121" s="18" t="s">
        <v>116</v>
      </c>
      <c r="B121" s="19">
        <v>80</v>
      </c>
      <c r="C121" s="19">
        <v>80</v>
      </c>
      <c r="D121" s="19">
        <v>77</v>
      </c>
      <c r="E121" s="19">
        <v>88</v>
      </c>
      <c r="F121" s="19">
        <v>74387</v>
      </c>
      <c r="G121" s="19">
        <v>73971</v>
      </c>
      <c r="H121" s="19">
        <v>74008</v>
      </c>
      <c r="I121" s="19">
        <v>73898</v>
      </c>
    </row>
    <row r="122" spans="1:9" x14ac:dyDescent="0.25">
      <c r="A122" s="18" t="s">
        <v>117</v>
      </c>
      <c r="B122" s="19">
        <v>113</v>
      </c>
      <c r="C122" s="19">
        <v>113</v>
      </c>
      <c r="D122" s="19">
        <v>113</v>
      </c>
      <c r="E122" s="19">
        <v>113</v>
      </c>
      <c r="F122" s="19">
        <v>106627</v>
      </c>
      <c r="G122" s="19">
        <v>111669</v>
      </c>
      <c r="H122" s="19">
        <v>107262</v>
      </c>
      <c r="I122" s="19">
        <v>107262</v>
      </c>
    </row>
    <row r="123" spans="1:9" x14ac:dyDescent="0.25">
      <c r="A123" s="18" t="s">
        <v>118</v>
      </c>
      <c r="B123" s="19">
        <v>347</v>
      </c>
      <c r="C123" s="19">
        <v>346</v>
      </c>
      <c r="D123" s="19">
        <v>343</v>
      </c>
      <c r="E123" s="19">
        <v>341</v>
      </c>
      <c r="F123" s="19">
        <v>370513</v>
      </c>
      <c r="G123" s="19">
        <v>369924</v>
      </c>
      <c r="H123" s="19">
        <v>356758</v>
      </c>
      <c r="I123" s="19">
        <v>349909</v>
      </c>
    </row>
    <row r="124" spans="1:9" x14ac:dyDescent="0.25">
      <c r="A124" s="18" t="s">
        <v>119</v>
      </c>
      <c r="B124" s="19">
        <v>94</v>
      </c>
      <c r="C124" s="19">
        <v>94</v>
      </c>
      <c r="D124" s="19">
        <v>94</v>
      </c>
      <c r="E124" s="19">
        <v>93</v>
      </c>
      <c r="F124" s="19">
        <v>113226</v>
      </c>
      <c r="G124" s="19">
        <v>113226</v>
      </c>
      <c r="H124" s="19">
        <v>123552</v>
      </c>
      <c r="I124" s="19">
        <v>110905</v>
      </c>
    </row>
    <row r="125" spans="1:9" x14ac:dyDescent="0.25">
      <c r="A125" s="18" t="s">
        <v>120</v>
      </c>
      <c r="B125" s="19">
        <v>190</v>
      </c>
      <c r="C125" s="19">
        <v>190</v>
      </c>
      <c r="D125" s="19">
        <v>189</v>
      </c>
      <c r="E125" s="19">
        <v>203</v>
      </c>
      <c r="F125" s="19">
        <v>277913</v>
      </c>
      <c r="G125" s="19">
        <v>282379</v>
      </c>
      <c r="H125" s="19">
        <v>277459</v>
      </c>
      <c r="I125" s="19">
        <v>280649</v>
      </c>
    </row>
    <row r="126" spans="1:9" x14ac:dyDescent="0.25">
      <c r="A126" s="18" t="s">
        <v>121</v>
      </c>
      <c r="B126" s="19">
        <v>91</v>
      </c>
      <c r="C126" s="19">
        <v>102</v>
      </c>
      <c r="D126" s="19">
        <v>100</v>
      </c>
      <c r="E126" s="19">
        <v>98</v>
      </c>
      <c r="F126" s="19">
        <v>133379</v>
      </c>
      <c r="G126" s="19">
        <v>134148</v>
      </c>
      <c r="H126" s="19">
        <v>134183</v>
      </c>
      <c r="I126" s="19">
        <v>132652</v>
      </c>
    </row>
    <row r="127" spans="1:9" x14ac:dyDescent="0.25">
      <c r="A127" s="18" t="s">
        <v>122</v>
      </c>
      <c r="B127" s="19">
        <v>95</v>
      </c>
      <c r="C127" s="19">
        <v>95</v>
      </c>
      <c r="D127" s="19">
        <v>95</v>
      </c>
      <c r="E127" s="19">
        <v>94</v>
      </c>
      <c r="F127" s="19">
        <v>264402</v>
      </c>
      <c r="G127" s="19">
        <v>264402</v>
      </c>
      <c r="H127" s="19">
        <v>270248</v>
      </c>
      <c r="I127" s="19">
        <v>269559</v>
      </c>
    </row>
    <row r="128" spans="1:9" x14ac:dyDescent="0.25">
      <c r="A128" s="18" t="s">
        <v>123</v>
      </c>
      <c r="B128" s="19">
        <v>67</v>
      </c>
      <c r="C128" s="19">
        <v>65</v>
      </c>
      <c r="D128" s="19">
        <v>65</v>
      </c>
      <c r="E128" s="19">
        <v>64</v>
      </c>
      <c r="F128" s="19">
        <v>79412</v>
      </c>
      <c r="G128" s="19">
        <v>78634</v>
      </c>
      <c r="H128" s="19">
        <v>80553</v>
      </c>
      <c r="I128" s="19">
        <v>69301</v>
      </c>
    </row>
    <row r="129" spans="1:9" x14ac:dyDescent="0.25">
      <c r="A129" s="18" t="s">
        <v>124</v>
      </c>
      <c r="B129" s="19">
        <v>123</v>
      </c>
      <c r="C129" s="19">
        <v>123</v>
      </c>
      <c r="D129" s="19">
        <v>123</v>
      </c>
      <c r="E129" s="19">
        <v>122</v>
      </c>
      <c r="F129" s="19">
        <v>230177</v>
      </c>
      <c r="G129" s="19">
        <v>230177</v>
      </c>
      <c r="H129" s="19">
        <v>232395</v>
      </c>
      <c r="I129" s="19">
        <v>231104</v>
      </c>
    </row>
    <row r="130" spans="1:9" x14ac:dyDescent="0.25">
      <c r="A130" s="18" t="s">
        <v>125</v>
      </c>
      <c r="B130" s="19">
        <v>47</v>
      </c>
      <c r="C130" s="19">
        <v>46</v>
      </c>
      <c r="D130" s="19">
        <v>45</v>
      </c>
      <c r="E130" s="19">
        <v>45</v>
      </c>
      <c r="F130" s="19">
        <v>82844</v>
      </c>
      <c r="G130" s="19">
        <v>97066</v>
      </c>
      <c r="H130" s="19">
        <v>75187</v>
      </c>
      <c r="I130" s="19">
        <v>75187</v>
      </c>
    </row>
    <row r="131" spans="1:9" x14ac:dyDescent="0.25">
      <c r="A131" s="18" t="s">
        <v>126</v>
      </c>
      <c r="B131" s="19">
        <v>30</v>
      </c>
      <c r="C131" s="19">
        <v>28</v>
      </c>
      <c r="D131" s="19">
        <v>28</v>
      </c>
      <c r="E131" s="19">
        <v>27</v>
      </c>
      <c r="F131" s="19">
        <v>58902</v>
      </c>
      <c r="G131" s="19">
        <v>59025</v>
      </c>
      <c r="H131" s="19">
        <v>59025</v>
      </c>
      <c r="I131" s="19">
        <v>57728</v>
      </c>
    </row>
    <row r="132" spans="1:9" x14ac:dyDescent="0.25">
      <c r="A132" s="18" t="s">
        <v>127</v>
      </c>
      <c r="B132" s="19">
        <v>83</v>
      </c>
      <c r="C132" s="19">
        <v>88</v>
      </c>
      <c r="D132" s="19">
        <v>90</v>
      </c>
      <c r="E132" s="19">
        <v>92</v>
      </c>
      <c r="F132" s="19">
        <v>137867</v>
      </c>
      <c r="G132" s="19">
        <v>206207</v>
      </c>
      <c r="H132" s="19">
        <v>210346</v>
      </c>
      <c r="I132" s="19">
        <v>199521</v>
      </c>
    </row>
    <row r="133" spans="1:9" x14ac:dyDescent="0.25">
      <c r="A133" s="18" t="s">
        <v>128</v>
      </c>
      <c r="B133" s="19">
        <v>135</v>
      </c>
      <c r="C133" s="19">
        <v>134</v>
      </c>
      <c r="D133" s="19">
        <v>134</v>
      </c>
      <c r="E133" s="19">
        <v>133</v>
      </c>
      <c r="F133" s="19">
        <v>136994</v>
      </c>
      <c r="G133" s="19">
        <v>136994</v>
      </c>
      <c r="H133" s="19">
        <v>139910</v>
      </c>
      <c r="I133" s="19">
        <v>132714</v>
      </c>
    </row>
    <row r="134" spans="1:9" x14ac:dyDescent="0.25">
      <c r="A134" s="18" t="s">
        <v>129</v>
      </c>
      <c r="B134" s="19">
        <v>134</v>
      </c>
      <c r="C134" s="19">
        <v>133</v>
      </c>
      <c r="D134" s="19">
        <v>132</v>
      </c>
      <c r="E134" s="19">
        <v>132</v>
      </c>
      <c r="F134" s="19">
        <v>97347</v>
      </c>
      <c r="G134" s="19">
        <v>99503</v>
      </c>
      <c r="H134" s="19">
        <v>99280</v>
      </c>
      <c r="I134" s="19">
        <v>99280</v>
      </c>
    </row>
    <row r="135" spans="1:9" x14ac:dyDescent="0.25">
      <c r="A135" s="18" t="s">
        <v>130</v>
      </c>
      <c r="B135" s="19">
        <v>48</v>
      </c>
      <c r="C135" s="19">
        <v>45</v>
      </c>
      <c r="D135" s="19">
        <v>44</v>
      </c>
      <c r="E135" s="19">
        <v>45</v>
      </c>
      <c r="F135" s="19">
        <v>69921</v>
      </c>
      <c r="G135" s="19">
        <v>68456</v>
      </c>
      <c r="H135" s="19">
        <v>70035</v>
      </c>
      <c r="I135" s="19">
        <v>70317</v>
      </c>
    </row>
    <row r="136" spans="1:9" x14ac:dyDescent="0.25">
      <c r="A136" s="18" t="s">
        <v>131</v>
      </c>
      <c r="B136" s="19">
        <v>43</v>
      </c>
      <c r="C136" s="19">
        <v>43</v>
      </c>
      <c r="D136" s="19">
        <v>43</v>
      </c>
      <c r="E136" s="19">
        <v>45</v>
      </c>
      <c r="F136" s="19">
        <v>50807</v>
      </c>
      <c r="G136" s="19">
        <v>50810</v>
      </c>
      <c r="H136" s="19">
        <v>57096</v>
      </c>
      <c r="I136" s="19">
        <v>51010</v>
      </c>
    </row>
    <row r="137" spans="1:9" x14ac:dyDescent="0.25">
      <c r="A137" s="18" t="s">
        <v>132</v>
      </c>
      <c r="B137" s="19">
        <v>160</v>
      </c>
      <c r="C137" s="19">
        <v>160</v>
      </c>
      <c r="D137" s="19">
        <v>160</v>
      </c>
      <c r="E137" s="19">
        <v>161</v>
      </c>
      <c r="F137" s="19">
        <v>425417</v>
      </c>
      <c r="G137" s="19">
        <v>420659</v>
      </c>
      <c r="H137" s="19">
        <v>430056</v>
      </c>
      <c r="I137" s="19">
        <v>420532</v>
      </c>
    </row>
    <row r="138" spans="1:9" x14ac:dyDescent="0.25">
      <c r="A138" s="18" t="s">
        <v>133</v>
      </c>
      <c r="B138" s="19">
        <v>30</v>
      </c>
      <c r="C138" s="19">
        <v>30</v>
      </c>
      <c r="D138" s="19">
        <v>31</v>
      </c>
      <c r="E138" s="19">
        <v>29</v>
      </c>
      <c r="F138" s="19">
        <v>79659</v>
      </c>
      <c r="G138" s="19">
        <v>67001</v>
      </c>
      <c r="H138" s="19">
        <v>58558</v>
      </c>
      <c r="I138" s="19">
        <v>57141</v>
      </c>
    </row>
    <row r="139" spans="1:9" x14ac:dyDescent="0.25">
      <c r="A139" s="18" t="s">
        <v>134</v>
      </c>
      <c r="B139" s="19">
        <v>242</v>
      </c>
      <c r="C139" s="19">
        <v>245</v>
      </c>
      <c r="D139" s="19">
        <v>243</v>
      </c>
      <c r="E139" s="19">
        <v>242</v>
      </c>
      <c r="F139" s="19">
        <v>533309</v>
      </c>
      <c r="G139" s="19">
        <v>535567</v>
      </c>
      <c r="H139" s="19">
        <v>531494</v>
      </c>
      <c r="I139" s="19">
        <v>536039</v>
      </c>
    </row>
    <row r="140" spans="1:9" x14ac:dyDescent="0.25">
      <c r="A140" s="18" t="s">
        <v>135</v>
      </c>
      <c r="B140" s="19">
        <v>65</v>
      </c>
      <c r="C140" s="19">
        <v>65</v>
      </c>
      <c r="D140" s="19">
        <v>63</v>
      </c>
      <c r="E140" s="19">
        <v>62</v>
      </c>
      <c r="F140" s="19">
        <v>153656</v>
      </c>
      <c r="G140" s="19">
        <v>153656</v>
      </c>
      <c r="H140" s="19">
        <v>155380</v>
      </c>
      <c r="I140" s="19">
        <v>155380</v>
      </c>
    </row>
    <row r="141" spans="1:9" x14ac:dyDescent="0.25">
      <c r="A141" s="18" t="s">
        <v>136</v>
      </c>
      <c r="B141" s="19">
        <v>114</v>
      </c>
      <c r="C141" s="19">
        <v>118</v>
      </c>
      <c r="D141" s="19">
        <v>114</v>
      </c>
      <c r="E141" s="19">
        <v>114</v>
      </c>
      <c r="F141" s="19">
        <v>112831</v>
      </c>
      <c r="G141" s="19">
        <v>113009</v>
      </c>
      <c r="H141" s="19">
        <v>110664</v>
      </c>
      <c r="I141" s="19">
        <v>106903</v>
      </c>
    </row>
    <row r="142" spans="1:9" x14ac:dyDescent="0.25">
      <c r="A142" s="18" t="s">
        <v>137</v>
      </c>
      <c r="B142" s="19">
        <v>38</v>
      </c>
      <c r="C142" s="19">
        <v>38</v>
      </c>
      <c r="D142" s="19">
        <v>35</v>
      </c>
      <c r="E142" s="19">
        <v>35</v>
      </c>
      <c r="F142" s="19">
        <v>68884</v>
      </c>
      <c r="G142" s="19">
        <v>68884</v>
      </c>
      <c r="H142" s="19">
        <v>47005</v>
      </c>
      <c r="I142" s="19">
        <v>47005</v>
      </c>
    </row>
    <row r="143" spans="1:9" x14ac:dyDescent="0.25">
      <c r="A143" s="18" t="s">
        <v>138</v>
      </c>
      <c r="B143" s="19">
        <v>131</v>
      </c>
      <c r="C143" s="19">
        <v>132</v>
      </c>
      <c r="D143" s="19">
        <v>132</v>
      </c>
      <c r="E143" s="19">
        <v>132</v>
      </c>
      <c r="F143" s="19">
        <v>209139</v>
      </c>
      <c r="G143" s="19">
        <v>209139</v>
      </c>
      <c r="H143" s="19">
        <v>209139</v>
      </c>
      <c r="I143" s="19">
        <v>209139</v>
      </c>
    </row>
    <row r="144" spans="1:9" x14ac:dyDescent="0.25">
      <c r="A144" s="18" t="s">
        <v>139</v>
      </c>
      <c r="B144" s="19">
        <v>66</v>
      </c>
      <c r="C144" s="19">
        <v>66</v>
      </c>
      <c r="D144" s="19">
        <v>66</v>
      </c>
      <c r="E144" s="19">
        <v>65</v>
      </c>
      <c r="F144" s="19">
        <v>65811</v>
      </c>
      <c r="G144" s="19">
        <v>65012</v>
      </c>
      <c r="H144" s="19">
        <v>65012</v>
      </c>
      <c r="I144" s="19">
        <v>63758</v>
      </c>
    </row>
    <row r="145" spans="1:9" x14ac:dyDescent="0.25">
      <c r="A145" s="18" t="s">
        <v>140</v>
      </c>
      <c r="B145" s="19">
        <v>354</v>
      </c>
      <c r="C145" s="19">
        <v>350</v>
      </c>
      <c r="D145" s="19">
        <v>349</v>
      </c>
      <c r="E145" s="19">
        <v>343</v>
      </c>
      <c r="F145" s="19">
        <v>1232879</v>
      </c>
      <c r="G145" s="19">
        <v>1221007</v>
      </c>
      <c r="H145" s="19">
        <v>1181611</v>
      </c>
      <c r="I145" s="19">
        <v>1146110</v>
      </c>
    </row>
    <row r="146" spans="1:9" x14ac:dyDescent="0.25">
      <c r="A146" s="18" t="s">
        <v>141</v>
      </c>
      <c r="B146" s="19">
        <v>47</v>
      </c>
      <c r="C146" s="19">
        <v>47</v>
      </c>
      <c r="D146" s="19">
        <v>47</v>
      </c>
      <c r="E146" s="19">
        <v>47</v>
      </c>
      <c r="F146" s="19">
        <v>85918</v>
      </c>
      <c r="G146" s="19">
        <v>85918</v>
      </c>
      <c r="H146" s="19">
        <v>85918</v>
      </c>
      <c r="I146" s="19">
        <v>85918</v>
      </c>
    </row>
    <row r="147" spans="1:9" x14ac:dyDescent="0.25">
      <c r="A147" s="18" t="s">
        <v>142</v>
      </c>
      <c r="B147" s="19">
        <v>70</v>
      </c>
      <c r="C147" s="19">
        <v>68</v>
      </c>
      <c r="D147" s="19">
        <v>61</v>
      </c>
      <c r="E147" s="19">
        <v>60</v>
      </c>
      <c r="F147" s="19">
        <v>109841</v>
      </c>
      <c r="G147" s="19">
        <v>109729</v>
      </c>
      <c r="H147" s="19">
        <v>102916</v>
      </c>
      <c r="I147" s="19">
        <v>101875</v>
      </c>
    </row>
    <row r="148" spans="1:9" x14ac:dyDescent="0.25">
      <c r="A148" s="18" t="s">
        <v>143</v>
      </c>
      <c r="B148" s="19">
        <v>70</v>
      </c>
      <c r="C148" s="19">
        <v>70</v>
      </c>
      <c r="D148" s="19">
        <v>69</v>
      </c>
      <c r="E148" s="19">
        <v>67</v>
      </c>
      <c r="F148" s="19">
        <v>75248</v>
      </c>
      <c r="G148" s="19">
        <v>75248</v>
      </c>
      <c r="H148" s="19">
        <v>78384</v>
      </c>
      <c r="I148" s="19">
        <v>68498</v>
      </c>
    </row>
    <row r="149" spans="1:9" x14ac:dyDescent="0.25">
      <c r="A149" s="18" t="s">
        <v>144</v>
      </c>
      <c r="B149" s="19">
        <v>39</v>
      </c>
      <c r="C149" s="19">
        <v>38</v>
      </c>
      <c r="D149" s="19">
        <v>37</v>
      </c>
      <c r="E149" s="19">
        <v>37</v>
      </c>
      <c r="F149" s="19">
        <v>138538</v>
      </c>
      <c r="G149" s="19">
        <v>138524</v>
      </c>
      <c r="H149" s="19">
        <v>138522</v>
      </c>
      <c r="I149" s="19">
        <v>138522</v>
      </c>
    </row>
    <row r="150" spans="1:9" x14ac:dyDescent="0.25">
      <c r="A150" s="18" t="s">
        <v>145</v>
      </c>
      <c r="B150" s="19">
        <v>121</v>
      </c>
      <c r="C150" s="19">
        <v>121</v>
      </c>
      <c r="D150" s="19">
        <v>121</v>
      </c>
      <c r="E150" s="19">
        <v>123</v>
      </c>
      <c r="F150" s="19">
        <v>103583</v>
      </c>
      <c r="G150" s="19">
        <v>103583</v>
      </c>
      <c r="H150" s="19">
        <v>103583</v>
      </c>
      <c r="I150" s="19">
        <v>103584</v>
      </c>
    </row>
    <row r="151" spans="1:9" x14ac:dyDescent="0.25">
      <c r="A151" s="18" t="s">
        <v>146</v>
      </c>
      <c r="B151" s="19">
        <v>51</v>
      </c>
      <c r="C151" s="19">
        <v>51</v>
      </c>
      <c r="D151" s="19">
        <v>49</v>
      </c>
      <c r="E151" s="19">
        <v>48</v>
      </c>
      <c r="F151" s="19">
        <v>113114</v>
      </c>
      <c r="G151" s="19">
        <v>113116</v>
      </c>
      <c r="H151" s="19">
        <v>112118</v>
      </c>
      <c r="I151" s="19">
        <v>112112</v>
      </c>
    </row>
    <row r="152" spans="1:9" x14ac:dyDescent="0.25">
      <c r="A152" s="18" t="s">
        <v>147</v>
      </c>
      <c r="B152" s="19">
        <v>180</v>
      </c>
      <c r="C152" s="19">
        <v>178</v>
      </c>
      <c r="D152" s="19">
        <v>177</v>
      </c>
      <c r="E152" s="19">
        <v>175</v>
      </c>
      <c r="F152" s="19">
        <v>334607</v>
      </c>
      <c r="G152" s="19">
        <v>349106</v>
      </c>
      <c r="H152" s="19">
        <v>326058</v>
      </c>
      <c r="I152" s="19">
        <v>325990</v>
      </c>
    </row>
    <row r="153" spans="1:9" x14ac:dyDescent="0.25">
      <c r="A153" s="18" t="s">
        <v>148</v>
      </c>
      <c r="B153" s="19">
        <v>127</v>
      </c>
      <c r="C153" s="19">
        <v>130</v>
      </c>
      <c r="D153" s="19">
        <v>124</v>
      </c>
      <c r="E153" s="19">
        <v>124</v>
      </c>
      <c r="F153" s="19">
        <v>180251</v>
      </c>
      <c r="G153" s="19">
        <v>183318</v>
      </c>
      <c r="H153" s="19">
        <v>183270</v>
      </c>
      <c r="I153" s="19">
        <v>176279</v>
      </c>
    </row>
    <row r="154" spans="1:9" x14ac:dyDescent="0.25">
      <c r="A154" s="18" t="s">
        <v>149</v>
      </c>
      <c r="B154" s="19">
        <v>77</v>
      </c>
      <c r="C154" s="19">
        <v>77</v>
      </c>
      <c r="D154" s="19">
        <v>78</v>
      </c>
      <c r="E154" s="19">
        <v>78</v>
      </c>
      <c r="F154" s="19">
        <v>55760</v>
      </c>
      <c r="G154" s="19">
        <v>55708</v>
      </c>
      <c r="H154" s="19">
        <v>56124</v>
      </c>
      <c r="I154" s="19">
        <v>56124</v>
      </c>
    </row>
    <row r="155" spans="1:9" x14ac:dyDescent="0.25">
      <c r="A155" s="18" t="s">
        <v>150</v>
      </c>
      <c r="B155" s="19">
        <v>111</v>
      </c>
      <c r="C155" s="19">
        <v>110</v>
      </c>
      <c r="D155" s="19">
        <v>112</v>
      </c>
      <c r="E155" s="19">
        <v>111</v>
      </c>
      <c r="F155" s="19">
        <v>129587</v>
      </c>
      <c r="G155" s="19">
        <v>129854</v>
      </c>
      <c r="H155" s="19">
        <v>129802</v>
      </c>
      <c r="I155" s="19">
        <v>129800</v>
      </c>
    </row>
    <row r="156" spans="1:9" x14ac:dyDescent="0.25">
      <c r="A156" s="18" t="s">
        <v>151</v>
      </c>
      <c r="B156" s="19">
        <v>102</v>
      </c>
      <c r="C156" s="19">
        <v>98</v>
      </c>
      <c r="D156" s="19">
        <v>96</v>
      </c>
      <c r="E156" s="19">
        <v>97</v>
      </c>
      <c r="F156" s="19">
        <v>94503</v>
      </c>
      <c r="G156" s="19">
        <v>92296</v>
      </c>
      <c r="H156" s="19">
        <v>92134</v>
      </c>
      <c r="I156" s="19">
        <v>92538</v>
      </c>
    </row>
    <row r="157" spans="1:9" x14ac:dyDescent="0.25">
      <c r="A157" s="18" t="s">
        <v>152</v>
      </c>
      <c r="B157" s="19">
        <v>64</v>
      </c>
      <c r="C157" s="19">
        <v>65</v>
      </c>
      <c r="D157" s="19">
        <v>65</v>
      </c>
      <c r="E157" s="19">
        <v>65</v>
      </c>
      <c r="F157" s="19">
        <v>86752</v>
      </c>
      <c r="G157" s="19">
        <v>86752</v>
      </c>
      <c r="H157" s="19">
        <v>86752</v>
      </c>
      <c r="I157" s="19">
        <v>86752</v>
      </c>
    </row>
    <row r="158" spans="1:9" x14ac:dyDescent="0.25">
      <c r="A158" s="18" t="s">
        <v>153</v>
      </c>
      <c r="B158" s="19">
        <v>26</v>
      </c>
      <c r="C158" s="19">
        <v>25</v>
      </c>
      <c r="D158" s="19">
        <v>25</v>
      </c>
      <c r="E158" s="19">
        <v>25</v>
      </c>
      <c r="F158" s="19">
        <v>58402</v>
      </c>
      <c r="G158" s="19">
        <v>58382</v>
      </c>
      <c r="H158" s="19">
        <v>58382</v>
      </c>
      <c r="I158" s="19">
        <v>58382</v>
      </c>
    </row>
    <row r="159" spans="1:9" x14ac:dyDescent="0.25">
      <c r="A159" s="18" t="s">
        <v>154</v>
      </c>
      <c r="B159" s="19">
        <v>52</v>
      </c>
      <c r="C159" s="19">
        <v>52</v>
      </c>
      <c r="D159" s="19">
        <v>52</v>
      </c>
      <c r="E159" s="19">
        <v>57</v>
      </c>
      <c r="F159" s="19">
        <v>72406</v>
      </c>
      <c r="G159" s="19">
        <v>72406</v>
      </c>
      <c r="H159" s="19">
        <v>72406</v>
      </c>
      <c r="I159" s="19">
        <v>71747</v>
      </c>
    </row>
    <row r="160" spans="1:9" x14ac:dyDescent="0.25">
      <c r="A160" s="18" t="s">
        <v>155</v>
      </c>
      <c r="B160" s="19">
        <v>49</v>
      </c>
      <c r="C160" s="19">
        <v>42</v>
      </c>
      <c r="D160" s="19">
        <v>43</v>
      </c>
      <c r="E160" s="19">
        <v>43</v>
      </c>
      <c r="F160" s="19">
        <v>145719</v>
      </c>
      <c r="G160" s="19">
        <v>144468</v>
      </c>
      <c r="H160" s="19">
        <v>152539</v>
      </c>
      <c r="I160" s="19">
        <v>152539</v>
      </c>
    </row>
    <row r="161" spans="1:9" x14ac:dyDescent="0.25">
      <c r="A161" s="18" t="s">
        <v>156</v>
      </c>
      <c r="B161" s="19">
        <v>360</v>
      </c>
      <c r="C161" s="19">
        <v>376</v>
      </c>
      <c r="D161" s="19">
        <v>355</v>
      </c>
      <c r="E161" s="19">
        <v>356</v>
      </c>
      <c r="F161" s="19">
        <v>1123375</v>
      </c>
      <c r="G161" s="19">
        <v>1157931</v>
      </c>
      <c r="H161" s="19">
        <v>1070513</v>
      </c>
      <c r="I161" s="19">
        <v>1091990</v>
      </c>
    </row>
    <row r="162" spans="1:9" x14ac:dyDescent="0.25">
      <c r="A162" s="18" t="s">
        <v>157</v>
      </c>
      <c r="B162" s="19">
        <v>22</v>
      </c>
      <c r="C162" s="19">
        <v>22</v>
      </c>
      <c r="D162" s="19">
        <v>21</v>
      </c>
      <c r="E162" s="19">
        <v>24</v>
      </c>
      <c r="F162" s="19">
        <v>60004</v>
      </c>
      <c r="G162" s="19">
        <v>60004</v>
      </c>
      <c r="H162" s="19">
        <v>55708</v>
      </c>
      <c r="I162" s="19">
        <v>57010</v>
      </c>
    </row>
    <row r="163" spans="1:9" x14ac:dyDescent="0.25">
      <c r="A163" s="18" t="s">
        <v>158</v>
      </c>
      <c r="B163" s="19">
        <v>41</v>
      </c>
      <c r="C163" s="19">
        <v>40</v>
      </c>
      <c r="D163" s="19">
        <v>41</v>
      </c>
      <c r="E163" s="19">
        <v>43</v>
      </c>
      <c r="F163" s="19">
        <v>164946</v>
      </c>
      <c r="G163" s="19">
        <v>162611</v>
      </c>
      <c r="H163" s="19">
        <v>165678</v>
      </c>
      <c r="I163" s="19">
        <v>161798</v>
      </c>
    </row>
    <row r="164" spans="1:9" x14ac:dyDescent="0.25">
      <c r="A164" s="18" t="s">
        <v>159</v>
      </c>
      <c r="B164" s="19">
        <v>89</v>
      </c>
      <c r="C164" s="19">
        <v>101</v>
      </c>
      <c r="D164" s="19">
        <v>101</v>
      </c>
      <c r="E164" s="19">
        <v>100</v>
      </c>
      <c r="F164" s="19">
        <v>338234</v>
      </c>
      <c r="G164" s="19">
        <v>308101</v>
      </c>
      <c r="H164" s="19">
        <v>291803</v>
      </c>
      <c r="I164" s="19">
        <v>291474</v>
      </c>
    </row>
    <row r="165" spans="1:9" x14ac:dyDescent="0.25">
      <c r="A165" s="18" t="s">
        <v>160</v>
      </c>
      <c r="B165" s="19">
        <v>23</v>
      </c>
      <c r="C165" s="19">
        <v>23</v>
      </c>
      <c r="D165" s="19">
        <v>22</v>
      </c>
      <c r="E165" s="19">
        <v>22</v>
      </c>
      <c r="F165" s="19">
        <v>31923</v>
      </c>
      <c r="G165" s="19">
        <v>31923</v>
      </c>
      <c r="H165" s="19">
        <v>31898</v>
      </c>
      <c r="I165" s="19">
        <v>31898</v>
      </c>
    </row>
    <row r="166" spans="1:9" x14ac:dyDescent="0.25">
      <c r="A166" s="18" t="s">
        <v>161</v>
      </c>
      <c r="B166" s="19">
        <v>91</v>
      </c>
      <c r="C166" s="19">
        <v>91</v>
      </c>
      <c r="D166" s="19">
        <v>86</v>
      </c>
      <c r="E166" s="19">
        <v>87</v>
      </c>
      <c r="F166" s="19">
        <v>118128</v>
      </c>
      <c r="G166" s="19">
        <v>118128</v>
      </c>
      <c r="H166" s="19">
        <v>113185</v>
      </c>
      <c r="I166" s="19">
        <v>114568</v>
      </c>
    </row>
    <row r="167" spans="1:9" x14ac:dyDescent="0.25">
      <c r="A167" s="18" t="s">
        <v>162</v>
      </c>
      <c r="B167" s="19">
        <v>18</v>
      </c>
      <c r="C167" s="19">
        <v>18</v>
      </c>
      <c r="D167" s="19">
        <v>17</v>
      </c>
      <c r="E167" s="19">
        <v>18</v>
      </c>
      <c r="F167" s="19">
        <v>29459</v>
      </c>
      <c r="G167" s="19">
        <v>29459</v>
      </c>
      <c r="H167" s="19">
        <v>25969</v>
      </c>
      <c r="I167" s="19">
        <v>26070</v>
      </c>
    </row>
    <row r="168" spans="1:9" x14ac:dyDescent="0.25">
      <c r="A168" s="18" t="s">
        <v>163</v>
      </c>
      <c r="B168" s="19">
        <v>39</v>
      </c>
      <c r="C168" s="19">
        <v>39</v>
      </c>
      <c r="D168" s="19">
        <v>39</v>
      </c>
      <c r="E168" s="19">
        <v>39</v>
      </c>
      <c r="F168" s="19">
        <v>55614</v>
      </c>
      <c r="G168" s="19">
        <v>55614</v>
      </c>
      <c r="H168" s="19">
        <v>55614</v>
      </c>
      <c r="I168" s="19">
        <v>55614</v>
      </c>
    </row>
    <row r="169" spans="1:9" x14ac:dyDescent="0.25">
      <c r="A169" s="18" t="s">
        <v>164</v>
      </c>
      <c r="B169" s="19">
        <v>61</v>
      </c>
      <c r="C169" s="19">
        <v>60</v>
      </c>
      <c r="D169" s="19">
        <v>60</v>
      </c>
      <c r="E169" s="19">
        <v>59</v>
      </c>
      <c r="F169" s="19">
        <v>69372</v>
      </c>
      <c r="G169" s="19">
        <v>69208</v>
      </c>
      <c r="H169" s="19">
        <v>69208</v>
      </c>
      <c r="I169" s="19">
        <v>68259</v>
      </c>
    </row>
    <row r="170" spans="1:9" x14ac:dyDescent="0.25">
      <c r="A170" s="18" t="s">
        <v>165</v>
      </c>
      <c r="B170" s="19">
        <v>161</v>
      </c>
      <c r="C170" s="19">
        <v>147</v>
      </c>
      <c r="D170" s="19">
        <v>175</v>
      </c>
      <c r="E170" s="19">
        <v>160</v>
      </c>
      <c r="F170" s="19">
        <v>147106</v>
      </c>
      <c r="G170" s="19">
        <v>146905</v>
      </c>
      <c r="H170" s="19">
        <v>153839</v>
      </c>
      <c r="I170" s="19">
        <v>147367</v>
      </c>
    </row>
    <row r="171" spans="1:9" x14ac:dyDescent="0.25">
      <c r="A171" s="18" t="s">
        <v>166</v>
      </c>
      <c r="B171" s="19">
        <v>278</v>
      </c>
      <c r="C171" s="19">
        <v>283</v>
      </c>
      <c r="D171" s="19">
        <v>279</v>
      </c>
      <c r="E171" s="19">
        <v>293</v>
      </c>
      <c r="F171" s="19">
        <v>369901</v>
      </c>
      <c r="G171" s="19">
        <v>367844</v>
      </c>
      <c r="H171" s="19">
        <v>358809</v>
      </c>
      <c r="I171" s="19">
        <v>356873</v>
      </c>
    </row>
    <row r="172" spans="1:9" x14ac:dyDescent="0.25">
      <c r="A172" s="18" t="s">
        <v>167</v>
      </c>
      <c r="B172" s="19">
        <v>137</v>
      </c>
      <c r="C172" s="19">
        <v>137</v>
      </c>
      <c r="D172" s="19">
        <v>134</v>
      </c>
      <c r="E172" s="19">
        <v>127</v>
      </c>
      <c r="F172" s="19">
        <v>397229</v>
      </c>
      <c r="G172" s="19">
        <v>397418</v>
      </c>
      <c r="H172" s="19">
        <v>369117</v>
      </c>
      <c r="I172" s="19">
        <v>330530</v>
      </c>
    </row>
    <row r="173" spans="1:9" x14ac:dyDescent="0.25">
      <c r="A173" s="18" t="s">
        <v>168</v>
      </c>
      <c r="B173" s="19">
        <v>57</v>
      </c>
      <c r="C173" s="19">
        <v>57</v>
      </c>
      <c r="D173" s="19">
        <v>61</v>
      </c>
      <c r="E173" s="19">
        <v>61</v>
      </c>
      <c r="F173" s="19">
        <v>131883</v>
      </c>
      <c r="G173" s="19">
        <v>131883</v>
      </c>
      <c r="H173" s="19">
        <v>138317</v>
      </c>
      <c r="I173" s="19">
        <v>131061</v>
      </c>
    </row>
    <row r="174" spans="1:9" x14ac:dyDescent="0.25">
      <c r="A174" s="18" t="s">
        <v>169</v>
      </c>
      <c r="B174" s="19">
        <v>82</v>
      </c>
      <c r="C174" s="19">
        <v>83</v>
      </c>
      <c r="D174" s="19">
        <v>84</v>
      </c>
      <c r="E174" s="19">
        <v>83</v>
      </c>
      <c r="F174" s="19">
        <v>43206</v>
      </c>
      <c r="G174" s="19">
        <v>38997</v>
      </c>
      <c r="H174" s="19">
        <v>38984</v>
      </c>
      <c r="I174" s="19">
        <v>38981</v>
      </c>
    </row>
    <row r="175" spans="1:9" x14ac:dyDescent="0.25">
      <c r="A175" s="18" t="s">
        <v>170</v>
      </c>
      <c r="B175" s="19">
        <v>37</v>
      </c>
      <c r="C175" s="19">
        <v>36</v>
      </c>
      <c r="D175" s="19">
        <v>36</v>
      </c>
      <c r="E175" s="19">
        <v>36</v>
      </c>
      <c r="F175" s="19">
        <v>55277</v>
      </c>
      <c r="G175" s="19">
        <v>54388</v>
      </c>
      <c r="H175" s="19">
        <v>54388</v>
      </c>
      <c r="I175" s="19">
        <v>54672</v>
      </c>
    </row>
    <row r="176" spans="1:9" x14ac:dyDescent="0.25">
      <c r="A176" s="18" t="s">
        <v>171</v>
      </c>
      <c r="B176" s="19">
        <v>53</v>
      </c>
      <c r="C176" s="19">
        <v>53</v>
      </c>
      <c r="D176" s="19">
        <v>53</v>
      </c>
      <c r="E176" s="19">
        <v>53</v>
      </c>
      <c r="F176" s="19">
        <v>78106</v>
      </c>
      <c r="G176" s="19">
        <v>78106</v>
      </c>
      <c r="H176" s="19">
        <v>78106</v>
      </c>
      <c r="I176" s="19">
        <v>78521</v>
      </c>
    </row>
    <row r="177" spans="1:9" x14ac:dyDescent="0.25">
      <c r="A177" s="18" t="s">
        <v>172</v>
      </c>
      <c r="B177" s="19">
        <v>83</v>
      </c>
      <c r="C177" s="19">
        <v>84</v>
      </c>
      <c r="D177" s="19">
        <v>83</v>
      </c>
      <c r="E177" s="19">
        <v>83</v>
      </c>
      <c r="F177" s="19">
        <v>94013</v>
      </c>
      <c r="G177" s="19">
        <v>104756</v>
      </c>
      <c r="H177" s="19">
        <v>118724</v>
      </c>
      <c r="I177" s="19">
        <v>141948</v>
      </c>
    </row>
    <row r="178" spans="1:9" x14ac:dyDescent="0.25">
      <c r="A178" s="18" t="s">
        <v>173</v>
      </c>
      <c r="B178" s="19">
        <v>48</v>
      </c>
      <c r="C178" s="19">
        <v>81</v>
      </c>
      <c r="D178" s="19">
        <v>90</v>
      </c>
      <c r="E178" s="19">
        <v>118</v>
      </c>
      <c r="F178" s="19">
        <v>40105</v>
      </c>
      <c r="G178" s="19">
        <v>40059</v>
      </c>
      <c r="H178" s="19">
        <v>39111</v>
      </c>
      <c r="I178" s="19">
        <v>39131</v>
      </c>
    </row>
    <row r="179" spans="1:9" x14ac:dyDescent="0.25">
      <c r="A179" s="18" t="s">
        <v>174</v>
      </c>
      <c r="B179" s="19">
        <v>177</v>
      </c>
      <c r="C179" s="19">
        <v>175</v>
      </c>
      <c r="D179" s="19">
        <v>174</v>
      </c>
      <c r="E179" s="19">
        <v>173</v>
      </c>
      <c r="F179" s="19">
        <v>156522</v>
      </c>
      <c r="G179" s="19">
        <v>156541</v>
      </c>
      <c r="H179" s="19">
        <v>156152</v>
      </c>
      <c r="I179" s="19">
        <v>148886</v>
      </c>
    </row>
    <row r="180" spans="1:9" x14ac:dyDescent="0.25">
      <c r="A180" s="18" t="s">
        <v>175</v>
      </c>
      <c r="B180" s="19">
        <v>177</v>
      </c>
      <c r="C180" s="19">
        <v>176</v>
      </c>
      <c r="D180" s="19">
        <v>175</v>
      </c>
      <c r="E180" s="19">
        <v>173</v>
      </c>
      <c r="F180" s="19">
        <v>264823</v>
      </c>
      <c r="G180" s="19">
        <v>264821</v>
      </c>
      <c r="H180" s="19">
        <v>273931</v>
      </c>
      <c r="I180" s="19">
        <v>275418</v>
      </c>
    </row>
    <row r="181" spans="1:9" x14ac:dyDescent="0.25">
      <c r="A181" s="18" t="s">
        <v>176</v>
      </c>
      <c r="B181" s="19">
        <v>79</v>
      </c>
      <c r="C181" s="19">
        <v>79</v>
      </c>
      <c r="D181" s="19">
        <v>81</v>
      </c>
      <c r="E181" s="19">
        <v>80</v>
      </c>
      <c r="F181" s="19">
        <v>194171</v>
      </c>
      <c r="G181" s="19">
        <v>194171</v>
      </c>
      <c r="H181" s="19">
        <v>194341</v>
      </c>
      <c r="I181" s="19">
        <v>192627</v>
      </c>
    </row>
    <row r="182" spans="1:9" x14ac:dyDescent="0.25">
      <c r="A182" s="18" t="s">
        <v>177</v>
      </c>
      <c r="B182" s="19">
        <v>124</v>
      </c>
      <c r="C182" s="19">
        <v>124</v>
      </c>
      <c r="D182" s="19">
        <v>123</v>
      </c>
      <c r="E182" s="19">
        <v>116</v>
      </c>
      <c r="F182" s="19">
        <v>175905</v>
      </c>
      <c r="G182" s="19">
        <v>175926</v>
      </c>
      <c r="H182" s="19">
        <v>173054</v>
      </c>
      <c r="I182" s="19">
        <v>154753</v>
      </c>
    </row>
    <row r="183" spans="1:9" x14ac:dyDescent="0.25">
      <c r="A183" s="18" t="s">
        <v>178</v>
      </c>
      <c r="B183" s="19">
        <v>105</v>
      </c>
      <c r="C183" s="19">
        <v>106</v>
      </c>
      <c r="D183" s="19">
        <v>109</v>
      </c>
      <c r="E183" s="19">
        <v>106</v>
      </c>
      <c r="F183" s="19">
        <v>133218</v>
      </c>
      <c r="G183" s="19">
        <v>132302</v>
      </c>
      <c r="H183" s="19">
        <v>132304</v>
      </c>
      <c r="I183" s="19">
        <v>133616</v>
      </c>
    </row>
    <row r="184" spans="1:9" x14ac:dyDescent="0.25">
      <c r="A184" s="18" t="s">
        <v>179</v>
      </c>
      <c r="B184" s="19">
        <v>322</v>
      </c>
      <c r="C184" s="19">
        <v>349</v>
      </c>
      <c r="D184" s="19">
        <v>346</v>
      </c>
      <c r="E184" s="19">
        <v>350</v>
      </c>
      <c r="F184" s="19">
        <v>918498</v>
      </c>
      <c r="G184" s="19">
        <v>957508</v>
      </c>
      <c r="H184" s="19">
        <v>949813</v>
      </c>
      <c r="I184" s="19">
        <v>951572</v>
      </c>
    </row>
    <row r="185" spans="1:9" x14ac:dyDescent="0.25">
      <c r="A185" s="18" t="s">
        <v>180</v>
      </c>
      <c r="B185" s="19">
        <v>93</v>
      </c>
      <c r="C185" s="19">
        <v>91</v>
      </c>
      <c r="D185" s="19">
        <v>78</v>
      </c>
      <c r="E185" s="19">
        <v>78</v>
      </c>
      <c r="F185" s="19">
        <v>94344</v>
      </c>
      <c r="G185" s="19">
        <v>88711</v>
      </c>
      <c r="H185" s="19">
        <v>138500</v>
      </c>
      <c r="I185" s="19">
        <v>136794</v>
      </c>
    </row>
    <row r="186" spans="1:9" x14ac:dyDescent="0.25">
      <c r="A186" s="18" t="s">
        <v>181</v>
      </c>
      <c r="B186" s="19">
        <v>79</v>
      </c>
      <c r="C186" s="19">
        <v>77</v>
      </c>
      <c r="D186" s="19">
        <v>79</v>
      </c>
      <c r="E186" s="19">
        <v>78</v>
      </c>
      <c r="F186" s="19">
        <v>56544</v>
      </c>
      <c r="G186" s="19">
        <v>50318</v>
      </c>
      <c r="H186" s="19">
        <v>52666</v>
      </c>
      <c r="I186" s="19">
        <v>89950</v>
      </c>
    </row>
    <row r="187" spans="1:9" x14ac:dyDescent="0.25">
      <c r="A187" s="18" t="s">
        <v>182</v>
      </c>
      <c r="B187" s="19">
        <v>141</v>
      </c>
      <c r="C187" s="19">
        <v>141</v>
      </c>
      <c r="D187" s="19">
        <v>142</v>
      </c>
      <c r="E187" s="19">
        <v>140</v>
      </c>
      <c r="F187" s="19">
        <v>252192</v>
      </c>
      <c r="G187" s="19">
        <v>250246</v>
      </c>
      <c r="H187" s="19">
        <v>251249</v>
      </c>
      <c r="I187" s="19">
        <v>248329</v>
      </c>
    </row>
    <row r="188" spans="1:9" x14ac:dyDescent="0.25">
      <c r="A188" s="18" t="s">
        <v>183</v>
      </c>
      <c r="B188" s="19">
        <v>41</v>
      </c>
      <c r="C188" s="19">
        <v>40</v>
      </c>
      <c r="D188" s="19">
        <v>40</v>
      </c>
      <c r="E188" s="19">
        <v>39</v>
      </c>
      <c r="F188" s="19">
        <v>55911</v>
      </c>
      <c r="G188" s="19">
        <v>54538</v>
      </c>
      <c r="H188" s="19">
        <v>54538</v>
      </c>
      <c r="I188" s="19">
        <v>53159</v>
      </c>
    </row>
    <row r="189" spans="1:9" x14ac:dyDescent="0.25">
      <c r="A189" s="18" t="s">
        <v>184</v>
      </c>
      <c r="B189" s="19">
        <v>218</v>
      </c>
      <c r="C189" s="19">
        <v>225</v>
      </c>
      <c r="D189" s="19">
        <v>221</v>
      </c>
      <c r="E189" s="19">
        <v>220</v>
      </c>
      <c r="F189" s="19">
        <v>402211</v>
      </c>
      <c r="G189" s="19">
        <v>362585</v>
      </c>
      <c r="H189" s="19">
        <v>362507</v>
      </c>
      <c r="I189" s="19">
        <v>361775</v>
      </c>
    </row>
    <row r="190" spans="1:9" x14ac:dyDescent="0.25">
      <c r="A190" s="18" t="s">
        <v>185</v>
      </c>
      <c r="B190" s="19">
        <v>95</v>
      </c>
      <c r="C190" s="19">
        <v>95</v>
      </c>
      <c r="D190" s="19">
        <v>95</v>
      </c>
      <c r="E190" s="19">
        <v>95</v>
      </c>
      <c r="F190" s="19">
        <v>157093</v>
      </c>
      <c r="G190" s="19">
        <v>159182</v>
      </c>
      <c r="H190" s="19">
        <v>159182</v>
      </c>
      <c r="I190" s="19">
        <v>158471</v>
      </c>
    </row>
    <row r="191" spans="1:9" x14ac:dyDescent="0.25">
      <c r="A191" s="18" t="s">
        <v>186</v>
      </c>
      <c r="B191" s="19">
        <v>200</v>
      </c>
      <c r="C191" s="19">
        <v>197</v>
      </c>
      <c r="D191" s="19">
        <v>215</v>
      </c>
      <c r="E191" s="19">
        <v>196</v>
      </c>
      <c r="F191" s="19">
        <v>274542</v>
      </c>
      <c r="G191" s="19">
        <v>276929</v>
      </c>
      <c r="H191" s="19">
        <v>280399</v>
      </c>
      <c r="I191" s="19">
        <v>260424</v>
      </c>
    </row>
    <row r="192" spans="1:9" x14ac:dyDescent="0.25">
      <c r="A192" s="18" t="s">
        <v>187</v>
      </c>
      <c r="B192" s="19">
        <v>39</v>
      </c>
      <c r="C192" s="19">
        <v>93</v>
      </c>
      <c r="D192" s="19">
        <v>93</v>
      </c>
      <c r="E192" s="19">
        <v>94</v>
      </c>
      <c r="F192" s="19">
        <v>122307</v>
      </c>
      <c r="G192" s="19">
        <v>123281</v>
      </c>
      <c r="H192" s="19">
        <v>123281</v>
      </c>
      <c r="I192" s="19">
        <v>123449</v>
      </c>
    </row>
    <row r="193" spans="1:9" x14ac:dyDescent="0.25">
      <c r="A193" s="18" t="s">
        <v>188</v>
      </c>
      <c r="B193" s="19">
        <v>12</v>
      </c>
      <c r="C193" s="19">
        <v>12</v>
      </c>
      <c r="D193" s="19">
        <v>11</v>
      </c>
      <c r="E193" s="19">
        <v>11</v>
      </c>
      <c r="F193" s="19">
        <v>16424</v>
      </c>
      <c r="G193" s="19">
        <v>16424</v>
      </c>
      <c r="H193" s="19">
        <v>14113</v>
      </c>
      <c r="I193" s="19">
        <v>14113</v>
      </c>
    </row>
    <row r="194" spans="1:9" x14ac:dyDescent="0.25">
      <c r="A194" s="18" t="s">
        <v>189</v>
      </c>
      <c r="B194" s="19">
        <v>45</v>
      </c>
      <c r="C194" s="19">
        <v>45</v>
      </c>
      <c r="D194" s="19">
        <v>45</v>
      </c>
      <c r="E194" s="19">
        <v>82</v>
      </c>
      <c r="F194" s="19">
        <v>139799</v>
      </c>
      <c r="G194" s="19">
        <v>111988</v>
      </c>
      <c r="H194" s="19">
        <v>113429</v>
      </c>
      <c r="I194" s="19">
        <v>113549</v>
      </c>
    </row>
    <row r="195" spans="1:9" x14ac:dyDescent="0.25">
      <c r="A195" s="18" t="s">
        <v>190</v>
      </c>
      <c r="B195" s="19">
        <v>105</v>
      </c>
      <c r="C195" s="19">
        <v>106</v>
      </c>
      <c r="D195" s="19">
        <v>107</v>
      </c>
      <c r="E195" s="19">
        <v>106</v>
      </c>
      <c r="F195" s="19">
        <v>249522</v>
      </c>
      <c r="G195" s="19">
        <v>226260</v>
      </c>
      <c r="H195" s="19">
        <v>227657</v>
      </c>
      <c r="I195" s="19">
        <v>226923</v>
      </c>
    </row>
    <row r="196" spans="1:9" x14ac:dyDescent="0.25">
      <c r="A196" s="18" t="s">
        <v>191</v>
      </c>
      <c r="B196" s="19">
        <v>43</v>
      </c>
      <c r="C196" s="19">
        <v>43</v>
      </c>
      <c r="D196" s="19">
        <v>43</v>
      </c>
      <c r="E196" s="19">
        <v>43</v>
      </c>
      <c r="F196" s="19">
        <v>62756</v>
      </c>
      <c r="G196" s="19">
        <v>67492</v>
      </c>
      <c r="H196" s="19">
        <v>64302</v>
      </c>
      <c r="I196" s="19">
        <v>64302</v>
      </c>
    </row>
    <row r="197" spans="1:9" x14ac:dyDescent="0.25">
      <c r="A197" s="18" t="s">
        <v>192</v>
      </c>
      <c r="B197" s="19">
        <v>190</v>
      </c>
      <c r="C197" s="19">
        <v>188</v>
      </c>
      <c r="D197" s="19">
        <v>187</v>
      </c>
      <c r="E197" s="19">
        <v>185</v>
      </c>
      <c r="F197" s="19">
        <v>350492</v>
      </c>
      <c r="G197" s="19">
        <v>361235</v>
      </c>
      <c r="H197" s="19">
        <v>356707</v>
      </c>
      <c r="I197" s="19">
        <v>358129</v>
      </c>
    </row>
    <row r="198" spans="1:9" x14ac:dyDescent="0.25">
      <c r="A198" s="18" t="s">
        <v>193</v>
      </c>
      <c r="B198" s="19">
        <v>63</v>
      </c>
      <c r="C198" s="19">
        <v>63</v>
      </c>
      <c r="D198" s="19">
        <v>63</v>
      </c>
      <c r="E198" s="19">
        <v>62</v>
      </c>
      <c r="F198" s="19">
        <v>78174</v>
      </c>
      <c r="G198" s="19">
        <v>78174</v>
      </c>
      <c r="H198" s="19">
        <v>78174</v>
      </c>
      <c r="I198" s="19">
        <v>73714</v>
      </c>
    </row>
    <row r="199" spans="1:9" x14ac:dyDescent="0.25">
      <c r="A199" s="18" t="s">
        <v>194</v>
      </c>
      <c r="B199" s="19">
        <v>84</v>
      </c>
      <c r="C199" s="19">
        <v>82</v>
      </c>
      <c r="D199" s="19">
        <v>80</v>
      </c>
      <c r="E199" s="19">
        <v>81</v>
      </c>
      <c r="F199" s="19">
        <v>480394</v>
      </c>
      <c r="G199" s="19">
        <v>478464</v>
      </c>
      <c r="H199" s="19">
        <v>481876</v>
      </c>
      <c r="I199" s="19">
        <v>491547</v>
      </c>
    </row>
    <row r="200" spans="1:9" x14ac:dyDescent="0.25">
      <c r="A200" s="18" t="s">
        <v>195</v>
      </c>
      <c r="B200" s="19">
        <v>54</v>
      </c>
      <c r="C200" s="19">
        <v>54</v>
      </c>
      <c r="D200" s="19">
        <v>48</v>
      </c>
      <c r="E200" s="19">
        <v>47</v>
      </c>
      <c r="F200" s="19">
        <v>98305</v>
      </c>
      <c r="G200" s="19">
        <v>99706</v>
      </c>
      <c r="H200" s="19">
        <v>92125</v>
      </c>
      <c r="I200" s="19">
        <v>76552</v>
      </c>
    </row>
    <row r="201" spans="1:9" x14ac:dyDescent="0.25">
      <c r="A201" s="18" t="s">
        <v>196</v>
      </c>
      <c r="B201" s="19">
        <v>101</v>
      </c>
      <c r="C201" s="19">
        <v>103</v>
      </c>
      <c r="D201" s="19">
        <v>102</v>
      </c>
      <c r="E201" s="19">
        <v>99</v>
      </c>
      <c r="F201" s="19">
        <v>89417</v>
      </c>
      <c r="G201" s="19">
        <v>93659</v>
      </c>
      <c r="H201" s="19">
        <v>93748</v>
      </c>
      <c r="I201" s="19">
        <v>91479</v>
      </c>
    </row>
    <row r="202" spans="1:9" x14ac:dyDescent="0.25">
      <c r="A202" s="18" t="s">
        <v>197</v>
      </c>
      <c r="B202" s="19">
        <v>82</v>
      </c>
      <c r="C202" s="19">
        <v>82</v>
      </c>
      <c r="D202" s="19">
        <v>79</v>
      </c>
      <c r="E202" s="19">
        <v>77</v>
      </c>
      <c r="F202" s="19">
        <v>83730</v>
      </c>
      <c r="G202" s="19">
        <v>83730</v>
      </c>
      <c r="H202" s="19">
        <v>92137</v>
      </c>
      <c r="I202" s="19">
        <v>92693</v>
      </c>
    </row>
    <row r="203" spans="1:9" x14ac:dyDescent="0.25">
      <c r="A203" s="18" t="s">
        <v>198</v>
      </c>
      <c r="B203" s="19">
        <v>60</v>
      </c>
      <c r="C203" s="19">
        <v>60</v>
      </c>
      <c r="D203" s="19">
        <v>61</v>
      </c>
      <c r="E203" s="19">
        <v>61</v>
      </c>
      <c r="F203" s="19">
        <v>96934</v>
      </c>
      <c r="G203" s="19">
        <v>96934</v>
      </c>
      <c r="H203" s="19">
        <v>106847</v>
      </c>
      <c r="I203" s="19">
        <v>99086</v>
      </c>
    </row>
    <row r="204" spans="1:9" x14ac:dyDescent="0.25">
      <c r="A204" s="18" t="s">
        <v>199</v>
      </c>
      <c r="B204" s="19">
        <v>56</v>
      </c>
      <c r="C204" s="19">
        <v>58</v>
      </c>
      <c r="D204" s="19">
        <v>57</v>
      </c>
      <c r="E204" s="19">
        <v>58</v>
      </c>
      <c r="F204" s="19">
        <v>58413</v>
      </c>
      <c r="G204" s="19">
        <v>58469</v>
      </c>
      <c r="H204" s="19">
        <v>58443</v>
      </c>
      <c r="I204" s="19">
        <v>59416</v>
      </c>
    </row>
    <row r="205" spans="1:9" x14ac:dyDescent="0.25">
      <c r="A205" s="18" t="s">
        <v>200</v>
      </c>
      <c r="B205" s="19">
        <v>96</v>
      </c>
      <c r="C205" s="19">
        <v>97</v>
      </c>
      <c r="D205" s="19">
        <v>100</v>
      </c>
      <c r="E205" s="19">
        <v>101</v>
      </c>
      <c r="F205" s="19">
        <v>144009</v>
      </c>
      <c r="G205" s="19">
        <v>144009</v>
      </c>
      <c r="H205" s="19">
        <v>143340</v>
      </c>
      <c r="I205" s="19">
        <v>139820</v>
      </c>
    </row>
    <row r="206" spans="1:9" x14ac:dyDescent="0.25">
      <c r="A206" s="18" t="s">
        <v>201</v>
      </c>
      <c r="B206" s="19">
        <v>154</v>
      </c>
      <c r="C206" s="19">
        <v>158</v>
      </c>
      <c r="D206" s="19">
        <v>161</v>
      </c>
      <c r="E206" s="19">
        <v>164</v>
      </c>
      <c r="F206" s="19">
        <v>196155</v>
      </c>
      <c r="G206" s="19">
        <v>196164</v>
      </c>
      <c r="H206" s="19">
        <v>193947</v>
      </c>
      <c r="I206" s="19">
        <v>193372</v>
      </c>
    </row>
    <row r="207" spans="1:9" x14ac:dyDescent="0.25">
      <c r="A207" s="18" t="s">
        <v>202</v>
      </c>
      <c r="B207" s="19">
        <v>121</v>
      </c>
      <c r="C207" s="19">
        <v>122</v>
      </c>
      <c r="D207" s="19">
        <v>121</v>
      </c>
      <c r="E207" s="19">
        <v>119</v>
      </c>
      <c r="F207" s="19">
        <v>279372</v>
      </c>
      <c r="G207" s="19">
        <v>279466</v>
      </c>
      <c r="H207" s="19">
        <v>278598</v>
      </c>
      <c r="I207" s="19">
        <v>270344</v>
      </c>
    </row>
    <row r="208" spans="1:9" x14ac:dyDescent="0.25">
      <c r="A208" s="18" t="s">
        <v>203</v>
      </c>
      <c r="B208" s="19">
        <v>52</v>
      </c>
      <c r="C208" s="19">
        <v>52</v>
      </c>
      <c r="D208" s="19">
        <v>52</v>
      </c>
      <c r="E208" s="19">
        <v>53</v>
      </c>
      <c r="F208" s="19">
        <v>89963</v>
      </c>
      <c r="G208" s="19">
        <v>88583</v>
      </c>
      <c r="H208" s="19">
        <v>88784</v>
      </c>
      <c r="I208" s="19">
        <v>98063</v>
      </c>
    </row>
    <row r="209" spans="1:9" x14ac:dyDescent="0.25">
      <c r="A209" s="18" t="s">
        <v>204</v>
      </c>
      <c r="B209" s="19">
        <v>302</v>
      </c>
      <c r="C209" s="19">
        <v>290</v>
      </c>
      <c r="D209" s="19">
        <v>278</v>
      </c>
      <c r="E209" s="19">
        <v>284</v>
      </c>
      <c r="F209" s="19">
        <v>1131441</v>
      </c>
      <c r="G209" s="19">
        <v>891167</v>
      </c>
      <c r="H209" s="19">
        <v>821143</v>
      </c>
      <c r="I209" s="19">
        <v>824748</v>
      </c>
    </row>
    <row r="210" spans="1:9" x14ac:dyDescent="0.25">
      <c r="A210" s="18" t="s">
        <v>205</v>
      </c>
      <c r="B210" s="19">
        <v>104</v>
      </c>
      <c r="C210" s="19">
        <v>72</v>
      </c>
      <c r="D210" s="19">
        <v>103</v>
      </c>
      <c r="E210" s="19">
        <v>97</v>
      </c>
      <c r="F210" s="19">
        <v>48039</v>
      </c>
      <c r="G210" s="19">
        <v>44447</v>
      </c>
      <c r="H210" s="19">
        <v>45271</v>
      </c>
      <c r="I210" s="19">
        <v>45017</v>
      </c>
    </row>
    <row r="211" spans="1:9" x14ac:dyDescent="0.25">
      <c r="A211" s="18" t="s">
        <v>206</v>
      </c>
      <c r="B211" s="19">
        <v>171</v>
      </c>
      <c r="C211" s="19">
        <v>217</v>
      </c>
      <c r="D211" s="19">
        <v>170</v>
      </c>
      <c r="E211" s="19">
        <v>161</v>
      </c>
      <c r="F211" s="19">
        <v>278183</v>
      </c>
      <c r="G211" s="19">
        <v>276581</v>
      </c>
      <c r="H211" s="19">
        <v>269991</v>
      </c>
      <c r="I211" s="19">
        <v>253210</v>
      </c>
    </row>
    <row r="212" spans="1:9" x14ac:dyDescent="0.25">
      <c r="A212" s="18" t="s">
        <v>207</v>
      </c>
      <c r="B212" s="19">
        <v>39</v>
      </c>
      <c r="C212" s="19">
        <v>39</v>
      </c>
      <c r="D212" s="19">
        <v>56</v>
      </c>
      <c r="E212" s="19">
        <v>41</v>
      </c>
      <c r="F212" s="19">
        <v>60599</v>
      </c>
      <c r="G212" s="19">
        <v>60598</v>
      </c>
      <c r="H212" s="19">
        <v>61531</v>
      </c>
      <c r="I212" s="19">
        <v>67510</v>
      </c>
    </row>
    <row r="213" spans="1:9" x14ac:dyDescent="0.25">
      <c r="A213" s="18" t="s">
        <v>208</v>
      </c>
      <c r="B213" s="19">
        <v>42</v>
      </c>
      <c r="C213" s="19">
        <v>41</v>
      </c>
      <c r="D213" s="19">
        <v>42</v>
      </c>
      <c r="E213" s="19">
        <v>42</v>
      </c>
      <c r="F213" s="19">
        <v>78109</v>
      </c>
      <c r="G213" s="19">
        <v>73421</v>
      </c>
      <c r="H213" s="19">
        <v>73427</v>
      </c>
      <c r="I213" s="19">
        <v>73427</v>
      </c>
    </row>
    <row r="214" spans="1:9" x14ac:dyDescent="0.25">
      <c r="A214" s="18" t="s">
        <v>209</v>
      </c>
      <c r="B214" s="19">
        <v>67</v>
      </c>
      <c r="C214" s="19">
        <v>69</v>
      </c>
      <c r="D214" s="19">
        <v>73</v>
      </c>
      <c r="E214" s="19">
        <v>72</v>
      </c>
      <c r="F214" s="19">
        <v>127798</v>
      </c>
      <c r="G214" s="19">
        <v>126369</v>
      </c>
      <c r="H214" s="19">
        <v>126388</v>
      </c>
      <c r="I214" s="19">
        <v>125288</v>
      </c>
    </row>
    <row r="215" spans="1:9" x14ac:dyDescent="0.25">
      <c r="A215" s="18" t="s">
        <v>210</v>
      </c>
      <c r="B215" s="19">
        <v>278</v>
      </c>
      <c r="C215" s="19">
        <v>274</v>
      </c>
      <c r="D215" s="19">
        <v>273</v>
      </c>
      <c r="E215" s="19">
        <v>274</v>
      </c>
      <c r="F215" s="19">
        <v>276476</v>
      </c>
      <c r="G215" s="19">
        <v>256764</v>
      </c>
      <c r="H215" s="19">
        <v>232468</v>
      </c>
      <c r="I215" s="19">
        <v>251981</v>
      </c>
    </row>
    <row r="216" spans="1:9" x14ac:dyDescent="0.25">
      <c r="A216" s="18" t="s">
        <v>211</v>
      </c>
      <c r="B216" s="19">
        <v>76</v>
      </c>
      <c r="C216" s="19">
        <v>75</v>
      </c>
      <c r="D216" s="19">
        <v>75</v>
      </c>
      <c r="E216" s="19">
        <v>75</v>
      </c>
      <c r="F216" s="19">
        <v>47225</v>
      </c>
      <c r="G216" s="19">
        <v>41619</v>
      </c>
      <c r="H216" s="19">
        <v>41619</v>
      </c>
      <c r="I216" s="19">
        <v>41619</v>
      </c>
    </row>
    <row r="217" spans="1:9" x14ac:dyDescent="0.25">
      <c r="A217" s="18" t="s">
        <v>212</v>
      </c>
      <c r="B217" s="19">
        <v>65</v>
      </c>
      <c r="C217" s="19">
        <v>66</v>
      </c>
      <c r="D217" s="19">
        <v>49</v>
      </c>
      <c r="E217" s="19">
        <v>48</v>
      </c>
      <c r="F217" s="19">
        <v>88030</v>
      </c>
      <c r="G217" s="19">
        <v>89409</v>
      </c>
      <c r="H217" s="19">
        <v>80884</v>
      </c>
      <c r="I217" s="19">
        <v>80884</v>
      </c>
    </row>
    <row r="218" spans="1:9" x14ac:dyDescent="0.25">
      <c r="A218" s="18" t="s">
        <v>213</v>
      </c>
      <c r="B218" s="19">
        <v>42</v>
      </c>
      <c r="C218" s="19">
        <v>43</v>
      </c>
      <c r="D218" s="19">
        <v>43</v>
      </c>
      <c r="E218" s="19">
        <v>43</v>
      </c>
      <c r="F218" s="19">
        <v>119575</v>
      </c>
      <c r="G218" s="19">
        <v>131922</v>
      </c>
      <c r="H218" s="19">
        <v>131922</v>
      </c>
      <c r="I218" s="19">
        <v>131922</v>
      </c>
    </row>
    <row r="219" spans="1:9" x14ac:dyDescent="0.25">
      <c r="A219" s="18" t="s">
        <v>214</v>
      </c>
      <c r="B219" s="19">
        <v>113</v>
      </c>
      <c r="C219" s="19">
        <v>113</v>
      </c>
      <c r="D219" s="19">
        <v>139</v>
      </c>
      <c r="E219" s="19">
        <v>112</v>
      </c>
      <c r="F219" s="19">
        <v>289695</v>
      </c>
      <c r="G219" s="19">
        <v>270095</v>
      </c>
      <c r="H219" s="19">
        <v>296264</v>
      </c>
      <c r="I219" s="19">
        <v>279653</v>
      </c>
    </row>
    <row r="220" spans="1:9" x14ac:dyDescent="0.25">
      <c r="A220" s="18" t="s">
        <v>215</v>
      </c>
      <c r="B220" s="19">
        <v>80</v>
      </c>
      <c r="C220" s="19">
        <v>80</v>
      </c>
      <c r="D220" s="19">
        <v>80</v>
      </c>
      <c r="E220" s="19">
        <v>78</v>
      </c>
      <c r="F220" s="19">
        <v>120476</v>
      </c>
      <c r="G220" s="19">
        <v>121113</v>
      </c>
      <c r="H220" s="19">
        <v>121113</v>
      </c>
      <c r="I220" s="19">
        <v>114841</v>
      </c>
    </row>
    <row r="221" spans="1:9" x14ac:dyDescent="0.25">
      <c r="A221" s="18" t="s">
        <v>216</v>
      </c>
      <c r="B221" s="19">
        <v>111</v>
      </c>
      <c r="C221" s="19">
        <v>110</v>
      </c>
      <c r="D221" s="19">
        <v>109</v>
      </c>
      <c r="E221" s="19">
        <v>110</v>
      </c>
      <c r="F221" s="19">
        <v>115410</v>
      </c>
      <c r="G221" s="19">
        <v>115408</v>
      </c>
      <c r="H221" s="19">
        <v>115686</v>
      </c>
      <c r="I221" s="19">
        <v>117131</v>
      </c>
    </row>
    <row r="222" spans="1:9" x14ac:dyDescent="0.25">
      <c r="A222" s="18" t="s">
        <v>217</v>
      </c>
      <c r="B222" s="19">
        <v>47</v>
      </c>
      <c r="C222" s="19">
        <v>48</v>
      </c>
      <c r="D222" s="19">
        <v>49</v>
      </c>
      <c r="E222" s="19">
        <v>50</v>
      </c>
      <c r="F222" s="19">
        <v>32185</v>
      </c>
      <c r="G222" s="19">
        <v>32277</v>
      </c>
      <c r="H222" s="19">
        <v>31404</v>
      </c>
      <c r="I222" s="19">
        <v>31414</v>
      </c>
    </row>
    <row r="223" spans="1:9" x14ac:dyDescent="0.25">
      <c r="A223" s="18" t="s">
        <v>218</v>
      </c>
      <c r="B223" s="19">
        <v>67</v>
      </c>
      <c r="C223" s="19">
        <v>66</v>
      </c>
      <c r="D223" s="19">
        <v>64</v>
      </c>
      <c r="E223" s="19">
        <v>63</v>
      </c>
      <c r="F223" s="19">
        <v>89233</v>
      </c>
      <c r="G223" s="19">
        <v>88038</v>
      </c>
      <c r="H223" s="19">
        <v>87969</v>
      </c>
      <c r="I223" s="19">
        <v>86931</v>
      </c>
    </row>
    <row r="224" spans="1:9" x14ac:dyDescent="0.25">
      <c r="A224" s="18" t="s">
        <v>219</v>
      </c>
      <c r="B224" s="19">
        <v>148</v>
      </c>
      <c r="C224" s="19">
        <v>145</v>
      </c>
      <c r="D224" s="19">
        <v>142</v>
      </c>
      <c r="E224" s="19">
        <v>125</v>
      </c>
      <c r="F224" s="19">
        <v>197508</v>
      </c>
      <c r="G224" s="19">
        <v>182160</v>
      </c>
      <c r="H224" s="19">
        <v>175558</v>
      </c>
      <c r="I224" s="19">
        <v>156801</v>
      </c>
    </row>
    <row r="225" spans="1:9" x14ac:dyDescent="0.25">
      <c r="A225" s="18" t="s">
        <v>220</v>
      </c>
      <c r="B225" s="19">
        <v>44</v>
      </c>
      <c r="C225" s="19">
        <v>55</v>
      </c>
      <c r="D225" s="19">
        <v>55</v>
      </c>
      <c r="E225" s="19">
        <v>69</v>
      </c>
      <c r="F225" s="19">
        <v>169399</v>
      </c>
      <c r="G225" s="19">
        <v>173295</v>
      </c>
      <c r="H225" s="19">
        <v>172474</v>
      </c>
      <c r="I225" s="19">
        <v>170781</v>
      </c>
    </row>
    <row r="226" spans="1:9" x14ac:dyDescent="0.25">
      <c r="A226" s="18" t="s">
        <v>221</v>
      </c>
      <c r="B226" s="19">
        <v>69</v>
      </c>
      <c r="C226" s="19">
        <v>70</v>
      </c>
      <c r="D226" s="19">
        <v>73</v>
      </c>
      <c r="E226" s="19">
        <v>77</v>
      </c>
      <c r="F226" s="19">
        <v>146343</v>
      </c>
      <c r="G226" s="19">
        <v>146474</v>
      </c>
      <c r="H226" s="19">
        <v>139003</v>
      </c>
      <c r="I226" s="19">
        <v>138063</v>
      </c>
    </row>
    <row r="227" spans="1:9" x14ac:dyDescent="0.25">
      <c r="A227" s="18" t="s">
        <v>222</v>
      </c>
      <c r="B227" s="19">
        <v>68</v>
      </c>
      <c r="C227" s="19">
        <v>71</v>
      </c>
      <c r="D227" s="19">
        <v>75</v>
      </c>
      <c r="E227" s="19">
        <v>86</v>
      </c>
      <c r="F227" s="19">
        <v>157204</v>
      </c>
      <c r="G227" s="19">
        <v>187937</v>
      </c>
      <c r="H227" s="19">
        <v>185082</v>
      </c>
      <c r="I227" s="19">
        <v>185193</v>
      </c>
    </row>
    <row r="228" spans="1:9" x14ac:dyDescent="0.25">
      <c r="A228" s="18" t="s">
        <v>223</v>
      </c>
      <c r="B228" s="19">
        <v>65</v>
      </c>
      <c r="C228" s="19">
        <v>64</v>
      </c>
      <c r="D228" s="19">
        <v>63</v>
      </c>
      <c r="E228" s="19">
        <v>67</v>
      </c>
      <c r="F228" s="19">
        <v>139274</v>
      </c>
      <c r="G228" s="19">
        <v>146992</v>
      </c>
      <c r="H228" s="19">
        <v>144498</v>
      </c>
      <c r="I228" s="19">
        <v>147041</v>
      </c>
    </row>
    <row r="229" spans="1:9" x14ac:dyDescent="0.25">
      <c r="A229" s="18" t="s">
        <v>224</v>
      </c>
      <c r="B229" s="19">
        <v>48</v>
      </c>
      <c r="C229" s="19">
        <v>48</v>
      </c>
      <c r="D229" s="19">
        <v>50</v>
      </c>
      <c r="E229" s="19">
        <v>49</v>
      </c>
      <c r="F229" s="19">
        <v>130831</v>
      </c>
      <c r="G229" s="19">
        <v>130831</v>
      </c>
      <c r="H229" s="19">
        <v>154411</v>
      </c>
      <c r="I229" s="19">
        <v>131184</v>
      </c>
    </row>
    <row r="230" spans="1:9" x14ac:dyDescent="0.25">
      <c r="A230" s="18" t="s">
        <v>225</v>
      </c>
      <c r="B230" s="19">
        <v>158</v>
      </c>
      <c r="C230" s="19">
        <v>151</v>
      </c>
      <c r="D230" s="19">
        <v>147</v>
      </c>
      <c r="E230" s="19">
        <v>145</v>
      </c>
      <c r="F230" s="19">
        <v>98620</v>
      </c>
      <c r="G230" s="19">
        <v>93191</v>
      </c>
      <c r="H230" s="19">
        <v>93111</v>
      </c>
      <c r="I230" s="19">
        <v>86379</v>
      </c>
    </row>
    <row r="231" spans="1:9" x14ac:dyDescent="0.25">
      <c r="A231" s="18" t="s">
        <v>226</v>
      </c>
      <c r="B231" s="19">
        <v>37</v>
      </c>
      <c r="C231" s="19">
        <v>37</v>
      </c>
      <c r="D231" s="19">
        <v>37</v>
      </c>
      <c r="E231" s="19">
        <v>37</v>
      </c>
      <c r="F231" s="19">
        <v>97009</v>
      </c>
      <c r="G231" s="19">
        <v>97009</v>
      </c>
      <c r="H231" s="19">
        <v>97009</v>
      </c>
      <c r="I231" s="19">
        <v>97009</v>
      </c>
    </row>
    <row r="232" spans="1:9" x14ac:dyDescent="0.25">
      <c r="A232" s="18" t="s">
        <v>227</v>
      </c>
      <c r="B232" s="19">
        <v>405</v>
      </c>
      <c r="C232" s="19">
        <v>407</v>
      </c>
      <c r="D232" s="19">
        <v>401</v>
      </c>
      <c r="E232" s="19">
        <v>404</v>
      </c>
      <c r="F232" s="19">
        <v>842028</v>
      </c>
      <c r="G232" s="19">
        <v>785015</v>
      </c>
      <c r="H232" s="19">
        <v>734847</v>
      </c>
      <c r="I232" s="19">
        <v>745072</v>
      </c>
    </row>
    <row r="233" spans="1:9" x14ac:dyDescent="0.25">
      <c r="A233" s="18" t="s">
        <v>228</v>
      </c>
      <c r="B233" s="19">
        <v>87</v>
      </c>
      <c r="C233" s="19">
        <v>88</v>
      </c>
      <c r="D233" s="19">
        <v>92</v>
      </c>
      <c r="E233" s="19">
        <v>94</v>
      </c>
      <c r="F233" s="19">
        <v>259194</v>
      </c>
      <c r="G233" s="19">
        <v>286839</v>
      </c>
      <c r="H233" s="19">
        <v>261458</v>
      </c>
      <c r="I233" s="19">
        <v>260486</v>
      </c>
    </row>
    <row r="234" spans="1:9" x14ac:dyDescent="0.25">
      <c r="A234" s="18" t="s">
        <v>229</v>
      </c>
      <c r="B234" s="19">
        <v>40</v>
      </c>
      <c r="C234" s="19">
        <v>40</v>
      </c>
      <c r="D234" s="19">
        <v>43</v>
      </c>
      <c r="E234" s="19">
        <v>49</v>
      </c>
      <c r="F234" s="19">
        <v>58561</v>
      </c>
      <c r="G234" s="19">
        <v>58561</v>
      </c>
      <c r="H234" s="19">
        <v>58561</v>
      </c>
      <c r="I234" s="19">
        <v>58772</v>
      </c>
    </row>
    <row r="235" spans="1:9" x14ac:dyDescent="0.25">
      <c r="A235" s="18" t="s">
        <v>230</v>
      </c>
      <c r="B235" s="19">
        <v>119</v>
      </c>
      <c r="C235" s="19">
        <v>119</v>
      </c>
      <c r="D235" s="19">
        <v>119</v>
      </c>
      <c r="E235" s="19">
        <v>117</v>
      </c>
      <c r="F235" s="19">
        <v>114046</v>
      </c>
      <c r="G235" s="19">
        <v>114046</v>
      </c>
      <c r="H235" s="19">
        <v>114046</v>
      </c>
      <c r="I235" s="19">
        <v>111076</v>
      </c>
    </row>
    <row r="236" spans="1:9" x14ac:dyDescent="0.25">
      <c r="A236" s="18" t="s">
        <v>231</v>
      </c>
      <c r="B236" s="19">
        <v>109</v>
      </c>
      <c r="C236" s="19">
        <v>109</v>
      </c>
      <c r="D236" s="19">
        <v>109</v>
      </c>
      <c r="E236" s="19">
        <v>110</v>
      </c>
      <c r="F236" s="19">
        <v>24536</v>
      </c>
      <c r="G236" s="19">
        <v>24536</v>
      </c>
      <c r="H236" s="19">
        <v>24536</v>
      </c>
      <c r="I236" s="19">
        <v>25536</v>
      </c>
    </row>
    <row r="237" spans="1:9" x14ac:dyDescent="0.25">
      <c r="A237" s="18" t="s">
        <v>232</v>
      </c>
      <c r="B237" s="19">
        <v>109</v>
      </c>
      <c r="C237" s="19">
        <v>109</v>
      </c>
      <c r="D237" s="19">
        <v>114</v>
      </c>
      <c r="E237" s="19">
        <v>115</v>
      </c>
      <c r="F237" s="19">
        <v>82479</v>
      </c>
      <c r="G237" s="19">
        <v>103119</v>
      </c>
      <c r="H237" s="19">
        <v>99220</v>
      </c>
      <c r="I237" s="19">
        <v>102798</v>
      </c>
    </row>
    <row r="238" spans="1:9" x14ac:dyDescent="0.25">
      <c r="A238" s="18" t="s">
        <v>233</v>
      </c>
      <c r="B238" s="19">
        <v>27</v>
      </c>
      <c r="C238" s="19">
        <v>27</v>
      </c>
      <c r="D238" s="19">
        <v>32</v>
      </c>
      <c r="E238" s="19">
        <v>27</v>
      </c>
      <c r="F238" s="19">
        <v>88162</v>
      </c>
      <c r="G238" s="19">
        <v>110983</v>
      </c>
      <c r="H238" s="19">
        <v>95873</v>
      </c>
      <c r="I238" s="19">
        <v>89913</v>
      </c>
    </row>
    <row r="239" spans="1:9" x14ac:dyDescent="0.25">
      <c r="A239" s="18" t="s">
        <v>234</v>
      </c>
      <c r="B239" s="19">
        <v>108</v>
      </c>
      <c r="C239" s="19">
        <v>105</v>
      </c>
      <c r="D239" s="19">
        <v>100</v>
      </c>
      <c r="E239" s="19">
        <v>90</v>
      </c>
      <c r="F239" s="19">
        <v>146956</v>
      </c>
      <c r="G239" s="19">
        <v>193131</v>
      </c>
      <c r="H239" s="19">
        <v>139577</v>
      </c>
      <c r="I239" s="19">
        <v>133521</v>
      </c>
    </row>
    <row r="240" spans="1:9" x14ac:dyDescent="0.25">
      <c r="A240" s="18" t="s">
        <v>235</v>
      </c>
      <c r="B240" s="19">
        <v>98</v>
      </c>
      <c r="C240" s="19">
        <v>98</v>
      </c>
      <c r="D240" s="19">
        <v>97</v>
      </c>
      <c r="E240" s="19">
        <v>99</v>
      </c>
      <c r="F240" s="19">
        <v>148346</v>
      </c>
      <c r="G240" s="19">
        <v>147423</v>
      </c>
      <c r="H240" s="19">
        <v>141854</v>
      </c>
      <c r="I240" s="19">
        <v>158837</v>
      </c>
    </row>
    <row r="241" spans="1:9" x14ac:dyDescent="0.25">
      <c r="A241" s="18" t="s">
        <v>236</v>
      </c>
      <c r="B241" s="19">
        <v>81</v>
      </c>
      <c r="C241" s="19">
        <v>81</v>
      </c>
      <c r="D241" s="19">
        <v>79</v>
      </c>
      <c r="E241" s="19">
        <v>79</v>
      </c>
      <c r="F241" s="19">
        <v>191814</v>
      </c>
      <c r="G241" s="19">
        <v>191814</v>
      </c>
      <c r="H241" s="19">
        <v>190230</v>
      </c>
      <c r="I241" s="19">
        <v>190230</v>
      </c>
    </row>
    <row r="242" spans="1:9" x14ac:dyDescent="0.25">
      <c r="A242" s="18" t="s">
        <v>237</v>
      </c>
      <c r="B242" s="19">
        <v>39</v>
      </c>
      <c r="C242" s="19">
        <v>40</v>
      </c>
      <c r="D242" s="19">
        <v>41</v>
      </c>
      <c r="E242" s="19">
        <v>41</v>
      </c>
      <c r="F242" s="19">
        <v>93243</v>
      </c>
      <c r="G242" s="19">
        <v>96344</v>
      </c>
      <c r="H242" s="19">
        <v>93405</v>
      </c>
      <c r="I242" s="19">
        <v>92739</v>
      </c>
    </row>
    <row r="243" spans="1:9" x14ac:dyDescent="0.25">
      <c r="A243" s="18" t="s">
        <v>238</v>
      </c>
      <c r="B243" s="19">
        <v>65</v>
      </c>
      <c r="C243" s="19">
        <v>65</v>
      </c>
      <c r="D243" s="19">
        <v>64</v>
      </c>
      <c r="E243" s="19">
        <v>64</v>
      </c>
      <c r="F243" s="19">
        <v>157425</v>
      </c>
      <c r="G243" s="19">
        <v>157049</v>
      </c>
      <c r="H243" s="19">
        <v>150539</v>
      </c>
      <c r="I243" s="19">
        <v>150468</v>
      </c>
    </row>
    <row r="244" spans="1:9" x14ac:dyDescent="0.25">
      <c r="A244" s="18" t="s">
        <v>239</v>
      </c>
      <c r="B244" s="19">
        <v>77</v>
      </c>
      <c r="C244" s="19">
        <v>79</v>
      </c>
      <c r="D244" s="19">
        <v>82</v>
      </c>
      <c r="E244" s="19">
        <v>82</v>
      </c>
      <c r="F244" s="19">
        <v>133332</v>
      </c>
      <c r="G244" s="19">
        <v>147349</v>
      </c>
      <c r="H244" s="19">
        <v>146722</v>
      </c>
      <c r="I244" s="19">
        <v>146722</v>
      </c>
    </row>
    <row r="245" spans="1:9" x14ac:dyDescent="0.25">
      <c r="A245" s="18" t="s">
        <v>240</v>
      </c>
      <c r="B245" s="19">
        <v>146</v>
      </c>
      <c r="C245" s="19">
        <v>147</v>
      </c>
      <c r="D245" s="19">
        <v>146</v>
      </c>
      <c r="E245" s="19">
        <v>145</v>
      </c>
      <c r="F245" s="19">
        <v>197348</v>
      </c>
      <c r="G245" s="19">
        <v>202329</v>
      </c>
      <c r="H245" s="19">
        <v>195954</v>
      </c>
      <c r="I245" s="19">
        <v>190234</v>
      </c>
    </row>
    <row r="246" spans="1:9" x14ac:dyDescent="0.25">
      <c r="A246" s="18" t="s">
        <v>241</v>
      </c>
      <c r="B246" s="19">
        <v>45</v>
      </c>
      <c r="C246" s="19">
        <v>45</v>
      </c>
      <c r="D246" s="19">
        <v>45</v>
      </c>
      <c r="E246" s="19">
        <v>44</v>
      </c>
      <c r="F246" s="19">
        <v>48559</v>
      </c>
      <c r="G246" s="19">
        <v>48559</v>
      </c>
      <c r="H246" s="19">
        <v>48559</v>
      </c>
      <c r="I246" s="19">
        <v>40539</v>
      </c>
    </row>
    <row r="247" spans="1:9" x14ac:dyDescent="0.25">
      <c r="A247" s="18" t="s">
        <v>242</v>
      </c>
      <c r="B247" s="19">
        <v>36</v>
      </c>
      <c r="C247" s="19">
        <v>40</v>
      </c>
      <c r="D247" s="19">
        <v>40</v>
      </c>
      <c r="E247" s="19">
        <v>40</v>
      </c>
      <c r="F247" s="19">
        <v>58262</v>
      </c>
      <c r="G247" s="19">
        <v>66041</v>
      </c>
      <c r="H247" s="19">
        <v>66041</v>
      </c>
      <c r="I247" s="19">
        <v>61138</v>
      </c>
    </row>
    <row r="248" spans="1:9" x14ac:dyDescent="0.25">
      <c r="A248" s="18" t="s">
        <v>243</v>
      </c>
      <c r="B248" s="19">
        <v>46</v>
      </c>
      <c r="C248" s="19">
        <v>46</v>
      </c>
      <c r="D248" s="19">
        <v>46</v>
      </c>
      <c r="E248" s="19">
        <v>45</v>
      </c>
      <c r="F248" s="19">
        <v>59469</v>
      </c>
      <c r="G248" s="19">
        <v>59469</v>
      </c>
      <c r="H248" s="19">
        <v>60471</v>
      </c>
      <c r="I248" s="19">
        <v>59744</v>
      </c>
    </row>
    <row r="249" spans="1:9" x14ac:dyDescent="0.25">
      <c r="A249" s="18" t="s">
        <v>244</v>
      </c>
      <c r="B249" s="19">
        <v>459</v>
      </c>
      <c r="C249" s="19">
        <v>452</v>
      </c>
      <c r="D249" s="19">
        <v>444</v>
      </c>
      <c r="E249" s="19">
        <v>443</v>
      </c>
      <c r="F249" s="19">
        <v>829066</v>
      </c>
      <c r="G249" s="19">
        <v>826239</v>
      </c>
      <c r="H249" s="19">
        <v>801070</v>
      </c>
      <c r="I249" s="19">
        <v>783136</v>
      </c>
    </row>
    <row r="250" spans="1:9" x14ac:dyDescent="0.25">
      <c r="A250" s="18" t="s">
        <v>245</v>
      </c>
      <c r="B250" s="19">
        <v>111</v>
      </c>
      <c r="C250" s="19">
        <v>113</v>
      </c>
      <c r="D250" s="19">
        <v>118</v>
      </c>
      <c r="E250" s="19">
        <v>113</v>
      </c>
      <c r="F250" s="19">
        <v>222273</v>
      </c>
      <c r="G250" s="19">
        <v>225727</v>
      </c>
      <c r="H250" s="19">
        <v>294053</v>
      </c>
      <c r="I250" s="19">
        <v>226221</v>
      </c>
    </row>
    <row r="251" spans="1:9" x14ac:dyDescent="0.25">
      <c r="A251" s="18" t="s">
        <v>246</v>
      </c>
      <c r="B251" s="19">
        <v>282</v>
      </c>
      <c r="C251" s="19">
        <v>282</v>
      </c>
      <c r="D251" s="19">
        <v>278</v>
      </c>
      <c r="E251" s="19">
        <v>276</v>
      </c>
      <c r="F251" s="19">
        <v>389019</v>
      </c>
      <c r="G251" s="19">
        <v>396535</v>
      </c>
      <c r="H251" s="19">
        <v>390908</v>
      </c>
      <c r="I251" s="19">
        <v>360132</v>
      </c>
    </row>
    <row r="252" spans="1:9" x14ac:dyDescent="0.25">
      <c r="A252" s="18" t="s">
        <v>247</v>
      </c>
      <c r="B252" s="19">
        <v>23</v>
      </c>
      <c r="C252" s="19">
        <v>23</v>
      </c>
      <c r="D252" s="19">
        <v>20</v>
      </c>
      <c r="E252" s="19">
        <v>20</v>
      </c>
      <c r="F252" s="19">
        <v>24654</v>
      </c>
      <c r="G252" s="19">
        <v>24654</v>
      </c>
      <c r="H252" s="19">
        <v>22640</v>
      </c>
      <c r="I252" s="19">
        <v>22640</v>
      </c>
    </row>
    <row r="253" spans="1:9" x14ac:dyDescent="0.25">
      <c r="A253" s="18" t="s">
        <v>248</v>
      </c>
      <c r="B253" s="19">
        <v>82</v>
      </c>
      <c r="C253" s="19">
        <v>81</v>
      </c>
      <c r="D253" s="19">
        <v>82</v>
      </c>
      <c r="E253" s="19">
        <v>84</v>
      </c>
      <c r="F253" s="19">
        <v>147172</v>
      </c>
      <c r="G253" s="19">
        <v>147151</v>
      </c>
      <c r="H253" s="19">
        <v>148271</v>
      </c>
      <c r="I253" s="19">
        <v>148421</v>
      </c>
    </row>
    <row r="254" spans="1:9" x14ac:dyDescent="0.25">
      <c r="A254" s="18" t="s">
        <v>249</v>
      </c>
      <c r="B254" s="19">
        <v>93</v>
      </c>
      <c r="C254" s="19">
        <v>93</v>
      </c>
      <c r="D254" s="19">
        <v>93</v>
      </c>
      <c r="E254" s="19">
        <v>92</v>
      </c>
      <c r="F254" s="19">
        <v>76898</v>
      </c>
      <c r="G254" s="19">
        <v>76898</v>
      </c>
      <c r="H254" s="19">
        <v>76898</v>
      </c>
      <c r="I254" s="19">
        <v>76882</v>
      </c>
    </row>
    <row r="255" spans="1:9" x14ac:dyDescent="0.25">
      <c r="A255" s="18" t="s">
        <v>250</v>
      </c>
      <c r="B255" s="19">
        <v>72</v>
      </c>
      <c r="C255" s="19">
        <v>72</v>
      </c>
      <c r="D255" s="19">
        <v>72</v>
      </c>
      <c r="E255" s="19">
        <v>74</v>
      </c>
      <c r="F255" s="19">
        <v>216867</v>
      </c>
      <c r="G255" s="19">
        <v>216867</v>
      </c>
      <c r="H255" s="19">
        <v>216867</v>
      </c>
      <c r="I255" s="19">
        <v>216867</v>
      </c>
    </row>
    <row r="256" spans="1:9" x14ac:dyDescent="0.25">
      <c r="A256" s="18" t="s">
        <v>251</v>
      </c>
      <c r="B256" s="19">
        <v>115</v>
      </c>
      <c r="C256" s="19">
        <v>113</v>
      </c>
      <c r="D256" s="19">
        <v>109</v>
      </c>
      <c r="E256" s="19">
        <v>109</v>
      </c>
      <c r="F256" s="19">
        <v>106801</v>
      </c>
      <c r="G256" s="19">
        <v>108420</v>
      </c>
      <c r="H256" s="19">
        <v>100110</v>
      </c>
      <c r="I256" s="19">
        <v>100103</v>
      </c>
    </row>
    <row r="257" spans="1:9" x14ac:dyDescent="0.25">
      <c r="A257" s="18" t="s">
        <v>252</v>
      </c>
      <c r="B257" s="19">
        <v>131</v>
      </c>
      <c r="C257" s="19">
        <v>129</v>
      </c>
      <c r="D257" s="19">
        <v>129</v>
      </c>
      <c r="E257" s="19">
        <v>129</v>
      </c>
      <c r="F257" s="19">
        <v>312837</v>
      </c>
      <c r="G257" s="19">
        <v>312072</v>
      </c>
      <c r="H257" s="19">
        <v>311510</v>
      </c>
      <c r="I257" s="19">
        <v>311798</v>
      </c>
    </row>
    <row r="258" spans="1:9" x14ac:dyDescent="0.25">
      <c r="A258" s="18" t="s">
        <v>253</v>
      </c>
      <c r="B258" s="19">
        <v>36</v>
      </c>
      <c r="C258" s="19">
        <v>36</v>
      </c>
      <c r="D258" s="19">
        <v>36</v>
      </c>
      <c r="E258" s="19">
        <v>38</v>
      </c>
      <c r="F258" s="19">
        <v>86190</v>
      </c>
      <c r="G258" s="19">
        <v>86190</v>
      </c>
      <c r="H258" s="19">
        <v>86190</v>
      </c>
      <c r="I258" s="19">
        <v>81584</v>
      </c>
    </row>
    <row r="259" spans="1:9" x14ac:dyDescent="0.25">
      <c r="A259" s="18" t="s">
        <v>254</v>
      </c>
      <c r="B259" s="19">
        <v>83</v>
      </c>
      <c r="C259" s="19">
        <v>83</v>
      </c>
      <c r="D259" s="19">
        <v>83</v>
      </c>
      <c r="E259" s="19">
        <v>83</v>
      </c>
      <c r="F259" s="19">
        <v>181359</v>
      </c>
      <c r="G259" s="19">
        <v>189447</v>
      </c>
      <c r="H259" s="19">
        <v>183451</v>
      </c>
      <c r="I259" s="19">
        <v>183451</v>
      </c>
    </row>
    <row r="260" spans="1:9" x14ac:dyDescent="0.25">
      <c r="A260" s="18" t="s">
        <v>255</v>
      </c>
      <c r="B260" s="19">
        <v>78</v>
      </c>
      <c r="C260" s="19">
        <v>79</v>
      </c>
      <c r="D260" s="19">
        <v>79</v>
      </c>
      <c r="E260" s="19">
        <v>78</v>
      </c>
      <c r="F260" s="19">
        <v>134465</v>
      </c>
      <c r="G260" s="19">
        <v>137048</v>
      </c>
      <c r="H260" s="19">
        <v>186539</v>
      </c>
      <c r="I260" s="19">
        <v>133321</v>
      </c>
    </row>
    <row r="261" spans="1:9" x14ac:dyDescent="0.25">
      <c r="A261" s="18" t="s">
        <v>256</v>
      </c>
      <c r="B261" s="19">
        <v>152</v>
      </c>
      <c r="C261" s="19">
        <v>150</v>
      </c>
      <c r="D261" s="19">
        <v>151</v>
      </c>
      <c r="E261" s="19">
        <v>148</v>
      </c>
      <c r="F261" s="19">
        <v>199323</v>
      </c>
      <c r="G261" s="19">
        <v>205168</v>
      </c>
      <c r="H261" s="19">
        <v>205436</v>
      </c>
      <c r="I261" s="19">
        <v>170987</v>
      </c>
    </row>
    <row r="262" spans="1:9" x14ac:dyDescent="0.25">
      <c r="A262" s="18" t="s">
        <v>257</v>
      </c>
      <c r="B262" s="19">
        <v>35</v>
      </c>
      <c r="C262" s="19">
        <v>35</v>
      </c>
      <c r="D262" s="19">
        <v>35</v>
      </c>
      <c r="E262" s="19">
        <v>35</v>
      </c>
      <c r="F262" s="19">
        <v>60751</v>
      </c>
      <c r="G262" s="19">
        <v>60751</v>
      </c>
      <c r="H262" s="19">
        <v>60751</v>
      </c>
      <c r="I262" s="19">
        <v>60751</v>
      </c>
    </row>
    <row r="263" spans="1:9" x14ac:dyDescent="0.25">
      <c r="A263" s="18" t="s">
        <v>258</v>
      </c>
      <c r="B263" s="19">
        <v>111</v>
      </c>
      <c r="C263" s="19">
        <v>111</v>
      </c>
      <c r="D263" s="19">
        <v>107</v>
      </c>
      <c r="E263" s="19">
        <v>107</v>
      </c>
      <c r="F263" s="19">
        <v>352628</v>
      </c>
      <c r="G263" s="19">
        <v>352574</v>
      </c>
      <c r="H263" s="19">
        <v>350208</v>
      </c>
      <c r="I263" s="19">
        <v>350208</v>
      </c>
    </row>
    <row r="264" spans="1:9" x14ac:dyDescent="0.25">
      <c r="A264" s="18" t="s">
        <v>259</v>
      </c>
      <c r="B264" s="19">
        <v>147</v>
      </c>
      <c r="C264" s="19">
        <v>146</v>
      </c>
      <c r="D264" s="19">
        <v>146</v>
      </c>
      <c r="E264" s="19">
        <v>142</v>
      </c>
      <c r="F264" s="19">
        <v>225724</v>
      </c>
      <c r="G264" s="19">
        <v>230529</v>
      </c>
      <c r="H264" s="19">
        <v>228574</v>
      </c>
      <c r="I264" s="19">
        <v>224890</v>
      </c>
    </row>
    <row r="265" spans="1:9" x14ac:dyDescent="0.25">
      <c r="A265" s="18" t="s">
        <v>260</v>
      </c>
      <c r="B265" s="19">
        <v>94</v>
      </c>
      <c r="C265" s="19">
        <v>94</v>
      </c>
      <c r="D265" s="19">
        <v>94</v>
      </c>
      <c r="E265" s="19">
        <v>94</v>
      </c>
      <c r="F265" s="19">
        <v>166397</v>
      </c>
      <c r="G265" s="19">
        <v>223867</v>
      </c>
      <c r="H265" s="19">
        <v>255890</v>
      </c>
      <c r="I265" s="19">
        <v>225225</v>
      </c>
    </row>
    <row r="266" spans="1:9" x14ac:dyDescent="0.25">
      <c r="A266" s="18" t="s">
        <v>261</v>
      </c>
      <c r="B266" s="19">
        <v>109</v>
      </c>
      <c r="C266" s="19">
        <v>109</v>
      </c>
      <c r="D266" s="19">
        <v>109</v>
      </c>
      <c r="E266" s="19">
        <v>109</v>
      </c>
      <c r="F266" s="19">
        <v>72318</v>
      </c>
      <c r="G266" s="19">
        <v>72318</v>
      </c>
      <c r="H266" s="19">
        <v>72318</v>
      </c>
      <c r="I266" s="19">
        <v>72318</v>
      </c>
    </row>
    <row r="267" spans="1:9" x14ac:dyDescent="0.25">
      <c r="A267" s="18" t="s">
        <v>262</v>
      </c>
      <c r="B267" s="19">
        <v>105</v>
      </c>
      <c r="C267" s="19">
        <v>124</v>
      </c>
      <c r="D267" s="19">
        <v>124</v>
      </c>
      <c r="E267" s="19">
        <v>129</v>
      </c>
      <c r="F267" s="19">
        <v>653160</v>
      </c>
      <c r="G267" s="19">
        <v>537887</v>
      </c>
      <c r="H267" s="19">
        <v>613705</v>
      </c>
      <c r="I267" s="19">
        <v>577949</v>
      </c>
    </row>
    <row r="268" spans="1:9" x14ac:dyDescent="0.25">
      <c r="A268" s="18" t="s">
        <v>263</v>
      </c>
      <c r="B268" s="19">
        <v>105</v>
      </c>
      <c r="C268" s="19">
        <v>101</v>
      </c>
      <c r="D268" s="19">
        <v>104</v>
      </c>
      <c r="E268" s="19">
        <v>102</v>
      </c>
      <c r="F268" s="19">
        <v>201540</v>
      </c>
      <c r="G268" s="19">
        <v>189915</v>
      </c>
      <c r="H268" s="19">
        <v>190068</v>
      </c>
      <c r="I268" s="19">
        <v>189519</v>
      </c>
    </row>
    <row r="269" spans="1:9" x14ac:dyDescent="0.25">
      <c r="A269" s="18" t="s">
        <v>264</v>
      </c>
      <c r="B269" s="19">
        <v>149</v>
      </c>
      <c r="C269" s="19">
        <v>149</v>
      </c>
      <c r="D269" s="19">
        <v>148</v>
      </c>
      <c r="E269" s="19">
        <v>149</v>
      </c>
      <c r="F269" s="19">
        <v>274574</v>
      </c>
      <c r="G269" s="19">
        <v>274574</v>
      </c>
      <c r="H269" s="19">
        <v>292236</v>
      </c>
      <c r="I269" s="19">
        <v>266706</v>
      </c>
    </row>
    <row r="270" spans="1:9" x14ac:dyDescent="0.25">
      <c r="A270" s="18" t="s">
        <v>265</v>
      </c>
      <c r="B270" s="19">
        <v>28</v>
      </c>
      <c r="C270" s="19">
        <v>29</v>
      </c>
      <c r="D270" s="19">
        <v>29</v>
      </c>
      <c r="E270" s="19">
        <v>28</v>
      </c>
      <c r="F270" s="19">
        <v>30380</v>
      </c>
      <c r="G270" s="19">
        <v>29771</v>
      </c>
      <c r="H270" s="19">
        <v>29771</v>
      </c>
      <c r="I270" s="19">
        <v>28431</v>
      </c>
    </row>
    <row r="271" spans="1:9" x14ac:dyDescent="0.25">
      <c r="A271" s="18" t="s">
        <v>266</v>
      </c>
      <c r="B271" s="19">
        <v>36</v>
      </c>
      <c r="C271" s="19">
        <v>46</v>
      </c>
      <c r="D271" s="19">
        <v>36</v>
      </c>
      <c r="E271" s="19">
        <v>35</v>
      </c>
      <c r="F271" s="19">
        <v>35053</v>
      </c>
      <c r="G271" s="19">
        <v>35863</v>
      </c>
      <c r="H271" s="19">
        <v>35105</v>
      </c>
      <c r="I271" s="19">
        <v>38014</v>
      </c>
    </row>
    <row r="272" spans="1:9" x14ac:dyDescent="0.25">
      <c r="A272" s="18" t="s">
        <v>267</v>
      </c>
      <c r="B272" s="19">
        <v>74</v>
      </c>
      <c r="C272" s="19">
        <v>74</v>
      </c>
      <c r="D272" s="19">
        <v>74</v>
      </c>
      <c r="E272" s="19">
        <v>74</v>
      </c>
      <c r="F272" s="19">
        <v>81744</v>
      </c>
      <c r="G272" s="19">
        <v>81744</v>
      </c>
      <c r="H272" s="19">
        <v>90281</v>
      </c>
      <c r="I272" s="19">
        <v>81834</v>
      </c>
    </row>
    <row r="273" spans="1:9" x14ac:dyDescent="0.25">
      <c r="A273" s="18" t="s">
        <v>268</v>
      </c>
      <c r="B273" s="19">
        <v>82</v>
      </c>
      <c r="C273" s="19">
        <v>81</v>
      </c>
      <c r="D273" s="19">
        <v>81</v>
      </c>
      <c r="E273" s="19">
        <v>81</v>
      </c>
      <c r="F273" s="19">
        <v>153181</v>
      </c>
      <c r="G273" s="19">
        <v>168972</v>
      </c>
      <c r="H273" s="19">
        <v>152255</v>
      </c>
      <c r="I273" s="19">
        <v>152255</v>
      </c>
    </row>
    <row r="274" spans="1:9" x14ac:dyDescent="0.25">
      <c r="A274" s="18" t="s">
        <v>269</v>
      </c>
      <c r="B274" s="19">
        <v>30</v>
      </c>
      <c r="C274" s="19">
        <v>31</v>
      </c>
      <c r="D274" s="19">
        <v>31</v>
      </c>
      <c r="E274" s="19">
        <v>37</v>
      </c>
      <c r="F274" s="19">
        <v>34173</v>
      </c>
      <c r="G274" s="19">
        <v>44306</v>
      </c>
      <c r="H274" s="19">
        <v>44306</v>
      </c>
      <c r="I274" s="19">
        <v>44313</v>
      </c>
    </row>
    <row r="275" spans="1:9" x14ac:dyDescent="0.25">
      <c r="A275" s="18" t="s">
        <v>270</v>
      </c>
      <c r="B275" s="19">
        <v>120</v>
      </c>
      <c r="C275" s="19">
        <v>142</v>
      </c>
      <c r="D275" s="19">
        <v>148</v>
      </c>
      <c r="E275" s="19">
        <v>148</v>
      </c>
      <c r="F275" s="19">
        <v>108435</v>
      </c>
      <c r="G275" s="19">
        <v>108604</v>
      </c>
      <c r="H275" s="19">
        <v>108740</v>
      </c>
      <c r="I275" s="19">
        <v>109021</v>
      </c>
    </row>
    <row r="276" spans="1:9" x14ac:dyDescent="0.25">
      <c r="A276" s="18" t="s">
        <v>271</v>
      </c>
      <c r="B276" s="19">
        <v>24</v>
      </c>
      <c r="C276" s="19">
        <v>26</v>
      </c>
      <c r="D276" s="19">
        <v>26</v>
      </c>
      <c r="E276" s="19">
        <v>26</v>
      </c>
      <c r="F276" s="19">
        <v>36374</v>
      </c>
      <c r="G276" s="19">
        <v>36378</v>
      </c>
      <c r="H276" s="19">
        <v>36356</v>
      </c>
      <c r="I276" s="19">
        <v>36356</v>
      </c>
    </row>
    <row r="277" spans="1:9" x14ac:dyDescent="0.25">
      <c r="A277" s="18" t="s">
        <v>272</v>
      </c>
      <c r="B277" s="19">
        <v>493</v>
      </c>
      <c r="C277" s="19">
        <v>518</v>
      </c>
      <c r="D277" s="19">
        <v>487</v>
      </c>
      <c r="E277" s="19">
        <v>491</v>
      </c>
      <c r="F277" s="19">
        <v>580061</v>
      </c>
      <c r="G277" s="19">
        <v>599773</v>
      </c>
      <c r="H277" s="19">
        <v>556335</v>
      </c>
      <c r="I277" s="19">
        <v>569201</v>
      </c>
    </row>
    <row r="278" spans="1:9" x14ac:dyDescent="0.25">
      <c r="A278" s="18" t="s">
        <v>273</v>
      </c>
      <c r="B278" s="19">
        <v>57</v>
      </c>
      <c r="C278" s="19">
        <v>58</v>
      </c>
      <c r="D278" s="19">
        <v>67</v>
      </c>
      <c r="E278" s="19">
        <v>56</v>
      </c>
      <c r="F278" s="19">
        <v>53595</v>
      </c>
      <c r="G278" s="19">
        <v>53723</v>
      </c>
      <c r="H278" s="19">
        <v>55636</v>
      </c>
      <c r="I278" s="19">
        <v>55598</v>
      </c>
    </row>
    <row r="279" spans="1:9" x14ac:dyDescent="0.25">
      <c r="A279" s="18" t="s">
        <v>274</v>
      </c>
      <c r="B279" s="19">
        <v>128</v>
      </c>
      <c r="C279" s="19">
        <v>132</v>
      </c>
      <c r="D279" s="19">
        <v>131</v>
      </c>
      <c r="E279" s="19">
        <v>131</v>
      </c>
      <c r="F279" s="19">
        <v>372725</v>
      </c>
      <c r="G279" s="19">
        <v>372925</v>
      </c>
      <c r="H279" s="19">
        <v>370449</v>
      </c>
      <c r="I279" s="19">
        <v>370449</v>
      </c>
    </row>
    <row r="280" spans="1:9" x14ac:dyDescent="0.25">
      <c r="A280" s="18" t="s">
        <v>275</v>
      </c>
      <c r="B280" s="19">
        <v>85</v>
      </c>
      <c r="C280" s="19">
        <v>86</v>
      </c>
      <c r="D280" s="19">
        <v>84</v>
      </c>
      <c r="E280" s="19">
        <v>85</v>
      </c>
      <c r="F280" s="19">
        <v>140065</v>
      </c>
      <c r="G280" s="19">
        <v>140162</v>
      </c>
      <c r="H280" s="19">
        <v>141329</v>
      </c>
      <c r="I280" s="19">
        <v>140638</v>
      </c>
    </row>
    <row r="281" spans="1:9" x14ac:dyDescent="0.25">
      <c r="A281" s="18" t="s">
        <v>276</v>
      </c>
      <c r="B281" s="19">
        <v>143</v>
      </c>
      <c r="C281" s="19">
        <v>143</v>
      </c>
      <c r="D281" s="19">
        <v>142</v>
      </c>
      <c r="E281" s="19">
        <v>141</v>
      </c>
      <c r="F281" s="19">
        <v>123678</v>
      </c>
      <c r="G281" s="19">
        <v>123678</v>
      </c>
      <c r="H281" s="19">
        <v>123289</v>
      </c>
      <c r="I281" s="19">
        <v>132904</v>
      </c>
    </row>
    <row r="282" spans="1:9" x14ac:dyDescent="0.25">
      <c r="A282" s="18" t="s">
        <v>277</v>
      </c>
      <c r="B282" s="19">
        <v>176</v>
      </c>
      <c r="C282" s="19">
        <v>180</v>
      </c>
      <c r="D282" s="19">
        <v>179</v>
      </c>
      <c r="E282" s="19">
        <v>183</v>
      </c>
      <c r="F282" s="19">
        <v>170054</v>
      </c>
      <c r="G282" s="19">
        <v>170052</v>
      </c>
      <c r="H282" s="19">
        <v>170030</v>
      </c>
      <c r="I282" s="19">
        <v>173656</v>
      </c>
    </row>
    <row r="283" spans="1:9" x14ac:dyDescent="0.25">
      <c r="A283" s="18" t="s">
        <v>278</v>
      </c>
      <c r="B283" s="19">
        <v>307</v>
      </c>
      <c r="C283" s="19">
        <v>302</v>
      </c>
      <c r="D283" s="19">
        <v>302</v>
      </c>
      <c r="E283" s="19">
        <v>299</v>
      </c>
      <c r="F283" s="19">
        <v>366084</v>
      </c>
      <c r="G283" s="19">
        <v>360294</v>
      </c>
      <c r="H283" s="19">
        <v>382863</v>
      </c>
      <c r="I283" s="19">
        <v>361466</v>
      </c>
    </row>
    <row r="284" spans="1:9" x14ac:dyDescent="0.25">
      <c r="A284" s="18" t="s">
        <v>279</v>
      </c>
      <c r="B284" s="19">
        <v>60</v>
      </c>
      <c r="C284" s="19">
        <v>60</v>
      </c>
      <c r="D284" s="19">
        <v>59</v>
      </c>
      <c r="E284" s="19">
        <v>59</v>
      </c>
      <c r="F284" s="19">
        <v>63976</v>
      </c>
      <c r="G284" s="19">
        <v>64030</v>
      </c>
      <c r="H284" s="19">
        <v>60379</v>
      </c>
      <c r="I284" s="19">
        <v>60439</v>
      </c>
    </row>
    <row r="285" spans="1:9" x14ac:dyDescent="0.25">
      <c r="A285" s="18" t="s">
        <v>280</v>
      </c>
      <c r="B285" s="19">
        <v>81</v>
      </c>
      <c r="C285" s="19">
        <v>81</v>
      </c>
      <c r="D285" s="19">
        <v>80</v>
      </c>
      <c r="E285" s="19">
        <v>80</v>
      </c>
      <c r="F285" s="19">
        <v>103582</v>
      </c>
      <c r="G285" s="19">
        <v>109109</v>
      </c>
      <c r="H285" s="19">
        <v>109108</v>
      </c>
      <c r="I285" s="19">
        <v>109108</v>
      </c>
    </row>
    <row r="286" spans="1:9" x14ac:dyDescent="0.25">
      <c r="A286" s="18" t="s">
        <v>281</v>
      </c>
      <c r="B286" s="19">
        <v>105</v>
      </c>
      <c r="C286" s="19">
        <v>107</v>
      </c>
      <c r="D286" s="19">
        <v>107</v>
      </c>
      <c r="E286" s="19">
        <v>105</v>
      </c>
      <c r="F286" s="19">
        <v>88049</v>
      </c>
      <c r="G286" s="19">
        <v>92596</v>
      </c>
      <c r="H286" s="19">
        <v>83721</v>
      </c>
      <c r="I286" s="19">
        <v>83705</v>
      </c>
    </row>
    <row r="287" spans="1:9" x14ac:dyDescent="0.25">
      <c r="A287" s="18" t="s">
        <v>282</v>
      </c>
      <c r="B287" s="19">
        <v>20</v>
      </c>
      <c r="C287" s="19">
        <v>20</v>
      </c>
      <c r="D287" s="19">
        <v>20</v>
      </c>
      <c r="E287" s="19">
        <v>20</v>
      </c>
      <c r="F287" s="19">
        <v>105824</v>
      </c>
      <c r="G287" s="19">
        <v>105690</v>
      </c>
      <c r="H287" s="19">
        <v>105690</v>
      </c>
      <c r="I287" s="19">
        <v>105690</v>
      </c>
    </row>
    <row r="288" spans="1:9" x14ac:dyDescent="0.25">
      <c r="A288" s="18" t="s">
        <v>283</v>
      </c>
      <c r="B288" s="19">
        <v>76</v>
      </c>
      <c r="C288" s="19">
        <v>77</v>
      </c>
      <c r="D288" s="19">
        <v>78</v>
      </c>
      <c r="E288" s="19">
        <v>77</v>
      </c>
      <c r="F288" s="19">
        <v>282798</v>
      </c>
      <c r="G288" s="19">
        <v>308578</v>
      </c>
      <c r="H288" s="19">
        <v>347356</v>
      </c>
      <c r="I288" s="19">
        <v>346675</v>
      </c>
    </row>
    <row r="289" spans="1:9" x14ac:dyDescent="0.25">
      <c r="A289" s="18" t="s">
        <v>284</v>
      </c>
      <c r="B289" s="19">
        <v>73</v>
      </c>
      <c r="C289" s="19">
        <v>73</v>
      </c>
      <c r="D289" s="19">
        <v>73</v>
      </c>
      <c r="E289" s="19">
        <v>71</v>
      </c>
      <c r="F289" s="19">
        <v>116644</v>
      </c>
      <c r="G289" s="19">
        <v>116644</v>
      </c>
      <c r="H289" s="19">
        <v>116644</v>
      </c>
      <c r="I289" s="19">
        <v>110003</v>
      </c>
    </row>
    <row r="290" spans="1:9" x14ac:dyDescent="0.25">
      <c r="A290" s="18" t="s">
        <v>285</v>
      </c>
      <c r="B290" s="19">
        <v>33</v>
      </c>
      <c r="C290" s="19">
        <v>34</v>
      </c>
      <c r="D290" s="19">
        <v>34</v>
      </c>
      <c r="E290" s="19">
        <v>35</v>
      </c>
      <c r="F290" s="19">
        <v>129166</v>
      </c>
      <c r="G290" s="19">
        <v>129855</v>
      </c>
      <c r="H290" s="19">
        <v>129855</v>
      </c>
      <c r="I290" s="19">
        <v>129993</v>
      </c>
    </row>
    <row r="291" spans="1:9" x14ac:dyDescent="0.25">
      <c r="A291" s="18" t="s">
        <v>286</v>
      </c>
      <c r="B291" s="19">
        <v>36</v>
      </c>
      <c r="C291" s="19">
        <v>36</v>
      </c>
      <c r="D291" s="19">
        <v>36</v>
      </c>
      <c r="E291" s="19">
        <v>34</v>
      </c>
      <c r="F291" s="19">
        <v>48568</v>
      </c>
      <c r="G291" s="19">
        <v>48568</v>
      </c>
      <c r="H291" s="19">
        <v>48568</v>
      </c>
      <c r="I291" s="19">
        <v>48117</v>
      </c>
    </row>
    <row r="292" spans="1:9" x14ac:dyDescent="0.25">
      <c r="A292" s="18" t="s">
        <v>287</v>
      </c>
      <c r="B292" s="19">
        <v>77</v>
      </c>
      <c r="C292" s="19">
        <v>78</v>
      </c>
      <c r="D292" s="19">
        <v>76</v>
      </c>
      <c r="E292" s="19">
        <v>75</v>
      </c>
      <c r="F292" s="19">
        <v>148487</v>
      </c>
      <c r="G292" s="19">
        <v>155052</v>
      </c>
      <c r="H292" s="19">
        <v>146868</v>
      </c>
      <c r="I292" s="19">
        <v>146214</v>
      </c>
    </row>
    <row r="293" spans="1:9" x14ac:dyDescent="0.25">
      <c r="A293" s="18" t="s">
        <v>288</v>
      </c>
      <c r="B293" s="19">
        <v>87</v>
      </c>
      <c r="C293" s="19">
        <v>87</v>
      </c>
      <c r="D293" s="19">
        <v>87</v>
      </c>
      <c r="E293" s="19">
        <v>88</v>
      </c>
      <c r="F293" s="19">
        <v>109713</v>
      </c>
      <c r="G293" s="19">
        <v>111469</v>
      </c>
      <c r="H293" s="19">
        <v>110131</v>
      </c>
      <c r="I293" s="19">
        <v>110131</v>
      </c>
    </row>
    <row r="294" spans="1:9" x14ac:dyDescent="0.25">
      <c r="A294" s="18" t="s">
        <v>289</v>
      </c>
      <c r="B294" s="19">
        <v>168</v>
      </c>
      <c r="C294" s="19">
        <v>168</v>
      </c>
      <c r="D294" s="19">
        <v>168</v>
      </c>
      <c r="E294" s="19">
        <v>167</v>
      </c>
      <c r="F294" s="19">
        <v>212702</v>
      </c>
      <c r="G294" s="19">
        <v>212696</v>
      </c>
      <c r="H294" s="19">
        <v>212699</v>
      </c>
      <c r="I294" s="19">
        <v>218467</v>
      </c>
    </row>
    <row r="295" spans="1:9" x14ac:dyDescent="0.25">
      <c r="A295" s="18" t="s">
        <v>290</v>
      </c>
      <c r="B295" s="19">
        <v>129</v>
      </c>
      <c r="C295" s="19">
        <v>131</v>
      </c>
      <c r="D295" s="19">
        <v>128</v>
      </c>
      <c r="E295" s="19">
        <v>127</v>
      </c>
      <c r="F295" s="19">
        <v>165995</v>
      </c>
      <c r="G295" s="19">
        <v>165653</v>
      </c>
      <c r="H295" s="19">
        <v>164735</v>
      </c>
      <c r="I295" s="19">
        <v>156030</v>
      </c>
    </row>
    <row r="296" spans="1:9" x14ac:dyDescent="0.25">
      <c r="A296" s="18" t="s">
        <v>291</v>
      </c>
      <c r="B296" s="19">
        <v>60</v>
      </c>
      <c r="C296" s="19">
        <v>62</v>
      </c>
      <c r="D296" s="19">
        <v>63</v>
      </c>
      <c r="E296" s="19">
        <v>64</v>
      </c>
      <c r="F296" s="19">
        <v>127094</v>
      </c>
      <c r="G296" s="19">
        <v>127103</v>
      </c>
      <c r="H296" s="19">
        <v>127249</v>
      </c>
      <c r="I296" s="19">
        <v>127249</v>
      </c>
    </row>
    <row r="297" spans="1:9" x14ac:dyDescent="0.25">
      <c r="A297" s="18" t="s">
        <v>292</v>
      </c>
      <c r="B297" s="19">
        <v>34</v>
      </c>
      <c r="C297" s="19">
        <v>35</v>
      </c>
      <c r="D297" s="19">
        <v>33</v>
      </c>
      <c r="E297" s="19">
        <v>33</v>
      </c>
      <c r="F297" s="19">
        <v>77130</v>
      </c>
      <c r="G297" s="19">
        <v>78637</v>
      </c>
      <c r="H297" s="19">
        <v>73610</v>
      </c>
      <c r="I297" s="19">
        <v>73610</v>
      </c>
    </row>
    <row r="298" spans="1:9" x14ac:dyDescent="0.25">
      <c r="A298" s="18" t="s">
        <v>293</v>
      </c>
      <c r="B298" s="19">
        <v>141</v>
      </c>
      <c r="C298" s="19">
        <v>141</v>
      </c>
      <c r="D298" s="19">
        <v>144</v>
      </c>
      <c r="E298" s="19">
        <v>148</v>
      </c>
      <c r="F298" s="19">
        <v>179925</v>
      </c>
      <c r="G298" s="19">
        <v>177532</v>
      </c>
      <c r="H298" s="19">
        <v>225620</v>
      </c>
      <c r="I298" s="19">
        <v>220894</v>
      </c>
    </row>
    <row r="299" spans="1:9" x14ac:dyDescent="0.25">
      <c r="A299" s="18" t="s">
        <v>294</v>
      </c>
      <c r="B299" s="19">
        <v>94</v>
      </c>
      <c r="C299" s="19">
        <v>94</v>
      </c>
      <c r="D299" s="19">
        <v>93</v>
      </c>
      <c r="E299" s="19">
        <v>93</v>
      </c>
      <c r="F299" s="19">
        <v>66506</v>
      </c>
      <c r="G299" s="19">
        <v>84026</v>
      </c>
      <c r="H299" s="19">
        <v>58135</v>
      </c>
      <c r="I299" s="19">
        <v>58135</v>
      </c>
    </row>
    <row r="300" spans="1:9" x14ac:dyDescent="0.25">
      <c r="A300" s="18" t="s">
        <v>295</v>
      </c>
      <c r="B300" s="19">
        <v>111</v>
      </c>
      <c r="C300" s="19">
        <v>112</v>
      </c>
      <c r="D300" s="19">
        <v>113</v>
      </c>
      <c r="E300" s="19">
        <v>111</v>
      </c>
      <c r="F300" s="19">
        <v>167879</v>
      </c>
      <c r="G300" s="19">
        <v>167879</v>
      </c>
      <c r="H300" s="19">
        <v>167879</v>
      </c>
      <c r="I300" s="19">
        <v>154472</v>
      </c>
    </row>
    <row r="301" spans="1:9" x14ac:dyDescent="0.25">
      <c r="A301" s="18" t="s">
        <v>296</v>
      </c>
      <c r="B301" s="19">
        <v>39</v>
      </c>
      <c r="C301" s="19">
        <v>39</v>
      </c>
      <c r="D301" s="19">
        <v>42</v>
      </c>
      <c r="E301" s="19">
        <v>41</v>
      </c>
      <c r="F301" s="19">
        <v>59107</v>
      </c>
      <c r="G301" s="19">
        <v>68443</v>
      </c>
      <c r="H301" s="19">
        <v>60557</v>
      </c>
      <c r="I301" s="19">
        <v>60556</v>
      </c>
    </row>
    <row r="302" spans="1:9" x14ac:dyDescent="0.25">
      <c r="A302" s="18" t="s">
        <v>297</v>
      </c>
      <c r="B302" s="19">
        <v>77</v>
      </c>
      <c r="C302" s="19">
        <v>77</v>
      </c>
      <c r="D302" s="19">
        <v>77</v>
      </c>
      <c r="E302" s="19">
        <v>77</v>
      </c>
      <c r="F302" s="19">
        <v>169978</v>
      </c>
      <c r="G302" s="19">
        <v>188696</v>
      </c>
      <c r="H302" s="19">
        <v>169778</v>
      </c>
      <c r="I302" s="19">
        <v>169778</v>
      </c>
    </row>
    <row r="303" spans="1:9" x14ac:dyDescent="0.25">
      <c r="A303" s="18" t="s">
        <v>298</v>
      </c>
      <c r="B303" s="19">
        <v>87</v>
      </c>
      <c r="C303" s="19">
        <v>85</v>
      </c>
      <c r="D303" s="19">
        <v>84</v>
      </c>
      <c r="E303" s="19">
        <v>80</v>
      </c>
      <c r="F303" s="19">
        <v>116991</v>
      </c>
      <c r="G303" s="19">
        <v>115689</v>
      </c>
      <c r="H303" s="19">
        <v>100539</v>
      </c>
      <c r="I303" s="19">
        <v>99525</v>
      </c>
    </row>
    <row r="304" spans="1:9" x14ac:dyDescent="0.25">
      <c r="A304" s="18" t="s">
        <v>299</v>
      </c>
      <c r="B304" s="19">
        <v>120</v>
      </c>
      <c r="C304" s="19">
        <v>117</v>
      </c>
      <c r="D304" s="19">
        <v>118</v>
      </c>
      <c r="E304" s="19">
        <v>120</v>
      </c>
      <c r="F304" s="19">
        <v>178371</v>
      </c>
      <c r="G304" s="19">
        <v>168840</v>
      </c>
      <c r="H304" s="19">
        <v>168928</v>
      </c>
      <c r="I304" s="19">
        <v>169089</v>
      </c>
    </row>
    <row r="305" spans="1:9" x14ac:dyDescent="0.25">
      <c r="A305" s="18" t="s">
        <v>300</v>
      </c>
      <c r="B305" s="19">
        <v>31</v>
      </c>
      <c r="C305" s="19">
        <v>31</v>
      </c>
      <c r="D305" s="19">
        <v>31</v>
      </c>
      <c r="E305" s="19">
        <v>31</v>
      </c>
      <c r="F305" s="19">
        <v>58694</v>
      </c>
      <c r="G305" s="19">
        <v>58954</v>
      </c>
      <c r="H305" s="19">
        <v>58954</v>
      </c>
      <c r="I305" s="19">
        <v>58954</v>
      </c>
    </row>
    <row r="306" spans="1:9" x14ac:dyDescent="0.25">
      <c r="A306" s="18" t="s">
        <v>301</v>
      </c>
      <c r="B306" s="19">
        <v>33</v>
      </c>
      <c r="C306" s="19">
        <v>32</v>
      </c>
      <c r="D306" s="19">
        <v>33</v>
      </c>
      <c r="E306" s="19">
        <v>32</v>
      </c>
      <c r="F306" s="19">
        <v>28619</v>
      </c>
      <c r="G306" s="19">
        <v>36444</v>
      </c>
      <c r="H306" s="19">
        <v>30297</v>
      </c>
      <c r="I306" s="19">
        <v>30294</v>
      </c>
    </row>
    <row r="307" spans="1:9" x14ac:dyDescent="0.25">
      <c r="A307" s="18" t="s">
        <v>302</v>
      </c>
      <c r="B307" s="19">
        <v>84</v>
      </c>
      <c r="C307" s="19">
        <v>93</v>
      </c>
      <c r="D307" s="19">
        <v>83</v>
      </c>
      <c r="E307" s="19">
        <v>85</v>
      </c>
      <c r="F307" s="19">
        <v>65539</v>
      </c>
      <c r="G307" s="19">
        <v>65014</v>
      </c>
      <c r="H307" s="19">
        <v>61186</v>
      </c>
      <c r="I307" s="19">
        <v>84097</v>
      </c>
    </row>
    <row r="308" spans="1:9" x14ac:dyDescent="0.25">
      <c r="A308" s="18" t="s">
        <v>303</v>
      </c>
      <c r="B308" s="19">
        <v>29</v>
      </c>
      <c r="C308" s="19">
        <v>29</v>
      </c>
      <c r="D308" s="19">
        <v>29</v>
      </c>
      <c r="E308" s="19">
        <v>29</v>
      </c>
      <c r="F308" s="19">
        <v>60320</v>
      </c>
      <c r="G308" s="19">
        <v>60320</v>
      </c>
      <c r="H308" s="19">
        <v>60320</v>
      </c>
      <c r="I308" s="19">
        <v>60320</v>
      </c>
    </row>
    <row r="309" spans="1:9" x14ac:dyDescent="0.25">
      <c r="A309" s="18" t="s">
        <v>304</v>
      </c>
      <c r="B309" s="19">
        <v>47</v>
      </c>
      <c r="C309" s="19">
        <v>50</v>
      </c>
      <c r="D309" s="19">
        <v>50</v>
      </c>
      <c r="E309" s="19">
        <v>55</v>
      </c>
      <c r="F309" s="19">
        <v>39759</v>
      </c>
      <c r="G309" s="19">
        <v>42825</v>
      </c>
      <c r="H309" s="19">
        <v>40123</v>
      </c>
      <c r="I309" s="19">
        <v>39181</v>
      </c>
    </row>
    <row r="310" spans="1:9" x14ac:dyDescent="0.25">
      <c r="A310" s="18" t="s">
        <v>305</v>
      </c>
      <c r="B310" s="19">
        <v>147</v>
      </c>
      <c r="C310" s="19">
        <v>145</v>
      </c>
      <c r="D310" s="19">
        <v>145</v>
      </c>
      <c r="E310" s="19">
        <v>134</v>
      </c>
      <c r="F310" s="19">
        <v>342043</v>
      </c>
      <c r="G310" s="19">
        <v>255054</v>
      </c>
      <c r="H310" s="19">
        <v>348159</v>
      </c>
      <c r="I310" s="19">
        <v>269692</v>
      </c>
    </row>
    <row r="311" spans="1:9" x14ac:dyDescent="0.25">
      <c r="A311" s="18" t="s">
        <v>306</v>
      </c>
      <c r="B311" s="19">
        <v>80</v>
      </c>
      <c r="C311" s="19">
        <v>80</v>
      </c>
      <c r="D311" s="19">
        <v>78</v>
      </c>
      <c r="E311" s="19">
        <v>88</v>
      </c>
      <c r="F311" s="19">
        <v>169958</v>
      </c>
      <c r="G311" s="19">
        <v>169958</v>
      </c>
      <c r="H311" s="19">
        <v>169954</v>
      </c>
      <c r="I311" s="19">
        <v>169977</v>
      </c>
    </row>
    <row r="312" spans="1:9" x14ac:dyDescent="0.25">
      <c r="A312" s="14" t="s">
        <v>307</v>
      </c>
      <c r="B312" s="15">
        <f>SUBTOTAL(109,Tabel3[2014 - aantal])</f>
        <v>35548</v>
      </c>
      <c r="C312" s="15">
        <f>SUBTOTAL(109,Tabel3[2015 - aantal])</f>
        <v>36105</v>
      </c>
      <c r="D312" s="15">
        <f>SUBTOTAL(109,Tabel3[2016 - aantal])</f>
        <v>35666</v>
      </c>
      <c r="E312" s="15">
        <f>SUBTOTAL(109,Tabel3[2017 - aantal])</f>
        <v>35649</v>
      </c>
      <c r="F312" s="15">
        <f>SUBTOTAL(109,Tabel3[2014 - KI])</f>
        <v>67273652</v>
      </c>
      <c r="G312" s="15">
        <f>SUBTOTAL(109,Tabel3[2015 - KI])</f>
        <v>67149914</v>
      </c>
      <c r="H312" s="15">
        <f>SUBTOTAL(109,Tabel3[2016 - KI])</f>
        <v>67004365</v>
      </c>
      <c r="I312" s="15">
        <f>SUBTOTAL(109,Tabel3[2017 -KI])</f>
        <v>65314194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18CF79526C13C429E655B0F479D2CB0" ma:contentTypeVersion="2" ma:contentTypeDescription="Een nieuw document maken." ma:contentTypeScope="" ma:versionID="d1a9fe2dc7b7d6e6543101bbe5ec1601">
  <xsd:schema xmlns:xsd="http://www.w3.org/2001/XMLSchema" xmlns:xs="http://www.w3.org/2001/XMLSchema" xmlns:p="http://schemas.microsoft.com/office/2006/metadata/properties" xmlns:ns2="3eea632d-76ac-411f-9d56-e25a8bed84d9" targetNamespace="http://schemas.microsoft.com/office/2006/metadata/properties" ma:root="true" ma:fieldsID="6b5545d4283321233eb1a03558c0a54c" ns2:_="">
    <xsd:import namespace="3eea632d-76ac-411f-9d56-e25a8bed84d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ea632d-76ac-411f-9d56-e25a8bed84d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9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eea632d-76ac-411f-9d56-e25a8bed84d9">TOMMEL-23-11096</_dlc_DocId>
    <_dlc_DocIdUrl xmlns="3eea632d-76ac-411f-9d56-e25a8bed84d9">
      <Url>https://kabinettommelein.vo.proximuscloudsharepoint.be/PR/_layouts/15/DocIdRedir.aspx?ID=TOMMEL-23-11096</Url>
      <Description>TOMMEL-23-11096</Description>
    </_dlc_DocIdUrl>
  </documentManagement>
</p:properties>
</file>

<file path=customXml/itemProps1.xml><?xml version="1.0" encoding="utf-8"?>
<ds:datastoreItem xmlns:ds="http://schemas.openxmlformats.org/officeDocument/2006/customXml" ds:itemID="{83DDD121-D1E4-4E89-AFBC-38D217EB89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ea632d-76ac-411f-9d56-e25a8bed84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400104E-572D-4E85-8795-3F8F02C7BD26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1773BC2F-E0D2-458B-9037-D28C7116FCD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B01573C-9A28-4F16-87CF-AD7953C80897}">
  <ds:schemaRefs>
    <ds:schemaRef ds:uri="http://purl.org/dc/terms/"/>
    <ds:schemaRef ds:uri="http://www.w3.org/XML/1998/namespace"/>
    <ds:schemaRef ds:uri="http://schemas.microsoft.com/office/2006/documentManagement/types"/>
    <ds:schemaRef ds:uri="http://purl.org/dc/elements/1.1/"/>
    <ds:schemaRef ds:uri="3eea632d-76ac-411f-9d56-e25a8bed84d9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vraag 1</vt:lpstr>
      <vt:lpstr>vraag 2</vt:lpstr>
      <vt:lpstr>vraag 3</vt:lpstr>
    </vt:vector>
  </TitlesOfParts>
  <Company>Vlaamse Overheid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Bogaert, Wim</dc:creator>
  <cp:lastModifiedBy>Mannaerts, Kato</cp:lastModifiedBy>
  <dcterms:created xsi:type="dcterms:W3CDTF">2018-10-23T15:04:32Z</dcterms:created>
  <dcterms:modified xsi:type="dcterms:W3CDTF">2018-11-06T16:00:00Z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0x010100D18CF79526C13C429E655B0F479D2CB0</vt:lpwstr>
  </property>
  <property fmtid="{D5CDD505-2E9C-101B-9397-08002B2CF9AE}" pid="3" name="_dlc_DocIdItemGuid">
    <vt:lpwstr>4dc0ab7b-4c18-432f-9175-6482099bb5b6</vt:lpwstr>
  </property>
</Properties>
</file>