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tables/table2.xml" ContentType="application/vnd.openxmlformats-officedocument.spreadsheetml.table+xml"/>
  <Override PartName="/xl/comments2.xml" ContentType="application/vnd.openxmlformats-officedocument.spreadsheetml.comments+xml"/>
  <Override PartName="/xl/tables/table3.xml" ContentType="application/vnd.openxmlformats-officedocument.spreadsheetml.table+xml"/>
  <Override PartName="/xl/comments3.xml" ContentType="application/vnd.openxmlformats-officedocument.spreadsheetml.comments+xml"/>
  <Override PartName="/xl/tables/table4.xml" ContentType="application/vnd.openxmlformats-officedocument.spreadsheetml.table+xml"/>
  <Override PartName="/xl/comments4.xml" ContentType="application/vnd.openxmlformats-officedocument.spreadsheetml.comments+xml"/>
  <Override PartName="/xl/tables/table5.xml" ContentType="application/vnd.openxmlformats-officedocument.spreadsheetml.table+xml"/>
  <Override PartName="/xl/comments5.xml" ContentType="application/vnd.openxmlformats-officedocument.spreadsheetml.comments+xml"/>
  <Override PartName="/xl/tables/table6.xml" ContentType="application/vnd.openxmlformats-officedocument.spreadsheetml.table+xml"/>
  <Override PartName="/xl/comments6.xml" ContentType="application/vnd.openxmlformats-officedocument.spreadsheetml.comments+xml"/>
  <Override PartName="/xl/tables/table7.xml" ContentType="application/vnd.openxmlformats-officedocument.spreadsheetml.table+xml"/>
  <Override PartName="/xl/comments7.xml" ContentType="application/vnd.openxmlformats-officedocument.spreadsheetml.comments+xml"/>
  <Override PartName="/xl/tables/table8.xml" ContentType="application/vnd.openxmlformats-officedocument.spreadsheetml.table+xml"/>
  <Override PartName="/xl/comments8.xml" ContentType="application/vnd.openxmlformats-officedocument.spreadsheetml.comments+xml"/>
  <Override PartName="/xl/tables/table9.xml" ContentType="application/vnd.openxmlformats-officedocument.spreadsheetml.table+xml"/>
  <Override PartName="/xl/comments9.xml" ContentType="application/vnd.openxmlformats-officedocument.spreadsheetml.comments+xml"/>
  <Override PartName="/xl/tables/table10.xml" ContentType="application/vnd.openxmlformats-officedocument.spreadsheetml.table+xml"/>
  <Override PartName="/xl/comments10.xml" ContentType="application/vnd.openxmlformats-officedocument.spreadsheetml.comments+xml"/>
  <Override PartName="/xl/tables/table11.xml" ContentType="application/vnd.openxmlformats-officedocument.spreadsheetml.table+xml"/>
  <Override PartName="/xl/comments11.xml" ContentType="application/vnd.openxmlformats-officedocument.spreadsheetml.comments+xml"/>
  <Override PartName="/xl/tables/table12.xml" ContentType="application/vnd.openxmlformats-officedocument.spreadsheetml.table+xml"/>
  <Override PartName="/xl/comments12.xml" ContentType="application/vnd.openxmlformats-officedocument.spreadsheetml.comments+xml"/>
  <Override PartName="/xl/comments13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200" windowHeight="11385" firstSheet="4" activeTab="4"/>
  </bookViews>
  <sheets>
    <sheet name="1a_C_FB" sheetId="1" r:id="rId1"/>
    <sheet name="1a_D_IV" sheetId="2" r:id="rId2"/>
    <sheet name="1a_E_EWI" sheetId="3" r:id="rId3"/>
    <sheet name="1a_F_OV" sheetId="4" r:id="rId4"/>
    <sheet name="1a_G_WVG" sheetId="5" r:id="rId5"/>
    <sheet name="1a_H_CJSM" sheetId="6" r:id="rId6"/>
    <sheet name="1a_J_WSE" sheetId="7" r:id="rId7"/>
    <sheet name="1a_K_LV" sheetId="8" r:id="rId8"/>
    <sheet name="1a_L_LNE" sheetId="9" r:id="rId9"/>
    <sheet name="1a_M_MOW" sheetId="10" r:id="rId10"/>
    <sheet name="1a_N_RWO" sheetId="11" r:id="rId11"/>
    <sheet name="1a_P_KB" sheetId="12" r:id="rId12"/>
    <sheet name="1a_Q_OMG" sheetId="13" r:id="rId13"/>
  </sheets>
  <calcPr calcId="179017"/>
</workbook>
</file>

<file path=xl/calcChain.xml><?xml version="1.0" encoding="utf-8"?>
<calcChain xmlns="http://schemas.openxmlformats.org/spreadsheetml/2006/main">
  <c r="I101" i="5" l="1"/>
  <c r="I103" i="5"/>
  <c r="I109" i="5"/>
  <c r="I105" i="5"/>
  <c r="I107" i="5"/>
  <c r="H105" i="5" l="1"/>
  <c r="H103" i="5"/>
  <c r="H101" i="5"/>
  <c r="I36" i="9" l="1"/>
  <c r="J43" i="8"/>
  <c r="I43" i="8"/>
  <c r="J110" i="6"/>
  <c r="I110" i="6"/>
  <c r="I806" i="7" l="1"/>
  <c r="H62" i="2" l="1"/>
</calcChain>
</file>

<file path=xl/comments1.xml><?xml version="1.0" encoding="utf-8"?>
<comments xmlns="http://schemas.openxmlformats.org/spreadsheetml/2006/main">
  <authors>
    <author>Dauw, Mieke</author>
  </authors>
  <commentList>
    <comment ref="I1" authorId="0">
      <text>
        <r>
          <rPr>
            <sz val="9"/>
            <color indexed="81"/>
            <rFont val="Tahoma"/>
            <family val="2"/>
          </rPr>
          <t xml:space="preserve">Gefactureerde bedragen t.e.m. 30/06/2017
</t>
        </r>
      </text>
    </comment>
  </commentList>
</comments>
</file>

<file path=xl/comments10.xml><?xml version="1.0" encoding="utf-8"?>
<comments xmlns="http://schemas.openxmlformats.org/spreadsheetml/2006/main">
  <authors>
    <author>Dauw, Mieke</author>
  </authors>
  <commentList>
    <comment ref="J1" authorId="0">
      <text>
        <r>
          <rPr>
            <sz val="9"/>
            <color indexed="81"/>
            <rFont val="Tahoma"/>
            <family val="2"/>
          </rPr>
          <t xml:space="preserve">Gefactureerde bedragen t.e.m. 30/06/2018
</t>
        </r>
      </text>
    </comment>
  </commentList>
</comments>
</file>

<file path=xl/comments11.xml><?xml version="1.0" encoding="utf-8"?>
<comments xmlns="http://schemas.openxmlformats.org/spreadsheetml/2006/main">
  <authors>
    <author>Dauw, Mieke</author>
  </authors>
  <commentList>
    <comment ref="J1" authorId="0">
      <text>
        <r>
          <rPr>
            <sz val="9"/>
            <color indexed="81"/>
            <rFont val="Tahoma"/>
            <family val="2"/>
          </rPr>
          <t xml:space="preserve">Gefactureerde bedragen t.e.m. 30/06/2018
</t>
        </r>
      </text>
    </comment>
  </commentList>
</comments>
</file>

<file path=xl/comments12.xml><?xml version="1.0" encoding="utf-8"?>
<comments xmlns="http://schemas.openxmlformats.org/spreadsheetml/2006/main">
  <authors>
    <author>Dauw, Mieke</author>
  </authors>
  <commentList>
    <comment ref="J1" authorId="0">
      <text>
        <r>
          <rPr>
            <sz val="9"/>
            <color indexed="81"/>
            <rFont val="Tahoma"/>
            <family val="2"/>
          </rPr>
          <t xml:space="preserve">Gefactureerde bedragen t.e.m. 30/06/2018
</t>
        </r>
      </text>
    </comment>
  </commentList>
</comments>
</file>

<file path=xl/comments13.xml><?xml version="1.0" encoding="utf-8"?>
<comments xmlns="http://schemas.openxmlformats.org/spreadsheetml/2006/main">
  <authors>
    <author>Dauw, Mieke</author>
  </authors>
  <commentList>
    <comment ref="D1" authorId="0">
      <text>
        <r>
          <rPr>
            <sz val="9"/>
            <color indexed="81"/>
            <rFont val="Tahoma"/>
            <family val="2"/>
          </rPr>
          <t xml:space="preserve">Gefactureerde bedragen t.e.m. 30/06/2018
</t>
        </r>
      </text>
    </comment>
  </commentList>
</comments>
</file>

<file path=xl/comments2.xml><?xml version="1.0" encoding="utf-8"?>
<comments xmlns="http://schemas.openxmlformats.org/spreadsheetml/2006/main">
  <authors>
    <author>Dauw, Mieke</author>
  </authors>
  <commentList>
    <comment ref="J1" authorId="0">
      <text>
        <r>
          <rPr>
            <sz val="9"/>
            <color indexed="81"/>
            <rFont val="Tahoma"/>
            <family val="2"/>
          </rPr>
          <t xml:space="preserve">Gefactureerde bedragen t.e.m. 30/06/2018
</t>
        </r>
      </text>
    </comment>
  </commentList>
</comments>
</file>

<file path=xl/comments3.xml><?xml version="1.0" encoding="utf-8"?>
<comments xmlns="http://schemas.openxmlformats.org/spreadsheetml/2006/main">
  <authors>
    <author>Dauw, Mieke</author>
  </authors>
  <commentList>
    <comment ref="J1" authorId="0">
      <text>
        <r>
          <rPr>
            <sz val="9"/>
            <color indexed="81"/>
            <rFont val="Tahoma"/>
            <family val="2"/>
          </rPr>
          <t xml:space="preserve">Gefactureerde bedragen t.e.m. 30/06/2018
</t>
        </r>
      </text>
    </comment>
  </commentList>
</comments>
</file>

<file path=xl/comments4.xml><?xml version="1.0" encoding="utf-8"?>
<comments xmlns="http://schemas.openxmlformats.org/spreadsheetml/2006/main">
  <authors>
    <author>Dauw, Mieke</author>
  </authors>
  <commentList>
    <comment ref="J1" authorId="0">
      <text>
        <r>
          <rPr>
            <sz val="9"/>
            <color indexed="81"/>
            <rFont val="Tahoma"/>
            <family val="2"/>
          </rPr>
          <t xml:space="preserve">Gefactureerde bedragen t.e.m. 30/06/2018
</t>
        </r>
      </text>
    </comment>
  </commentList>
</comments>
</file>

<file path=xl/comments5.xml><?xml version="1.0" encoding="utf-8"?>
<comments xmlns="http://schemas.openxmlformats.org/spreadsheetml/2006/main">
  <authors>
    <author>Dauw, Mieke</author>
  </authors>
  <commentList>
    <comment ref="J1" authorId="0">
      <text>
        <r>
          <rPr>
            <sz val="9"/>
            <color indexed="81"/>
            <rFont val="Tahoma"/>
            <family val="2"/>
          </rPr>
          <t xml:space="preserve">Gefactureerde bedragen t.e.m. 30/06/2018
</t>
        </r>
      </text>
    </comment>
  </commentList>
</comments>
</file>

<file path=xl/comments6.xml><?xml version="1.0" encoding="utf-8"?>
<comments xmlns="http://schemas.openxmlformats.org/spreadsheetml/2006/main">
  <authors>
    <author>Dauw, Mieke</author>
  </authors>
  <commentList>
    <comment ref="J1" authorId="0">
      <text>
        <r>
          <rPr>
            <sz val="9"/>
            <color indexed="81"/>
            <rFont val="Tahoma"/>
            <family val="2"/>
          </rPr>
          <t xml:space="preserve">Gefactureerde bedragen t.e.m. 30/06/2018
</t>
        </r>
      </text>
    </comment>
  </commentList>
</comments>
</file>

<file path=xl/comments7.xml><?xml version="1.0" encoding="utf-8"?>
<comments xmlns="http://schemas.openxmlformats.org/spreadsheetml/2006/main">
  <authors>
    <author>Dauw, Mieke</author>
  </authors>
  <commentList>
    <comment ref="J1" authorId="0">
      <text>
        <r>
          <rPr>
            <sz val="9"/>
            <color indexed="81"/>
            <rFont val="Tahoma"/>
            <family val="2"/>
          </rPr>
          <t>Gefactureerde bedragen t.e.m. 30/06/2018</t>
        </r>
      </text>
    </comment>
  </commentList>
</comments>
</file>

<file path=xl/comments8.xml><?xml version="1.0" encoding="utf-8"?>
<comments xmlns="http://schemas.openxmlformats.org/spreadsheetml/2006/main">
  <authors>
    <author>Dauw, Mieke</author>
  </authors>
  <commentList>
    <comment ref="J1" authorId="0">
      <text>
        <r>
          <rPr>
            <sz val="9"/>
            <color indexed="81"/>
            <rFont val="Tahoma"/>
            <family val="2"/>
          </rPr>
          <t xml:space="preserve">Gefactureerde bedragen t.e.m. 30/06/2018
</t>
        </r>
      </text>
    </comment>
  </commentList>
</comments>
</file>

<file path=xl/comments9.xml><?xml version="1.0" encoding="utf-8"?>
<comments xmlns="http://schemas.openxmlformats.org/spreadsheetml/2006/main">
  <authors>
    <author>Dauw, Mieke</author>
  </authors>
  <commentList>
    <comment ref="J1" authorId="0">
      <text>
        <r>
          <rPr>
            <sz val="9"/>
            <color indexed="81"/>
            <rFont val="Tahoma"/>
            <family val="2"/>
          </rPr>
          <t xml:space="preserve">Gefactureerde bedragen t.e.m. 30/06/2018
</t>
        </r>
      </text>
    </comment>
  </commentList>
</comments>
</file>

<file path=xl/sharedStrings.xml><?xml version="1.0" encoding="utf-8"?>
<sst xmlns="http://schemas.openxmlformats.org/spreadsheetml/2006/main" count="4427" uniqueCount="473">
  <si>
    <t>Werkgeversorganisatie / werknemersorganisatie</t>
  </si>
  <si>
    <t>Toegekend bedrag 2012</t>
  </si>
  <si>
    <t>Toegekend bedrag 2013</t>
  </si>
  <si>
    <t>Toegekend bedrag 2014</t>
  </si>
  <si>
    <t>Toegekend bedrag 2015</t>
  </si>
  <si>
    <t>Toegekend bedrag 2016</t>
  </si>
  <si>
    <t>Entiteit</t>
  </si>
  <si>
    <t>Agentschap Toerisme Vlaanderen</t>
  </si>
  <si>
    <t>CIB Federatie Toeristisch vastgoed, huurvakantiewoningen en tweede verblijven</t>
  </si>
  <si>
    <t>De Voorsprong</t>
  </si>
  <si>
    <t>Federatie van de Hotel-, Restaurant-, Caféhouders en Aanverwanten van Vlaanderen</t>
  </si>
  <si>
    <t>KRISTELIJKE MUTUALISTICHE INTERFEDERALE - INTERFEDERALE MUTUALISTE CHRETIENNE</t>
  </si>
  <si>
    <t>LIBERAAL ONDERSTEUNINGSPUNT</t>
  </si>
  <si>
    <t>Logeren in Vlaanderen</t>
  </si>
  <si>
    <t>NEUTRALE ZIEKENFONDSEN VAKANTIES</t>
  </si>
  <si>
    <t>Provincie West-Vlaanderen van de Federatie van  de Belgische Autobus- en Autocarondernemers en Reisorganisatoren</t>
  </si>
  <si>
    <t>S-RELAX</t>
  </si>
  <si>
    <t>geen gegevens beschikbaar / Toerisme Vlaanderen is pas per 1/1/2013 in OraFin gestapt / gegevens vóór 2013 konden niet gegenereerd worden</t>
  </si>
  <si>
    <t>Aard subsidie</t>
  </si>
  <si>
    <t>Projectsubsidie</t>
  </si>
  <si>
    <t>Algemene werkingssubsidie</t>
  </si>
  <si>
    <t>Nihil</t>
  </si>
  <si>
    <t>JOETZ</t>
  </si>
  <si>
    <t>Alliance Nationale des Mutualités Chrétiennes - Landsbond der Christelijke Mutualiteiten</t>
  </si>
  <si>
    <t>Alliance Nationale des Mutualités Chrétiennes - Landsbond der Christelijke Mutualiteiten - CM Midden-Vlaanderen</t>
  </si>
  <si>
    <t>VOKA - Kamer van Koophandel West-Vlaanderen</t>
  </si>
  <si>
    <t>UNIZO-INTERNATIONAAL - UNIZO-INTERNATIONAL</t>
  </si>
  <si>
    <t>VOKA-KAMER VAN KOOPHANDEL OOST-VLAANDEREN</t>
  </si>
  <si>
    <t>ACV-Openbare Diensten-CSC-Services Publics - ACV Openbare Diensten- VLAAMS BRABANT</t>
  </si>
  <si>
    <t>VOKA - KAMER VAN KOOPHANDEL ANTWERPEN-WAASLAND - VOKA - KAMER VAN KOOPHANDEL ANTWERPEN-WAASLAND</t>
  </si>
  <si>
    <t>VOKA - KAMER VAN KOOPHANDEL ANTWERPEN-WAASLAND</t>
  </si>
  <si>
    <t>Fonds voor Ontwikkelingssamenwerking - Socialistische Solidariteit</t>
  </si>
  <si>
    <t>Departement internationaal Vlaanderen</t>
  </si>
  <si>
    <t>facultatief</t>
  </si>
  <si>
    <t>gereglementeerd</t>
  </si>
  <si>
    <t xml:space="preserve">gereglementeerd </t>
  </si>
  <si>
    <t xml:space="preserve">gereglementeerde </t>
  </si>
  <si>
    <t>gereglementeerde</t>
  </si>
  <si>
    <t>ACW - Limburg</t>
  </si>
  <si>
    <t>ACW - Verbond Mechelen</t>
  </si>
  <si>
    <t>Bond Moyon Jeugddienst West-Vlaanderen</t>
  </si>
  <si>
    <t>Bond Moyson Woonzorg West-Vlaanderen</t>
  </si>
  <si>
    <t>CENTRALE VAN DE LANDELIJKE GILDEN VAN DE BOERENBOND</t>
  </si>
  <si>
    <t>Crejaksie</t>
  </si>
  <si>
    <t>Femma</t>
  </si>
  <si>
    <t>GROEP INTRO VZW</t>
  </si>
  <si>
    <t>JEUGDDIENST BOND MOYSON - OOST-VLAANDEREN</t>
  </si>
  <si>
    <t>Kazou</t>
  </si>
  <si>
    <t>Kristelijke Werknemersbeweging</t>
  </si>
  <si>
    <t>MARKANT - NETWERK VAN ONDERNEMENDE VROUWEN</t>
  </si>
  <si>
    <t>MARKANT ERPE-MERE</t>
  </si>
  <si>
    <t>MARKANT OOSTENDE</t>
  </si>
  <si>
    <t>MARKANT REGIO EEKLO -  SINT NIKLAAS</t>
  </si>
  <si>
    <t>PASAR LOPPEM</t>
  </si>
  <si>
    <t>S-PLUS</t>
  </si>
  <si>
    <t>S-Plus Gistel</t>
  </si>
  <si>
    <t>S-PLUS LIMBURG</t>
  </si>
  <si>
    <t>S-PLUS LINT</t>
  </si>
  <si>
    <t>S-PLUS- OOST - VLAANDEREN</t>
  </si>
  <si>
    <t>S-PLUS PROVINCIE ANTWERPEN</t>
  </si>
  <si>
    <t>UNIZO ONDERNEMERSVERENIGING</t>
  </si>
  <si>
    <t>ZIEKENZORG ANTWERPEN</t>
  </si>
  <si>
    <t>ZIEKENZORG CM BERLARE</t>
  </si>
  <si>
    <t>ZIEKENZORG CM GITS</t>
  </si>
  <si>
    <t>ZIEKENZORG CM MOERBEKE-WAAS</t>
  </si>
  <si>
    <t>ZIEKENZORG EREMBODEGEM</t>
  </si>
  <si>
    <t>ZIEKENZORG KASTERLEE</t>
  </si>
  <si>
    <t>ZIEKENZORG LAUWE</t>
  </si>
  <si>
    <t>ZIEKENZORG MERENDREE</t>
  </si>
  <si>
    <t>ZIEKENZORG ST MARTINUS</t>
  </si>
  <si>
    <t>subsidie die niet nominatum in de begroting is opgenomen</t>
  </si>
  <si>
    <t>projectsubsidie</t>
  </si>
  <si>
    <t>facultatieve subsidie</t>
  </si>
  <si>
    <t>alg. werkingssubsidie</t>
  </si>
  <si>
    <t>(leeg)</t>
  </si>
  <si>
    <t>kbc btw eenheid</t>
  </si>
  <si>
    <t>VOLWASSENENONDERWIJS VAN DE LANDELIJKE BEDIENDE CENTRALE - NATIONAAL VERBOND VOOR KADERPERSONEEL</t>
  </si>
  <si>
    <t>VOLWASSENENONDERWIJS VAN DE LANDELIJKE BEDIENDE CENTRALE - NATIONAAL VERBOND VOOR KADERPERSONEEL - Hoofdzetel van : Centrum voor Volwassenenonderwijs LBC-NVK</t>
  </si>
  <si>
    <t>VOLWASSENENONDERWIJS VAN DE LANDELIJKE BEDIENDE CENTRALE - NATIONAAL VERBOND VOOR KADERPERSONEEL - Hoofdzetel van : Centrum voor Volwassenenonderwijs LBC-NVK 'Antwerpen'</t>
  </si>
  <si>
    <t>Onroerend Erfgoed</t>
  </si>
  <si>
    <t>Investeringssubsidie</t>
  </si>
  <si>
    <t>AGORIA</t>
  </si>
  <si>
    <t>GROEP INTRO VZW - groep INTRO vzw - regio Limburg</t>
  </si>
  <si>
    <t>Facultatieve subsidie - jurering Slim in de Stad-prijs</t>
  </si>
  <si>
    <t>PASAR SINT-GENESIUS-RODE KAMPEERCLUB</t>
  </si>
  <si>
    <t>ex BZ</t>
  </si>
  <si>
    <t>ex DAR</t>
  </si>
  <si>
    <t>Familiehulp</t>
  </si>
  <si>
    <t>Familiezorg Oost-Vlaanderen</t>
  </si>
  <si>
    <t>Solidariteit voor het Gezin</t>
  </si>
  <si>
    <t>Sociale Economie</t>
  </si>
  <si>
    <t>werkingssubsidie (loonpremie/begeleidingspremie), niet nominatim in de begroting</t>
  </si>
  <si>
    <t>Recreas vzw</t>
  </si>
  <si>
    <t>S-sport vzw</t>
  </si>
  <si>
    <t>DFO -Fitnessorganisatie</t>
  </si>
  <si>
    <t>Landelijke Rijverenigingen</t>
  </si>
  <si>
    <t>Falos sportfederatie</t>
  </si>
  <si>
    <t>Okra-sport</t>
  </si>
  <si>
    <t>Sportievak</t>
  </si>
  <si>
    <t>Sport</t>
  </si>
  <si>
    <t>volledig gereglementeerde subsidie</t>
  </si>
  <si>
    <t>A.B.V.V. PROVINCIALE WERKLOOSHEIDSKAS WEST-VLAANDEREN</t>
  </si>
  <si>
    <t>A.C.V. Informatief</t>
  </si>
  <si>
    <t>ABVV WEST VLAANDEREN FV</t>
  </si>
  <si>
    <t>ACLVB  Groep</t>
  </si>
  <si>
    <t>ACV Zuid-West-Vlaanderen</t>
  </si>
  <si>
    <t>ADMB HR SERVICES</t>
  </si>
  <si>
    <t>AGORA</t>
  </si>
  <si>
    <t xml:space="preserve">AGORIA </t>
  </si>
  <si>
    <t>ALGEMENE CENTRALE DER LIBERALE VAKBONDEN BELGIE CENTRALE GENERALE DES SYND.LIBERAUX BELGIQUE</t>
  </si>
  <si>
    <t>Boerenbondvereniging voor Projecten</t>
  </si>
  <si>
    <t>Bond Moyson Oost-Vlaanderen</t>
  </si>
  <si>
    <t>Cera</t>
  </si>
  <si>
    <t>Confederatie van de Belgische Recuperatie</t>
  </si>
  <si>
    <t>Familiezorg West-Vlaanderen</t>
  </si>
  <si>
    <t>Federatie van Bedrijven voor Milieubeheer</t>
  </si>
  <si>
    <t>GROEP INTRO VZW -  regio Antwepren</t>
  </si>
  <si>
    <t>GROEP INTRO VZW  - regio Oost-Vlaanderen</t>
  </si>
  <si>
    <t>GROEP INTRO VZW -  regio Oost-Vlaanderen</t>
  </si>
  <si>
    <t>Keerpunt</t>
  </si>
  <si>
    <t>KOPA</t>
  </si>
  <si>
    <t>LANDELIJKE THUISZORG  VZW</t>
  </si>
  <si>
    <t>Liberale Mutualiteit Provincie Antwerpen</t>
  </si>
  <si>
    <t>Markant</t>
  </si>
  <si>
    <t>Sociaal Fonds voor de Werklieden van de Ondernemingen der Openbare en Speciale Autobusdiensten en Autocardiensten</t>
  </si>
  <si>
    <t>SYNDICALE DIENSTEN ABVV OOST VLAANDEREN</t>
  </si>
  <si>
    <t>THUISZORGWINKEL LIMBURG</t>
  </si>
  <si>
    <t>Unie van Belgische Kappers VZW</t>
  </si>
  <si>
    <t>UNIE VAN ZELFSTANDIGE ONDERNEMERS LIMBURG</t>
  </si>
  <si>
    <t>UNIZO</t>
  </si>
  <si>
    <t>VKW-LIMBURG, DE LIMBURGSE WERKGEVERSORGANISATIE</t>
  </si>
  <si>
    <t>VLAAMS A.B.V.V. SYNDIKALE DIENSTEN</t>
  </si>
  <si>
    <t>VLAAMS ECONOMISCH VERBOND</t>
  </si>
  <si>
    <t xml:space="preserve">Vlaamse Intergewestelijke ABVV                              </t>
  </si>
  <si>
    <t>VOKA - Kamer van Koophandel Arrondissement Leuven</t>
  </si>
  <si>
    <t>VOKA - Kamer van Koophandel Limburg</t>
  </si>
  <si>
    <t>Voka - Kamer van Koophandel Mechelen</t>
  </si>
  <si>
    <t>VOKA Project Services</t>
  </si>
  <si>
    <t>VOKA-Kamer van Koophandel West-Vlaanderen</t>
  </si>
  <si>
    <t>VOKANS</t>
  </si>
  <si>
    <t>Wit-Gele Kruis van Limburg</t>
  </si>
  <si>
    <t>Wit-Gele Kruis van Oost-Vlaanderen</t>
  </si>
  <si>
    <t>Wit-Gele-Kruis Vlaams-Brabant</t>
  </si>
  <si>
    <t>Zenitor</t>
  </si>
  <si>
    <t>Werk</t>
  </si>
  <si>
    <t>projectsubsidie, niet nominatim in de begroting</t>
  </si>
  <si>
    <t>werkingssubsidie (loon- en omkaderingspremie), niet nominatim in de begroting</t>
  </si>
  <si>
    <t>werkingssubsidie (loonpremie), niet nominatim in de begroting</t>
  </si>
  <si>
    <t>werkingssubsidie, niet nominatim in de begroting</t>
  </si>
  <si>
    <t>Aanvullende Thuiszorg - Familiezorg West-Vlaanderen</t>
  </si>
  <si>
    <t>STEUNPUNT GROENE ZORG</t>
  </si>
  <si>
    <t>Thuis in Zorg</t>
  </si>
  <si>
    <t>Facultatieve subsidie</t>
  </si>
  <si>
    <t>Federatie Vrije Beroepen</t>
  </si>
  <si>
    <t>LANDSBOND VAN LIBERALE MUTUALITEITEN - UNION NATIONALE DES MUTUALITES LIBERALES</t>
  </si>
  <si>
    <t>Liberale Mutualiteit - Verplicht Verzekerden, Limburg</t>
  </si>
  <si>
    <t>Liberale Mutualiteit van Oost-Vlaanderen</t>
  </si>
  <si>
    <t>Liberale Mutualiteit-Vlaams Gewest - Mutualité Libérale-Région Flamande</t>
  </si>
  <si>
    <t>Union Nationale des Mutualités Socialistes-Nationaal Verbond van Socialistische Mutualiteiten</t>
  </si>
  <si>
    <t>Verbond der Vlaamse Tandartsen</t>
  </si>
  <si>
    <t xml:space="preserve">Werkingssubsidie </t>
  </si>
  <si>
    <t>Gereglementeerd - werking</t>
  </si>
  <si>
    <t>Volledig gereglementeerde subsidie</t>
  </si>
  <si>
    <t>Werkingssubsidie</t>
  </si>
  <si>
    <t>Belgische Federatie Der Ondernemingen Van De Houtverwerking - Fédération Belge Des Entreprises De La Transformation Du Bois</t>
  </si>
  <si>
    <t>FIT</t>
  </si>
  <si>
    <t>Belgische Textielmachinebouw Associatie</t>
  </si>
  <si>
    <t>Beroepsvereniging Van Ondernemingen In Transport En Logistiek</t>
  </si>
  <si>
    <t>Boek.Be - Huis Van Het Boek</t>
  </si>
  <si>
    <t>Federatie Van Bedrijven Voor Milieubeheer - Fédération Des Entreprises De Gestion De L'environnement</t>
  </si>
  <si>
    <t>Fedustria Vzw</t>
  </si>
  <si>
    <t>Fevia Vlaanderen</t>
  </si>
  <si>
    <t>Flemish Games Association</t>
  </si>
  <si>
    <t>NATIONALE CONFEDERATIE VAN HET BOUWBEDRIJF</t>
  </si>
  <si>
    <t>Organisation Des Bureaux D'ingenieurs Conseils D'ingenierie Et De Consultance - Organisatie Van Raadgevende Ingenieurs Engineering En Consultancybureaus</t>
  </si>
  <si>
    <t>Unie Van Zelfstandige Ondernemers Limburg</t>
  </si>
  <si>
    <t>Unizo-Internationaal - Unizo-International</t>
  </si>
  <si>
    <t>Voka - Kamer Van Koophandel Antwerpen-Waasland</t>
  </si>
  <si>
    <t>Voka - Kamer Van Koophandel Kempen</t>
  </si>
  <si>
    <t>Voka - Kamer Van Koophandel Limburg</t>
  </si>
  <si>
    <t>Voka - Kamer Van Koophandel Mechelen</t>
  </si>
  <si>
    <t>Voka - Kamer Van Koophandel Vlaams-Brabant</t>
  </si>
  <si>
    <t>Voka - Kamer Van Koophandel West-Vlaanderen</t>
  </si>
  <si>
    <t>Voka Vlaams Economisch Verbond</t>
  </si>
  <si>
    <t>Voka-Kamer Van Koophandel Oost-Vlaanderen</t>
  </si>
  <si>
    <t>IWT</t>
  </si>
  <si>
    <t>VIS-Besluit</t>
  </si>
  <si>
    <t>AVEVE, Aan- en Verkoopvennootschap van de Belgische Boerenbond</t>
  </si>
  <si>
    <t>Besluit O&amp;O-Bedrijfssteun</t>
  </si>
  <si>
    <t>O&amp;O-besluit</t>
  </si>
  <si>
    <t>Boerenbondvereniging voor Innovatieve Projecten</t>
  </si>
  <si>
    <t>Besluit Landbouwonderzoek</t>
  </si>
  <si>
    <t>CONFEDERATION NATIONALE DE LA CONSTRUCTION - NATIONALE CONFEDERATIE VAN HET BOUWBEDRIJF</t>
  </si>
  <si>
    <t>beslissing Vlaamse regering o.b.v. het O&amp;O-besluit</t>
  </si>
  <si>
    <t>Federatie van Webbedrijven</t>
  </si>
  <si>
    <t>Inkomensov. ERSV</t>
  </si>
  <si>
    <t>Agentshap Ondernemen</t>
  </si>
  <si>
    <t>NAV, De Vlaamse Architectenorganisatie</t>
  </si>
  <si>
    <t>Stichting Onderw. &amp; Ond.</t>
  </si>
  <si>
    <t>Struct. Partn. Ondern. Onderw.</t>
  </si>
  <si>
    <t>UNIZO WINKELRAAD</t>
  </si>
  <si>
    <t>beslissing Vlaamse regering o.b.v. het VIS-besluit</t>
  </si>
  <si>
    <t>Vl. Centrum KZ</t>
  </si>
  <si>
    <t>VLAAMS NETWERK VAN ONDERNEMINGEN</t>
  </si>
  <si>
    <t>Voka - Kamer van Koophandel Halle-Vilvoorde</t>
  </si>
  <si>
    <t>Voka - Kamer van koophandel Kempen</t>
  </si>
  <si>
    <t>VOKA - Kamer van Koophandel Vlaams-Brabant</t>
  </si>
  <si>
    <t>VOKA - KAMER VAN KOOPHANDEL WEST VLAANDEREN VZW</t>
  </si>
  <si>
    <t>vzw Innotek</t>
  </si>
  <si>
    <t>vzw Markant</t>
  </si>
  <si>
    <t>VZW Zenitor &amp; EFREM -&gt; DYZO</t>
  </si>
  <si>
    <t>Fonds Jongerenwelzijn</t>
  </si>
  <si>
    <t>gereglementeerde subsidie</t>
  </si>
  <si>
    <t>detachering personeel</t>
  </si>
  <si>
    <t>CAW DE VOORZORG SOC.MUT.ANTW.</t>
  </si>
  <si>
    <t>VAPH</t>
  </si>
  <si>
    <t>CAW-DE VOORZORG PROV.ANTWERPEN</t>
  </si>
  <si>
    <t>Christelijke Mutualiteiten-Zorgkas Vlaanderen</t>
  </si>
  <si>
    <t>CM REGIO MECHELEN TURNHOUT</t>
  </si>
  <si>
    <t>facultatieve subsidie/ niet nominatief</t>
  </si>
  <si>
    <t>CMW LIBERALE MUT ASSE</t>
  </si>
  <si>
    <t>DE VOORZORG HASSELT</t>
  </si>
  <si>
    <t>De VoorZorg-Socialistische Mutualiteit van de provincie Antwerpen</t>
  </si>
  <si>
    <t>DIENST MAATSCHAPPELIJK WERK LIBERALE MUT</t>
  </si>
  <si>
    <t>Facultatieve subsidie. Doelstelling is de strijd tegen eenzaamheid bij ouderen in armoede. Subsidie toegekend na open projectoproep, 2e voorschot.</t>
  </si>
  <si>
    <t>Facultatieve subsidie. Doelstelling is de strijd tegen eenzaamheid bij ouderen in armoede. Subsidie toegekend na open projectoproep, eerste voorschot.</t>
  </si>
  <si>
    <t>Familiehulp vzw</t>
  </si>
  <si>
    <t>Kind en Gezin</t>
  </si>
  <si>
    <t>INTERMUTUALISTISCH OVERLEG-LANDSBOND CM</t>
  </si>
  <si>
    <t>LIBERALE MUT LIMBURG HASSELT</t>
  </si>
  <si>
    <t>LIBERALE MUT. BRABANT</t>
  </si>
  <si>
    <t>Liberale Mutualiteit Limburg</t>
  </si>
  <si>
    <t>Liberale Mutualiteit West-Vlaanderen</t>
  </si>
  <si>
    <t>Neutrale Zorgkas Vlaanderen</t>
  </si>
  <si>
    <t>VIPA</t>
  </si>
  <si>
    <t>Thuishulp vzw</t>
  </si>
  <si>
    <t>VZW Familiezorg Oost-Vlaanderen</t>
  </si>
  <si>
    <t>Zorgkas van de Liberale Ziekenfondsen</t>
  </si>
  <si>
    <t>Zorgkas van de Onafhankelijke Ziekenfondsen</t>
  </si>
  <si>
    <t>Zorgkas van de Socialistische Mutualiteiten</t>
  </si>
  <si>
    <t>Syntra</t>
  </si>
  <si>
    <t>projectsubsidie, niet nominatum in de begroting</t>
  </si>
  <si>
    <t>Vereniging Vlaamse Reisbureaus</t>
  </si>
  <si>
    <t>VOKA Shared Services</t>
  </si>
  <si>
    <t>VOKA-KAMER VAN KOOPHANDEL OOST-VLAANDEREN - VOKA VZW</t>
  </si>
  <si>
    <t>AGRO BEDRIJFSHULP - AIDE AGRICOLE - AGRO BETRIEBSHILFE</t>
  </si>
  <si>
    <t>werkingssubsidie</t>
  </si>
  <si>
    <t>BOERENBOND-ADMINISTRATIE</t>
  </si>
  <si>
    <t>Nationaal Centrum voor Beroepsvorming in de Landbouw</t>
  </si>
  <si>
    <t>Plattelandsklassen</t>
  </si>
  <si>
    <t>ABVV</t>
  </si>
  <si>
    <t>ACV</t>
  </si>
  <si>
    <t>Subsidie project Eco²</t>
  </si>
  <si>
    <t>Investeringssubsidies Natuur</t>
  </si>
  <si>
    <t>Pasar</t>
  </si>
  <si>
    <t>Sociaal Engagement</t>
  </si>
  <si>
    <t>Transport &amp; Logistiek Vlaanderen</t>
  </si>
  <si>
    <t>Afdeling Beleid Mobiliteit en Verkeersveiligheid</t>
  </si>
  <si>
    <t>Ad hoc toegekende projectsubsidie</t>
  </si>
  <si>
    <t>Transport &amp; Logistiek Vlaanderen (ism Fietsersbond vzw)</t>
  </si>
  <si>
    <t>Verenigde Vrachtvervoerders Limburg &amp; Febetra</t>
  </si>
  <si>
    <t>NAV, Netwerk Architecten Vlaanderen</t>
  </si>
  <si>
    <t>VLAAMS ENERGIEAGENTSCHAP</t>
  </si>
  <si>
    <t>Neutraal Syndicaat voor Zelfstandigen</t>
  </si>
  <si>
    <t>Toegekend bedrag 2017</t>
  </si>
  <si>
    <t>ANB</t>
  </si>
  <si>
    <t>ACLVB</t>
  </si>
  <si>
    <t>PBM</t>
  </si>
  <si>
    <t>A.C.V. Algemeen Secretariaat</t>
  </si>
  <si>
    <t>FOS  - Socialistische Solidariteit</t>
  </si>
  <si>
    <t xml:space="preserve">BUZA </t>
  </si>
  <si>
    <t>loonsubsidie</t>
  </si>
  <si>
    <t xml:space="preserve">Belgische Federatie Ondernemingen Houtbewerking </t>
  </si>
  <si>
    <t>Sectorale Exportpromotie Vlaamse Meubelindustrie</t>
  </si>
  <si>
    <t xml:space="preserve">Belgische Aardappelhandel en -verwerking </t>
  </si>
  <si>
    <t>Actie ter bevordering van het internationaal ondernemen</t>
  </si>
  <si>
    <t>Belgische Entrepreneurs in Yachting</t>
  </si>
  <si>
    <t>Vlaamse textielmachinetechnologie voor opkomende markten</t>
  </si>
  <si>
    <t xml:space="preserve">Vlaamse Uitgeversvereniging </t>
  </si>
  <si>
    <t>Book from Flanders in the World</t>
  </si>
  <si>
    <t>DSP Valley</t>
  </si>
  <si>
    <t xml:space="preserve">FEDUSTRIA </t>
  </si>
  <si>
    <t>Exportbevordering in Europa, Azië en Noord-Amerika ten behoeve van de Belgische textielsector (tapijt en interieurtextiel)</t>
  </si>
  <si>
    <t xml:space="preserve">FEVIA VLaanderen </t>
  </si>
  <si>
    <t>EXPORTBOOST Voedingsindustrie in Vlaanderen</t>
  </si>
  <si>
    <t>Flanders Additive Manufacturing and 3D Printing Ecosystem</t>
  </si>
  <si>
    <t>Flemish Aerospace Group</t>
  </si>
  <si>
    <t>Stimulering van de internationale handel in Vlaamse videogames</t>
  </si>
  <si>
    <t>Medianet Vlaanderen</t>
  </si>
  <si>
    <t xml:space="preserve">Nationale Confederatie Bouwbedrijf </t>
  </si>
  <si>
    <t>Een internationaal verdiepings- en valorisatietraject voor de Vlaamse bouw op het gebied van duurzaam bouwen / Ronde Tafel Bouw Export</t>
  </si>
  <si>
    <t>Promotie van Vlaamse kennis en de engineeringsector in Mozambique inzake complexe urbanisatie met een watergebonden context en de daaraan gerelateerde infrastructuur</t>
  </si>
  <si>
    <t xml:space="preserve">Limburg Internationaal
</t>
  </si>
  <si>
    <t>1+1=3 / Bekender is beminder / 95% complementariteit &gt; 5% overlap</t>
  </si>
  <si>
    <t>Uitbouw van Vlaamse Bedrijfsantennes langs de Zijderoute en de Transsiberische spoorweg / virtueel bedrijfsplatform/Vlaanderen een karavansarai / Afrika intens</t>
  </si>
  <si>
    <t>BAR International</t>
  </si>
  <si>
    <t>Start 2 export 2</t>
  </si>
  <si>
    <t>Compass Turkey/Compass Vietnam/Pilot to Flanders/Compas Bric - Rusland en Brazilië</t>
  </si>
  <si>
    <t>Departement Landbouw en Visserij</t>
  </si>
  <si>
    <t>WERKERS agro bedrijfshulp</t>
  </si>
  <si>
    <t>Centrale van de landelijke gilden van de Boerenbond</t>
  </si>
  <si>
    <t>Nationaal Centrum voor Beroepsvorming in de Landbouw (Agrocampus vzw)</t>
  </si>
  <si>
    <t>CM regio Mechelen - Turnhout</t>
  </si>
  <si>
    <t>Algemene werkingssubsidie (opmaak van multidisiplinaire verslagen)</t>
  </si>
  <si>
    <t>LIBERALE MUTUALITEIT WEST-VLAANDEREN</t>
  </si>
  <si>
    <t>Zorg en Gezondheid</t>
  </si>
  <si>
    <t>Niet ad nominatum-Gereglementeerd-Werking</t>
  </si>
  <si>
    <t>Duneroze VZW</t>
  </si>
  <si>
    <t>Niet ad nominatum-Semi-gereglementeerd-Werking</t>
  </si>
  <si>
    <t>Niet ad nominatum-Facultatieve subsidie-Werking</t>
  </si>
  <si>
    <t>Niet ad nominatum-Facultatieve subsidie-Projectsubsidie</t>
  </si>
  <si>
    <t>Subsidie Toerisme voor Allen</t>
  </si>
  <si>
    <t>Ad nominatimsubsidie</t>
  </si>
  <si>
    <t>Departement MOW</t>
  </si>
  <si>
    <t>Facultatieve projectsubsidie</t>
  </si>
  <si>
    <t>TRANSPORT EN LOGISTIEK VLAANDEREN</t>
  </si>
  <si>
    <t>Pendelfonds</t>
  </si>
  <si>
    <t>Gereglementeerde projectsubsidie</t>
  </si>
  <si>
    <t>A.B.V.V. - P.M.B. WEST-VLAANDEREN SYNDICALE DIENSTEN</t>
  </si>
  <si>
    <t>Departement WSE</t>
  </si>
  <si>
    <t>A.B.V.V. Afdeling Antwerpen</t>
  </si>
  <si>
    <t>A.B.V.V. Afdeling Leuven</t>
  </si>
  <si>
    <t>A.B.V.V. PROVINCIALE WERKLOOSHEIDSDIENST LIMBURG</t>
  </si>
  <si>
    <t>A.B.V.V. Werkloosheid Regio Mechelen-Kempen</t>
  </si>
  <si>
    <t>A.C.L.V.B. UITKERING WERKLOOSHEID ALGEMENE CENTRALE DER LIBERALE VAKBONDEN BELGIE</t>
  </si>
  <si>
    <t>ABVV - INDUSTRIEBOND - METAAL - LIMBURG - ABVV - INDUSTRIEBOND - METAAL - LIMBURG</t>
  </si>
  <si>
    <t>ABVV algemene centrale</t>
  </si>
  <si>
    <t>semi-gereglementeerde subsidie</t>
  </si>
  <si>
    <t>ABVV BOND DER BEDIENDEN TECHNICI EN KADERLEDEN</t>
  </si>
  <si>
    <t>ABVV O-Vl.</t>
  </si>
  <si>
    <t>ABVV REGIO ANTWERPEN UITBETALING WERKLOOSHEID</t>
  </si>
  <si>
    <t>ABVV Vorming en Actie</t>
  </si>
  <si>
    <t>ABVV WERKLOOSHEIDSKAS VLAAMS BRABANT</t>
  </si>
  <si>
    <t>ACERTA</t>
  </si>
  <si>
    <t>ACERTA Consult</t>
  </si>
  <si>
    <t>ACERTA Consult - ACERTA CONSULT</t>
  </si>
  <si>
    <t>ACERTA SOCIAAL SECRETARIAAT - ACERTA SECRETARIAT SOCIAL - ACERTA SOZIALSEKRETARIAT</t>
  </si>
  <si>
    <t>ACERTA SOCIAAL VERZEKERINGSFONDS</t>
  </si>
  <si>
    <t>ACV - CSC  METEA</t>
  </si>
  <si>
    <t>ACV Bouw - Industrie &amp; Energie</t>
  </si>
  <si>
    <t>ACV Oost-Vlaanderen</t>
  </si>
  <si>
    <t>ACV VERBOND MECHELEN - RUPEL</t>
  </si>
  <si>
    <t>ACV West-Vlaanderen</t>
  </si>
  <si>
    <t>ADMB LOGISTIEK</t>
  </si>
  <si>
    <t>ADMB-Kinderbijslagfonds</t>
  </si>
  <si>
    <t>AGORIA vzw</t>
  </si>
  <si>
    <t>BBTK</t>
  </si>
  <si>
    <t>Boerenbondver. Projecten</t>
  </si>
  <si>
    <t>CHRISTEN ARRONDISSEMENT WERKERSVERBOND</t>
  </si>
  <si>
    <t>CM midden vlaanderen</t>
  </si>
  <si>
    <t>De Algemene Centrale ABVV Gewest Mechelen+Kempen</t>
  </si>
  <si>
    <t>De Branding</t>
  </si>
  <si>
    <t>De Voorzorg - Mutualiteitsverbond van Limburg</t>
  </si>
  <si>
    <t>Duneroze VZW - Duneroze</t>
  </si>
  <si>
    <t>VDAB</t>
  </si>
  <si>
    <t>projectsubsidie sector thuiszorg opleiding polyvalent verzorgende/zorgkundige</t>
  </si>
  <si>
    <t>Familiehulp v.z.w.</t>
  </si>
  <si>
    <t>Familiezorg Oost-Vl</t>
  </si>
  <si>
    <t>Fed Vrije Intell beroep</t>
  </si>
  <si>
    <t>Fédération belge des Négociants en Combustibles et Carburants - Belgische Federatie der Brandstoffenhandelaars</t>
  </si>
  <si>
    <t>Fédération des Mutualités Socialistes du Brabant</t>
  </si>
  <si>
    <t>FONDS REGIONAL POUR LA PROMOTION DE L'EMPLOI DES OUVRIERS DES FABRICATIONS METALLIQUES DE BRUXELLES - REGIONAAL TEWERKSTELLINGSFONDS VOOR ARBEIDERS VAN DE METAA</t>
  </si>
  <si>
    <t>FONDS VOOR DE RIJN- EN BINNENSCHEEPVAART</t>
  </si>
  <si>
    <t>Groep Intro</t>
  </si>
  <si>
    <t>projectsubsidie intensief werkplekleren</t>
  </si>
  <si>
    <t>Groep Intro regio O. Vl</t>
  </si>
  <si>
    <t>Niet-nominatim in BO</t>
  </si>
  <si>
    <t>GROEP INTRO VZW - groep INTRO vzw regio Kortrijk-Roeselare-Westhoek</t>
  </si>
  <si>
    <t>GROEP INTRO VZW - Sinaai</t>
  </si>
  <si>
    <t>Groep intro vzw Vl Brabant</t>
  </si>
  <si>
    <t>KBC Bank</t>
  </si>
  <si>
    <t>KBC Groep</t>
  </si>
  <si>
    <t>KBC Lease Belgium</t>
  </si>
  <si>
    <t>KBC VERZEKERINGEN</t>
  </si>
  <si>
    <t>projectsubsidie bijblijfconsulenten</t>
  </si>
  <si>
    <t>Kopa</t>
  </si>
  <si>
    <t>Landelijke Bedienden Centrale - Nationaal Verbond voor Kaderpersoneel</t>
  </si>
  <si>
    <t>Samana, vereniging zonder winstoogmerk</t>
  </si>
  <si>
    <t>Service center Leuven</t>
  </si>
  <si>
    <t>SOCIAAL FONDS VOOR DE TAXIONDERNEMINGEN EN DE DIENSTEN VOOR HET VERHUUR VAN VOERTUIGEN MET CHAUFFEUR - FONDS SOCIAL DES ENTREPRISES DE TAXIS ET DES SERVICES DE</t>
  </si>
  <si>
    <t>Solidariteit voor het gezin</t>
  </si>
  <si>
    <t>Solidariteit voor het Gezin - VZW solidariteit voor het gezin</t>
  </si>
  <si>
    <t>S-PLUS - NATIONAAL SECRETARIAAT</t>
  </si>
  <si>
    <t>THUISZORGWINKEL</t>
  </si>
  <si>
    <t>Unie van Belgische Kappers vzw</t>
  </si>
  <si>
    <t>Unie van Zelfstandige Ondernemers</t>
  </si>
  <si>
    <t>Unizo</t>
  </si>
  <si>
    <t>projectsubsidie samenwerkingsovereenkomst afstemming Vlaamse arbeidsmarkt</t>
  </si>
  <si>
    <t>UNIZO Limburg</t>
  </si>
  <si>
    <t>Vlaams Ergotherapeuten Verbond</t>
  </si>
  <si>
    <t>Vlaamse Intergewestelijke ABVV</t>
  </si>
  <si>
    <t>VOKA</t>
  </si>
  <si>
    <t>Voka</t>
  </si>
  <si>
    <t>projectsubsidie lerende netwerken</t>
  </si>
  <si>
    <t>Voka- Mechelen</t>
  </si>
  <si>
    <t>VOKA-Kamer van Koophandel WVL</t>
  </si>
  <si>
    <t>Vokans</t>
  </si>
  <si>
    <t>VOKA-OOST-VLAANDEREN</t>
  </si>
  <si>
    <t>WERKERS in uitzenden</t>
  </si>
  <si>
    <t>Wit_Gele-Kruis Vlaams Brabant</t>
  </si>
  <si>
    <t>Wit-Gele Kruis van Antwerpen</t>
  </si>
  <si>
    <t>ZENITO SOCIAAL VERZEKERINGSFONDS, Succursale Brugge</t>
  </si>
  <si>
    <t>departement WVG</t>
  </si>
  <si>
    <t>DAB Mina Fonds</t>
  </si>
  <si>
    <t>ACOD</t>
  </si>
  <si>
    <t>De Watergroep</t>
  </si>
  <si>
    <t>CJSM/HB0</t>
  </si>
  <si>
    <t>Voka - Kamer van koophandel Antwerpen - Waasland</t>
  </si>
  <si>
    <t>DB0</t>
  </si>
  <si>
    <t>facultatieve subsidie, project subsidie</t>
  </si>
  <si>
    <t>Toegekend bedrag 2018</t>
  </si>
  <si>
    <t>Agrobeheerscentrum ecokwadraat</t>
  </si>
  <si>
    <t>KVLV vrouwen met vaart</t>
  </si>
  <si>
    <t>Katholieke Landelijke Jeugd &amp; Groene kring</t>
  </si>
  <si>
    <t>Belgapom</t>
  </si>
  <si>
    <t>BB Consult</t>
  </si>
  <si>
    <t>LBC / QBX (DOMG)</t>
  </si>
  <si>
    <t>investeringssubsidie</t>
  </si>
  <si>
    <t>ALGEMENE CENTRALE DER LIBERALE VAKBONDEN BELGIE CENTRALE GENERALE DES SYND.LIBERAUX BELGIQUE - ACLVB - zone Brussel</t>
  </si>
  <si>
    <t>LD0/QD0 (ANB)</t>
  </si>
  <si>
    <t>LE0/QE0 (VEA)</t>
  </si>
  <si>
    <t>SEMI-GEREGLEMENTEERDE PROJECTSUBSIDIE</t>
  </si>
  <si>
    <t>LE0 (VEA)</t>
  </si>
  <si>
    <t>NIET-NOMINATIM FACULTATIEVE PROJECTSUBSIDIE</t>
  </si>
  <si>
    <t>Staat bij TAB-blad Q_OMG</t>
  </si>
  <si>
    <t>NIET-NOMINATIM FACULTATIEVE PROJECTSUBSIDIE PORTAALSITE BEN-ARCHITECT</t>
  </si>
  <si>
    <t>SEMI-GEREGLEMENTEERDE PROJECTSUBSIDIE ENERGIECONSULENTENPROJECT DOELGROEP PROFESSIONALS</t>
  </si>
  <si>
    <t>SEMI-GEREGLEMENTEERDE PROJECTSUBSIDIE ENERGIECONSULENTENPROJECT 2017-2019</t>
  </si>
  <si>
    <t>SEMI-GEREGLEMENTEERDE PROJECTSUBSIDIE ENERGIECONSULENTENPROJECT DOELGROEP BEDRIJVEN</t>
  </si>
  <si>
    <t>NIET-NOMINATIM FACULTATIEVE PROJECTSUBSIDIE ONTWIKKELING EN ACTUALISERING WEBTOOL ENERGIEWIJZE KMO</t>
  </si>
  <si>
    <t>HBO</t>
  </si>
  <si>
    <t>HB0</t>
  </si>
  <si>
    <t>Group Intro vzw</t>
  </si>
  <si>
    <t>DOV</t>
  </si>
  <si>
    <t>Gereglementeerd</t>
  </si>
  <si>
    <t>AGODI</t>
  </si>
  <si>
    <t>ALGEMENE CENTRALE DER LIBERALE VAKBONDEN BELGIE CENTRALE GENERALE DES 
SYND.LIBERAUX BELGIQUE</t>
  </si>
  <si>
    <t>CHRISTELIJKE ONDERWIJSCENTRALE C.O.C.</t>
  </si>
  <si>
    <t>Christelijk Onderwijzersverbond</t>
  </si>
  <si>
    <t>CENTRALE GENERALE DES SERVICES PUBLICS ALG. CENTRALE OPENBARE DIENSTEN - ACOD CGSP BRUXELLES</t>
  </si>
  <si>
    <t>VOLWASSENENONDERWIJS VAN DE LANDELIJKE BEDIENDE CENTRALE - NATIONAAL 
VERBOND VOOR KADERPERSONEEL</t>
  </si>
  <si>
    <t>AHOVOKS</t>
  </si>
  <si>
    <t>Horeca Vlaanderen</t>
  </si>
  <si>
    <t xml:space="preserve">ad nominatim subsidie </t>
  </si>
  <si>
    <t>IVA Zorg en Gezondheid</t>
  </si>
  <si>
    <t>algemene werkingssubsidie</t>
  </si>
  <si>
    <t>facultatieve projectsubsidie</t>
  </si>
  <si>
    <t>facultatieve werkingssubsidie</t>
  </si>
  <si>
    <t>SUBSIDIE MULTIDISCIPLINAIR TEAM</t>
  </si>
  <si>
    <t>SPECIFIEKE ACTIES JEUGDZORG</t>
  </si>
  <si>
    <t>SUBSIDIE NAFT</t>
  </si>
  <si>
    <t>INTERSECTORALE PRIORITEITSHULPVRAAG</t>
  </si>
  <si>
    <t>-</t>
  </si>
  <si>
    <t>ACERTA INFINO</t>
  </si>
  <si>
    <t>volledig-gereglementeerde subsidie</t>
  </si>
  <si>
    <t>ACV West-Vlaanderen - ACV Midden West-Vlaanderen</t>
  </si>
  <si>
    <t>ACV-CENTRALE WERKLOOSHEIDSDIENST Afdeling Provincie Antwerpen en omstreken</t>
  </si>
  <si>
    <t>AVEVE</t>
  </si>
  <si>
    <t>ERGOTHERAPIE VLAANDEREN</t>
  </si>
  <si>
    <t>Familiehulp - OP Gnt FAMILIEHULP V.Z.W.</t>
  </si>
  <si>
    <t>Familiehulp - OP Hal FAMILIEHULP V.Z.W.</t>
  </si>
  <si>
    <t>Familiehulp - R Roe FAMILIEHULP V.Z.W.</t>
  </si>
  <si>
    <t>KBC Autolease</t>
  </si>
  <si>
    <t>Landsbond der
Christelijke Mutualiteiten</t>
  </si>
  <si>
    <t>RTM Brussel vzw (Regionaal Tewerkstellingsfonds voor arbeiders van de Metaalverwerkende Nijverheid van Brussel)</t>
  </si>
  <si>
    <t>projectsubsidie gespecialiseerde opleidingsdiensten voor personen met een arbeidsbeperking</t>
  </si>
  <si>
    <t>projectsubsidie job- en taalcoaching</t>
  </si>
  <si>
    <t>NE0000</t>
  </si>
  <si>
    <t>tussenkomst subsidie taalopleiding cursisten</t>
  </si>
  <si>
    <t>VLAIO</t>
  </si>
  <si>
    <t>Beroepsvereniging van Autobus- en Autocarondernemers van West-Vlaanderen</t>
  </si>
  <si>
    <t>Fedustria - Belgische federatie van de ondernemingen van de hout-, meubel en textielindustrie - Fedustria - Belgische federatie van de ondernemingen van de hout-, meubel en textielindustrie</t>
  </si>
  <si>
    <t>Vlaams Zorgfonds / VSB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</si>
</sst>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€_-;\-* #,##0.00\ _€_-;_-* &quot;-&quot;??\ _€_-;_-@_-"/>
    <numFmt numFmtId="164" formatCode="_ * #,##0.00_ ;_ * \-#,##0.00_ ;_ * &quot;-&quot;??_ ;_ @_ "/>
    <numFmt numFmtId="165" formatCode="#,##0.00_ ;\-#,##0.00\ "/>
    <numFmt numFmtId="166" formatCode="#,##0.00_ ;[Red]\-#,##0.00\ "/>
  </numFmts>
  <fonts count="4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indexed="63"/>
      <name val="Calibri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b/>
      <sz val="11"/>
      <name val="Calibri"/>
      <family val="2"/>
    </font>
    <font>
      <sz val="11"/>
      <color indexed="63"/>
      <name val="Calibri"/>
      <family val="2"/>
      <scheme val="minor"/>
    </font>
    <font>
      <sz val="10"/>
      <color indexed="8"/>
      <name val="Arial"/>
      <family val="2"/>
    </font>
    <font>
      <sz val="10"/>
      <color indexed="8"/>
      <name val="Calibri"/>
      <family val="2"/>
    </font>
    <font>
      <b/>
      <sz val="11"/>
      <color rgb="FFFF0000"/>
      <name val="Calibri"/>
      <scheme val="minor"/>
    </font>
    <font>
      <b/>
      <sz val="11"/>
      <color theme="1"/>
      <name val="Calibri"/>
      <scheme val="minor"/>
    </font>
    <font>
      <b/>
      <sz val="11"/>
      <color theme="1"/>
      <name val="Calibri"/>
    </font>
  </fonts>
  <fills count="35">
    <fill>
      <patternFill patternType="none"/>
    </fill>
    <fill>
      <patternFill patternType="gray125"/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3">
    <border>
      <left/>
      <right/>
      <top/>
      <bottom/>
      <diagonal/>
    </border>
    <border>
      <left/>
      <right/>
      <top style="thin">
        <color theme="1"/>
      </top>
      <bottom/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rgb="FF000000"/>
      </bottom>
      <diagonal/>
    </border>
    <border>
      <left/>
      <right/>
      <top/>
      <bottom style="thin">
        <color theme="1"/>
      </bottom>
      <diagonal/>
    </border>
    <border>
      <left style="thin">
        <color indexed="42"/>
      </left>
      <right style="thin">
        <color indexed="42"/>
      </right>
      <top style="thin">
        <color indexed="42"/>
      </top>
      <bottom style="thin">
        <color indexed="4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/>
      <right/>
      <top style="thin">
        <color theme="1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/>
      <diagonal/>
    </border>
  </borders>
  <cellStyleXfs count="45">
    <xf numFmtId="0" fontId="0" fillId="0" borderId="0"/>
    <xf numFmtId="43" fontId="10" fillId="0" borderId="0" applyFon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8" fillId="5" borderId="0" applyNumberFormat="0" applyBorder="0" applyAlignment="0" applyProtection="0"/>
    <xf numFmtId="0" fontId="20" fillId="7" borderId="9" applyNumberFormat="0" applyAlignment="0" applyProtection="0"/>
    <xf numFmtId="0" fontId="21" fillId="8" borderId="10" applyNumberFormat="0" applyAlignment="0" applyProtection="0"/>
    <xf numFmtId="0" fontId="22" fillId="8" borderId="9" applyNumberFormat="0" applyAlignment="0" applyProtection="0"/>
    <xf numFmtId="0" fontId="23" fillId="0" borderId="11" applyNumberFormat="0" applyFill="0" applyAlignment="0" applyProtection="0"/>
    <xf numFmtId="0" fontId="24" fillId="9" borderId="12" applyNumberFormat="0" applyAlignment="0" applyProtection="0"/>
    <xf numFmtId="0" fontId="25" fillId="0" borderId="0" applyNumberFormat="0" applyFill="0" applyBorder="0" applyAlignment="0" applyProtection="0"/>
    <xf numFmtId="0" fontId="10" fillId="10" borderId="13" applyNumberFormat="0" applyFont="0" applyAlignment="0" applyProtection="0"/>
    <xf numFmtId="0" fontId="26" fillId="0" borderId="0" applyNumberFormat="0" applyFill="0" applyBorder="0" applyAlignment="0" applyProtection="0"/>
    <xf numFmtId="0" fontId="1" fillId="0" borderId="14" applyNumberFormat="0" applyFill="0" applyAlignment="0" applyProtection="0"/>
    <xf numFmtId="0" fontId="27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27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27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27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27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27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3" fillId="0" borderId="0" applyNumberFormat="0" applyFill="0" applyBorder="0" applyAlignment="0" applyProtection="0"/>
    <xf numFmtId="0" fontId="19" fillId="6" borderId="0" applyNumberFormat="0" applyBorder="0" applyAlignment="0" applyProtection="0"/>
    <xf numFmtId="0" fontId="27" fillId="14" borderId="0" applyNumberFormat="0" applyBorder="0" applyAlignment="0" applyProtection="0"/>
    <xf numFmtId="0" fontId="27" fillId="18" borderId="0" applyNumberFormat="0" applyBorder="0" applyAlignment="0" applyProtection="0"/>
    <xf numFmtId="0" fontId="27" fillId="22" borderId="0" applyNumberFormat="0" applyBorder="0" applyAlignment="0" applyProtection="0"/>
    <xf numFmtId="0" fontId="27" fillId="26" borderId="0" applyNumberFormat="0" applyBorder="0" applyAlignment="0" applyProtection="0"/>
    <xf numFmtId="0" fontId="27" fillId="30" borderId="0" applyNumberFormat="0" applyBorder="0" applyAlignment="0" applyProtection="0"/>
    <xf numFmtId="0" fontId="27" fillId="34" borderId="0" applyNumberFormat="0" applyBorder="0" applyAlignment="0" applyProtection="0"/>
    <xf numFmtId="164" fontId="10" fillId="0" borderId="0" applyFont="0" applyFill="0" applyBorder="0" applyAlignment="0" applyProtection="0"/>
    <xf numFmtId="0" fontId="35" fillId="0" borderId="0"/>
  </cellStyleXfs>
  <cellXfs count="276">
    <xf numFmtId="0" fontId="0" fillId="0" borderId="0" xfId="0"/>
    <xf numFmtId="4" fontId="0" fillId="0" borderId="0" xfId="0" applyNumberFormat="1"/>
    <xf numFmtId="0" fontId="1" fillId="0" borderId="1" xfId="0" applyFont="1" applyBorder="1"/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/>
    <xf numFmtId="4" fontId="3" fillId="0" borderId="0" xfId="0" applyNumberFormat="1" applyFont="1" applyFill="1" applyBorder="1"/>
    <xf numFmtId="4" fontId="4" fillId="0" borderId="0" xfId="0" applyNumberFormat="1" applyFont="1" applyFill="1"/>
    <xf numFmtId="4" fontId="1" fillId="0" borderId="1" xfId="0" applyNumberFormat="1" applyFont="1" applyBorder="1"/>
    <xf numFmtId="0" fontId="1" fillId="0" borderId="2" xfId="0" applyFont="1" applyBorder="1"/>
    <xf numFmtId="4" fontId="1" fillId="0" borderId="2" xfId="0" applyNumberFormat="1" applyFont="1" applyBorder="1"/>
    <xf numFmtId="0" fontId="5" fillId="0" borderId="0" xfId="0" applyFont="1" applyBorder="1"/>
    <xf numFmtId="0" fontId="5" fillId="0" borderId="2" xfId="0" applyFont="1" applyBorder="1"/>
    <xf numFmtId="4" fontId="6" fillId="0" borderId="0" xfId="0" applyNumberFormat="1" applyFont="1" applyFill="1"/>
    <xf numFmtId="0" fontId="0" fillId="0" borderId="0" xfId="0" applyBorder="1"/>
    <xf numFmtId="0" fontId="0" fillId="0" borderId="0" xfId="0" applyFont="1" applyBorder="1"/>
    <xf numFmtId="0" fontId="1" fillId="0" borderId="3" xfId="0" applyFont="1" applyBorder="1"/>
    <xf numFmtId="0" fontId="0" fillId="0" borderId="0" xfId="0"/>
    <xf numFmtId="4" fontId="7" fillId="0" borderId="1" xfId="0" applyNumberFormat="1" applyFont="1" applyBorder="1"/>
    <xf numFmtId="4" fontId="7" fillId="0" borderId="0" xfId="0" applyNumberFormat="1" applyFont="1" applyBorder="1"/>
    <xf numFmtId="4" fontId="0" fillId="0" borderId="4" xfId="0" applyNumberFormat="1" applyBorder="1"/>
    <xf numFmtId="0" fontId="8" fillId="0" borderId="1" xfId="0" applyFont="1" applyBorder="1"/>
    <xf numFmtId="0" fontId="8" fillId="0" borderId="0" xfId="0" applyFont="1" applyBorder="1"/>
    <xf numFmtId="4" fontId="1" fillId="0" borderId="0" xfId="0" applyNumberFormat="1" applyFont="1" applyBorder="1"/>
    <xf numFmtId="0" fontId="0" fillId="2" borderId="0" xfId="0" applyFont="1" applyFill="1"/>
    <xf numFmtId="0" fontId="11" fillId="0" borderId="1" xfId="0" applyFont="1" applyBorder="1"/>
    <xf numFmtId="0" fontId="0" fillId="2" borderId="0" xfId="0" applyFont="1" applyFill="1" applyBorder="1"/>
    <xf numFmtId="0" fontId="0" fillId="0" borderId="0" xfId="0"/>
    <xf numFmtId="0" fontId="0" fillId="0" borderId="0" xfId="0" applyFont="1" applyBorder="1"/>
    <xf numFmtId="43" fontId="0" fillId="0" borderId="0" xfId="1" applyFont="1"/>
    <xf numFmtId="4" fontId="1" fillId="0" borderId="0" xfId="1" applyNumberFormat="1" applyFont="1" applyBorder="1"/>
    <xf numFmtId="0" fontId="0" fillId="0" borderId="0" xfId="0"/>
    <xf numFmtId="0" fontId="0" fillId="0" borderId="0" xfId="0" applyFont="1" applyBorder="1"/>
    <xf numFmtId="43" fontId="0" fillId="0" borderId="0" xfId="1" applyFont="1"/>
    <xf numFmtId="0" fontId="0" fillId="0" borderId="0" xfId="0" applyFont="1" applyBorder="1"/>
    <xf numFmtId="43" fontId="0" fillId="0" borderId="0" xfId="1" applyFont="1"/>
    <xf numFmtId="43" fontId="0" fillId="0" borderId="0" xfId="1" applyFont="1" applyBorder="1"/>
    <xf numFmtId="4" fontId="9" fillId="0" borderId="0" xfId="0" applyNumberFormat="1" applyFont="1" applyBorder="1"/>
    <xf numFmtId="0" fontId="0" fillId="0" borderId="0" xfId="0"/>
    <xf numFmtId="43" fontId="10" fillId="0" borderId="0" xfId="1" applyFont="1" applyBorder="1"/>
    <xf numFmtId="4" fontId="9" fillId="0" borderId="0" xfId="1" applyNumberFormat="1" applyFont="1" applyBorder="1"/>
    <xf numFmtId="0" fontId="0" fillId="0" borderId="0" xfId="0" applyFont="1" applyBorder="1"/>
    <xf numFmtId="0" fontId="0" fillId="0" borderId="0" xfId="0"/>
    <xf numFmtId="43" fontId="0" fillId="0" borderId="0" xfId="1" applyFont="1"/>
    <xf numFmtId="0" fontId="0" fillId="0" borderId="0" xfId="0" applyFont="1" applyFill="1" applyBorder="1"/>
    <xf numFmtId="0" fontId="0" fillId="0" borderId="0" xfId="0" applyFont="1" applyBorder="1"/>
    <xf numFmtId="0" fontId="0" fillId="0" borderId="0" xfId="0"/>
    <xf numFmtId="43" fontId="0" fillId="0" borderId="0" xfId="1" applyFont="1"/>
    <xf numFmtId="43" fontId="10" fillId="0" borderId="0" xfId="1" applyFont="1" applyBorder="1"/>
    <xf numFmtId="0" fontId="0" fillId="0" borderId="0" xfId="0" applyFont="1" applyBorder="1"/>
    <xf numFmtId="4" fontId="0" fillId="0" borderId="0" xfId="0" applyNumberFormat="1"/>
    <xf numFmtId="0" fontId="1" fillId="0" borderId="1" xfId="0" applyFont="1" applyBorder="1"/>
    <xf numFmtId="0" fontId="1" fillId="0" borderId="2" xfId="0" applyFont="1" applyBorder="1"/>
    <xf numFmtId="0" fontId="0" fillId="0" borderId="0" xfId="0" applyFont="1" applyBorder="1"/>
    <xf numFmtId="43" fontId="0" fillId="0" borderId="0" xfId="1" applyFont="1"/>
    <xf numFmtId="43" fontId="1" fillId="0" borderId="0" xfId="1" applyFont="1" applyBorder="1"/>
    <xf numFmtId="0" fontId="0" fillId="0" borderId="0" xfId="0" applyFont="1"/>
    <xf numFmtId="43" fontId="10" fillId="0" borderId="0" xfId="1" applyFont="1" applyBorder="1"/>
    <xf numFmtId="0" fontId="8" fillId="3" borderId="0" xfId="0" applyFont="1" applyFill="1" applyBorder="1"/>
    <xf numFmtId="0" fontId="0" fillId="3" borderId="0" xfId="0" applyFont="1" applyFill="1" applyBorder="1"/>
    <xf numFmtId="4" fontId="1" fillId="0" borderId="0" xfId="0" applyNumberFormat="1" applyFont="1"/>
    <xf numFmtId="0" fontId="8" fillId="0" borderId="0" xfId="0" applyFont="1"/>
    <xf numFmtId="4" fontId="8" fillId="0" borderId="0" xfId="0" applyNumberFormat="1" applyFont="1"/>
    <xf numFmtId="4" fontId="8" fillId="0" borderId="0" xfId="0" applyNumberFormat="1" applyFont="1" applyFill="1"/>
    <xf numFmtId="4" fontId="4" fillId="0" borderId="0" xfId="0" applyNumberFormat="1" applyFont="1" applyFill="1" applyBorder="1"/>
    <xf numFmtId="4" fontId="3" fillId="0" borderId="4" xfId="0" applyNumberFormat="1" applyFont="1" applyFill="1" applyBorder="1"/>
    <xf numFmtId="0" fontId="4" fillId="0" borderId="0" xfId="0" applyFont="1" applyFill="1" applyBorder="1"/>
    <xf numFmtId="0" fontId="1" fillId="0" borderId="0" xfId="0" applyFont="1" applyFill="1" applyBorder="1"/>
    <xf numFmtId="0" fontId="1" fillId="0" borderId="0" xfId="0" applyFont="1" applyFill="1" applyBorder="1"/>
    <xf numFmtId="0" fontId="1" fillId="0" borderId="0" xfId="0" applyFont="1" applyBorder="1"/>
    <xf numFmtId="0" fontId="8" fillId="2" borderId="0" xfId="0" applyFont="1" applyFill="1" applyBorder="1"/>
    <xf numFmtId="0" fontId="8" fillId="2" borderId="0" xfId="0" applyFont="1" applyFill="1"/>
    <xf numFmtId="4" fontId="8" fillId="2" borderId="0" xfId="0" applyNumberFormat="1" applyFont="1" applyFill="1"/>
    <xf numFmtId="0" fontId="28" fillId="0" borderId="1" xfId="0" applyFont="1" applyBorder="1"/>
    <xf numFmtId="0" fontId="29" fillId="0" borderId="1" xfId="0" applyFont="1" applyBorder="1"/>
    <xf numFmtId="4" fontId="29" fillId="0" borderId="1" xfId="0" applyNumberFormat="1" applyFont="1" applyBorder="1"/>
    <xf numFmtId="0" fontId="8" fillId="0" borderId="0" xfId="0" applyFont="1" applyFill="1" applyBorder="1"/>
    <xf numFmtId="0" fontId="8" fillId="0" borderId="0" xfId="0" applyFont="1" applyFill="1"/>
    <xf numFmtId="165" fontId="0" fillId="2" borderId="0" xfId="1" applyNumberFormat="1" applyFont="1" applyFill="1"/>
    <xf numFmtId="165" fontId="0" fillId="0" borderId="0" xfId="1" applyNumberFormat="1" applyFont="1" applyFill="1"/>
    <xf numFmtId="165" fontId="0" fillId="0" borderId="0" xfId="1" applyNumberFormat="1" applyFont="1"/>
    <xf numFmtId="165" fontId="8" fillId="3" borderId="0" xfId="1" applyNumberFormat="1" applyFont="1" applyFill="1"/>
    <xf numFmtId="165" fontId="0" fillId="3" borderId="0" xfId="1" applyNumberFormat="1" applyFont="1" applyFill="1"/>
    <xf numFmtId="4" fontId="0" fillId="0" borderId="0" xfId="0" applyNumberFormat="1"/>
    <xf numFmtId="0" fontId="0" fillId="0" borderId="0" xfId="0"/>
    <xf numFmtId="0" fontId="0" fillId="0" borderId="0" xfId="0"/>
    <xf numFmtId="0" fontId="1" fillId="0" borderId="1" xfId="0" applyFont="1" applyBorder="1"/>
    <xf numFmtId="0" fontId="0" fillId="0" borderId="16" xfId="0" applyFont="1" applyBorder="1"/>
    <xf numFmtId="0" fontId="0" fillId="0" borderId="16" xfId="0" applyFill="1" applyBorder="1"/>
    <xf numFmtId="0" fontId="0" fillId="0" borderId="16" xfId="0" applyFill="1" applyBorder="1" applyAlignment="1">
      <alignment wrapText="1"/>
    </xf>
    <xf numFmtId="0" fontId="0" fillId="0" borderId="16" xfId="0" applyFont="1" applyBorder="1" applyAlignment="1">
      <alignment wrapText="1"/>
    </xf>
    <xf numFmtId="166" fontId="0" fillId="0" borderId="16" xfId="0" applyNumberFormat="1" applyFont="1" applyBorder="1"/>
    <xf numFmtId="4" fontId="31" fillId="0" borderId="0" xfId="0" applyNumberFormat="1" applyFont="1" applyFill="1" applyBorder="1" applyAlignment="1">
      <alignment horizontal="right" vertical="center"/>
    </xf>
    <xf numFmtId="4" fontId="31" fillId="0" borderId="0" xfId="0" applyNumberFormat="1" applyFont="1" applyBorder="1" applyAlignment="1">
      <alignment horizontal="right" vertical="center"/>
    </xf>
    <xf numFmtId="0" fontId="30" fillId="0" borderId="16" xfId="0" applyFont="1" applyFill="1" applyBorder="1" applyAlignment="1">
      <alignment vertical="center"/>
    </xf>
    <xf numFmtId="0" fontId="8" fillId="0" borderId="17" xfId="0" applyFont="1" applyBorder="1" applyAlignment="1">
      <alignment vertical="center"/>
    </xf>
    <xf numFmtId="3" fontId="0" fillId="0" borderId="0" xfId="0" applyNumberFormat="1" applyBorder="1"/>
    <xf numFmtId="0" fontId="0" fillId="3" borderId="0" xfId="0" applyFill="1"/>
    <xf numFmtId="4" fontId="0" fillId="0" borderId="15" xfId="0" applyNumberFormat="1" applyBorder="1"/>
    <xf numFmtId="4" fontId="0" fillId="0" borderId="0" xfId="0" applyNumberFormat="1" applyFont="1" applyBorder="1"/>
    <xf numFmtId="4" fontId="12" fillId="3" borderId="5" xfId="0" applyNumberFormat="1" applyFont="1" applyFill="1" applyBorder="1"/>
    <xf numFmtId="4" fontId="0" fillId="0" borderId="0" xfId="0" applyNumberFormat="1" applyFont="1" applyBorder="1"/>
    <xf numFmtId="0" fontId="0" fillId="0" borderId="0" xfId="0"/>
    <xf numFmtId="4" fontId="0" fillId="0" borderId="0" xfId="0" applyNumberFormat="1" applyFont="1" applyBorder="1"/>
    <xf numFmtId="0" fontId="0" fillId="0" borderId="0" xfId="0" applyFont="1" applyBorder="1"/>
    <xf numFmtId="0" fontId="0" fillId="0" borderId="0" xfId="0" applyFont="1" applyBorder="1" applyAlignment="1"/>
    <xf numFmtId="0" fontId="0" fillId="0" borderId="0" xfId="0"/>
    <xf numFmtId="4" fontId="0" fillId="0" borderId="0" xfId="0" applyNumberFormat="1" applyFont="1" applyBorder="1"/>
    <xf numFmtId="0" fontId="0" fillId="0" borderId="0" xfId="0" applyFont="1" applyBorder="1"/>
    <xf numFmtId="0" fontId="0" fillId="0" borderId="0" xfId="0" applyFont="1" applyBorder="1" applyAlignment="1"/>
    <xf numFmtId="4" fontId="0" fillId="0" borderId="0" xfId="0" applyNumberFormat="1" applyFont="1" applyBorder="1"/>
    <xf numFmtId="0" fontId="0" fillId="0" borderId="0" xfId="0"/>
    <xf numFmtId="0" fontId="0" fillId="0" borderId="0" xfId="0" applyFont="1" applyFill="1" applyBorder="1"/>
    <xf numFmtId="0" fontId="0" fillId="0" borderId="0" xfId="0" applyFont="1" applyFill="1" applyBorder="1" applyAlignment="1"/>
    <xf numFmtId="0" fontId="0" fillId="0" borderId="0" xfId="0"/>
    <xf numFmtId="4" fontId="0" fillId="0" borderId="0" xfId="0" applyNumberFormat="1" applyFont="1" applyFill="1" applyBorder="1"/>
    <xf numFmtId="0" fontId="0" fillId="0" borderId="0" xfId="0" applyFont="1" applyFill="1" applyBorder="1"/>
    <xf numFmtId="0" fontId="0" fillId="0" borderId="0" xfId="0" applyFont="1" applyFill="1" applyBorder="1" applyAlignment="1"/>
    <xf numFmtId="0" fontId="0" fillId="0" borderId="0" xfId="0"/>
    <xf numFmtId="4" fontId="0" fillId="0" borderId="0" xfId="0" applyNumberFormat="1" applyFont="1" applyFill="1" applyBorder="1"/>
    <xf numFmtId="0" fontId="0" fillId="0" borderId="0" xfId="0" applyFont="1" applyFill="1" applyBorder="1"/>
    <xf numFmtId="0" fontId="0" fillId="0" borderId="0" xfId="0" applyFont="1" applyFill="1" applyBorder="1" applyAlignment="1"/>
    <xf numFmtId="0" fontId="0" fillId="0" borderId="0" xfId="0"/>
    <xf numFmtId="4" fontId="0" fillId="0" borderId="0" xfId="0" applyNumberFormat="1" applyFont="1" applyFill="1" applyBorder="1"/>
    <xf numFmtId="0" fontId="0" fillId="0" borderId="0" xfId="0"/>
    <xf numFmtId="0" fontId="0" fillId="0" borderId="0" xfId="0" applyFont="1" applyFill="1" applyBorder="1"/>
    <xf numFmtId="0" fontId="0" fillId="0" borderId="0" xfId="0" applyFont="1" applyFill="1" applyBorder="1" applyAlignment="1"/>
    <xf numFmtId="4" fontId="0" fillId="0" borderId="0" xfId="0" applyNumberFormat="1" applyFont="1" applyFill="1" applyBorder="1"/>
    <xf numFmtId="0" fontId="0" fillId="0" borderId="0" xfId="0"/>
    <xf numFmtId="0" fontId="0" fillId="0" borderId="0" xfId="0" applyFont="1" applyFill="1" applyBorder="1"/>
    <xf numFmtId="0" fontId="0" fillId="0" borderId="0" xfId="0" applyFont="1" applyFill="1" applyBorder="1" applyAlignment="1"/>
    <xf numFmtId="0" fontId="0" fillId="0" borderId="0" xfId="0" applyFont="1" applyFill="1" applyBorder="1"/>
    <xf numFmtId="0" fontId="0" fillId="0" borderId="0" xfId="0" applyFont="1" applyFill="1" applyBorder="1" applyAlignment="1"/>
    <xf numFmtId="0" fontId="0" fillId="0" borderId="0" xfId="0"/>
    <xf numFmtId="4" fontId="0" fillId="0" borderId="0" xfId="0" applyNumberFormat="1" applyFont="1" applyFill="1" applyBorder="1"/>
    <xf numFmtId="0" fontId="0" fillId="0" borderId="0" xfId="0" applyFont="1" applyFill="1" applyBorder="1"/>
    <xf numFmtId="0" fontId="0" fillId="0" borderId="0" xfId="0" applyFont="1" applyFill="1" applyBorder="1" applyAlignment="1"/>
    <xf numFmtId="0" fontId="0" fillId="0" borderId="0" xfId="0"/>
    <xf numFmtId="4" fontId="0" fillId="0" borderId="0" xfId="0" applyNumberFormat="1" applyFont="1" applyFill="1" applyBorder="1"/>
    <xf numFmtId="0" fontId="0" fillId="0" borderId="0" xfId="0" applyFont="1" applyFill="1" applyBorder="1"/>
    <xf numFmtId="0" fontId="0" fillId="0" borderId="0" xfId="0" applyFont="1" applyFill="1" applyBorder="1" applyAlignment="1"/>
    <xf numFmtId="0" fontId="0" fillId="0" borderId="0" xfId="0"/>
    <xf numFmtId="4" fontId="0" fillId="0" borderId="0" xfId="0" applyNumberFormat="1" applyFont="1" applyFill="1" applyBorder="1"/>
    <xf numFmtId="0" fontId="0" fillId="0" borderId="0" xfId="0" applyFont="1" applyFill="1" applyBorder="1"/>
    <xf numFmtId="0" fontId="0" fillId="0" borderId="0" xfId="0" applyFont="1" applyFill="1" applyBorder="1" applyAlignment="1"/>
    <xf numFmtId="4" fontId="0" fillId="0" borderId="0" xfId="0" applyNumberFormat="1" applyFont="1" applyFill="1" applyBorder="1"/>
    <xf numFmtId="0" fontId="0" fillId="0" borderId="0" xfId="0"/>
    <xf numFmtId="4" fontId="0" fillId="0" borderId="0" xfId="0" applyNumberFormat="1" applyFont="1" applyFill="1" applyBorder="1"/>
    <xf numFmtId="0" fontId="0" fillId="0" borderId="0" xfId="0" applyFont="1" applyFill="1" applyBorder="1"/>
    <xf numFmtId="0" fontId="0" fillId="0" borderId="0" xfId="0" applyFont="1" applyFill="1" applyBorder="1" applyAlignment="1"/>
    <xf numFmtId="0" fontId="0" fillId="0" borderId="0" xfId="0"/>
    <xf numFmtId="4" fontId="0" fillId="0" borderId="0" xfId="0" applyNumberFormat="1" applyFont="1" applyFill="1" applyBorder="1"/>
    <xf numFmtId="0" fontId="0" fillId="0" borderId="0" xfId="0" applyFont="1" applyFill="1" applyBorder="1"/>
    <xf numFmtId="0" fontId="0" fillId="0" borderId="0" xfId="0" applyFont="1" applyFill="1" applyBorder="1" applyAlignment="1"/>
    <xf numFmtId="0" fontId="0" fillId="0" borderId="0" xfId="0"/>
    <xf numFmtId="4" fontId="0" fillId="0" borderId="0" xfId="0" applyNumberFormat="1" applyFont="1" applyFill="1" applyBorder="1"/>
    <xf numFmtId="0" fontId="0" fillId="0" borderId="0" xfId="0" applyFont="1" applyFill="1" applyBorder="1"/>
    <xf numFmtId="0" fontId="0" fillId="0" borderId="0" xfId="0" applyFont="1" applyFill="1" applyBorder="1" applyAlignment="1"/>
    <xf numFmtId="0" fontId="0" fillId="0" borderId="0" xfId="0"/>
    <xf numFmtId="4" fontId="0" fillId="0" borderId="0" xfId="0" applyNumberFormat="1" applyFont="1" applyFill="1" applyBorder="1"/>
    <xf numFmtId="0" fontId="0" fillId="0" borderId="0" xfId="0" applyFont="1" applyFill="1" applyBorder="1"/>
    <xf numFmtId="0" fontId="0" fillId="0" borderId="0" xfId="0" applyFont="1" applyFill="1" applyBorder="1" applyAlignment="1"/>
    <xf numFmtId="0" fontId="0" fillId="0" borderId="0" xfId="0"/>
    <xf numFmtId="4" fontId="0" fillId="0" borderId="0" xfId="0" applyNumberFormat="1" applyFont="1" applyFill="1" applyBorder="1"/>
    <xf numFmtId="0" fontId="0" fillId="0" borderId="0" xfId="0" applyFont="1" applyBorder="1"/>
    <xf numFmtId="0" fontId="0" fillId="0" borderId="0" xfId="0" applyFont="1" applyBorder="1" applyAlignment="1"/>
    <xf numFmtId="0" fontId="0" fillId="0" borderId="0" xfId="0"/>
    <xf numFmtId="4" fontId="0" fillId="0" borderId="0" xfId="0" applyNumberFormat="1" applyFont="1" applyBorder="1"/>
    <xf numFmtId="0" fontId="0" fillId="0" borderId="0" xfId="0" applyFont="1" applyBorder="1"/>
    <xf numFmtId="0" fontId="0" fillId="0" borderId="0" xfId="0" applyFont="1" applyBorder="1" applyAlignment="1"/>
    <xf numFmtId="0" fontId="0" fillId="0" borderId="0" xfId="0"/>
    <xf numFmtId="4" fontId="0" fillId="0" borderId="0" xfId="0" applyNumberFormat="1" applyFont="1" applyBorder="1"/>
    <xf numFmtId="0" fontId="0" fillId="0" borderId="0" xfId="0" applyFont="1" applyBorder="1"/>
    <xf numFmtId="0" fontId="0" fillId="0" borderId="0" xfId="0" applyFont="1" applyBorder="1" applyAlignment="1"/>
    <xf numFmtId="0" fontId="0" fillId="0" borderId="0" xfId="0"/>
    <xf numFmtId="4" fontId="0" fillId="0" borderId="0" xfId="0" applyNumberFormat="1" applyFont="1" applyBorder="1"/>
    <xf numFmtId="4" fontId="0" fillId="0" borderId="0" xfId="0" applyNumberFormat="1" applyFont="1" applyFill="1" applyBorder="1"/>
    <xf numFmtId="0" fontId="0" fillId="0" borderId="0" xfId="0" applyFont="1" applyBorder="1"/>
    <xf numFmtId="0" fontId="0" fillId="0" borderId="0" xfId="0" applyFont="1" applyBorder="1" applyAlignment="1"/>
    <xf numFmtId="0" fontId="0" fillId="0" borderId="0" xfId="0"/>
    <xf numFmtId="4" fontId="0" fillId="0" borderId="0" xfId="0" applyNumberFormat="1" applyFont="1" applyBorder="1"/>
    <xf numFmtId="0" fontId="0" fillId="0" borderId="0" xfId="0" applyFont="1" applyBorder="1"/>
    <xf numFmtId="0" fontId="0" fillId="0" borderId="0" xfId="0" applyFont="1" applyBorder="1" applyAlignment="1"/>
    <xf numFmtId="0" fontId="0" fillId="0" borderId="0" xfId="0"/>
    <xf numFmtId="4" fontId="0" fillId="0" borderId="0" xfId="0" applyNumberFormat="1" applyFont="1" applyBorder="1"/>
    <xf numFmtId="0" fontId="0" fillId="0" borderId="0" xfId="0" applyFont="1" applyBorder="1"/>
    <xf numFmtId="0" fontId="0" fillId="0" borderId="0" xfId="0" applyFont="1" applyBorder="1" applyAlignment="1"/>
    <xf numFmtId="0" fontId="0" fillId="0" borderId="0" xfId="0"/>
    <xf numFmtId="4" fontId="0" fillId="0" borderId="0" xfId="0" applyNumberFormat="1" applyFont="1" applyBorder="1"/>
    <xf numFmtId="4" fontId="0" fillId="0" borderId="0" xfId="0" applyNumberFormat="1" applyFont="1" applyFill="1" applyBorder="1"/>
    <xf numFmtId="0" fontId="0" fillId="0" borderId="0" xfId="0"/>
    <xf numFmtId="0" fontId="0" fillId="0" borderId="0" xfId="0" applyFont="1" applyBorder="1"/>
    <xf numFmtId="0" fontId="0" fillId="0" borderId="0" xfId="0" applyFont="1" applyBorder="1" applyAlignment="1"/>
    <xf numFmtId="0" fontId="0" fillId="0" borderId="0" xfId="0"/>
    <xf numFmtId="4" fontId="0" fillId="0" borderId="0" xfId="0" applyNumberFormat="1" applyFont="1" applyBorder="1"/>
    <xf numFmtId="0" fontId="0" fillId="0" borderId="0" xfId="0" applyFont="1" applyBorder="1"/>
    <xf numFmtId="0" fontId="0" fillId="0" borderId="0" xfId="0" applyFont="1" applyBorder="1" applyAlignment="1"/>
    <xf numFmtId="0" fontId="0" fillId="0" borderId="0" xfId="0"/>
    <xf numFmtId="4" fontId="0" fillId="0" borderId="0" xfId="0" applyNumberFormat="1" applyFont="1" applyBorder="1"/>
    <xf numFmtId="0" fontId="0" fillId="0" borderId="0" xfId="0" applyFont="1" applyBorder="1"/>
    <xf numFmtId="0" fontId="0" fillId="0" borderId="0" xfId="0" applyFont="1" applyBorder="1" applyAlignment="1"/>
    <xf numFmtId="0" fontId="0" fillId="0" borderId="0" xfId="0"/>
    <xf numFmtId="4" fontId="0" fillId="0" borderId="0" xfId="0" applyNumberFormat="1" applyFont="1" applyBorder="1"/>
    <xf numFmtId="0" fontId="0" fillId="0" borderId="0" xfId="0" applyFont="1" applyBorder="1"/>
    <xf numFmtId="0" fontId="0" fillId="0" borderId="0" xfId="0" applyFont="1" applyBorder="1" applyAlignment="1"/>
    <xf numFmtId="0" fontId="0" fillId="0" borderId="0" xfId="0"/>
    <xf numFmtId="4" fontId="0" fillId="0" borderId="0" xfId="0" applyNumberFormat="1" applyFont="1" applyBorder="1"/>
    <xf numFmtId="4" fontId="0" fillId="0" borderId="0" xfId="0" applyNumberFormat="1" applyFont="1" applyFill="1" applyBorder="1"/>
    <xf numFmtId="0" fontId="0" fillId="0" borderId="0" xfId="0" applyFont="1" applyBorder="1"/>
    <xf numFmtId="0" fontId="0" fillId="0" borderId="0" xfId="0" applyFont="1" applyBorder="1" applyAlignment="1"/>
    <xf numFmtId="0" fontId="0" fillId="0" borderId="0" xfId="0"/>
    <xf numFmtId="4" fontId="0" fillId="0" borderId="0" xfId="0" applyNumberFormat="1" applyFont="1" applyBorder="1"/>
    <xf numFmtId="4" fontId="0" fillId="0" borderId="0" xfId="0" applyNumberFormat="1" applyFont="1" applyFill="1" applyBorder="1"/>
    <xf numFmtId="0" fontId="0" fillId="0" borderId="0" xfId="0" applyFont="1" applyBorder="1"/>
    <xf numFmtId="0" fontId="0" fillId="0" borderId="0" xfId="0" applyFont="1" applyBorder="1" applyAlignment="1"/>
    <xf numFmtId="4" fontId="0" fillId="0" borderId="0" xfId="0" applyNumberFormat="1" applyFont="1" applyBorder="1"/>
    <xf numFmtId="4" fontId="0" fillId="0" borderId="0" xfId="0" applyNumberFormat="1" applyFont="1" applyFill="1" applyBorder="1"/>
    <xf numFmtId="4" fontId="0" fillId="0" borderId="0" xfId="0" applyNumberFormat="1" applyFont="1" applyBorder="1"/>
    <xf numFmtId="4" fontId="0" fillId="0" borderId="0" xfId="0" applyNumberFormat="1" applyFont="1" applyBorder="1"/>
    <xf numFmtId="4" fontId="0" fillId="0" borderId="0" xfId="0" applyNumberFormat="1" applyFont="1" applyBorder="1"/>
    <xf numFmtId="4" fontId="0" fillId="0" borderId="0" xfId="0" applyNumberFormat="1" applyFont="1" applyBorder="1"/>
    <xf numFmtId="4" fontId="32" fillId="0" borderId="0" xfId="0" applyNumberFormat="1" applyFont="1" applyFill="1" applyBorder="1"/>
    <xf numFmtId="4" fontId="31" fillId="0" borderId="0" xfId="0" applyNumberFormat="1" applyFont="1" applyFill="1" applyBorder="1"/>
    <xf numFmtId="4" fontId="6" fillId="0" borderId="0" xfId="0" applyNumberFormat="1" applyFont="1" applyFill="1" applyBorder="1"/>
    <xf numFmtId="0" fontId="0" fillId="0" borderId="0" xfId="0" applyFont="1" applyBorder="1"/>
    <xf numFmtId="0" fontId="0" fillId="0" borderId="0" xfId="0" applyFont="1" applyBorder="1"/>
    <xf numFmtId="0" fontId="0" fillId="0" borderId="0" xfId="0" applyFont="1" applyBorder="1"/>
    <xf numFmtId="0" fontId="0" fillId="0" borderId="0" xfId="0" applyFont="1" applyBorder="1"/>
    <xf numFmtId="0" fontId="0" fillId="0" borderId="0" xfId="0" applyFont="1" applyBorder="1"/>
    <xf numFmtId="0" fontId="0" fillId="0" borderId="0" xfId="0" applyFont="1" applyBorder="1"/>
    <xf numFmtId="0" fontId="0" fillId="0" borderId="0" xfId="0" applyFont="1" applyBorder="1"/>
    <xf numFmtId="0" fontId="0" fillId="0" borderId="0" xfId="0" applyFont="1" applyBorder="1"/>
    <xf numFmtId="0" fontId="0" fillId="0" borderId="0" xfId="0" applyFont="1" applyBorder="1"/>
    <xf numFmtId="0" fontId="0" fillId="0" borderId="0" xfId="0" applyFont="1" applyBorder="1"/>
    <xf numFmtId="0" fontId="0" fillId="0" borderId="0" xfId="0" applyFont="1" applyBorder="1"/>
    <xf numFmtId="0" fontId="0" fillId="0" borderId="0" xfId="0" applyFont="1" applyBorder="1"/>
    <xf numFmtId="0" fontId="0" fillId="0" borderId="0" xfId="0" applyFont="1" applyBorder="1"/>
    <xf numFmtId="0" fontId="0" fillId="0" borderId="0" xfId="0" applyFont="1" applyBorder="1"/>
    <xf numFmtId="0" fontId="0" fillId="0" borderId="0" xfId="0" applyFont="1" applyBorder="1"/>
    <xf numFmtId="0" fontId="0" fillId="0" borderId="0" xfId="0"/>
    <xf numFmtId="4" fontId="0" fillId="0" borderId="0" xfId="0" applyNumberFormat="1"/>
    <xf numFmtId="4" fontId="1" fillId="0" borderId="1" xfId="0" applyNumberFormat="1" applyFont="1" applyBorder="1"/>
    <xf numFmtId="4" fontId="1" fillId="0" borderId="2" xfId="0" applyNumberFormat="1" applyFont="1" applyBorder="1"/>
    <xf numFmtId="4" fontId="8" fillId="0" borderId="1" xfId="0" applyNumberFormat="1" applyFont="1" applyBorder="1"/>
    <xf numFmtId="4" fontId="8" fillId="0" borderId="1" xfId="0" quotePrefix="1" applyNumberFormat="1" applyFont="1" applyBorder="1" applyAlignment="1">
      <alignment horizontal="right"/>
    </xf>
    <xf numFmtId="4" fontId="8" fillId="0" borderId="0" xfId="0" applyNumberFormat="1" applyFont="1" applyBorder="1" applyAlignment="1">
      <alignment horizontal="right"/>
    </xf>
    <xf numFmtId="4" fontId="8" fillId="0" borderId="0" xfId="0" applyNumberFormat="1" applyFont="1" applyBorder="1"/>
    <xf numFmtId="4" fontId="33" fillId="0" borderId="0" xfId="0" applyNumberFormat="1" applyFont="1" applyFill="1" applyBorder="1"/>
    <xf numFmtId="4" fontId="33" fillId="0" borderId="0" xfId="0" applyNumberFormat="1" applyFont="1" applyFill="1" applyBorder="1" applyAlignment="1">
      <alignment horizontal="right"/>
    </xf>
    <xf numFmtId="4" fontId="1" fillId="0" borderId="0" xfId="0" applyNumberFormat="1" applyFont="1" applyFill="1" applyBorder="1"/>
    <xf numFmtId="4" fontId="34" fillId="3" borderId="5" xfId="0" applyNumberFormat="1" applyFont="1" applyFill="1" applyBorder="1"/>
    <xf numFmtId="4" fontId="12" fillId="0" borderId="5" xfId="0" applyNumberFormat="1" applyFont="1" applyFill="1" applyBorder="1"/>
    <xf numFmtId="4" fontId="34" fillId="0" borderId="5" xfId="0" applyNumberFormat="1" applyFont="1" applyFill="1" applyBorder="1"/>
    <xf numFmtId="4" fontId="0" fillId="0" borderId="0" xfId="0" applyNumberFormat="1" applyFill="1"/>
    <xf numFmtId="0" fontId="0" fillId="0" borderId="0" xfId="0"/>
    <xf numFmtId="0" fontId="0" fillId="0" borderId="0" xfId="0" applyFont="1"/>
    <xf numFmtId="0" fontId="0" fillId="0" borderId="0" xfId="0"/>
    <xf numFmtId="0" fontId="8" fillId="0" borderId="20" xfId="44" applyFont="1" applyFill="1" applyBorder="1" applyAlignment="1"/>
    <xf numFmtId="0" fontId="8" fillId="0" borderId="18" xfId="44" applyFont="1" applyFill="1" applyBorder="1" applyAlignment="1"/>
    <xf numFmtId="4" fontId="8" fillId="0" borderId="18" xfId="44" applyNumberFormat="1" applyFont="1" applyFill="1" applyBorder="1" applyAlignment="1"/>
    <xf numFmtId="0" fontId="8" fillId="0" borderId="21" xfId="44" applyFont="1" applyFill="1" applyBorder="1" applyAlignment="1"/>
    <xf numFmtId="0" fontId="8" fillId="0" borderId="22" xfId="44" applyFont="1" applyFill="1" applyBorder="1" applyAlignment="1"/>
    <xf numFmtId="0" fontId="8" fillId="0" borderId="19" xfId="44" applyFont="1" applyFill="1" applyBorder="1" applyAlignment="1"/>
    <xf numFmtId="4" fontId="8" fillId="0" borderId="19" xfId="44" applyNumberFormat="1" applyFont="1" applyFill="1" applyBorder="1" applyAlignment="1"/>
    <xf numFmtId="3" fontId="36" fillId="0" borderId="18" xfId="44" applyNumberFormat="1" applyFont="1" applyFill="1" applyBorder="1" applyAlignment="1">
      <alignment horizontal="right"/>
    </xf>
    <xf numFmtId="4" fontId="0" fillId="3" borderId="0" xfId="0" applyNumberFormat="1" applyFill="1"/>
    <xf numFmtId="0" fontId="37" fillId="0" borderId="1" xfId="0" applyFont="1" applyBorder="1"/>
    <xf numFmtId="0" fontId="38" fillId="0" borderId="1" xfId="0" applyFont="1" applyBorder="1"/>
    <xf numFmtId="0" fontId="39" fillId="0" borderId="0" xfId="0" applyFont="1" applyFill="1" applyBorder="1" applyAlignment="1">
      <alignment horizontal="left"/>
    </xf>
    <xf numFmtId="0" fontId="39" fillId="0" borderId="0" xfId="0" applyFont="1" applyFill="1" applyBorder="1"/>
    <xf numFmtId="4" fontId="39" fillId="0" borderId="0" xfId="0" applyNumberFormat="1" applyFont="1" applyFill="1" applyBorder="1"/>
    <xf numFmtId="4" fontId="38" fillId="0" borderId="1" xfId="0" applyNumberFormat="1" applyFont="1" applyBorder="1"/>
    <xf numFmtId="0" fontId="3" fillId="0" borderId="0" xfId="0" applyFont="1" applyFill="1"/>
    <xf numFmtId="0" fontId="0" fillId="0" borderId="1" xfId="0" applyFont="1" applyBorder="1"/>
    <xf numFmtId="4" fontId="31" fillId="0" borderId="0" xfId="0" applyNumberFormat="1" applyFont="1" applyFill="1"/>
    <xf numFmtId="4" fontId="0" fillId="0" borderId="0" xfId="0" applyNumberFormat="1" applyFont="1"/>
    <xf numFmtId="4" fontId="31" fillId="0" borderId="0" xfId="0" applyNumberFormat="1" applyFont="1"/>
  </cellXfs>
  <cellStyles count="45">
    <cellStyle name="20% - Accent1" xfId="18" builtinId="30" customBuiltin="1"/>
    <cellStyle name="20% - Accent2" xfId="21" builtinId="34" customBuiltin="1"/>
    <cellStyle name="20% - Accent3" xfId="24" builtinId="38" customBuiltin="1"/>
    <cellStyle name="20% - Accent4" xfId="27" builtinId="42" customBuiltin="1"/>
    <cellStyle name="20% - Accent5" xfId="30" builtinId="46" customBuiltin="1"/>
    <cellStyle name="20% - Accent6" xfId="33" builtinId="50" customBuiltin="1"/>
    <cellStyle name="40% - Accent1" xfId="19" builtinId="31" customBuiltin="1"/>
    <cellStyle name="40% - Accent2" xfId="22" builtinId="35" customBuiltin="1"/>
    <cellStyle name="40% - Accent3" xfId="25" builtinId="39" customBuiltin="1"/>
    <cellStyle name="40% - Accent4" xfId="28" builtinId="43" customBuiltin="1"/>
    <cellStyle name="40% - Accent5" xfId="31" builtinId="47" customBuiltin="1"/>
    <cellStyle name="40% - Accent6" xfId="34" builtinId="51" customBuiltin="1"/>
    <cellStyle name="60% - Accent1 2" xfId="37"/>
    <cellStyle name="60% - Accent2 2" xfId="38"/>
    <cellStyle name="60% - Accent3 2" xfId="39"/>
    <cellStyle name="60% - Accent4 2" xfId="40"/>
    <cellStyle name="60% - Accent5 2" xfId="41"/>
    <cellStyle name="60% - Accent6 2" xfId="42"/>
    <cellStyle name="Accent1" xfId="17" builtinId="29" customBuiltin="1"/>
    <cellStyle name="Accent2" xfId="20" builtinId="33" customBuiltin="1"/>
    <cellStyle name="Accent3" xfId="23" builtinId="37" customBuiltin="1"/>
    <cellStyle name="Accent4" xfId="26" builtinId="41" customBuiltin="1"/>
    <cellStyle name="Accent5" xfId="29" builtinId="45" customBuiltin="1"/>
    <cellStyle name="Accent6" xfId="32" builtinId="49" customBuiltin="1"/>
    <cellStyle name="Berekening" xfId="10" builtinId="22" customBuiltin="1"/>
    <cellStyle name="Controlecel" xfId="12" builtinId="23" customBuiltin="1"/>
    <cellStyle name="Gekoppelde cel" xfId="11" builtinId="24" customBuiltin="1"/>
    <cellStyle name="Goed" xfId="6" builtinId="26" customBuiltin="1"/>
    <cellStyle name="Invoer" xfId="8" builtinId="20" customBuiltin="1"/>
    <cellStyle name="Komma 2" xfId="1"/>
    <cellStyle name="Komma 2 2" xfId="43"/>
    <cellStyle name="Kop 1" xfId="2" builtinId="16" customBuiltin="1"/>
    <cellStyle name="Kop 2" xfId="3" builtinId="17" customBuiltin="1"/>
    <cellStyle name="Kop 3" xfId="4" builtinId="18" customBuiltin="1"/>
    <cellStyle name="Kop 4" xfId="5" builtinId="19" customBuiltin="1"/>
    <cellStyle name="Neutraal 2" xfId="36"/>
    <cellStyle name="Normal_1c" xfId="44"/>
    <cellStyle name="Notitie" xfId="14" builtinId="10" customBuiltin="1"/>
    <cellStyle name="Ongeldig" xfId="7" builtinId="27" customBuiltin="1"/>
    <cellStyle name="Standaard" xfId="0" builtinId="0"/>
    <cellStyle name="Titel 2" xfId="35"/>
    <cellStyle name="Totaal" xfId="16" builtinId="25" customBuiltin="1"/>
    <cellStyle name="Uitvoer" xfId="9" builtinId="21" customBuiltin="1"/>
    <cellStyle name="Verklarende tekst" xfId="15" builtinId="53" customBuiltin="1"/>
    <cellStyle name="Waarschuwingstekst" xfId="13" builtinId="11" customBuiltin="1"/>
  </cellStyles>
  <dxfs count="241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4" formatCode="#,##0.00"/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4" formatCode="#,##0.00"/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numFmt numFmtId="4" formatCode="#,##0.00"/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numFmt numFmtId="4" formatCode="#,##0.00"/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numFmt numFmtId="4" formatCode="#,##0.00"/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numFmt numFmtId="4" formatCode="#,##0.00"/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numFmt numFmtId="4" formatCode="#,##0.00"/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border outline="0">
        <top style="thin">
          <color rgb="FF000000"/>
        </top>
      </border>
    </dxf>
    <dxf>
      <border outline="0">
        <top style="thin">
          <color rgb="FF000000"/>
        </top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numFmt numFmtId="4" formatCode="#,##0.00"/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border diagonalUp="0" diagonalDown="0" outline="0">
        <left/>
        <right/>
        <top style="thin">
          <color theme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numFmt numFmtId="4" formatCode="#,##0.00"/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numFmt numFmtId="4" formatCode="#,##0.00"/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numFmt numFmtId="4" formatCode="#,##0.00"/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numFmt numFmtId="4" formatCode="#,##0.00"/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/>
        <right/>
        <top style="thin">
          <color theme="1"/>
        </top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fill>
        <patternFill patternType="none">
          <fgColor indexed="64"/>
          <bgColor indexed="65"/>
        </patternFill>
      </fill>
    </dxf>
    <dxf>
      <border outline="0">
        <top style="thin">
          <color theme="1"/>
        </top>
      </border>
    </dxf>
    <dxf>
      <border outline="0">
        <top style="thin">
          <color theme="1"/>
        </top>
        <bottom style="thin">
          <color theme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fill>
        <patternFill patternType="none">
          <fgColor indexed="64"/>
          <bgColor indexed="65"/>
        </patternFill>
      </fill>
    </dxf>
    <dxf>
      <border outline="0">
        <bottom style="thin">
          <color theme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border diagonalUp="0" diagonalDown="0" outline="0">
        <left/>
        <right/>
        <top style="thin">
          <color theme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border diagonalUp="0" diagonalDown="0">
        <left/>
        <right/>
        <top style="thin">
          <color theme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border diagonalUp="0" diagonalDown="0" outline="0">
        <left/>
        <right/>
        <top style="thin">
          <color theme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border diagonalUp="0" diagonalDown="0" outline="0">
        <left/>
        <right/>
        <top style="thin">
          <color theme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border diagonalUp="0" diagonalDown="0" outline="0">
        <left/>
        <right/>
        <top style="thin">
          <color theme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border diagonalUp="0" diagonalDown="0" outline="0">
        <left/>
        <right/>
        <top style="thin">
          <color theme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border diagonalUp="0" diagonalDown="0" outline="0">
        <left/>
        <right/>
        <top style="thin">
          <color theme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border diagonalUp="0" diagonalDown="0" outline="0">
        <left/>
        <right/>
        <top style="thin">
          <color theme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border diagonalUp="0" diagonalDown="0" outline="0">
        <left/>
        <right/>
        <top style="thin">
          <color theme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border diagonalUp="0" diagonalDown="0" outline="0">
        <left/>
        <right/>
        <top style="thin">
          <color theme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border diagonalUp="0" diagonalDown="0" outline="0">
        <left/>
        <right/>
        <top style="thin">
          <color theme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border diagonalUp="0" diagonalDown="0" outline="0">
        <left/>
        <right/>
        <top style="thin">
          <color theme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border diagonalUp="0" diagonalDown="0" outline="0">
        <left/>
        <right/>
        <top style="thin">
          <color theme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border diagonalUp="0" diagonalDown="0" outline="0">
        <left/>
        <right/>
        <top style="thin">
          <color theme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 outline="0">
        <left/>
        <right/>
        <top style="thin">
          <color theme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 outline="0">
        <left/>
        <right/>
        <top style="thin">
          <color theme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 outline="0">
        <left/>
        <right/>
        <top style="thin">
          <color theme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/>
        <right/>
        <top style="thin">
          <color theme="1"/>
        </top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scheme val="minor"/>
      </font>
      <border diagonalUp="0" diagonalDown="0" outline="0">
        <left/>
        <right/>
        <top style="thin">
          <color theme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scheme val="minor"/>
      </font>
      <border diagonalUp="0" diagonalDown="0">
        <left/>
        <right/>
        <top style="thin">
          <color theme="1"/>
        </top>
        <bottom/>
        <vertical/>
        <horizontal/>
      </border>
    </dxf>
    <dxf>
      <border outline="0">
        <top style="thin">
          <color theme="1"/>
        </top>
      </border>
    </dxf>
    <dxf>
      <border outline="0">
        <top style="thin">
          <color theme="1"/>
        </top>
        <bottom style="thin">
          <color theme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border outline="0">
        <bottom style="thin">
          <color theme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border diagonalUp="0" diagonalDown="0">
        <left/>
        <right/>
        <top style="thin">
          <color theme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border diagonalUp="0" diagonalDown="0" outline="0">
        <left/>
        <right/>
        <top style="thin">
          <color theme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border diagonalUp="0" diagonalDown="0" outline="0">
        <left/>
        <right/>
        <top style="thin">
          <color theme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border diagonalUp="0" diagonalDown="0" outline="0">
        <left/>
        <right/>
        <top style="thin">
          <color theme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border diagonalUp="0" diagonalDown="0" outline="0">
        <left/>
        <right/>
        <top style="thin">
          <color theme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border diagonalUp="0" diagonalDown="0" outline="0">
        <left/>
        <right/>
        <top style="thin">
          <color theme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border diagonalUp="0" diagonalDown="0" outline="0">
        <left/>
        <right/>
        <top style="thin">
          <color theme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 outline="0">
        <left/>
        <right/>
        <top style="thin">
          <color theme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/>
        <right/>
        <top style="thin">
          <color theme="1"/>
        </top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scheme val="minor"/>
      </font>
      <border diagonalUp="0" diagonalDown="0">
        <left/>
        <right/>
        <top style="thin">
          <color theme="1"/>
        </top>
        <bottom/>
        <vertical/>
        <horizontal/>
      </border>
    </dxf>
    <dxf>
      <border outline="0">
        <top style="thin">
          <color theme="1"/>
        </top>
      </border>
    </dxf>
    <dxf>
      <border outline="0">
        <top style="thin">
          <color theme="1"/>
        </top>
        <bottom style="thin">
          <color theme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border outline="0">
        <bottom style="thin">
          <color theme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border diagonalUp="0" diagonalDown="0" outline="0">
        <left/>
        <right/>
        <top style="thin">
          <color theme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border diagonalUp="0" diagonalDown="0">
        <left/>
        <right/>
        <top style="thin">
          <color theme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border diagonalUp="0" diagonalDown="0" outline="0">
        <left/>
        <right/>
        <top style="thin">
          <color theme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border diagonalUp="0" diagonalDown="0" outline="0">
        <left/>
        <right/>
        <top style="thin">
          <color theme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border diagonalUp="0" diagonalDown="0" outline="0">
        <left/>
        <right/>
        <top style="thin">
          <color theme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border diagonalUp="0" diagonalDown="0" outline="0">
        <left/>
        <right/>
        <top style="thin">
          <color theme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border diagonalUp="0" diagonalDown="0" outline="0">
        <left/>
        <right/>
        <top style="thin">
          <color theme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border diagonalUp="0" diagonalDown="0" outline="0">
        <left/>
        <right/>
        <top style="thin">
          <color theme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border diagonalUp="0" diagonalDown="0" outline="0">
        <left/>
        <right/>
        <top style="thin">
          <color theme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border diagonalUp="0" diagonalDown="0" outline="0">
        <left/>
        <right/>
        <top style="thin">
          <color theme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border diagonalUp="0" diagonalDown="0" outline="0">
        <left/>
        <right/>
        <top style="thin">
          <color theme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border diagonalUp="0" diagonalDown="0" outline="0">
        <left/>
        <right/>
        <top style="thin">
          <color theme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border diagonalUp="0" diagonalDown="0" outline="0">
        <left/>
        <right/>
        <top style="thin">
          <color theme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border diagonalUp="0" diagonalDown="0" outline="0">
        <left/>
        <right/>
        <top style="thin">
          <color theme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 outline="0">
        <left/>
        <right/>
        <top style="thin">
          <color theme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 outline="0">
        <left/>
        <right/>
        <top style="thin">
          <color theme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 outline="0">
        <left/>
        <right/>
        <top style="thin">
          <color theme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/>
        <right/>
        <top style="thin">
          <color theme="1"/>
        </top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scheme val="minor"/>
      </font>
      <border diagonalUp="0" diagonalDown="0" outline="0">
        <left/>
        <right/>
        <top style="thin">
          <color theme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scheme val="minor"/>
      </font>
      <border diagonalUp="0" diagonalDown="0">
        <left/>
        <right/>
        <top style="thin">
          <color theme="1"/>
        </top>
        <bottom/>
        <vertical/>
        <horizontal/>
      </border>
    </dxf>
    <dxf>
      <border outline="0">
        <top style="thin">
          <color theme="1"/>
        </top>
      </border>
    </dxf>
    <dxf>
      <border outline="0">
        <top style="thin">
          <color theme="1"/>
        </top>
        <bottom style="thin">
          <color theme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border outline="0">
        <bottom style="thin">
          <color theme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numFmt numFmtId="4" formatCode="#,##0.00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4" formatCode="#,##0.00"/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4" formatCode="#,##0.00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4" formatCode="#,##0.00"/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numFmt numFmtId="4" formatCode="#,##0.00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numFmt numFmtId="4" formatCode="#,##0.00"/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numFmt numFmtId="4" formatCode="#,##0.00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numFmt numFmtId="4" formatCode="#,##0.00"/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numFmt numFmtId="4" formatCode="#,##0.00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numFmt numFmtId="4" formatCode="#,##0.00"/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numFmt numFmtId="4" formatCode="#,##0.00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numFmt numFmtId="4" formatCode="#,##0.00"/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numFmt numFmtId="4" formatCode="#,##0.00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numFmt numFmtId="4" formatCode="#,##0.00"/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fill>
        <patternFill patternType="none">
          <fgColor indexed="64"/>
          <bgColor indexed="65"/>
        </patternFill>
      </fill>
    </dxf>
    <dxf>
      <border outline="0">
        <top style="thin">
          <color rgb="FF000000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numFmt numFmtId="4" formatCode="#,##0.00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numFmt numFmtId="4" formatCode="#,##0.00"/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numFmt numFmtId="4" formatCode="#,##0.00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numFmt numFmtId="4" formatCode="#,##0.00"/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numFmt numFmtId="4" formatCode="#,##0.00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numFmt numFmtId="4" formatCode="#,##0.00"/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numFmt numFmtId="4" formatCode="#,##0.00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numFmt numFmtId="4" formatCode="#,##0.00"/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numFmt numFmtId="4" formatCode="#,##0.00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numFmt numFmtId="4" formatCode="#,##0.00"/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numFmt numFmtId="4" formatCode="#,##0.00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numFmt numFmtId="4" formatCode="#,##0.00"/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numFmt numFmtId="4" formatCode="#,##0.00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numFmt numFmtId="4" formatCode="#,##0.00"/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border outline="0">
        <top style="thin">
          <color theme="1"/>
        </top>
      </border>
    </dxf>
    <dxf>
      <border outline="0">
        <top style="thin">
          <color theme="1"/>
        </top>
        <bottom style="thin">
          <color theme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fill>
        <patternFill patternType="none">
          <fgColor indexed="64"/>
          <bgColor indexed="65"/>
        </patternFill>
      </fill>
    </dxf>
    <dxf>
      <border outline="0">
        <bottom style="thin">
          <color theme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numFmt numFmtId="4" formatCode="#,##0.00"/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numFmt numFmtId="4" formatCode="#,##0.00"/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numFmt numFmtId="4" formatCode="#,##0.00"/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numFmt numFmtId="4" formatCode="#,##0.00"/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numFmt numFmtId="4" formatCode="#,##0.00"/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numFmt numFmtId="4" formatCode="#,##0.00"/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numFmt numFmtId="4" formatCode="#,##0.00"/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numFmt numFmtId="4" formatCode="#,##0.00"/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numFmt numFmtId="4" formatCode="#,##0.00"/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numFmt numFmtId="4" formatCode="#,##0.00"/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numFmt numFmtId="4" formatCode="#,##0.00"/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numFmt numFmtId="4" formatCode="#,##0.00"/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numFmt numFmtId="4" formatCode="#,##0.00"/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numFmt numFmtId="4" formatCode="#,##0.00"/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 outline="0">
        <left/>
        <right/>
        <top style="thin">
          <color theme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 outline="0">
        <left/>
        <right/>
        <top style="thin">
          <color theme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scheme val="none"/>
      </font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scheme val="none"/>
      </font>
      <fill>
        <patternFill patternType="none">
          <fgColor indexed="64"/>
          <bgColor indexed="65"/>
        </patternFill>
      </fill>
    </dxf>
    <dxf>
      <border outline="0">
        <top style="thin">
          <color rgb="FF000000"/>
        </top>
      </border>
    </dxf>
    <dxf>
      <border outline="0">
        <top style="thin">
          <color rgb="FF000000"/>
        </top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fill>
        <patternFill patternType="none">
          <fgColor indexed="64"/>
          <bgColor indexed="65"/>
        </patternFill>
      </fill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 outline="0">
        <left/>
        <right/>
        <top style="thin">
          <color theme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/>
        <right/>
        <top style="thin">
          <color theme="1"/>
        </top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 outline="0">
        <left/>
        <right/>
        <top style="thin">
          <color theme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/>
        <right/>
        <top style="thin">
          <color theme="1"/>
        </top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 outline="0">
        <left/>
        <right/>
        <top style="thin">
          <color theme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/>
        <right/>
        <top style="thin">
          <color theme="1"/>
        </top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 outline="0">
        <left/>
        <right/>
        <top style="thin">
          <color theme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/>
        <right/>
        <top style="thin">
          <color theme="1"/>
        </top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 outline="0">
        <left/>
        <right/>
        <top style="thin">
          <color theme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/>
        <right/>
        <top style="thin">
          <color theme="1"/>
        </top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 outline="0">
        <left/>
        <right/>
        <top style="thin">
          <color theme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/>
        <right/>
        <top style="thin">
          <color theme="1"/>
        </top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 outline="0">
        <left/>
        <right/>
        <top style="thin">
          <color theme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/>
        <right/>
        <top style="thin">
          <color theme="1"/>
        </top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 outline="0">
        <left/>
        <right/>
        <top style="thin">
          <color theme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/>
        <right/>
        <top style="thin">
          <color theme="1"/>
        </top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 outline="0">
        <left/>
        <right/>
        <top style="thin">
          <color theme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/>
        <right/>
        <top style="thin">
          <color theme="1"/>
        </top>
        <bottom/>
        <vertical/>
        <horizontal/>
      </border>
    </dxf>
    <dxf>
      <border outline="0">
        <top style="thin">
          <color theme="1"/>
        </top>
      </border>
    </dxf>
    <dxf>
      <border outline="0">
        <top style="thin">
          <color theme="1"/>
        </top>
        <bottom style="thin">
          <color theme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border outline="0">
        <bottom style="thin">
          <color theme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scheme val="minor"/>
      </font>
      <border diagonalUp="0" diagonalDown="0" outline="0">
        <left/>
        <right/>
        <top style="thin">
          <color theme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scheme val="minor"/>
      </font>
      <border diagonalUp="0" diagonalDown="0">
        <left/>
        <right/>
        <top style="thin">
          <color theme="1"/>
        </top>
        <bottom/>
        <vertical/>
        <horizontal/>
      </border>
    </dxf>
    <dxf>
      <border outline="0">
        <top style="thin">
          <color theme="1"/>
        </top>
      </border>
    </dxf>
    <dxf>
      <border outline="0">
        <top style="thin">
          <color theme="1"/>
        </top>
        <bottom style="thin">
          <color theme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border outline="0">
        <bottom style="thin">
          <color theme="1"/>
        </bottom>
      </border>
    </dxf>
    <dxf>
      <font>
        <color rgb="FF9C0006"/>
      </font>
      <fill>
        <patternFill>
          <bgColor rgb="FFFFC7CE"/>
        </patternFill>
      </fill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/>
        <right/>
        <top style="thin">
          <color theme="1"/>
        </top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/>
        <right/>
        <top style="thin">
          <color theme="1"/>
        </top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/>
        <right/>
        <top style="thin">
          <color theme="1"/>
        </top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/>
        <right/>
        <top style="thin">
          <color theme="1"/>
        </top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/>
        <right/>
        <top style="thin">
          <color theme="1"/>
        </top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/>
        <right/>
        <top style="thin">
          <color theme="1"/>
        </top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/>
        <right/>
        <top style="thin">
          <color theme="1"/>
        </top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/>
        <right/>
        <top style="thin">
          <color theme="1"/>
        </top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/>
        <right/>
        <top style="thin">
          <color theme="1"/>
        </top>
        <bottom/>
        <vertical/>
        <horizontal/>
      </border>
    </dxf>
    <dxf>
      <border outline="0">
        <top style="thin">
          <color theme="1"/>
        </top>
      </border>
    </dxf>
    <dxf>
      <border outline="0">
        <top style="thin">
          <color theme="1"/>
        </top>
        <bottom style="thin">
          <color theme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border outline="0">
        <bottom style="thin">
          <color theme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3" name="Tabel3" displayName="Tabel3" ref="A1:I2" totalsRowShown="0" headerRowDxfId="240" dataDxfId="238" headerRowBorderDxfId="239" tableBorderDxfId="237" totalsRowBorderDxfId="236">
  <autoFilter ref="A1:I2"/>
  <tableColumns count="9">
    <tableColumn id="1" name="Werkgeversorganisatie / werknemersorganisatie" dataDxfId="235"/>
    <tableColumn id="2" name="Entiteit" dataDxfId="234"/>
    <tableColumn id="3" name="Aard subsidie" dataDxfId="233"/>
    <tableColumn id="4" name="Toegekend bedrag 2012" dataDxfId="232"/>
    <tableColumn id="5" name="Toegekend bedrag 2013" dataDxfId="231"/>
    <tableColumn id="6" name="Toegekend bedrag 2014" dataDxfId="230"/>
    <tableColumn id="7" name="Toegekend bedrag 2015" dataDxfId="229"/>
    <tableColumn id="8" name="Toegekend bedrag 2016" dataDxfId="228"/>
    <tableColumn id="9" name="Toegekend bedrag 2017" dataDxfId="227"/>
  </tableColumns>
  <tableStyleInfo name="TableStyleLight1" showFirstColumn="0" showLastColumn="0" showRowStripes="1" showColumnStripes="0"/>
</table>
</file>

<file path=xl/tables/table10.xml><?xml version="1.0" encoding="utf-8"?>
<table xmlns="http://schemas.openxmlformats.org/spreadsheetml/2006/main" id="12" name="Tabel12" displayName="Tabel12" ref="A1:J9" totalsRowShown="0" dataDxfId="52" headerRowBorderDxfId="53" tableBorderDxfId="51" totalsRowBorderDxfId="50">
  <autoFilter ref="A1:J9"/>
  <sortState ref="A2:I7">
    <sortCondition ref="B2:B7"/>
  </sortState>
  <tableColumns count="10">
    <tableColumn id="1" name="Werkgeversorganisatie / werknemersorganisatie" dataDxfId="49" totalsRowDxfId="48"/>
    <tableColumn id="2" name="Entiteit" dataDxfId="47" totalsRowDxfId="46"/>
    <tableColumn id="3" name="Aard subsidie" dataDxfId="45" totalsRowDxfId="44"/>
    <tableColumn id="4" name="Toegekend bedrag 2012" dataDxfId="43" totalsRowDxfId="42"/>
    <tableColumn id="5" name="Toegekend bedrag 2013" dataDxfId="41" totalsRowDxfId="40"/>
    <tableColumn id="6" name="Toegekend bedrag 2014" dataDxfId="39" totalsRowDxfId="38"/>
    <tableColumn id="7" name="Toegekend bedrag 2015" dataDxfId="37" totalsRowDxfId="36"/>
    <tableColumn id="8" name="Toegekend bedrag 2016" dataDxfId="35" totalsRowDxfId="34"/>
    <tableColumn id="9" name="Toegekend bedrag 2017" dataDxfId="33" totalsRowDxfId="32"/>
    <tableColumn id="10" name="Toegekend bedrag 2018" dataDxfId="31" totalsRowDxfId="30"/>
  </tableColumns>
  <tableStyleInfo name="TableStyleLight1" showFirstColumn="0" showLastColumn="0" showRowStripes="1" showColumnStripes="0"/>
</table>
</file>

<file path=xl/tables/table11.xml><?xml version="1.0" encoding="utf-8"?>
<table xmlns="http://schemas.openxmlformats.org/spreadsheetml/2006/main" id="13" name="Tabel13" displayName="Tabel13" ref="A1:J16" totalsRowShown="0" headerRowDxfId="29" dataDxfId="27" headerRowBorderDxfId="28" tableBorderDxfId="26" totalsRowBorderDxfId="25">
  <autoFilter ref="A1:J16"/>
  <sortState ref="A2:I14">
    <sortCondition ref="B2:B14"/>
  </sortState>
  <tableColumns count="10">
    <tableColumn id="1" name="Werkgeversorganisatie / werknemersorganisatie" dataDxfId="24"/>
    <tableColumn id="2" name="Entiteit" dataDxfId="23"/>
    <tableColumn id="3" name="Aard subsidie" dataDxfId="22"/>
    <tableColumn id="4" name="Toegekend bedrag 2012" dataDxfId="21"/>
    <tableColumn id="5" name="Toegekend bedrag 2013" dataDxfId="20"/>
    <tableColumn id="6" name="Toegekend bedrag 2014" dataDxfId="19"/>
    <tableColumn id="7" name="Toegekend bedrag 2015" dataDxfId="18"/>
    <tableColumn id="8" name="Toegekend bedrag 2016" dataDxfId="17"/>
    <tableColumn id="9" name="Toegekend bedrag 2017" dataDxfId="16"/>
    <tableColumn id="10" name="Toegekend bedrag 2018" dataDxfId="15"/>
  </tableColumns>
  <tableStyleInfo name="TableStyleLight1" showFirstColumn="0" showLastColumn="0" showRowStripes="1" showColumnStripes="0"/>
</table>
</file>

<file path=xl/tables/table12.xml><?xml version="1.0" encoding="utf-8"?>
<table xmlns="http://schemas.openxmlformats.org/spreadsheetml/2006/main" id="14" name="Tabel14" displayName="Tabel14" ref="A1:J5" totalsRowShown="0" headerRowDxfId="14" dataDxfId="12" headerRowBorderDxfId="13" tableBorderDxfId="11" totalsRowBorderDxfId="10">
  <autoFilter ref="A1:J5"/>
  <tableColumns count="10">
    <tableColumn id="1" name="Werkgeversorganisatie / werknemersorganisatie" dataDxfId="9"/>
    <tableColumn id="2" name="Entiteit" dataDxfId="8"/>
    <tableColumn id="3" name="Aard subsidie" dataDxfId="7"/>
    <tableColumn id="4" name="Toegekend bedrag 2012" dataDxfId="6"/>
    <tableColumn id="5" name="Toegekend bedrag 2013" dataDxfId="5"/>
    <tableColumn id="6" name="Toegekend bedrag 2014" dataDxfId="4"/>
    <tableColumn id="7" name="Toegekend bedrag 2015" dataDxfId="3"/>
    <tableColumn id="8" name="Toegekend bedrag 2016" dataDxfId="2"/>
    <tableColumn id="9" name="Toegekend bedrag 2017" dataDxfId="1"/>
    <tableColumn id="10" name="Toegekend bedrag 2018" dataDxfId="0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1" name="Tabel1" displayName="Tabel1" ref="A1:J72" totalsRowShown="0">
  <autoFilter ref="A1:J72"/>
  <sortState ref="A2:I70">
    <sortCondition ref="B2:B70"/>
  </sortState>
  <tableColumns count="10">
    <tableColumn id="1" name="Werkgeversorganisatie / werknemersorganisatie"/>
    <tableColumn id="2" name="Entiteit"/>
    <tableColumn id="3" name="Aard subsidie"/>
    <tableColumn id="4" name="Toegekend bedrag 2012" dataDxfId="226" totalsRowDxfId="225"/>
    <tableColumn id="5" name="Toegekend bedrag 2013" dataDxfId="224" totalsRowDxfId="223"/>
    <tableColumn id="6" name="Toegekend bedrag 2014" dataDxfId="222" totalsRowDxfId="221"/>
    <tableColumn id="7" name="Toegekend bedrag 2015" dataDxfId="220" totalsRowDxfId="219"/>
    <tableColumn id="8" name="Toegekend bedrag 2016" dataDxfId="218" totalsRowDxfId="217"/>
    <tableColumn id="9" name="Toegekend bedrag 2017" dataDxfId="216" totalsRowDxfId="215"/>
    <tableColumn id="10" name="Toegekend bedrag 2018" dataDxfId="214" totalsRowDxfId="213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4" name="Tabel4" displayName="Tabel4" ref="A1:J146" totalsRowShown="0" dataDxfId="210" headerRowBorderDxfId="211" tableBorderDxfId="209" totalsRowBorderDxfId="208">
  <autoFilter ref="A1:J146"/>
  <sortState ref="A2:I45">
    <sortCondition ref="B2:B45"/>
  </sortState>
  <tableColumns count="10">
    <tableColumn id="1" name="Werkgeversorganisatie / werknemersorganisatie" dataDxfId="207" totalsRowDxfId="206"/>
    <tableColumn id="2" name="Entiteit" dataDxfId="205" totalsRowDxfId="204"/>
    <tableColumn id="3" name="Aard subsidie" dataDxfId="203" totalsRowDxfId="202"/>
    <tableColumn id="4" name="Toegekend bedrag 2012" dataDxfId="201" totalsRowDxfId="200"/>
    <tableColumn id="5" name="Toegekend bedrag 2013" dataDxfId="199" totalsRowDxfId="198"/>
    <tableColumn id="6" name="Toegekend bedrag 2014" dataDxfId="197" totalsRowDxfId="196"/>
    <tableColumn id="7" name="Toegekend bedrag 2015" dataDxfId="195" totalsRowDxfId="194"/>
    <tableColumn id="8" name="Toegekend bedrag 2016" dataDxfId="193" totalsRowDxfId="192"/>
    <tableColumn id="9" name="Toegekend bedrag 2017" dataDxfId="191" totalsRowDxfId="190"/>
    <tableColumn id="10" name="Toegekend bedrag 2018" dataDxfId="189" totalsRowDxfId="188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5" name="Tabel5" displayName="Tabel5" ref="A1:J10" totalsRowShown="0" headerRowDxfId="187" dataDxfId="185" headerRowBorderDxfId="186" tableBorderDxfId="184" totalsRowBorderDxfId="183">
  <autoFilter ref="A1:J10"/>
  <tableColumns count="10">
    <tableColumn id="1" name="Werkgeversorganisatie / werknemersorganisatie"/>
    <tableColumn id="2" name="Entiteit" dataDxfId="182" totalsRowDxfId="181"/>
    <tableColumn id="3" name="Aard subsidie" dataDxfId="180" totalsRowDxfId="179"/>
    <tableColumn id="4" name="Toegekend bedrag 2012" dataDxfId="178" totalsRowDxfId="177"/>
    <tableColumn id="5" name="Toegekend bedrag 2013" dataDxfId="176" totalsRowDxfId="175"/>
    <tableColumn id="6" name="Toegekend bedrag 2014" dataDxfId="174" totalsRowDxfId="173"/>
    <tableColumn id="7" name="Toegekend bedrag 2015" dataDxfId="172" totalsRowDxfId="171"/>
    <tableColumn id="8" name="Toegekend bedrag 2016" dataDxfId="170" totalsRowDxfId="169"/>
    <tableColumn id="9" name="Toegekend bedrag 2017" dataDxfId="168" totalsRowDxfId="167"/>
    <tableColumn id="10" name="Toegekend bedrag 2018" dataDxfId="166" totalsRowDxfId="165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id="6" name="Tabel6" displayName="Tabel6" ref="A1:J180" totalsRowShown="0" dataDxfId="163" headerRowBorderDxfId="164" tableBorderDxfId="162" totalsRowBorderDxfId="161">
  <autoFilter ref="A1:J180"/>
  <sortState ref="A2:I136">
    <sortCondition ref="B2:B136"/>
  </sortState>
  <tableColumns count="10">
    <tableColumn id="1" name="Werkgeversorganisatie / werknemersorganisatie" dataDxfId="160" totalsRowDxfId="159"/>
    <tableColumn id="2" name="Entiteit" dataDxfId="158" totalsRowDxfId="157"/>
    <tableColumn id="3" name="Aard subsidie" dataDxfId="156" totalsRowDxfId="155"/>
    <tableColumn id="4" name="Toegekend bedrag 2012" dataDxfId="154" totalsRowDxfId="153"/>
    <tableColumn id="5" name="Toegekend bedrag 2013" dataDxfId="152" totalsRowDxfId="151"/>
    <tableColumn id="6" name="Toegekend bedrag 2014" dataDxfId="150" totalsRowDxfId="149"/>
    <tableColumn id="7" name="Toegekend bedrag 2015" dataDxfId="148" totalsRowDxfId="147"/>
    <tableColumn id="8" name="Toegekend bedrag 2016" dataDxfId="146" totalsRowDxfId="145"/>
    <tableColumn id="9" name="Toegekend bedrag 2017" dataDxfId="144" totalsRowDxfId="143"/>
    <tableColumn id="10" name="Toegekend bedrag 2018" dataDxfId="142" totalsRowDxfId="141"/>
  </tableColumns>
  <tableStyleInfo name="TableStyleLight1" showFirstColumn="0" showLastColumn="0" showRowStripes="1" showColumnStripes="0"/>
</table>
</file>

<file path=xl/tables/table6.xml><?xml version="1.0" encoding="utf-8"?>
<table xmlns="http://schemas.openxmlformats.org/spreadsheetml/2006/main" id="7" name="Tabel7" displayName="Tabel7" ref="A1:J110" totalsRowCount="1" headerRowDxfId="140" dataDxfId="138" headerRowBorderDxfId="139" tableBorderDxfId="137" totalsRowBorderDxfId="136">
  <autoFilter ref="A1:J109"/>
  <sortState ref="A2:I96">
    <sortCondition ref="B2:B96"/>
  </sortState>
  <tableColumns count="10">
    <tableColumn id="1" name="Werkgeversorganisatie / werknemersorganisatie" dataDxfId="135" totalsRowDxfId="134"/>
    <tableColumn id="2" name="Entiteit" dataDxfId="133" totalsRowDxfId="132"/>
    <tableColumn id="3" name="Aard subsidie" dataDxfId="131" totalsRowDxfId="130"/>
    <tableColumn id="4" name="Toegekend bedrag 2012" dataDxfId="129" totalsRowDxfId="128"/>
    <tableColumn id="5" name="Toegekend bedrag 2013" dataDxfId="127" totalsRowDxfId="126"/>
    <tableColumn id="6" name="Toegekend bedrag 2014" dataDxfId="125" totalsRowDxfId="124"/>
    <tableColumn id="7" name="Toegekend bedrag 2015" dataDxfId="123" totalsRowDxfId="122"/>
    <tableColumn id="8" name="Toegekend bedrag 2016" dataDxfId="121" totalsRowDxfId="120"/>
    <tableColumn id="9" name="Toegekend bedrag 2017" totalsRowFunction="sum" dataDxfId="119" totalsRowDxfId="118"/>
    <tableColumn id="10" name="Toegekend bedrag 2018" totalsRowFunction="sum" dataDxfId="117" totalsRowDxfId="116"/>
  </tableColumns>
  <tableStyleInfo name="TableStyleLight1" showFirstColumn="0" showLastColumn="0" showRowStripes="1" showColumnStripes="0"/>
</table>
</file>

<file path=xl/tables/table7.xml><?xml version="1.0" encoding="utf-8"?>
<table xmlns="http://schemas.openxmlformats.org/spreadsheetml/2006/main" id="9" name="Tabel9" displayName="Tabel9" ref="A1:J805" totalsRowCount="1" headerRowDxfId="115" dataDxfId="114" tableBorderDxfId="113">
  <autoFilter ref="A1:J804"/>
  <sortState ref="A2:I1188">
    <sortCondition ref="B2:B1188"/>
  </sortState>
  <tableColumns count="10">
    <tableColumn id="1" name="Werkgeversorganisatie / werknemersorganisatie" dataDxfId="112" totalsRowDxfId="111"/>
    <tableColumn id="2" name="Entiteit" dataDxfId="110" totalsRowDxfId="109"/>
    <tableColumn id="3" name="Aard subsidie" dataDxfId="108" totalsRowDxfId="107"/>
    <tableColumn id="4" name="Toegekend bedrag 2012" dataDxfId="106" totalsRowDxfId="105"/>
    <tableColumn id="5" name="Toegekend bedrag 2013" dataDxfId="104" totalsRowDxfId="103"/>
    <tableColumn id="6" name="Toegekend bedrag 2014" dataDxfId="102" totalsRowDxfId="101"/>
    <tableColumn id="7" name="Toegekend bedrag 2015" dataDxfId="100" totalsRowDxfId="99"/>
    <tableColumn id="8" name="Toegekend bedrag 2016" dataDxfId="98" totalsRowDxfId="97"/>
    <tableColumn id="9" name="Toegekend bedrag 2017" dataDxfId="96" totalsRowDxfId="95"/>
    <tableColumn id="10" name="Toegekend bedrag 2018" dataDxfId="94" totalsRowDxfId="93"/>
  </tableColumns>
  <tableStyleInfo name="TableStyleLight1" showFirstColumn="0" showLastColumn="0" showRowStripes="1" showColumnStripes="0"/>
</table>
</file>

<file path=xl/tables/table8.xml><?xml version="1.0" encoding="utf-8"?>
<table xmlns="http://schemas.openxmlformats.org/spreadsheetml/2006/main" id="10" name="Tabel10" displayName="Tabel10" ref="A1:J43" totalsRowCount="1" dataDxfId="91" headerRowBorderDxfId="92" tableBorderDxfId="90" totalsRowBorderDxfId="89">
  <autoFilter ref="A1:J42"/>
  <sortState ref="A2:I29">
    <sortCondition ref="B2:B29"/>
  </sortState>
  <tableColumns count="10">
    <tableColumn id="1" name="Werkgeversorganisatie / werknemersorganisatie" dataDxfId="88" totalsRowDxfId="87"/>
    <tableColumn id="2" name="Entiteit" dataDxfId="86" totalsRowDxfId="85"/>
    <tableColumn id="3" name="Aard subsidie" dataDxfId="84" totalsRowDxfId="83"/>
    <tableColumn id="4" name="Toegekend bedrag 2012" dataDxfId="82" totalsRowDxfId="81"/>
    <tableColumn id="5" name="Toegekend bedrag 2013" dataDxfId="80" totalsRowDxfId="79"/>
    <tableColumn id="6" name="Toegekend bedrag 2014" dataDxfId="78" totalsRowDxfId="77"/>
    <tableColumn id="7" name="Toegekend bedrag 2015" dataDxfId="76" totalsRowDxfId="75"/>
    <tableColumn id="8" name="Toegekend bedrag 2016" dataDxfId="74" totalsRowDxfId="73"/>
    <tableColumn id="9" name="Toegekend bedrag 2017" totalsRowFunction="sum" dataDxfId="72" totalsRowDxfId="71"/>
    <tableColumn id="10" name="Toegekend bedrag 2018" totalsRowFunction="sum" dataDxfId="70" totalsRowDxfId="69"/>
  </tableColumns>
  <tableStyleInfo name="TableStyleLight1" showFirstColumn="0" showLastColumn="0" showRowStripes="1" showColumnStripes="0"/>
</table>
</file>

<file path=xl/tables/table9.xml><?xml version="1.0" encoding="utf-8"?>
<table xmlns="http://schemas.openxmlformats.org/spreadsheetml/2006/main" id="11" name="Tabel11" displayName="Tabel11" ref="A1:J37" totalsRowShown="0" headerRowDxfId="68" dataDxfId="66" headerRowBorderDxfId="67" tableBorderDxfId="65" totalsRowBorderDxfId="64">
  <autoFilter ref="A1:J37"/>
  <sortState ref="A2:I13">
    <sortCondition ref="B2:B13"/>
  </sortState>
  <tableColumns count="10">
    <tableColumn id="1" name="Werkgeversorganisatie / werknemersorganisatie" dataDxfId="63"/>
    <tableColumn id="2" name="Entiteit" dataDxfId="62"/>
    <tableColumn id="3" name="Aard subsidie" dataDxfId="61"/>
    <tableColumn id="4" name="Toegekend bedrag 2012" dataDxfId="60"/>
    <tableColumn id="5" name="Toegekend bedrag 2013" dataDxfId="59"/>
    <tableColumn id="6" name="Toegekend bedrag 2014" dataDxfId="58"/>
    <tableColumn id="7" name="Toegekend bedrag 2015" dataDxfId="57"/>
    <tableColumn id="8" name="Toegekend bedrag 2016" dataDxfId="56"/>
    <tableColumn id="9" name="Toegekend bedrag 2017" dataDxfId="55"/>
    <tableColumn id="10" name="Toegekend bedrag 2018" dataDxfId="54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table" Target="../tables/table1.xml"/><Relationship Id="rId1" Type="http://schemas.openxmlformats.org/officeDocument/2006/relationships/vmlDrawing" Target="../drawings/vmlDrawing1.v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table" Target="../tables/table10.xml"/><Relationship Id="rId1" Type="http://schemas.openxmlformats.org/officeDocument/2006/relationships/vmlDrawing" Target="../drawings/vmlDrawing10.v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1.xml"/><Relationship Id="rId2" Type="http://schemas.openxmlformats.org/officeDocument/2006/relationships/table" Target="../tables/table11.xml"/><Relationship Id="rId1" Type="http://schemas.openxmlformats.org/officeDocument/2006/relationships/vmlDrawing" Target="../drawings/vmlDrawing11.v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2.xml"/><Relationship Id="rId2" Type="http://schemas.openxmlformats.org/officeDocument/2006/relationships/table" Target="../tables/table12.xml"/><Relationship Id="rId1" Type="http://schemas.openxmlformats.org/officeDocument/2006/relationships/vmlDrawing" Target="../drawings/vmlDrawing12.v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3.xml"/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5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table" Target="../tables/table6.xml"/><Relationship Id="rId1" Type="http://schemas.openxmlformats.org/officeDocument/2006/relationships/vmlDrawing" Target="../drawings/vmlDrawing6.v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7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8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table" Target="../tables/table9.xml"/><Relationship Id="rId1" Type="http://schemas.openxmlformats.org/officeDocument/2006/relationships/vmlDrawing" Target="../drawings/vmlDrawing9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2"/>
  <sheetViews>
    <sheetView workbookViewId="0">
      <selection activeCell="A29" sqref="A29"/>
    </sheetView>
  </sheetViews>
  <sheetFormatPr defaultRowHeight="15" x14ac:dyDescent="0.25"/>
  <cols>
    <col min="1" max="1" width="45.28515625" bestFit="1" customWidth="1"/>
    <col min="2" max="2" width="9.85546875" customWidth="1"/>
    <col min="3" max="3" width="13.140625" bestFit="1" customWidth="1"/>
    <col min="4" max="8" width="22.28515625" bestFit="1" customWidth="1"/>
    <col min="9" max="9" width="24.5703125" bestFit="1" customWidth="1"/>
  </cols>
  <sheetData>
    <row r="1" spans="1:9" x14ac:dyDescent="0.25">
      <c r="A1" s="2" t="s">
        <v>0</v>
      </c>
      <c r="B1" s="2" t="s">
        <v>6</v>
      </c>
      <c r="C1" s="2" t="s">
        <v>18</v>
      </c>
      <c r="D1" s="2" t="s">
        <v>1</v>
      </c>
      <c r="E1" s="2" t="s">
        <v>2</v>
      </c>
      <c r="F1" s="2" t="s">
        <v>3</v>
      </c>
      <c r="G1" s="2" t="s">
        <v>4</v>
      </c>
      <c r="H1" s="2" t="s">
        <v>5</v>
      </c>
      <c r="I1" s="11" t="s">
        <v>264</v>
      </c>
    </row>
    <row r="2" spans="1:9" x14ac:dyDescent="0.25">
      <c r="A2" s="2" t="s">
        <v>21</v>
      </c>
      <c r="B2" s="2"/>
      <c r="C2" s="2"/>
      <c r="D2" s="2"/>
      <c r="E2" s="2"/>
      <c r="F2" s="2"/>
      <c r="G2" s="2"/>
      <c r="H2" s="2"/>
      <c r="I2" s="10"/>
    </row>
  </sheetData>
  <pageMargins left="0.7" right="0.7" top="0.75" bottom="0.75" header="0.3" footer="0.3"/>
  <legacyDrawing r:id="rId1"/>
  <tableParts count="1">
    <tablePart r:id="rId2"/>
  </tableParts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9"/>
  <sheetViews>
    <sheetView topLeftCell="E1" workbookViewId="0">
      <selection activeCell="B16" sqref="B16"/>
    </sheetView>
  </sheetViews>
  <sheetFormatPr defaultRowHeight="15" x14ac:dyDescent="0.25"/>
  <cols>
    <col min="1" max="1" width="47.7109375" bestFit="1" customWidth="1"/>
    <col min="2" max="2" width="45.140625" bestFit="1" customWidth="1"/>
    <col min="3" max="3" width="33" bestFit="1" customWidth="1"/>
    <col min="4" max="9" width="24.5703125" style="1" bestFit="1" customWidth="1"/>
    <col min="10" max="10" width="24" customWidth="1"/>
  </cols>
  <sheetData>
    <row r="1" spans="1:10" ht="14.45" x14ac:dyDescent="0.25">
      <c r="A1" t="s">
        <v>0</v>
      </c>
      <c r="B1" t="s">
        <v>6</v>
      </c>
      <c r="C1" t="s">
        <v>18</v>
      </c>
      <c r="D1" s="1" t="s">
        <v>1</v>
      </c>
      <c r="E1" s="1" t="s">
        <v>2</v>
      </c>
      <c r="F1" s="1" t="s">
        <v>3</v>
      </c>
      <c r="G1" s="1" t="s">
        <v>4</v>
      </c>
      <c r="H1" s="1" t="s">
        <v>5</v>
      </c>
      <c r="I1" s="1" t="s">
        <v>264</v>
      </c>
      <c r="J1" s="19" t="s">
        <v>410</v>
      </c>
    </row>
    <row r="2" spans="1:10" x14ac:dyDescent="0.25">
      <c r="A2" t="s">
        <v>256</v>
      </c>
      <c r="B2" t="s">
        <v>257</v>
      </c>
      <c r="C2" t="s">
        <v>258</v>
      </c>
      <c r="F2" s="1">
        <v>60000</v>
      </c>
      <c r="J2" s="22"/>
    </row>
    <row r="3" spans="1:10" x14ac:dyDescent="0.25">
      <c r="A3" t="s">
        <v>259</v>
      </c>
      <c r="B3" t="s">
        <v>257</v>
      </c>
      <c r="C3" t="s">
        <v>258</v>
      </c>
      <c r="D3" s="1">
        <v>96054</v>
      </c>
      <c r="J3" s="22"/>
    </row>
    <row r="4" spans="1:10" x14ac:dyDescent="0.25">
      <c r="A4" t="s">
        <v>260</v>
      </c>
      <c r="B4" t="s">
        <v>257</v>
      </c>
      <c r="C4" t="s">
        <v>258</v>
      </c>
      <c r="G4" s="1">
        <v>30000</v>
      </c>
      <c r="J4" s="22"/>
    </row>
    <row r="5" spans="1:10" x14ac:dyDescent="0.25">
      <c r="A5" t="s">
        <v>30</v>
      </c>
      <c r="B5" t="s">
        <v>313</v>
      </c>
      <c r="C5" t="s">
        <v>314</v>
      </c>
      <c r="H5" s="1">
        <v>84000</v>
      </c>
      <c r="J5" s="22"/>
    </row>
    <row r="6" spans="1:10" x14ac:dyDescent="0.25">
      <c r="A6" t="s">
        <v>315</v>
      </c>
      <c r="B6" t="s">
        <v>313</v>
      </c>
      <c r="C6" t="s">
        <v>314</v>
      </c>
      <c r="J6" s="22"/>
    </row>
    <row r="7" spans="1:10" x14ac:dyDescent="0.25">
      <c r="A7" t="s">
        <v>88</v>
      </c>
      <c r="B7" t="s">
        <v>316</v>
      </c>
      <c r="C7" t="s">
        <v>317</v>
      </c>
      <c r="H7" s="1">
        <v>9245</v>
      </c>
      <c r="J7" s="22"/>
    </row>
    <row r="8" spans="1:10" x14ac:dyDescent="0.25">
      <c r="A8" t="s">
        <v>404</v>
      </c>
      <c r="B8" t="s">
        <v>405</v>
      </c>
      <c r="D8" s="1">
        <v>114640</v>
      </c>
      <c r="E8" s="1">
        <v>114640</v>
      </c>
      <c r="F8" s="1">
        <v>109250</v>
      </c>
      <c r="G8" s="1">
        <v>109250</v>
      </c>
      <c r="H8" s="1">
        <v>111225.5</v>
      </c>
      <c r="J8" s="22"/>
    </row>
    <row r="9" spans="1:10" x14ac:dyDescent="0.25">
      <c r="A9" t="s">
        <v>251</v>
      </c>
      <c r="B9" t="s">
        <v>405</v>
      </c>
      <c r="D9" s="1">
        <v>114640</v>
      </c>
      <c r="E9" s="1">
        <v>114640</v>
      </c>
      <c r="F9" s="1">
        <v>109250</v>
      </c>
      <c r="G9" s="1">
        <v>109250</v>
      </c>
      <c r="H9" s="1">
        <v>111225.5</v>
      </c>
      <c r="J9" s="22"/>
    </row>
  </sheetData>
  <pageMargins left="0.7" right="0.7" top="0.75" bottom="0.75" header="0.3" footer="0.3"/>
  <legacyDrawing r:id="rId1"/>
  <tableParts count="1">
    <tablePart r:id="rId2"/>
  </tableParts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16"/>
  <sheetViews>
    <sheetView topLeftCell="F1" workbookViewId="0">
      <selection activeCell="I19" sqref="I19"/>
    </sheetView>
  </sheetViews>
  <sheetFormatPr defaultRowHeight="15" x14ac:dyDescent="0.25"/>
  <cols>
    <col min="1" max="1" width="47.7109375" bestFit="1" customWidth="1"/>
    <col min="2" max="2" width="18.28515625" bestFit="1" customWidth="1"/>
    <col min="3" max="3" width="38.85546875" bestFit="1" customWidth="1"/>
    <col min="4" max="9" width="24.5703125" style="1" bestFit="1" customWidth="1"/>
    <col min="10" max="10" width="24" customWidth="1"/>
  </cols>
  <sheetData>
    <row r="1" spans="1:10" x14ac:dyDescent="0.25">
      <c r="A1" s="2" t="s">
        <v>0</v>
      </c>
      <c r="B1" s="2" t="s">
        <v>6</v>
      </c>
      <c r="C1" s="2" t="s">
        <v>18</v>
      </c>
      <c r="D1" s="7" t="s">
        <v>1</v>
      </c>
      <c r="E1" s="7" t="s">
        <v>2</v>
      </c>
      <c r="F1" s="7" t="s">
        <v>3</v>
      </c>
      <c r="G1" s="7" t="s">
        <v>4</v>
      </c>
      <c r="H1" s="7" t="s">
        <v>5</v>
      </c>
      <c r="I1" s="7" t="s">
        <v>264</v>
      </c>
      <c r="J1" s="241" t="s">
        <v>410</v>
      </c>
    </row>
    <row r="2" spans="1:10" x14ac:dyDescent="0.25">
      <c r="A2" t="s">
        <v>75</v>
      </c>
      <c r="B2" t="s">
        <v>79</v>
      </c>
      <c r="C2" t="s">
        <v>80</v>
      </c>
      <c r="F2" s="1">
        <v>196901.85</v>
      </c>
      <c r="G2" s="1">
        <v>393803.69</v>
      </c>
      <c r="J2" s="6"/>
    </row>
    <row r="3" spans="1:10" x14ac:dyDescent="0.25">
      <c r="A3" t="s">
        <v>76</v>
      </c>
      <c r="B3" t="s">
        <v>79</v>
      </c>
      <c r="D3" s="1">
        <v>1080</v>
      </c>
      <c r="J3" s="6"/>
    </row>
    <row r="4" spans="1:10" x14ac:dyDescent="0.25">
      <c r="A4" t="s">
        <v>77</v>
      </c>
      <c r="B4" t="s">
        <v>79</v>
      </c>
      <c r="F4" s="1">
        <v>117</v>
      </c>
      <c r="G4" s="1">
        <v>351</v>
      </c>
      <c r="J4" s="6"/>
    </row>
    <row r="5" spans="1:10" x14ac:dyDescent="0.25">
      <c r="A5" t="s">
        <v>78</v>
      </c>
      <c r="B5" t="s">
        <v>79</v>
      </c>
      <c r="E5" s="1">
        <v>630</v>
      </c>
      <c r="F5" s="1">
        <v>1287</v>
      </c>
      <c r="G5" s="1">
        <v>526.5</v>
      </c>
      <c r="J5" s="6"/>
    </row>
    <row r="6" spans="1:10" s="238" customFormat="1" x14ac:dyDescent="0.25">
      <c r="A6" s="254" t="s">
        <v>76</v>
      </c>
      <c r="B6" s="253" t="s">
        <v>467</v>
      </c>
      <c r="C6" s="253" t="s">
        <v>468</v>
      </c>
      <c r="D6" s="6"/>
      <c r="E6" s="6"/>
      <c r="F6" s="6"/>
      <c r="G6" s="6"/>
      <c r="H6" s="240"/>
      <c r="I6" s="255"/>
      <c r="J6" s="255"/>
    </row>
    <row r="7" spans="1:10" x14ac:dyDescent="0.25">
      <c r="A7" t="s">
        <v>266</v>
      </c>
      <c r="B7" t="s">
        <v>267</v>
      </c>
      <c r="C7" t="s">
        <v>19</v>
      </c>
      <c r="H7" s="1">
        <v>7825.45</v>
      </c>
      <c r="J7" s="6"/>
    </row>
    <row r="8" spans="1:10" x14ac:dyDescent="0.25">
      <c r="A8" t="s">
        <v>268</v>
      </c>
      <c r="B8" t="s">
        <v>267</v>
      </c>
      <c r="C8" t="s">
        <v>19</v>
      </c>
      <c r="H8" s="1">
        <v>22544.639999999999</v>
      </c>
      <c r="J8" s="6"/>
    </row>
    <row r="9" spans="1:10" x14ac:dyDescent="0.25">
      <c r="A9" t="s">
        <v>261</v>
      </c>
      <c r="B9" t="s">
        <v>267</v>
      </c>
      <c r="C9" t="s">
        <v>19</v>
      </c>
      <c r="H9" s="1">
        <v>56217.99</v>
      </c>
      <c r="J9" s="6"/>
    </row>
    <row r="10" spans="1:10" x14ac:dyDescent="0.25">
      <c r="A10" t="s">
        <v>261</v>
      </c>
      <c r="B10" t="s">
        <v>267</v>
      </c>
      <c r="C10" t="s">
        <v>19</v>
      </c>
      <c r="H10" s="1">
        <v>23555.47</v>
      </c>
      <c r="J10" s="6"/>
    </row>
    <row r="11" spans="1:10" x14ac:dyDescent="0.25">
      <c r="A11" t="s">
        <v>261</v>
      </c>
      <c r="B11" t="s">
        <v>267</v>
      </c>
      <c r="C11" t="s">
        <v>19</v>
      </c>
      <c r="J11" s="6"/>
    </row>
    <row r="12" spans="1:10" x14ac:dyDescent="0.25">
      <c r="A12" t="s">
        <v>261</v>
      </c>
      <c r="B12" t="s">
        <v>267</v>
      </c>
      <c r="C12" t="s">
        <v>19</v>
      </c>
      <c r="J12" s="6"/>
    </row>
    <row r="13" spans="1:10" x14ac:dyDescent="0.25">
      <c r="A13" t="s">
        <v>266</v>
      </c>
      <c r="B13" t="s">
        <v>267</v>
      </c>
      <c r="C13" t="s">
        <v>19</v>
      </c>
      <c r="H13" s="1">
        <v>8161.13</v>
      </c>
      <c r="J13" s="6"/>
    </row>
    <row r="14" spans="1:10" x14ac:dyDescent="0.25">
      <c r="A14" t="s">
        <v>268</v>
      </c>
      <c r="B14" t="s">
        <v>267</v>
      </c>
      <c r="C14" t="s">
        <v>19</v>
      </c>
      <c r="H14" s="1">
        <v>23222.86</v>
      </c>
      <c r="J14" s="6"/>
    </row>
    <row r="15" spans="1:10" x14ac:dyDescent="0.25">
      <c r="A15" t="s">
        <v>266</v>
      </c>
      <c r="B15" t="s">
        <v>267</v>
      </c>
      <c r="C15" t="s">
        <v>19</v>
      </c>
      <c r="H15" s="1">
        <v>8161.13</v>
      </c>
      <c r="J15" s="6"/>
    </row>
    <row r="16" spans="1:10" x14ac:dyDescent="0.25">
      <c r="A16" s="271" t="s">
        <v>76</v>
      </c>
      <c r="B16" s="272" t="s">
        <v>467</v>
      </c>
      <c r="C16" s="271" t="s">
        <v>468</v>
      </c>
      <c r="D16" s="6"/>
      <c r="E16" s="6"/>
      <c r="F16" s="6"/>
      <c r="G16" s="6"/>
      <c r="H16" s="240"/>
      <c r="I16" s="255">
        <v>1206</v>
      </c>
      <c r="J16" s="6"/>
    </row>
  </sheetData>
  <pageMargins left="0.7" right="0.7" top="0.75" bottom="0.75" header="0.3" footer="0.3"/>
  <legacyDrawing r:id="rId1"/>
  <tableParts count="1">
    <tablePart r:id="rId2"/>
  </tableParts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5"/>
  <sheetViews>
    <sheetView topLeftCell="G1" workbookViewId="0">
      <selection activeCell="I29" sqref="I29"/>
    </sheetView>
  </sheetViews>
  <sheetFormatPr defaultRowHeight="15" x14ac:dyDescent="0.25"/>
  <cols>
    <col min="1" max="1" width="49.140625" bestFit="1" customWidth="1"/>
    <col min="2" max="2" width="9.85546875" customWidth="1"/>
    <col min="3" max="3" width="47.5703125" bestFit="1" customWidth="1"/>
    <col min="4" max="8" width="24.5703125" bestFit="1" customWidth="1"/>
    <col min="9" max="9" width="25.5703125" bestFit="1" customWidth="1"/>
    <col min="10" max="10" width="24" customWidth="1"/>
  </cols>
  <sheetData>
    <row r="1" spans="1:10" x14ac:dyDescent="0.25">
      <c r="A1" s="2" t="s">
        <v>0</v>
      </c>
      <c r="B1" s="2" t="s">
        <v>6</v>
      </c>
      <c r="C1" s="2" t="s">
        <v>18</v>
      </c>
      <c r="D1" s="2" t="s">
        <v>1</v>
      </c>
      <c r="E1" s="2" t="s">
        <v>2</v>
      </c>
      <c r="F1" s="2" t="s">
        <v>3</v>
      </c>
      <c r="G1" s="2" t="s">
        <v>4</v>
      </c>
      <c r="H1" s="2" t="s">
        <v>5</v>
      </c>
      <c r="I1" s="15" t="s">
        <v>264</v>
      </c>
      <c r="J1" s="15" t="s">
        <v>410</v>
      </c>
    </row>
    <row r="2" spans="1:10" x14ac:dyDescent="0.25">
      <c r="A2" s="3" t="s">
        <v>81</v>
      </c>
      <c r="B2" s="3" t="s">
        <v>85</v>
      </c>
      <c r="C2" s="4" t="s">
        <v>83</v>
      </c>
      <c r="D2" s="5"/>
      <c r="E2" s="5"/>
      <c r="F2" s="5"/>
      <c r="G2" s="5">
        <v>500</v>
      </c>
      <c r="H2" s="5"/>
      <c r="I2" s="12"/>
      <c r="J2" s="12"/>
    </row>
    <row r="3" spans="1:10" x14ac:dyDescent="0.25">
      <c r="A3" s="3" t="s">
        <v>82</v>
      </c>
      <c r="B3" s="3" t="s">
        <v>85</v>
      </c>
      <c r="C3" s="4" t="s">
        <v>71</v>
      </c>
      <c r="D3" s="5">
        <v>4470.78</v>
      </c>
      <c r="E3" s="5"/>
      <c r="F3" s="5"/>
      <c r="G3" s="5"/>
      <c r="H3" s="5"/>
      <c r="I3" s="12"/>
      <c r="J3" s="12"/>
    </row>
    <row r="4" spans="1:10" x14ac:dyDescent="0.25">
      <c r="A4" s="3" t="s">
        <v>81</v>
      </c>
      <c r="B4" s="3" t="s">
        <v>86</v>
      </c>
      <c r="C4" s="4" t="s">
        <v>19</v>
      </c>
      <c r="D4" s="5">
        <v>12000</v>
      </c>
      <c r="E4" s="5"/>
      <c r="F4" s="6"/>
      <c r="G4" s="6"/>
      <c r="H4" s="6"/>
      <c r="I4" s="12"/>
      <c r="J4" s="12"/>
    </row>
    <row r="5" spans="1:10" x14ac:dyDescent="0.25">
      <c r="A5" s="3" t="s">
        <v>84</v>
      </c>
      <c r="B5" s="3" t="s">
        <v>86</v>
      </c>
      <c r="C5" s="4" t="s">
        <v>19</v>
      </c>
      <c r="D5" s="5"/>
      <c r="E5" s="5">
        <v>500</v>
      </c>
      <c r="F5" s="6"/>
      <c r="G5" s="6"/>
      <c r="H5" s="6"/>
      <c r="I5" s="12"/>
      <c r="J5" s="12"/>
    </row>
  </sheetData>
  <pageMargins left="0.7" right="0.7" top="0.75" bottom="0.75" header="0.3" footer="0.3"/>
  <legacyDrawing r:id="rId1"/>
  <tableParts count="1">
    <tablePart r:id="rId2"/>
  </tableParts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12"/>
  <sheetViews>
    <sheetView workbookViewId="0">
      <selection activeCell="D14" sqref="D14"/>
    </sheetView>
  </sheetViews>
  <sheetFormatPr defaultRowHeight="15" x14ac:dyDescent="0.25"/>
  <cols>
    <col min="1" max="1" width="47.7109375" customWidth="1"/>
    <col min="2" max="2" width="15.42578125" customWidth="1"/>
    <col min="3" max="3" width="27.28515625" customWidth="1"/>
    <col min="4" max="4" width="24" customWidth="1"/>
  </cols>
  <sheetData>
    <row r="1" spans="1:4" x14ac:dyDescent="0.25">
      <c r="A1" s="51" t="s">
        <v>0</v>
      </c>
      <c r="B1" s="51" t="s">
        <v>6</v>
      </c>
      <c r="C1" s="51" t="s">
        <v>18</v>
      </c>
      <c r="D1" s="9" t="s">
        <v>410</v>
      </c>
    </row>
    <row r="2" spans="1:4" x14ac:dyDescent="0.25">
      <c r="A2" s="23" t="s">
        <v>247</v>
      </c>
      <c r="B2" s="25" t="s">
        <v>419</v>
      </c>
      <c r="C2" s="23" t="s">
        <v>152</v>
      </c>
      <c r="D2" s="77">
        <v>20000</v>
      </c>
    </row>
    <row r="3" spans="1:4" x14ac:dyDescent="0.25">
      <c r="A3" s="43" t="s">
        <v>268</v>
      </c>
      <c r="B3" s="43" t="s">
        <v>416</v>
      </c>
      <c r="C3" s="43" t="s">
        <v>71</v>
      </c>
      <c r="D3" s="78">
        <v>52604.160000000003</v>
      </c>
    </row>
    <row r="4" spans="1:4" x14ac:dyDescent="0.25">
      <c r="A4" s="25" t="s">
        <v>109</v>
      </c>
      <c r="B4" s="25" t="s">
        <v>416</v>
      </c>
      <c r="C4" s="25" t="s">
        <v>71</v>
      </c>
      <c r="D4" s="77">
        <v>10881.52</v>
      </c>
    </row>
    <row r="5" spans="1:4" x14ac:dyDescent="0.25">
      <c r="A5" s="55" t="s">
        <v>418</v>
      </c>
      <c r="B5" s="52" t="s">
        <v>416</v>
      </c>
      <c r="C5" s="52" t="s">
        <v>71</v>
      </c>
      <c r="D5" s="79">
        <v>8141.83</v>
      </c>
    </row>
    <row r="6" spans="1:4" x14ac:dyDescent="0.25">
      <c r="A6" s="57" t="s">
        <v>10</v>
      </c>
      <c r="B6" s="57" t="s">
        <v>420</v>
      </c>
      <c r="C6" s="57" t="s">
        <v>421</v>
      </c>
      <c r="D6" s="80">
        <v>75000</v>
      </c>
    </row>
    <row r="7" spans="1:4" x14ac:dyDescent="0.25">
      <c r="A7" s="43" t="s">
        <v>31</v>
      </c>
      <c r="B7" s="43" t="s">
        <v>416</v>
      </c>
      <c r="C7" s="43" t="s">
        <v>71</v>
      </c>
      <c r="D7" s="78">
        <v>24803</v>
      </c>
    </row>
    <row r="8" spans="1:4" x14ac:dyDescent="0.25">
      <c r="A8" s="58" t="s">
        <v>261</v>
      </c>
      <c r="B8" s="58" t="s">
        <v>416</v>
      </c>
      <c r="C8" s="58" t="s">
        <v>71</v>
      </c>
      <c r="D8" s="81">
        <v>19804.939999999999</v>
      </c>
    </row>
    <row r="9" spans="1:4" x14ac:dyDescent="0.25">
      <c r="A9" s="52" t="s">
        <v>261</v>
      </c>
      <c r="B9" s="52" t="s">
        <v>420</v>
      </c>
      <c r="C9" s="52" t="s">
        <v>421</v>
      </c>
      <c r="D9" s="79">
        <v>67362</v>
      </c>
    </row>
    <row r="10" spans="1:4" x14ac:dyDescent="0.25">
      <c r="A10" s="25" t="s">
        <v>60</v>
      </c>
      <c r="B10" s="25" t="s">
        <v>419</v>
      </c>
      <c r="C10" s="25" t="s">
        <v>72</v>
      </c>
      <c r="D10" s="77">
        <v>7671.46</v>
      </c>
    </row>
    <row r="11" spans="1:4" x14ac:dyDescent="0.25">
      <c r="A11" s="75" t="s">
        <v>261</v>
      </c>
      <c r="B11" s="76" t="s">
        <v>262</v>
      </c>
      <c r="C11" s="76" t="s">
        <v>426</v>
      </c>
      <c r="D11" s="62">
        <v>269448</v>
      </c>
    </row>
    <row r="12" spans="1:4" x14ac:dyDescent="0.25">
      <c r="A12" s="69" t="s">
        <v>173</v>
      </c>
      <c r="B12" s="70" t="s">
        <v>262</v>
      </c>
      <c r="C12" s="70" t="s">
        <v>427</v>
      </c>
      <c r="D12" s="71">
        <v>75735.75</v>
      </c>
    </row>
  </sheetData>
  <pageMargins left="0.7" right="0.7" top="0.75" bottom="0.75" header="0.3" footer="0.3"/>
  <pageSetup paperSize="9" orientation="portrait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72"/>
  <sheetViews>
    <sheetView topLeftCell="F1" workbookViewId="0">
      <selection activeCell="F73" sqref="A73:XFD73"/>
    </sheetView>
  </sheetViews>
  <sheetFormatPr defaultRowHeight="15" x14ac:dyDescent="0.25"/>
  <cols>
    <col min="1" max="1" width="74.42578125" bestFit="1" customWidth="1"/>
    <col min="2" max="2" width="45.28515625" customWidth="1"/>
    <col min="3" max="3" width="161.140625" bestFit="1" customWidth="1"/>
    <col min="4" max="8" width="24" style="1" customWidth="1"/>
    <col min="9" max="9" width="24.5703125" style="1" bestFit="1" customWidth="1"/>
    <col min="10" max="10" width="24" customWidth="1"/>
  </cols>
  <sheetData>
    <row r="1" spans="1:10" x14ac:dyDescent="0.25">
      <c r="A1" t="s">
        <v>0</v>
      </c>
      <c r="B1" t="s">
        <v>6</v>
      </c>
      <c r="C1" t="s">
        <v>18</v>
      </c>
      <c r="D1" s="1" t="s">
        <v>1</v>
      </c>
      <c r="E1" s="1" t="s">
        <v>2</v>
      </c>
      <c r="F1" s="1" t="s">
        <v>3</v>
      </c>
      <c r="G1" s="1" t="s">
        <v>4</v>
      </c>
      <c r="H1" s="1" t="s">
        <v>5</v>
      </c>
      <c r="I1" s="1" t="s">
        <v>264</v>
      </c>
      <c r="J1" s="1" t="s">
        <v>410</v>
      </c>
    </row>
    <row r="2" spans="1:10" x14ac:dyDescent="0.25">
      <c r="A2" t="s">
        <v>8</v>
      </c>
      <c r="B2" t="s">
        <v>7</v>
      </c>
      <c r="C2" t="s">
        <v>19</v>
      </c>
      <c r="D2" s="1" t="s">
        <v>17</v>
      </c>
      <c r="E2" s="1">
        <v>20000</v>
      </c>
      <c r="F2" s="1">
        <v>20100</v>
      </c>
      <c r="H2" s="1">
        <v>80000</v>
      </c>
      <c r="J2" s="1"/>
    </row>
    <row r="3" spans="1:10" x14ac:dyDescent="0.25">
      <c r="A3" t="s">
        <v>9</v>
      </c>
      <c r="B3" t="s">
        <v>7</v>
      </c>
      <c r="C3" t="s">
        <v>20</v>
      </c>
      <c r="D3" s="1" t="s">
        <v>17</v>
      </c>
      <c r="E3" s="1">
        <v>14000</v>
      </c>
      <c r="J3" s="1"/>
    </row>
    <row r="4" spans="1:10" x14ac:dyDescent="0.25">
      <c r="A4" t="s">
        <v>10</v>
      </c>
      <c r="B4" t="s">
        <v>7</v>
      </c>
      <c r="C4" t="s">
        <v>20</v>
      </c>
      <c r="D4" s="1" t="s">
        <v>17</v>
      </c>
      <c r="E4" s="1">
        <v>35403.53</v>
      </c>
      <c r="F4" s="1">
        <v>3859.71</v>
      </c>
      <c r="J4" s="1"/>
    </row>
    <row r="5" spans="1:10" x14ac:dyDescent="0.25">
      <c r="A5" t="s">
        <v>11</v>
      </c>
      <c r="B5" t="s">
        <v>7</v>
      </c>
      <c r="C5" t="s">
        <v>20</v>
      </c>
      <c r="D5" s="1" t="s">
        <v>17</v>
      </c>
      <c r="E5" s="1">
        <v>160909.31</v>
      </c>
      <c r="F5" s="1">
        <v>148717.96</v>
      </c>
      <c r="G5" s="1">
        <v>141178.69</v>
      </c>
      <c r="J5" s="1"/>
    </row>
    <row r="6" spans="1:10" x14ac:dyDescent="0.25">
      <c r="A6" t="s">
        <v>11</v>
      </c>
      <c r="B6" t="s">
        <v>7</v>
      </c>
      <c r="C6" t="s">
        <v>19</v>
      </c>
      <c r="D6" s="1" t="s">
        <v>17</v>
      </c>
      <c r="E6" s="1">
        <v>226564.22999999998</v>
      </c>
      <c r="F6" s="1">
        <v>166568.77000000002</v>
      </c>
      <c r="G6" s="1">
        <v>3602</v>
      </c>
      <c r="J6" s="1"/>
    </row>
    <row r="7" spans="1:10" x14ac:dyDescent="0.25">
      <c r="A7" t="s">
        <v>12</v>
      </c>
      <c r="B7" t="s">
        <v>7</v>
      </c>
      <c r="C7" t="s">
        <v>20</v>
      </c>
      <c r="D7" s="1" t="s">
        <v>17</v>
      </c>
      <c r="E7" s="1">
        <v>17539.5</v>
      </c>
      <c r="F7" s="1">
        <v>17521.25</v>
      </c>
      <c r="G7" s="1">
        <v>17341.41</v>
      </c>
      <c r="J7" s="1"/>
    </row>
    <row r="8" spans="1:10" x14ac:dyDescent="0.25">
      <c r="A8" t="s">
        <v>13</v>
      </c>
      <c r="B8" t="s">
        <v>7</v>
      </c>
      <c r="C8" t="s">
        <v>20</v>
      </c>
      <c r="D8" s="1" t="s">
        <v>17</v>
      </c>
      <c r="E8" s="1">
        <v>31699.8</v>
      </c>
      <c r="F8" s="1">
        <v>23090.100000000002</v>
      </c>
      <c r="G8" s="1">
        <v>0</v>
      </c>
      <c r="J8" s="1"/>
    </row>
    <row r="9" spans="1:10" x14ac:dyDescent="0.25">
      <c r="A9" t="s">
        <v>14</v>
      </c>
      <c r="B9" t="s">
        <v>7</v>
      </c>
      <c r="C9" t="s">
        <v>20</v>
      </c>
      <c r="D9" s="1" t="s">
        <v>17</v>
      </c>
      <c r="E9" s="1">
        <v>34249.56</v>
      </c>
      <c r="F9" s="1">
        <v>42479.96</v>
      </c>
      <c r="G9" s="1">
        <v>37331.96</v>
      </c>
      <c r="J9" s="1"/>
    </row>
    <row r="10" spans="1:10" x14ac:dyDescent="0.25">
      <c r="A10" t="s">
        <v>15</v>
      </c>
      <c r="B10" t="s">
        <v>7</v>
      </c>
      <c r="C10" t="s">
        <v>20</v>
      </c>
      <c r="D10" s="1" t="s">
        <v>17</v>
      </c>
      <c r="E10" s="1">
        <v>34630.86</v>
      </c>
      <c r="F10" s="1">
        <v>10324.5</v>
      </c>
      <c r="G10" s="1">
        <v>2023.61</v>
      </c>
      <c r="J10" s="1"/>
    </row>
    <row r="11" spans="1:10" x14ac:dyDescent="0.25">
      <c r="A11" t="s">
        <v>16</v>
      </c>
      <c r="B11" t="s">
        <v>7</v>
      </c>
      <c r="C11" t="s">
        <v>20</v>
      </c>
      <c r="D11" s="1" t="s">
        <v>17</v>
      </c>
      <c r="E11" s="1">
        <v>16672.22</v>
      </c>
      <c r="F11" s="1">
        <v>16562.259999999998</v>
      </c>
      <c r="G11" s="1">
        <v>16798.41</v>
      </c>
      <c r="J11" s="1"/>
    </row>
    <row r="12" spans="1:10" x14ac:dyDescent="0.25">
      <c r="A12" t="s">
        <v>12</v>
      </c>
      <c r="B12" t="s">
        <v>7</v>
      </c>
      <c r="C12" t="s">
        <v>20</v>
      </c>
      <c r="H12" s="1">
        <v>18802.27</v>
      </c>
      <c r="I12" s="91">
        <v>18802.27</v>
      </c>
      <c r="J12" s="91">
        <v>15707.5</v>
      </c>
    </row>
    <row r="13" spans="1:10" x14ac:dyDescent="0.25">
      <c r="A13" t="s">
        <v>14</v>
      </c>
      <c r="B13" t="s">
        <v>7</v>
      </c>
      <c r="C13" t="s">
        <v>20</v>
      </c>
      <c r="H13" s="1">
        <v>55332.5</v>
      </c>
      <c r="I13" s="92">
        <v>50577.68</v>
      </c>
      <c r="J13" s="92">
        <v>15707.5</v>
      </c>
    </row>
    <row r="14" spans="1:10" x14ac:dyDescent="0.25">
      <c r="A14" t="s">
        <v>14</v>
      </c>
      <c r="B14" t="s">
        <v>7</v>
      </c>
      <c r="C14" t="s">
        <v>311</v>
      </c>
      <c r="I14" s="92">
        <v>0</v>
      </c>
      <c r="J14" s="91">
        <v>88412.74</v>
      </c>
    </row>
    <row r="15" spans="1:10" x14ac:dyDescent="0.25">
      <c r="A15" t="s">
        <v>10</v>
      </c>
      <c r="B15" t="s">
        <v>7</v>
      </c>
      <c r="C15" t="s">
        <v>312</v>
      </c>
      <c r="H15" s="1">
        <v>80000</v>
      </c>
      <c r="J15" s="1"/>
    </row>
    <row r="16" spans="1:10" s="83" customFormat="1" x14ac:dyDescent="0.25">
      <c r="A16" s="94" t="s">
        <v>442</v>
      </c>
      <c r="B16" s="93" t="s">
        <v>7</v>
      </c>
      <c r="C16" s="93" t="s">
        <v>443</v>
      </c>
      <c r="D16" s="82"/>
      <c r="E16" s="82"/>
      <c r="F16" s="82"/>
      <c r="G16" s="82"/>
      <c r="H16" s="82"/>
      <c r="I16" s="95">
        <v>400000</v>
      </c>
      <c r="J16" s="95">
        <v>356000</v>
      </c>
    </row>
    <row r="17" spans="1:10" x14ac:dyDescent="0.25">
      <c r="A17" t="s">
        <v>269</v>
      </c>
      <c r="B17" t="s">
        <v>270</v>
      </c>
      <c r="C17" t="s">
        <v>271</v>
      </c>
      <c r="H17" s="1">
        <v>68461.600000000006</v>
      </c>
      <c r="I17" s="252"/>
      <c r="J17" s="1"/>
    </row>
    <row r="18" spans="1:10" x14ac:dyDescent="0.25">
      <c r="A18" t="s">
        <v>407</v>
      </c>
      <c r="B18" s="96" t="s">
        <v>408</v>
      </c>
      <c r="C18" t="s">
        <v>409</v>
      </c>
      <c r="I18" s="16">
        <v>60000</v>
      </c>
      <c r="J18" s="16">
        <v>40000</v>
      </c>
    </row>
    <row r="19" spans="1:10" x14ac:dyDescent="0.25">
      <c r="A19" t="s">
        <v>28</v>
      </c>
      <c r="B19" t="s">
        <v>32</v>
      </c>
      <c r="C19" t="s">
        <v>33</v>
      </c>
      <c r="E19" s="1">
        <v>37100</v>
      </c>
      <c r="J19" s="1"/>
    </row>
    <row r="20" spans="1:10" x14ac:dyDescent="0.25">
      <c r="A20" t="s">
        <v>23</v>
      </c>
      <c r="B20" t="s">
        <v>32</v>
      </c>
      <c r="C20" t="s">
        <v>33</v>
      </c>
      <c r="E20" s="1">
        <v>77286.8</v>
      </c>
      <c r="F20" s="1">
        <v>19685.03</v>
      </c>
      <c r="J20" s="1"/>
    </row>
    <row r="21" spans="1:10" x14ac:dyDescent="0.25">
      <c r="A21" t="s">
        <v>24</v>
      </c>
      <c r="B21" t="s">
        <v>32</v>
      </c>
      <c r="C21" t="s">
        <v>33</v>
      </c>
      <c r="E21" s="1">
        <v>20860</v>
      </c>
      <c r="J21" s="1"/>
    </row>
    <row r="22" spans="1:10" x14ac:dyDescent="0.25">
      <c r="A22" t="s">
        <v>8</v>
      </c>
      <c r="B22" t="s">
        <v>32</v>
      </c>
      <c r="C22" t="s">
        <v>33</v>
      </c>
      <c r="F22" s="1">
        <v>97193.72</v>
      </c>
      <c r="J22" s="1"/>
    </row>
    <row r="23" spans="1:10" x14ac:dyDescent="0.25">
      <c r="A23" t="s">
        <v>31</v>
      </c>
      <c r="B23" t="s">
        <v>32</v>
      </c>
      <c r="C23" t="s">
        <v>34</v>
      </c>
      <c r="D23" s="1">
        <v>35201.07</v>
      </c>
      <c r="E23" s="1">
        <v>10918</v>
      </c>
      <c r="G23" s="1">
        <v>53725</v>
      </c>
      <c r="J23" s="1"/>
    </row>
    <row r="24" spans="1:10" x14ac:dyDescent="0.25">
      <c r="A24" t="s">
        <v>31</v>
      </c>
      <c r="B24" t="s">
        <v>32</v>
      </c>
      <c r="C24" t="s">
        <v>35</v>
      </c>
      <c r="E24" s="1">
        <v>28000</v>
      </c>
      <c r="F24" s="1">
        <v>13130</v>
      </c>
      <c r="H24" s="1">
        <v>14156.6</v>
      </c>
      <c r="J24" s="1"/>
    </row>
    <row r="25" spans="1:10" x14ac:dyDescent="0.25">
      <c r="A25" t="s">
        <v>31</v>
      </c>
      <c r="B25" t="s">
        <v>32</v>
      </c>
      <c r="C25" t="s">
        <v>37</v>
      </c>
      <c r="D25" s="1">
        <v>5000</v>
      </c>
      <c r="J25" s="1"/>
    </row>
    <row r="26" spans="1:10" x14ac:dyDescent="0.25">
      <c r="A26" t="s">
        <v>31</v>
      </c>
      <c r="B26" t="s">
        <v>32</v>
      </c>
      <c r="C26" t="s">
        <v>36</v>
      </c>
      <c r="F26" s="1">
        <v>33000</v>
      </c>
      <c r="G26" s="1">
        <v>34155.65</v>
      </c>
      <c r="H26" s="1">
        <v>54305</v>
      </c>
      <c r="J26" s="1"/>
    </row>
    <row r="27" spans="1:10" x14ac:dyDescent="0.25">
      <c r="A27" t="s">
        <v>22</v>
      </c>
      <c r="B27" t="s">
        <v>32</v>
      </c>
      <c r="C27" t="s">
        <v>33</v>
      </c>
      <c r="D27" s="1">
        <v>11998</v>
      </c>
      <c r="J27" s="1"/>
    </row>
    <row r="28" spans="1:10" x14ac:dyDescent="0.25">
      <c r="A28" t="s">
        <v>26</v>
      </c>
      <c r="B28" t="s">
        <v>32</v>
      </c>
      <c r="C28" t="s">
        <v>33</v>
      </c>
      <c r="D28" s="1">
        <v>64536.87</v>
      </c>
      <c r="E28" s="1">
        <v>48237.47</v>
      </c>
      <c r="J28" s="1"/>
    </row>
    <row r="29" spans="1:10" x14ac:dyDescent="0.25">
      <c r="A29" t="s">
        <v>30</v>
      </c>
      <c r="B29" t="s">
        <v>32</v>
      </c>
      <c r="C29" t="s">
        <v>33</v>
      </c>
      <c r="D29" s="1">
        <v>19979.14</v>
      </c>
      <c r="F29" s="1">
        <v>28089.309999999998</v>
      </c>
      <c r="J29" s="1"/>
    </row>
    <row r="30" spans="1:10" x14ac:dyDescent="0.25">
      <c r="A30" t="s">
        <v>29</v>
      </c>
      <c r="B30" t="s">
        <v>32</v>
      </c>
      <c r="C30" t="s">
        <v>33</v>
      </c>
      <c r="D30" s="1">
        <v>80000</v>
      </c>
      <c r="J30" s="1"/>
    </row>
    <row r="31" spans="1:10" x14ac:dyDescent="0.25">
      <c r="A31" t="s">
        <v>25</v>
      </c>
      <c r="B31" t="s">
        <v>32</v>
      </c>
      <c r="C31" t="s">
        <v>33</v>
      </c>
      <c r="D31" s="1">
        <v>37314.879999999997</v>
      </c>
      <c r="J31" s="1"/>
    </row>
    <row r="32" spans="1:10" x14ac:dyDescent="0.25">
      <c r="A32" t="s">
        <v>27</v>
      </c>
      <c r="B32" t="s">
        <v>32</v>
      </c>
      <c r="C32" t="s">
        <v>33</v>
      </c>
      <c r="D32" s="1">
        <v>46514.84</v>
      </c>
      <c r="E32" s="1">
        <v>74323.539999999994</v>
      </c>
      <c r="J32" s="1"/>
    </row>
    <row r="33" spans="1:10" x14ac:dyDescent="0.25">
      <c r="A33" t="s">
        <v>164</v>
      </c>
      <c r="B33" t="s">
        <v>165</v>
      </c>
      <c r="C33" t="s">
        <v>19</v>
      </c>
      <c r="D33" s="1">
        <v>25768.27</v>
      </c>
      <c r="E33" s="1">
        <v>54170.69</v>
      </c>
      <c r="F33" s="1">
        <v>37336.089999999997</v>
      </c>
      <c r="G33" s="1">
        <v>20927.66</v>
      </c>
      <c r="H33" s="1">
        <v>16292.7</v>
      </c>
      <c r="J33" s="1"/>
    </row>
    <row r="34" spans="1:10" x14ac:dyDescent="0.25">
      <c r="A34" t="s">
        <v>166</v>
      </c>
      <c r="B34" t="s">
        <v>165</v>
      </c>
      <c r="C34" t="s">
        <v>19</v>
      </c>
      <c r="D34" s="1">
        <v>16405.16</v>
      </c>
      <c r="E34" s="1">
        <v>23595.17</v>
      </c>
      <c r="F34" s="1">
        <v>17452.86</v>
      </c>
      <c r="G34" s="1">
        <v>16425</v>
      </c>
      <c r="J34" s="1"/>
    </row>
    <row r="35" spans="1:10" x14ac:dyDescent="0.25">
      <c r="A35" t="s">
        <v>167</v>
      </c>
      <c r="B35" t="s">
        <v>165</v>
      </c>
      <c r="C35" t="s">
        <v>19</v>
      </c>
      <c r="D35" s="1">
        <v>39874.5</v>
      </c>
      <c r="J35" s="1"/>
    </row>
    <row r="36" spans="1:10" x14ac:dyDescent="0.25">
      <c r="A36" t="s">
        <v>168</v>
      </c>
      <c r="B36" t="s">
        <v>165</v>
      </c>
      <c r="C36" t="s">
        <v>19</v>
      </c>
      <c r="D36" s="1">
        <v>96516.99</v>
      </c>
      <c r="E36" s="1">
        <v>76743.67</v>
      </c>
      <c r="F36" s="1">
        <v>73223.899999999994</v>
      </c>
      <c r="G36" s="1">
        <v>44407.47</v>
      </c>
      <c r="H36" s="1">
        <v>15417.52</v>
      </c>
      <c r="J36" s="1"/>
    </row>
    <row r="37" spans="1:10" x14ac:dyDescent="0.25">
      <c r="A37" t="s">
        <v>169</v>
      </c>
      <c r="B37" t="s">
        <v>165</v>
      </c>
      <c r="C37" t="s">
        <v>19</v>
      </c>
      <c r="F37" s="1">
        <v>7266.25</v>
      </c>
      <c r="J37" s="1"/>
    </row>
    <row r="38" spans="1:10" x14ac:dyDescent="0.25">
      <c r="A38" t="s">
        <v>170</v>
      </c>
      <c r="B38" t="s">
        <v>165</v>
      </c>
      <c r="C38" t="s">
        <v>19</v>
      </c>
      <c r="D38" s="1">
        <v>62124.62</v>
      </c>
      <c r="E38" s="1">
        <v>51237.72</v>
      </c>
      <c r="F38" s="1">
        <v>38140.550000000003</v>
      </c>
      <c r="G38" s="1">
        <v>51239.5</v>
      </c>
      <c r="H38" s="1">
        <v>21175.45</v>
      </c>
      <c r="J38" s="1"/>
    </row>
    <row r="39" spans="1:10" x14ac:dyDescent="0.25">
      <c r="A39" t="s">
        <v>171</v>
      </c>
      <c r="B39" t="s">
        <v>165</v>
      </c>
      <c r="C39" t="s">
        <v>19</v>
      </c>
      <c r="D39" s="1">
        <v>13776.13</v>
      </c>
      <c r="E39" s="1">
        <v>27047.24</v>
      </c>
      <c r="F39" s="1">
        <v>35062.699999999997</v>
      </c>
      <c r="G39" s="1">
        <v>39283.800000000003</v>
      </c>
      <c r="H39" s="1">
        <v>9879.85</v>
      </c>
      <c r="J39" s="1"/>
    </row>
    <row r="40" spans="1:10" x14ac:dyDescent="0.25">
      <c r="A40" t="s">
        <v>172</v>
      </c>
      <c r="B40" t="s">
        <v>165</v>
      </c>
      <c r="C40" t="s">
        <v>19</v>
      </c>
      <c r="F40" s="1">
        <v>20055</v>
      </c>
      <c r="G40" s="1">
        <v>14140.73</v>
      </c>
      <c r="H40" s="1">
        <v>17634.18</v>
      </c>
      <c r="J40" s="1"/>
    </row>
    <row r="41" spans="1:10" x14ac:dyDescent="0.25">
      <c r="A41" t="s">
        <v>173</v>
      </c>
      <c r="B41" t="s">
        <v>165</v>
      </c>
      <c r="C41" t="s">
        <v>19</v>
      </c>
      <c r="D41" s="1">
        <v>8687.7900000000009</v>
      </c>
      <c r="E41" s="1">
        <v>6815.63</v>
      </c>
      <c r="F41" s="1">
        <v>31726.04</v>
      </c>
      <c r="J41" s="1"/>
    </row>
    <row r="42" spans="1:10" x14ac:dyDescent="0.25">
      <c r="A42" t="s">
        <v>174</v>
      </c>
      <c r="B42" t="s">
        <v>165</v>
      </c>
      <c r="C42" t="s">
        <v>19</v>
      </c>
      <c r="G42" s="1">
        <v>12538.74</v>
      </c>
      <c r="J42" s="1"/>
    </row>
    <row r="43" spans="1:10" x14ac:dyDescent="0.25">
      <c r="A43" t="s">
        <v>175</v>
      </c>
      <c r="B43" t="s">
        <v>165</v>
      </c>
      <c r="C43" t="s">
        <v>19</v>
      </c>
      <c r="D43" s="1">
        <v>21110</v>
      </c>
      <c r="H43" s="1">
        <v>19026.84</v>
      </c>
      <c r="J43" s="1"/>
    </row>
    <row r="44" spans="1:10" x14ac:dyDescent="0.25">
      <c r="A44" t="s">
        <v>176</v>
      </c>
      <c r="B44" t="s">
        <v>165</v>
      </c>
      <c r="C44" t="s">
        <v>19</v>
      </c>
      <c r="E44" s="1">
        <v>20146.580000000002</v>
      </c>
      <c r="F44" s="1">
        <v>20556.099999999999</v>
      </c>
      <c r="G44" s="1">
        <v>42521.16</v>
      </c>
      <c r="H44" s="1">
        <v>20065.86</v>
      </c>
      <c r="J44" s="1"/>
    </row>
    <row r="45" spans="1:10" x14ac:dyDescent="0.25">
      <c r="A45" t="s">
        <v>177</v>
      </c>
      <c r="B45" t="s">
        <v>165</v>
      </c>
      <c r="C45" t="s">
        <v>19</v>
      </c>
      <c r="D45" s="1">
        <v>29435.75</v>
      </c>
      <c r="E45" s="1">
        <v>19595.63</v>
      </c>
      <c r="F45" s="1">
        <v>6926.98</v>
      </c>
      <c r="G45" s="1">
        <v>13919.38</v>
      </c>
      <c r="J45" s="1"/>
    </row>
    <row r="46" spans="1:10" x14ac:dyDescent="0.25">
      <c r="A46" t="s">
        <v>178</v>
      </c>
      <c r="B46" t="s">
        <v>165</v>
      </c>
      <c r="C46" t="s">
        <v>19</v>
      </c>
      <c r="F46" s="1">
        <v>13677.68</v>
      </c>
      <c r="J46" s="1"/>
    </row>
    <row r="47" spans="1:10" x14ac:dyDescent="0.25">
      <c r="A47" t="s">
        <v>179</v>
      </c>
      <c r="B47" t="s">
        <v>165</v>
      </c>
      <c r="C47" t="s">
        <v>19</v>
      </c>
      <c r="D47" s="1">
        <v>33125.26</v>
      </c>
      <c r="E47" s="1">
        <v>33940.17</v>
      </c>
      <c r="F47" s="1">
        <v>24019.57</v>
      </c>
      <c r="J47" s="1"/>
    </row>
    <row r="48" spans="1:10" x14ac:dyDescent="0.25">
      <c r="A48" t="s">
        <v>180</v>
      </c>
      <c r="B48" t="s">
        <v>165</v>
      </c>
      <c r="C48" t="s">
        <v>19</v>
      </c>
      <c r="G48" s="1">
        <v>8258.98</v>
      </c>
      <c r="H48" s="1">
        <v>8258.98</v>
      </c>
      <c r="J48" s="1"/>
    </row>
    <row r="49" spans="1:10" x14ac:dyDescent="0.25">
      <c r="A49" t="s">
        <v>181</v>
      </c>
      <c r="B49" t="s">
        <v>165</v>
      </c>
      <c r="C49" t="s">
        <v>19</v>
      </c>
      <c r="D49" s="1">
        <v>36087.85</v>
      </c>
      <c r="F49" s="1">
        <v>38381.449999999997</v>
      </c>
      <c r="G49" s="1">
        <v>15200.89</v>
      </c>
      <c r="J49" s="1"/>
    </row>
    <row r="50" spans="1:10" x14ac:dyDescent="0.25">
      <c r="A50" t="s">
        <v>182</v>
      </c>
      <c r="B50" t="s">
        <v>165</v>
      </c>
      <c r="C50" t="s">
        <v>19</v>
      </c>
      <c r="G50" s="1">
        <v>16144.71</v>
      </c>
      <c r="J50" s="1"/>
    </row>
    <row r="51" spans="1:10" x14ac:dyDescent="0.25">
      <c r="A51" t="s">
        <v>183</v>
      </c>
      <c r="B51" t="s">
        <v>165</v>
      </c>
      <c r="C51" t="s">
        <v>19</v>
      </c>
      <c r="D51" s="1">
        <v>17953.080000000002</v>
      </c>
      <c r="E51" s="1">
        <v>15640</v>
      </c>
      <c r="F51" s="1">
        <v>777.6</v>
      </c>
      <c r="J51" s="1"/>
    </row>
    <row r="52" spans="1:10" x14ac:dyDescent="0.25">
      <c r="A52" t="s">
        <v>184</v>
      </c>
      <c r="B52" t="s">
        <v>165</v>
      </c>
      <c r="C52" t="s">
        <v>19</v>
      </c>
      <c r="D52" s="1">
        <v>22198.76</v>
      </c>
      <c r="E52" s="1">
        <v>18111.82</v>
      </c>
      <c r="G52" s="1">
        <v>22863.69</v>
      </c>
      <c r="J52" s="1"/>
    </row>
    <row r="53" spans="1:10" x14ac:dyDescent="0.25">
      <c r="A53" t="s">
        <v>272</v>
      </c>
      <c r="B53" t="s">
        <v>165</v>
      </c>
      <c r="C53" t="s">
        <v>273</v>
      </c>
      <c r="H53" s="1">
        <v>16292.7</v>
      </c>
      <c r="J53" s="1"/>
    </row>
    <row r="54" spans="1:10" x14ac:dyDescent="0.25">
      <c r="A54" t="s">
        <v>274</v>
      </c>
      <c r="B54" t="s">
        <v>165</v>
      </c>
      <c r="C54" t="s">
        <v>275</v>
      </c>
      <c r="H54" s="1">
        <v>616</v>
      </c>
      <c r="I54" s="239"/>
      <c r="J54" s="1"/>
    </row>
    <row r="55" spans="1:10" x14ac:dyDescent="0.25">
      <c r="A55" t="s">
        <v>276</v>
      </c>
      <c r="B55" t="s">
        <v>165</v>
      </c>
      <c r="C55" t="s">
        <v>275</v>
      </c>
      <c r="I55" s="239"/>
      <c r="J55" s="1"/>
    </row>
    <row r="56" spans="1:10" x14ac:dyDescent="0.25">
      <c r="A56" t="s">
        <v>166</v>
      </c>
      <c r="B56" t="s">
        <v>165</v>
      </c>
      <c r="C56" t="s">
        <v>277</v>
      </c>
      <c r="H56" s="1">
        <v>10324.31</v>
      </c>
      <c r="J56" s="1"/>
    </row>
    <row r="57" spans="1:10" x14ac:dyDescent="0.25">
      <c r="A57" t="s">
        <v>278</v>
      </c>
      <c r="B57" t="s">
        <v>165</v>
      </c>
      <c r="C57" t="s">
        <v>279</v>
      </c>
      <c r="H57" s="1">
        <v>15417.52</v>
      </c>
      <c r="J57" s="1"/>
    </row>
    <row r="58" spans="1:10" x14ac:dyDescent="0.25">
      <c r="A58" t="s">
        <v>280</v>
      </c>
      <c r="B58" t="s">
        <v>165</v>
      </c>
      <c r="C58" t="s">
        <v>275</v>
      </c>
      <c r="I58" s="239"/>
      <c r="J58" s="1"/>
    </row>
    <row r="59" spans="1:10" x14ac:dyDescent="0.25">
      <c r="A59" t="s">
        <v>281</v>
      </c>
      <c r="B59" t="s">
        <v>165</v>
      </c>
      <c r="C59" t="s">
        <v>282</v>
      </c>
      <c r="H59" s="1">
        <v>36482.519999999997</v>
      </c>
      <c r="I59" s="239"/>
      <c r="J59" s="1"/>
    </row>
    <row r="60" spans="1:10" x14ac:dyDescent="0.25">
      <c r="A60" t="s">
        <v>283</v>
      </c>
      <c r="B60" t="s">
        <v>165</v>
      </c>
      <c r="C60" t="s">
        <v>284</v>
      </c>
      <c r="H60" s="1">
        <v>9879.85</v>
      </c>
      <c r="J60" s="1"/>
    </row>
    <row r="61" spans="1:10" x14ac:dyDescent="0.25">
      <c r="A61" t="s">
        <v>285</v>
      </c>
      <c r="B61" t="s">
        <v>165</v>
      </c>
      <c r="C61" t="s">
        <v>275</v>
      </c>
      <c r="I61" s="239"/>
      <c r="J61" s="1"/>
    </row>
    <row r="62" spans="1:10" x14ac:dyDescent="0.25">
      <c r="A62" t="s">
        <v>286</v>
      </c>
      <c r="B62" t="s">
        <v>165</v>
      </c>
      <c r="C62" t="s">
        <v>275</v>
      </c>
      <c r="H62" s="1">
        <f>940+17410.66</f>
        <v>18350.66</v>
      </c>
      <c r="I62" s="239"/>
      <c r="J62" s="1"/>
    </row>
    <row r="63" spans="1:10" x14ac:dyDescent="0.25">
      <c r="A63" t="s">
        <v>172</v>
      </c>
      <c r="B63" t="s">
        <v>165</v>
      </c>
      <c r="C63" t="s">
        <v>287</v>
      </c>
      <c r="H63" s="1">
        <v>17634.18</v>
      </c>
      <c r="I63" s="239"/>
      <c r="J63" s="1"/>
    </row>
    <row r="64" spans="1:10" x14ac:dyDescent="0.25">
      <c r="A64" t="s">
        <v>288</v>
      </c>
      <c r="B64" t="s">
        <v>165</v>
      </c>
      <c r="C64" t="s">
        <v>275</v>
      </c>
      <c r="H64" s="1">
        <v>12572.91</v>
      </c>
      <c r="I64" s="239"/>
      <c r="J64" s="1"/>
    </row>
    <row r="65" spans="1:10" x14ac:dyDescent="0.25">
      <c r="A65" t="s">
        <v>289</v>
      </c>
      <c r="B65" t="s">
        <v>165</v>
      </c>
      <c r="C65" t="s">
        <v>290</v>
      </c>
      <c r="I65" s="239"/>
      <c r="J65" s="1"/>
    </row>
    <row r="66" spans="1:10" x14ac:dyDescent="0.25">
      <c r="A66" t="s">
        <v>174</v>
      </c>
      <c r="B66" t="s">
        <v>165</v>
      </c>
      <c r="C66" t="s">
        <v>291</v>
      </c>
      <c r="H66" s="1">
        <v>12538.74</v>
      </c>
      <c r="J66" s="1"/>
    </row>
    <row r="67" spans="1:10" x14ac:dyDescent="0.25">
      <c r="A67" t="s">
        <v>175</v>
      </c>
      <c r="B67" t="s">
        <v>165</v>
      </c>
      <c r="C67" t="s">
        <v>292</v>
      </c>
      <c r="H67" s="1">
        <v>19026.84</v>
      </c>
      <c r="J67" s="1"/>
    </row>
    <row r="68" spans="1:10" x14ac:dyDescent="0.25">
      <c r="A68" t="s">
        <v>176</v>
      </c>
      <c r="B68" t="s">
        <v>165</v>
      </c>
      <c r="C68" t="s">
        <v>293</v>
      </c>
      <c r="H68" s="1">
        <v>22374.58</v>
      </c>
      <c r="I68" s="239"/>
      <c r="J68" s="1"/>
    </row>
    <row r="69" spans="1:10" x14ac:dyDescent="0.25">
      <c r="A69" t="s">
        <v>177</v>
      </c>
      <c r="B69" t="s">
        <v>165</v>
      </c>
      <c r="C69" t="s">
        <v>294</v>
      </c>
      <c r="H69" s="1">
        <v>12478.04</v>
      </c>
      <c r="J69" s="1"/>
    </row>
    <row r="70" spans="1:10" x14ac:dyDescent="0.25">
      <c r="A70" t="s">
        <v>180</v>
      </c>
      <c r="B70" t="s">
        <v>165</v>
      </c>
      <c r="C70" t="s">
        <v>295</v>
      </c>
      <c r="H70" s="1">
        <v>8258.98</v>
      </c>
      <c r="J70" s="1"/>
    </row>
    <row r="71" spans="1:10" x14ac:dyDescent="0.25">
      <c r="A71" t="s">
        <v>182</v>
      </c>
      <c r="B71" t="s">
        <v>165</v>
      </c>
      <c r="C71" t="s">
        <v>296</v>
      </c>
      <c r="I71" s="239"/>
      <c r="J71" s="1"/>
    </row>
    <row r="72" spans="1:10" x14ac:dyDescent="0.25">
      <c r="A72" t="s">
        <v>184</v>
      </c>
      <c r="B72" t="s">
        <v>165</v>
      </c>
      <c r="C72" t="s">
        <v>297</v>
      </c>
      <c r="I72" s="239"/>
      <c r="J72" s="1"/>
    </row>
  </sheetData>
  <dataConsolidate/>
  <pageMargins left="0.7" right="0.7" top="0.75" bottom="0.75" header="0.3" footer="0.3"/>
  <pageSetup paperSize="9" orientation="portrait" verticalDpi="0" r:id="rId1"/>
  <legacy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146"/>
  <sheetViews>
    <sheetView topLeftCell="G1" workbookViewId="0">
      <selection activeCell="G147" sqref="A147:XFD147"/>
    </sheetView>
  </sheetViews>
  <sheetFormatPr defaultRowHeight="15" x14ac:dyDescent="0.25"/>
  <cols>
    <col min="1" max="1" width="45.42578125" bestFit="1" customWidth="1"/>
    <col min="2" max="2" width="29.140625" bestFit="1" customWidth="1"/>
    <col min="3" max="3" width="34" bestFit="1" customWidth="1"/>
    <col min="4" max="7" width="24.5703125" style="1" bestFit="1" customWidth="1"/>
    <col min="8" max="8" width="24.7109375" style="1" bestFit="1" customWidth="1"/>
    <col min="9" max="9" width="24.7109375" style="1" customWidth="1"/>
    <col min="10" max="10" width="24" customWidth="1"/>
  </cols>
  <sheetData>
    <row r="1" spans="1:10" x14ac:dyDescent="0.25">
      <c r="A1" t="s">
        <v>0</v>
      </c>
      <c r="B1" t="s">
        <v>6</v>
      </c>
      <c r="C1" t="s">
        <v>18</v>
      </c>
      <c r="D1" s="1" t="s">
        <v>1</v>
      </c>
      <c r="E1" s="1" t="s">
        <v>2</v>
      </c>
      <c r="F1" s="1" t="s">
        <v>3</v>
      </c>
      <c r="G1" s="1" t="s">
        <v>4</v>
      </c>
      <c r="H1" s="1" t="s">
        <v>5</v>
      </c>
      <c r="I1" s="1" t="s">
        <v>264</v>
      </c>
      <c r="J1" s="49" t="s">
        <v>410</v>
      </c>
    </row>
    <row r="2" spans="1:10" x14ac:dyDescent="0.25">
      <c r="A2" t="s">
        <v>195</v>
      </c>
      <c r="B2" t="s">
        <v>196</v>
      </c>
      <c r="D2" s="1">
        <v>710176.52</v>
      </c>
      <c r="E2" s="1">
        <v>853794.22</v>
      </c>
      <c r="F2" s="1">
        <v>882872.43</v>
      </c>
      <c r="G2" s="1">
        <v>63967.78</v>
      </c>
      <c r="H2" s="1">
        <v>88000</v>
      </c>
      <c r="J2" s="59"/>
    </row>
    <row r="3" spans="1:10" x14ac:dyDescent="0.25">
      <c r="A3" t="s">
        <v>198</v>
      </c>
      <c r="B3" t="s">
        <v>196</v>
      </c>
      <c r="D3" s="1">
        <v>333000</v>
      </c>
      <c r="E3" s="1">
        <v>386000</v>
      </c>
      <c r="F3" s="1">
        <v>63000</v>
      </c>
      <c r="G3" s="1">
        <v>83000</v>
      </c>
      <c r="J3" s="59"/>
    </row>
    <row r="4" spans="1:10" x14ac:dyDescent="0.25">
      <c r="A4" t="s">
        <v>199</v>
      </c>
      <c r="B4" t="s">
        <v>196</v>
      </c>
      <c r="D4" s="1">
        <v>880000</v>
      </c>
      <c r="E4" s="1">
        <v>1378000</v>
      </c>
      <c r="F4" s="1">
        <v>1532000</v>
      </c>
      <c r="G4" s="1">
        <v>1440000</v>
      </c>
      <c r="H4" s="1">
        <v>540683</v>
      </c>
      <c r="J4" s="59"/>
    </row>
    <row r="5" spans="1:10" x14ac:dyDescent="0.25">
      <c r="A5" t="s">
        <v>202</v>
      </c>
      <c r="B5" t="s">
        <v>196</v>
      </c>
      <c r="D5" s="1">
        <v>334000</v>
      </c>
      <c r="E5" s="1">
        <v>334000</v>
      </c>
      <c r="F5" s="1">
        <v>334000</v>
      </c>
      <c r="G5" s="1">
        <v>302000</v>
      </c>
      <c r="H5" s="1">
        <v>208000</v>
      </c>
      <c r="J5" s="59"/>
    </row>
    <row r="6" spans="1:10" x14ac:dyDescent="0.25">
      <c r="A6" t="s">
        <v>208</v>
      </c>
      <c r="B6" t="s">
        <v>196</v>
      </c>
      <c r="H6" s="1">
        <v>407000</v>
      </c>
      <c r="J6" s="59"/>
    </row>
    <row r="7" spans="1:10" x14ac:dyDescent="0.25">
      <c r="A7" t="s">
        <v>209</v>
      </c>
      <c r="B7" t="s">
        <v>196</v>
      </c>
      <c r="H7" s="1">
        <v>102000</v>
      </c>
      <c r="J7" s="59"/>
    </row>
    <row r="8" spans="1:10" x14ac:dyDescent="0.25">
      <c r="A8" t="s">
        <v>210</v>
      </c>
      <c r="B8" t="s">
        <v>196</v>
      </c>
      <c r="D8" s="1">
        <v>160000</v>
      </c>
      <c r="E8" s="1">
        <v>440000</v>
      </c>
      <c r="F8" s="1">
        <v>410000</v>
      </c>
      <c r="G8" s="1">
        <v>466000</v>
      </c>
      <c r="H8" s="1">
        <v>194000</v>
      </c>
      <c r="J8" s="59"/>
    </row>
    <row r="9" spans="1:10" x14ac:dyDescent="0.25">
      <c r="A9" t="s">
        <v>81</v>
      </c>
      <c r="B9" t="s">
        <v>185</v>
      </c>
      <c r="C9" t="s">
        <v>186</v>
      </c>
      <c r="D9" s="1">
        <v>311185.78000000003</v>
      </c>
      <c r="E9" s="1">
        <v>323537.77</v>
      </c>
      <c r="F9" s="1">
        <v>247611</v>
      </c>
      <c r="J9" s="59"/>
    </row>
    <row r="10" spans="1:10" x14ac:dyDescent="0.25">
      <c r="A10" t="s">
        <v>187</v>
      </c>
      <c r="B10" t="s">
        <v>185</v>
      </c>
      <c r="C10" t="s">
        <v>188</v>
      </c>
      <c r="D10" s="1">
        <v>215684.92</v>
      </c>
      <c r="F10" s="1">
        <v>118750</v>
      </c>
      <c r="J10" s="59"/>
    </row>
    <row r="11" spans="1:10" x14ac:dyDescent="0.25">
      <c r="A11" t="s">
        <v>187</v>
      </c>
      <c r="B11" t="s">
        <v>185</v>
      </c>
      <c r="C11" t="s">
        <v>189</v>
      </c>
      <c r="E11" s="1">
        <v>74108</v>
      </c>
      <c r="J11" s="59"/>
    </row>
    <row r="12" spans="1:10" x14ac:dyDescent="0.25">
      <c r="A12" t="s">
        <v>190</v>
      </c>
      <c r="B12" t="s">
        <v>185</v>
      </c>
      <c r="C12" t="s">
        <v>191</v>
      </c>
      <c r="E12" s="1">
        <v>115636</v>
      </c>
      <c r="F12" s="1">
        <v>57315</v>
      </c>
      <c r="G12" s="1">
        <v>70708</v>
      </c>
      <c r="J12" s="59"/>
    </row>
    <row r="13" spans="1:10" x14ac:dyDescent="0.25">
      <c r="A13" t="s">
        <v>190</v>
      </c>
      <c r="B13" t="s">
        <v>185</v>
      </c>
      <c r="C13" t="s">
        <v>186</v>
      </c>
      <c r="F13" s="1">
        <v>408662</v>
      </c>
      <c r="J13" s="59"/>
    </row>
    <row r="14" spans="1:10" x14ac:dyDescent="0.25">
      <c r="A14" t="s">
        <v>192</v>
      </c>
      <c r="B14" t="s">
        <v>185</v>
      </c>
      <c r="C14" t="s">
        <v>189</v>
      </c>
      <c r="F14" s="1">
        <v>36344</v>
      </c>
      <c r="J14" s="59"/>
    </row>
    <row r="15" spans="1:10" x14ac:dyDescent="0.25">
      <c r="A15" t="s">
        <v>192</v>
      </c>
      <c r="B15" t="s">
        <v>185</v>
      </c>
      <c r="C15" t="s">
        <v>186</v>
      </c>
      <c r="E15" s="1">
        <v>341141</v>
      </c>
      <c r="F15" s="1">
        <v>60218</v>
      </c>
      <c r="G15" s="1">
        <v>141652</v>
      </c>
      <c r="J15" s="59"/>
    </row>
    <row r="16" spans="1:10" x14ac:dyDescent="0.25">
      <c r="A16" t="s">
        <v>87</v>
      </c>
      <c r="B16" t="s">
        <v>185</v>
      </c>
      <c r="C16" t="s">
        <v>193</v>
      </c>
      <c r="E16" s="1">
        <v>91890</v>
      </c>
      <c r="J16" s="59"/>
    </row>
    <row r="17" spans="1:10" x14ac:dyDescent="0.25">
      <c r="A17" t="s">
        <v>87</v>
      </c>
      <c r="B17" t="s">
        <v>185</v>
      </c>
      <c r="C17" t="s">
        <v>188</v>
      </c>
      <c r="E17" s="1">
        <v>86940</v>
      </c>
      <c r="J17" s="59"/>
    </row>
    <row r="18" spans="1:10" x14ac:dyDescent="0.25">
      <c r="A18" t="s">
        <v>87</v>
      </c>
      <c r="B18" t="s">
        <v>185</v>
      </c>
      <c r="C18" t="s">
        <v>189</v>
      </c>
      <c r="F18" s="1">
        <v>17739</v>
      </c>
      <c r="J18" s="59"/>
    </row>
    <row r="19" spans="1:10" x14ac:dyDescent="0.25">
      <c r="A19" t="s">
        <v>194</v>
      </c>
      <c r="B19" t="s">
        <v>185</v>
      </c>
      <c r="C19" t="s">
        <v>186</v>
      </c>
      <c r="F19" s="1">
        <v>39255</v>
      </c>
      <c r="J19" s="59"/>
    </row>
    <row r="20" spans="1:10" x14ac:dyDescent="0.25">
      <c r="A20" t="s">
        <v>45</v>
      </c>
      <c r="B20" t="s">
        <v>185</v>
      </c>
      <c r="C20" t="s">
        <v>188</v>
      </c>
      <c r="F20" s="1">
        <v>21004</v>
      </c>
      <c r="J20" s="59"/>
    </row>
    <row r="21" spans="1:10" x14ac:dyDescent="0.25">
      <c r="A21" t="s">
        <v>197</v>
      </c>
      <c r="B21" t="s">
        <v>185</v>
      </c>
      <c r="C21" t="s">
        <v>186</v>
      </c>
      <c r="E21" s="1">
        <v>227246.4</v>
      </c>
      <c r="F21" s="1">
        <v>47900</v>
      </c>
      <c r="G21" s="1">
        <v>65806</v>
      </c>
      <c r="J21" s="59"/>
    </row>
    <row r="22" spans="1:10" x14ac:dyDescent="0.25">
      <c r="A22" t="s">
        <v>200</v>
      </c>
      <c r="B22" t="s">
        <v>185</v>
      </c>
      <c r="C22" t="s">
        <v>201</v>
      </c>
      <c r="E22" s="1">
        <v>200000</v>
      </c>
      <c r="J22" s="59"/>
    </row>
    <row r="23" spans="1:10" x14ac:dyDescent="0.25">
      <c r="A23" t="s">
        <v>203</v>
      </c>
      <c r="B23" t="s">
        <v>185</v>
      </c>
      <c r="C23" t="s">
        <v>189</v>
      </c>
      <c r="E23" s="1">
        <v>34462</v>
      </c>
      <c r="J23" s="59"/>
    </row>
    <row r="24" spans="1:10" x14ac:dyDescent="0.25">
      <c r="A24" t="s">
        <v>30</v>
      </c>
      <c r="B24" t="s">
        <v>185</v>
      </c>
      <c r="C24" t="s">
        <v>201</v>
      </c>
      <c r="E24" s="1">
        <v>30000</v>
      </c>
      <c r="J24" s="59"/>
    </row>
    <row r="25" spans="1:10" x14ac:dyDescent="0.25">
      <c r="A25" t="s">
        <v>204</v>
      </c>
      <c r="B25" t="s">
        <v>185</v>
      </c>
      <c r="C25" t="s">
        <v>201</v>
      </c>
      <c r="E25" s="1">
        <v>15000</v>
      </c>
      <c r="J25" s="59"/>
    </row>
    <row r="26" spans="1:10" x14ac:dyDescent="0.25">
      <c r="A26" t="s">
        <v>205</v>
      </c>
      <c r="B26" t="s">
        <v>185</v>
      </c>
      <c r="C26" t="s">
        <v>201</v>
      </c>
      <c r="E26" s="1">
        <v>15000</v>
      </c>
      <c r="J26" s="59"/>
    </row>
    <row r="27" spans="1:10" x14ac:dyDescent="0.25">
      <c r="A27" t="s">
        <v>135</v>
      </c>
      <c r="B27" t="s">
        <v>185</v>
      </c>
      <c r="C27" t="s">
        <v>201</v>
      </c>
      <c r="E27" s="1">
        <v>30000</v>
      </c>
      <c r="J27" s="59"/>
    </row>
    <row r="28" spans="1:10" x14ac:dyDescent="0.25">
      <c r="A28" t="s">
        <v>136</v>
      </c>
      <c r="B28" t="s">
        <v>185</v>
      </c>
      <c r="C28" t="s">
        <v>201</v>
      </c>
      <c r="E28" s="1">
        <v>15000</v>
      </c>
      <c r="J28" s="59"/>
    </row>
    <row r="29" spans="1:10" x14ac:dyDescent="0.25">
      <c r="A29" t="s">
        <v>206</v>
      </c>
      <c r="B29" t="s">
        <v>185</v>
      </c>
      <c r="C29" t="s">
        <v>201</v>
      </c>
      <c r="E29" s="1">
        <v>15000</v>
      </c>
      <c r="J29" s="59"/>
    </row>
    <row r="30" spans="1:10" x14ac:dyDescent="0.25">
      <c r="A30" t="s">
        <v>206</v>
      </c>
      <c r="B30" t="s">
        <v>185</v>
      </c>
      <c r="C30" t="s">
        <v>189</v>
      </c>
      <c r="E30" s="1">
        <v>59217</v>
      </c>
      <c r="J30" s="59"/>
    </row>
    <row r="31" spans="1:10" x14ac:dyDescent="0.25">
      <c r="A31" t="s">
        <v>207</v>
      </c>
      <c r="B31" t="s">
        <v>185</v>
      </c>
      <c r="C31" t="s">
        <v>201</v>
      </c>
      <c r="E31" s="1">
        <v>50000</v>
      </c>
      <c r="J31" s="59"/>
    </row>
    <row r="32" spans="1:10" x14ac:dyDescent="0.25">
      <c r="A32" t="s">
        <v>137</v>
      </c>
      <c r="B32" t="s">
        <v>185</v>
      </c>
      <c r="C32" t="s">
        <v>186</v>
      </c>
      <c r="F32" s="1">
        <v>8645.6</v>
      </c>
      <c r="J32" s="59"/>
    </row>
    <row r="33" spans="1:10" x14ac:dyDescent="0.25">
      <c r="A33" t="s">
        <v>27</v>
      </c>
      <c r="B33" t="s">
        <v>185</v>
      </c>
      <c r="C33" t="s">
        <v>201</v>
      </c>
      <c r="E33" s="1">
        <v>30000</v>
      </c>
      <c r="J33" s="59"/>
    </row>
    <row r="34" spans="1:10" x14ac:dyDescent="0.25">
      <c r="A34" t="s">
        <v>140</v>
      </c>
      <c r="B34" t="s">
        <v>185</v>
      </c>
      <c r="C34" t="s">
        <v>193</v>
      </c>
      <c r="E34" s="1">
        <v>203296</v>
      </c>
      <c r="J34" s="59"/>
    </row>
    <row r="35" spans="1:10" x14ac:dyDescent="0.25">
      <c r="A35" t="s">
        <v>140</v>
      </c>
      <c r="B35" t="s">
        <v>185</v>
      </c>
      <c r="C35" t="s">
        <v>188</v>
      </c>
      <c r="D35" s="1">
        <v>58980.37</v>
      </c>
      <c r="J35" s="59"/>
    </row>
    <row r="36" spans="1:10" x14ac:dyDescent="0.25">
      <c r="A36" t="s">
        <v>142</v>
      </c>
      <c r="B36" t="s">
        <v>185</v>
      </c>
      <c r="C36" t="s">
        <v>189</v>
      </c>
      <c r="E36" s="1">
        <v>85723</v>
      </c>
      <c r="F36" s="1">
        <v>59021</v>
      </c>
      <c r="J36" s="59"/>
    </row>
    <row r="37" spans="1:10" x14ac:dyDescent="0.25">
      <c r="A37" s="256" t="s">
        <v>81</v>
      </c>
      <c r="B37" s="257" t="s">
        <v>469</v>
      </c>
      <c r="C37" s="258" t="s">
        <v>71</v>
      </c>
      <c r="D37" s="59"/>
      <c r="E37" s="59"/>
      <c r="F37" s="59"/>
      <c r="G37" s="59"/>
      <c r="H37" s="59"/>
      <c r="I37" s="263">
        <v>90500</v>
      </c>
      <c r="J37" s="263">
        <v>90500</v>
      </c>
    </row>
    <row r="38" spans="1:10" x14ac:dyDescent="0.25">
      <c r="A38" s="259" t="s">
        <v>81</v>
      </c>
      <c r="B38" s="257" t="s">
        <v>469</v>
      </c>
      <c r="C38" s="258" t="s">
        <v>71</v>
      </c>
      <c r="D38" s="59"/>
      <c r="E38" s="59"/>
      <c r="F38" s="59"/>
      <c r="G38" s="59"/>
      <c r="H38" s="59"/>
      <c r="I38" s="263">
        <v>205500</v>
      </c>
      <c r="J38" s="263"/>
    </row>
    <row r="39" spans="1:10" x14ac:dyDescent="0.25">
      <c r="A39" s="259" t="s">
        <v>81</v>
      </c>
      <c r="B39" s="257" t="s">
        <v>469</v>
      </c>
      <c r="C39" s="258" t="s">
        <v>71</v>
      </c>
      <c r="D39" s="59"/>
      <c r="E39" s="59"/>
      <c r="F39" s="59"/>
      <c r="G39" s="59"/>
      <c r="H39" s="59"/>
      <c r="I39" s="263">
        <v>43113</v>
      </c>
      <c r="J39" s="263"/>
    </row>
    <row r="40" spans="1:10" x14ac:dyDescent="0.25">
      <c r="A40" s="259" t="s">
        <v>81</v>
      </c>
      <c r="B40" s="257" t="s">
        <v>469</v>
      </c>
      <c r="C40" s="258" t="s">
        <v>71</v>
      </c>
      <c r="D40" s="59"/>
      <c r="E40" s="59"/>
      <c r="F40" s="59"/>
      <c r="G40" s="59"/>
      <c r="H40" s="59"/>
      <c r="I40" s="263">
        <v>69510</v>
      </c>
      <c r="J40" s="263"/>
    </row>
    <row r="41" spans="1:10" x14ac:dyDescent="0.25">
      <c r="A41" s="259" t="s">
        <v>81</v>
      </c>
      <c r="B41" s="257" t="s">
        <v>469</v>
      </c>
      <c r="C41" s="258" t="s">
        <v>71</v>
      </c>
      <c r="D41" s="59"/>
      <c r="E41" s="59"/>
      <c r="F41" s="59"/>
      <c r="G41" s="59"/>
      <c r="H41" s="59"/>
      <c r="I41" s="263">
        <v>67303</v>
      </c>
      <c r="J41" s="263"/>
    </row>
    <row r="42" spans="1:10" x14ac:dyDescent="0.25">
      <c r="A42" s="259" t="s">
        <v>81</v>
      </c>
      <c r="B42" s="257" t="s">
        <v>469</v>
      </c>
      <c r="C42" s="258" t="s">
        <v>71</v>
      </c>
      <c r="D42" s="59"/>
      <c r="E42" s="59"/>
      <c r="F42" s="59"/>
      <c r="G42" s="59"/>
      <c r="H42" s="59"/>
      <c r="I42" s="263">
        <v>80000</v>
      </c>
      <c r="J42" s="263">
        <v>160000</v>
      </c>
    </row>
    <row r="43" spans="1:10" x14ac:dyDescent="0.25">
      <c r="A43" s="259" t="s">
        <v>81</v>
      </c>
      <c r="B43" s="257" t="s">
        <v>469</v>
      </c>
      <c r="C43" s="258" t="s">
        <v>71</v>
      </c>
      <c r="D43" s="59"/>
      <c r="E43" s="59"/>
      <c r="F43" s="59"/>
      <c r="G43" s="59"/>
      <c r="H43" s="59"/>
      <c r="I43" s="263">
        <v>88000</v>
      </c>
      <c r="J43" s="263">
        <v>176000</v>
      </c>
    </row>
    <row r="44" spans="1:10" x14ac:dyDescent="0.25">
      <c r="A44" s="259" t="s">
        <v>81</v>
      </c>
      <c r="B44" s="257" t="s">
        <v>469</v>
      </c>
      <c r="C44" s="258" t="s">
        <v>71</v>
      </c>
      <c r="D44" s="59"/>
      <c r="E44" s="59"/>
      <c r="F44" s="59"/>
      <c r="G44" s="59"/>
      <c r="H44" s="59"/>
      <c r="I44" s="263">
        <v>189000</v>
      </c>
      <c r="J44" s="263"/>
    </row>
    <row r="45" spans="1:10" x14ac:dyDescent="0.25">
      <c r="A45" s="259" t="s">
        <v>187</v>
      </c>
      <c r="B45" s="257" t="s">
        <v>469</v>
      </c>
      <c r="C45" s="258" t="s">
        <v>71</v>
      </c>
      <c r="D45" s="59"/>
      <c r="E45" s="59"/>
      <c r="F45" s="59"/>
      <c r="G45" s="59"/>
      <c r="H45" s="59"/>
      <c r="I45" s="263"/>
      <c r="J45" s="263"/>
    </row>
    <row r="46" spans="1:10" x14ac:dyDescent="0.25">
      <c r="A46" s="259" t="s">
        <v>187</v>
      </c>
      <c r="B46" s="257" t="s">
        <v>469</v>
      </c>
      <c r="C46" s="258" t="s">
        <v>71</v>
      </c>
      <c r="D46" s="59"/>
      <c r="E46" s="59"/>
      <c r="F46" s="59"/>
      <c r="G46" s="59"/>
      <c r="H46" s="59"/>
      <c r="I46" s="263">
        <v>49750</v>
      </c>
      <c r="J46" s="263"/>
    </row>
    <row r="47" spans="1:10" x14ac:dyDescent="0.25">
      <c r="A47" s="259" t="s">
        <v>187</v>
      </c>
      <c r="B47" s="257" t="s">
        <v>469</v>
      </c>
      <c r="C47" s="258" t="s">
        <v>71</v>
      </c>
      <c r="D47" s="59"/>
      <c r="E47" s="59"/>
      <c r="F47" s="59"/>
      <c r="G47" s="59"/>
      <c r="H47" s="59"/>
      <c r="I47" s="263">
        <v>19000</v>
      </c>
      <c r="J47" s="263"/>
    </row>
    <row r="48" spans="1:10" x14ac:dyDescent="0.25">
      <c r="A48" s="259" t="s">
        <v>470</v>
      </c>
      <c r="B48" s="257" t="s">
        <v>469</v>
      </c>
      <c r="C48" s="258" t="s">
        <v>71</v>
      </c>
      <c r="D48" s="59"/>
      <c r="E48" s="59"/>
      <c r="F48" s="59"/>
      <c r="G48" s="59"/>
      <c r="H48" s="59"/>
      <c r="I48" s="263">
        <v>87000</v>
      </c>
      <c r="J48" s="263"/>
    </row>
    <row r="49" spans="1:10" x14ac:dyDescent="0.25">
      <c r="A49" s="259" t="s">
        <v>470</v>
      </c>
      <c r="B49" s="257" t="s">
        <v>469</v>
      </c>
      <c r="C49" s="258" t="s">
        <v>71</v>
      </c>
      <c r="D49" s="59"/>
      <c r="E49" s="59"/>
      <c r="F49" s="59"/>
      <c r="G49" s="59"/>
      <c r="H49" s="59"/>
      <c r="I49" s="263">
        <v>52000</v>
      </c>
      <c r="J49" s="263">
        <v>32893.67</v>
      </c>
    </row>
    <row r="50" spans="1:10" x14ac:dyDescent="0.25">
      <c r="A50" s="259" t="s">
        <v>470</v>
      </c>
      <c r="B50" s="257" t="s">
        <v>469</v>
      </c>
      <c r="C50" s="258" t="s">
        <v>71</v>
      </c>
      <c r="D50" s="59"/>
      <c r="E50" s="59"/>
      <c r="F50" s="59"/>
      <c r="G50" s="59"/>
      <c r="H50" s="59"/>
      <c r="I50" s="263">
        <v>55444.800000000003</v>
      </c>
      <c r="J50" s="263"/>
    </row>
    <row r="51" spans="1:10" x14ac:dyDescent="0.25">
      <c r="A51" s="259" t="s">
        <v>470</v>
      </c>
      <c r="B51" s="257" t="s">
        <v>469</v>
      </c>
      <c r="C51" s="258" t="s">
        <v>71</v>
      </c>
      <c r="D51" s="59"/>
      <c r="E51" s="59"/>
      <c r="F51" s="59"/>
      <c r="G51" s="59"/>
      <c r="H51" s="59"/>
      <c r="I51" s="263">
        <v>3519.14</v>
      </c>
      <c r="J51" s="263"/>
    </row>
    <row r="52" spans="1:10" x14ac:dyDescent="0.25">
      <c r="A52" s="259" t="s">
        <v>190</v>
      </c>
      <c r="B52" s="257" t="s">
        <v>469</v>
      </c>
      <c r="C52" s="258" t="s">
        <v>71</v>
      </c>
      <c r="D52" s="59"/>
      <c r="E52" s="59"/>
      <c r="F52" s="59"/>
      <c r="G52" s="59"/>
      <c r="H52" s="59"/>
      <c r="I52" s="263">
        <v>10454.629999999999</v>
      </c>
      <c r="J52" s="263"/>
    </row>
    <row r="53" spans="1:10" x14ac:dyDescent="0.25">
      <c r="A53" s="259" t="s">
        <v>192</v>
      </c>
      <c r="B53" s="257" t="s">
        <v>469</v>
      </c>
      <c r="C53" s="258" t="s">
        <v>71</v>
      </c>
      <c r="D53" s="59"/>
      <c r="E53" s="59"/>
      <c r="F53" s="59"/>
      <c r="G53" s="59"/>
      <c r="H53" s="59"/>
      <c r="I53" s="263">
        <v>18049.8</v>
      </c>
      <c r="J53" s="263"/>
    </row>
    <row r="54" spans="1:10" x14ac:dyDescent="0.25">
      <c r="A54" s="259" t="s">
        <v>192</v>
      </c>
      <c r="B54" s="257" t="s">
        <v>469</v>
      </c>
      <c r="C54" s="258" t="s">
        <v>71</v>
      </c>
      <c r="D54" s="59"/>
      <c r="E54" s="59"/>
      <c r="F54" s="59"/>
      <c r="G54" s="59"/>
      <c r="H54" s="59"/>
      <c r="I54" s="263">
        <v>350000</v>
      </c>
      <c r="J54" s="263"/>
    </row>
    <row r="55" spans="1:10" x14ac:dyDescent="0.25">
      <c r="A55" s="259" t="s">
        <v>192</v>
      </c>
      <c r="B55" s="257" t="s">
        <v>469</v>
      </c>
      <c r="C55" s="258" t="s">
        <v>71</v>
      </c>
      <c r="D55" s="59"/>
      <c r="E55" s="59"/>
      <c r="F55" s="59"/>
      <c r="G55" s="59"/>
      <c r="H55" s="59"/>
      <c r="I55" s="263">
        <v>6000</v>
      </c>
      <c r="J55" s="263"/>
    </row>
    <row r="56" spans="1:10" x14ac:dyDescent="0.25">
      <c r="A56" s="259" t="s">
        <v>192</v>
      </c>
      <c r="B56" s="257" t="s">
        <v>469</v>
      </c>
      <c r="C56" s="258" t="s">
        <v>71</v>
      </c>
      <c r="D56" s="59"/>
      <c r="E56" s="59"/>
      <c r="F56" s="59"/>
      <c r="G56" s="59"/>
      <c r="H56" s="59"/>
      <c r="I56" s="263">
        <v>28352.73</v>
      </c>
      <c r="J56" s="263"/>
    </row>
    <row r="57" spans="1:10" x14ac:dyDescent="0.25">
      <c r="A57" s="259" t="s">
        <v>87</v>
      </c>
      <c r="B57" s="257" t="s">
        <v>469</v>
      </c>
      <c r="C57" s="258" t="s">
        <v>71</v>
      </c>
      <c r="D57" s="59"/>
      <c r="E57" s="59"/>
      <c r="F57" s="59"/>
      <c r="G57" s="59"/>
      <c r="H57" s="59"/>
      <c r="I57" s="263">
        <v>21940</v>
      </c>
      <c r="J57" s="263"/>
    </row>
    <row r="58" spans="1:10" x14ac:dyDescent="0.25">
      <c r="A58" s="259" t="s">
        <v>87</v>
      </c>
      <c r="B58" s="257" t="s">
        <v>469</v>
      </c>
      <c r="C58" s="258" t="s">
        <v>71</v>
      </c>
      <c r="D58" s="59"/>
      <c r="E58" s="59"/>
      <c r="F58" s="59"/>
      <c r="G58" s="59"/>
      <c r="H58" s="59"/>
      <c r="I58" s="263"/>
      <c r="J58" s="263"/>
    </row>
    <row r="59" spans="1:10" x14ac:dyDescent="0.25">
      <c r="A59" s="259" t="s">
        <v>87</v>
      </c>
      <c r="B59" s="257" t="s">
        <v>469</v>
      </c>
      <c r="C59" s="258" t="s">
        <v>71</v>
      </c>
      <c r="D59" s="59"/>
      <c r="E59" s="59"/>
      <c r="F59" s="59"/>
      <c r="G59" s="59"/>
      <c r="H59" s="59"/>
      <c r="I59" s="263"/>
      <c r="J59" s="263">
        <v>7289.12</v>
      </c>
    </row>
    <row r="60" spans="1:10" x14ac:dyDescent="0.25">
      <c r="A60" s="259" t="s">
        <v>87</v>
      </c>
      <c r="B60" s="257" t="s">
        <v>469</v>
      </c>
      <c r="C60" s="258" t="s">
        <v>71</v>
      </c>
      <c r="D60" s="59"/>
      <c r="E60" s="59"/>
      <c r="F60" s="59"/>
      <c r="G60" s="59"/>
      <c r="H60" s="59"/>
      <c r="I60" s="263">
        <v>24000</v>
      </c>
      <c r="J60" s="263">
        <v>12000</v>
      </c>
    </row>
    <row r="61" spans="1:10" x14ac:dyDescent="0.25">
      <c r="A61" s="259" t="s">
        <v>87</v>
      </c>
      <c r="B61" s="257" t="s">
        <v>469</v>
      </c>
      <c r="C61" s="258" t="s">
        <v>71</v>
      </c>
      <c r="D61" s="59"/>
      <c r="E61" s="59"/>
      <c r="F61" s="59"/>
      <c r="G61" s="59"/>
      <c r="H61" s="59"/>
      <c r="I61" s="263"/>
      <c r="J61" s="263"/>
    </row>
    <row r="62" spans="1:10" x14ac:dyDescent="0.25">
      <c r="A62" s="259" t="s">
        <v>10</v>
      </c>
      <c r="B62" s="257" t="s">
        <v>469</v>
      </c>
      <c r="C62" s="258" t="s">
        <v>71</v>
      </c>
      <c r="D62" s="59"/>
      <c r="E62" s="59"/>
      <c r="F62" s="59"/>
      <c r="G62" s="59"/>
      <c r="H62" s="59"/>
      <c r="I62" s="263">
        <v>33000</v>
      </c>
      <c r="J62" s="263">
        <v>33000</v>
      </c>
    </row>
    <row r="63" spans="1:10" x14ac:dyDescent="0.25">
      <c r="A63" s="259" t="s">
        <v>194</v>
      </c>
      <c r="B63" s="257" t="s">
        <v>469</v>
      </c>
      <c r="C63" s="258" t="s">
        <v>71</v>
      </c>
      <c r="D63" s="59"/>
      <c r="E63" s="59"/>
      <c r="F63" s="59"/>
      <c r="G63" s="59"/>
      <c r="H63" s="59"/>
      <c r="I63" s="263">
        <v>216000</v>
      </c>
      <c r="J63" s="263"/>
    </row>
    <row r="64" spans="1:10" x14ac:dyDescent="0.25">
      <c r="A64" s="259" t="s">
        <v>197</v>
      </c>
      <c r="B64" s="257" t="s">
        <v>469</v>
      </c>
      <c r="C64" s="258" t="s">
        <v>71</v>
      </c>
      <c r="D64" s="59"/>
      <c r="E64" s="59"/>
      <c r="F64" s="59"/>
      <c r="G64" s="59"/>
      <c r="H64" s="59"/>
      <c r="I64" s="263">
        <v>146000</v>
      </c>
      <c r="J64" s="263"/>
    </row>
    <row r="65" spans="1:10" x14ac:dyDescent="0.25">
      <c r="A65" s="259" t="s">
        <v>132</v>
      </c>
      <c r="B65" s="257" t="s">
        <v>469</v>
      </c>
      <c r="C65" s="258" t="s">
        <v>71</v>
      </c>
      <c r="D65" s="59"/>
      <c r="E65" s="59"/>
      <c r="F65" s="59"/>
      <c r="G65" s="59"/>
      <c r="H65" s="59"/>
      <c r="I65" s="263">
        <v>3750.27</v>
      </c>
      <c r="J65" s="263"/>
    </row>
    <row r="66" spans="1:10" x14ac:dyDescent="0.25">
      <c r="A66" s="259" t="s">
        <v>206</v>
      </c>
      <c r="B66" s="257" t="s">
        <v>469</v>
      </c>
      <c r="C66" s="258" t="s">
        <v>71</v>
      </c>
      <c r="D66" s="59"/>
      <c r="E66" s="59"/>
      <c r="F66" s="59"/>
      <c r="G66" s="59"/>
      <c r="H66" s="59"/>
      <c r="I66" s="263"/>
      <c r="J66" s="263">
        <v>17217</v>
      </c>
    </row>
    <row r="67" spans="1:10" x14ac:dyDescent="0.25">
      <c r="A67" s="259" t="s">
        <v>137</v>
      </c>
      <c r="B67" s="257" t="s">
        <v>469</v>
      </c>
      <c r="C67" s="258" t="s">
        <v>71</v>
      </c>
      <c r="D67" s="59"/>
      <c r="E67" s="59"/>
      <c r="F67" s="59"/>
      <c r="G67" s="59"/>
      <c r="H67" s="59"/>
      <c r="I67" s="263">
        <v>3540.48</v>
      </c>
      <c r="J67" s="263"/>
    </row>
    <row r="68" spans="1:10" x14ac:dyDescent="0.25">
      <c r="A68" s="259" t="s">
        <v>140</v>
      </c>
      <c r="B68" s="257" t="s">
        <v>469</v>
      </c>
      <c r="C68" s="258" t="s">
        <v>71</v>
      </c>
      <c r="D68" s="59"/>
      <c r="E68" s="59"/>
      <c r="F68" s="59"/>
      <c r="G68" s="59"/>
      <c r="H68" s="59"/>
      <c r="I68" s="263">
        <v>27680</v>
      </c>
      <c r="J68" s="263"/>
    </row>
    <row r="69" spans="1:10" x14ac:dyDescent="0.25">
      <c r="A69" s="259" t="s">
        <v>140</v>
      </c>
      <c r="B69" s="257" t="s">
        <v>469</v>
      </c>
      <c r="C69" s="258" t="s">
        <v>71</v>
      </c>
      <c r="D69" s="59"/>
      <c r="E69" s="59"/>
      <c r="F69" s="59"/>
      <c r="G69" s="59"/>
      <c r="H69" s="59"/>
      <c r="I69" s="263">
        <v>14000</v>
      </c>
      <c r="J69" s="263"/>
    </row>
    <row r="70" spans="1:10" x14ac:dyDescent="0.25">
      <c r="A70" s="259" t="s">
        <v>140</v>
      </c>
      <c r="B70" s="257" t="s">
        <v>469</v>
      </c>
      <c r="C70" s="258" t="s">
        <v>71</v>
      </c>
      <c r="D70" s="59"/>
      <c r="E70" s="59"/>
      <c r="F70" s="59"/>
      <c r="G70" s="59"/>
      <c r="H70" s="59"/>
      <c r="I70" s="263">
        <v>15209</v>
      </c>
      <c r="J70" s="263"/>
    </row>
    <row r="71" spans="1:10" x14ac:dyDescent="0.25">
      <c r="A71" s="259" t="s">
        <v>142</v>
      </c>
      <c r="B71" s="257" t="s">
        <v>469</v>
      </c>
      <c r="C71" s="258" t="s">
        <v>71</v>
      </c>
      <c r="D71" s="59"/>
      <c r="E71" s="59"/>
      <c r="F71" s="59"/>
      <c r="G71" s="59"/>
      <c r="H71" s="59"/>
      <c r="I71" s="263">
        <v>12086.38</v>
      </c>
      <c r="J71" s="263"/>
    </row>
    <row r="72" spans="1:10" x14ac:dyDescent="0.25">
      <c r="A72" s="259" t="s">
        <v>81</v>
      </c>
      <c r="B72" s="257" t="s">
        <v>469</v>
      </c>
      <c r="C72" s="258" t="s">
        <v>71</v>
      </c>
      <c r="D72" s="59"/>
      <c r="E72" s="59"/>
      <c r="F72" s="59"/>
      <c r="G72" s="59"/>
      <c r="H72" s="59"/>
      <c r="I72" s="263">
        <v>1750</v>
      </c>
      <c r="J72" s="263"/>
    </row>
    <row r="73" spans="1:10" x14ac:dyDescent="0.25">
      <c r="A73" s="259" t="s">
        <v>81</v>
      </c>
      <c r="B73" s="257" t="s">
        <v>469</v>
      </c>
      <c r="C73" s="258" t="s">
        <v>71</v>
      </c>
      <c r="D73" s="59"/>
      <c r="E73" s="59"/>
      <c r="F73" s="59"/>
      <c r="G73" s="59"/>
      <c r="H73" s="59"/>
      <c r="I73" s="263">
        <v>197824</v>
      </c>
      <c r="J73" s="263"/>
    </row>
    <row r="74" spans="1:10" x14ac:dyDescent="0.25">
      <c r="A74" s="259" t="s">
        <v>81</v>
      </c>
      <c r="B74" s="257" t="s">
        <v>469</v>
      </c>
      <c r="C74" s="258" t="s">
        <v>71</v>
      </c>
      <c r="D74" s="59"/>
      <c r="E74" s="59"/>
      <c r="F74" s="59"/>
      <c r="G74" s="59"/>
      <c r="H74" s="59"/>
      <c r="I74" s="263">
        <v>84013.45</v>
      </c>
      <c r="J74" s="263"/>
    </row>
    <row r="75" spans="1:10" x14ac:dyDescent="0.25">
      <c r="A75" s="259" t="s">
        <v>247</v>
      </c>
      <c r="B75" s="257" t="s">
        <v>469</v>
      </c>
      <c r="C75" s="258" t="s">
        <v>71</v>
      </c>
      <c r="D75" s="59"/>
      <c r="E75" s="59"/>
      <c r="F75" s="59"/>
      <c r="G75" s="59"/>
      <c r="H75" s="59"/>
      <c r="I75" s="263">
        <v>45284.04</v>
      </c>
      <c r="J75" s="263"/>
    </row>
    <row r="76" spans="1:10" x14ac:dyDescent="0.25">
      <c r="A76" s="259" t="s">
        <v>190</v>
      </c>
      <c r="B76" s="257" t="s">
        <v>469</v>
      </c>
      <c r="C76" s="258" t="s">
        <v>71</v>
      </c>
      <c r="D76" s="59"/>
      <c r="E76" s="59"/>
      <c r="F76" s="59"/>
      <c r="G76" s="59"/>
      <c r="H76" s="59"/>
      <c r="I76" s="263">
        <v>51594</v>
      </c>
      <c r="J76" s="263">
        <v>32510.91</v>
      </c>
    </row>
    <row r="77" spans="1:10" x14ac:dyDescent="0.25">
      <c r="A77" s="259" t="s">
        <v>190</v>
      </c>
      <c r="B77" s="257" t="s">
        <v>469</v>
      </c>
      <c r="C77" s="258" t="s">
        <v>71</v>
      </c>
      <c r="D77" s="59"/>
      <c r="E77" s="59"/>
      <c r="F77" s="59"/>
      <c r="G77" s="59"/>
      <c r="H77" s="59"/>
      <c r="I77" s="263">
        <v>165408.49</v>
      </c>
      <c r="J77" s="263"/>
    </row>
    <row r="78" spans="1:10" x14ac:dyDescent="0.25">
      <c r="A78" s="259" t="s">
        <v>192</v>
      </c>
      <c r="B78" s="257" t="s">
        <v>469</v>
      </c>
      <c r="C78" s="258" t="s">
        <v>71</v>
      </c>
      <c r="D78" s="59"/>
      <c r="E78" s="59"/>
      <c r="F78" s="59"/>
      <c r="G78" s="59"/>
      <c r="H78" s="59"/>
      <c r="I78" s="263">
        <v>213276.36</v>
      </c>
      <c r="J78" s="263"/>
    </row>
    <row r="79" spans="1:10" x14ac:dyDescent="0.25">
      <c r="A79" s="259" t="s">
        <v>192</v>
      </c>
      <c r="B79" s="257" t="s">
        <v>469</v>
      </c>
      <c r="C79" s="258" t="s">
        <v>71</v>
      </c>
      <c r="D79" s="59"/>
      <c r="E79" s="59"/>
      <c r="F79" s="59"/>
      <c r="G79" s="59"/>
      <c r="H79" s="59"/>
      <c r="I79" s="263">
        <v>126275</v>
      </c>
      <c r="J79" s="263"/>
    </row>
    <row r="80" spans="1:10" x14ac:dyDescent="0.25">
      <c r="A80" s="259" t="s">
        <v>192</v>
      </c>
      <c r="B80" s="257" t="s">
        <v>469</v>
      </c>
      <c r="C80" s="258" t="s">
        <v>71</v>
      </c>
      <c r="D80" s="59"/>
      <c r="E80" s="59"/>
      <c r="F80" s="59"/>
      <c r="G80" s="59"/>
      <c r="H80" s="59"/>
      <c r="I80" s="263">
        <v>799924.95</v>
      </c>
      <c r="J80" s="263">
        <v>113088.11</v>
      </c>
    </row>
    <row r="81" spans="1:10" x14ac:dyDescent="0.25">
      <c r="A81" s="259" t="s">
        <v>192</v>
      </c>
      <c r="B81" s="257" t="s">
        <v>469</v>
      </c>
      <c r="C81" s="258" t="s">
        <v>71</v>
      </c>
      <c r="D81" s="59"/>
      <c r="E81" s="59"/>
      <c r="F81" s="59"/>
      <c r="G81" s="59"/>
      <c r="H81" s="59"/>
      <c r="I81" s="263">
        <v>20818.05</v>
      </c>
      <c r="J81" s="263">
        <v>169206.39999999999</v>
      </c>
    </row>
    <row r="82" spans="1:10" x14ac:dyDescent="0.25">
      <c r="A82" s="259" t="s">
        <v>10</v>
      </c>
      <c r="B82" s="257" t="s">
        <v>469</v>
      </c>
      <c r="C82" s="258" t="s">
        <v>71</v>
      </c>
      <c r="D82" s="59"/>
      <c r="E82" s="59"/>
      <c r="F82" s="59"/>
      <c r="G82" s="59"/>
      <c r="H82" s="59"/>
      <c r="I82" s="263"/>
      <c r="J82" s="263">
        <v>43250</v>
      </c>
    </row>
    <row r="83" spans="1:10" x14ac:dyDescent="0.25">
      <c r="A83" s="259" t="s">
        <v>10</v>
      </c>
      <c r="B83" s="257" t="s">
        <v>469</v>
      </c>
      <c r="C83" s="258" t="s">
        <v>71</v>
      </c>
      <c r="D83" s="59"/>
      <c r="E83" s="59"/>
      <c r="F83" s="59"/>
      <c r="G83" s="59"/>
      <c r="H83" s="59"/>
      <c r="I83" s="263"/>
      <c r="J83" s="263">
        <v>81730.8</v>
      </c>
    </row>
    <row r="84" spans="1:10" x14ac:dyDescent="0.25">
      <c r="A84" s="259" t="s">
        <v>10</v>
      </c>
      <c r="B84" s="257" t="s">
        <v>469</v>
      </c>
      <c r="C84" s="258" t="s">
        <v>71</v>
      </c>
      <c r="D84" s="59"/>
      <c r="E84" s="59"/>
      <c r="F84" s="59"/>
      <c r="G84" s="59"/>
      <c r="H84" s="59"/>
      <c r="I84" s="263"/>
      <c r="J84" s="263">
        <v>34568.400000000001</v>
      </c>
    </row>
    <row r="85" spans="1:10" x14ac:dyDescent="0.25">
      <c r="A85" s="259" t="s">
        <v>10</v>
      </c>
      <c r="B85" s="257" t="s">
        <v>469</v>
      </c>
      <c r="C85" s="258" t="s">
        <v>71</v>
      </c>
      <c r="D85" s="59"/>
      <c r="E85" s="59"/>
      <c r="F85" s="59"/>
      <c r="G85" s="59"/>
      <c r="H85" s="59"/>
      <c r="I85" s="263"/>
      <c r="J85" s="263">
        <v>60000</v>
      </c>
    </row>
    <row r="86" spans="1:10" x14ac:dyDescent="0.25">
      <c r="A86" s="259" t="s">
        <v>153</v>
      </c>
      <c r="B86" s="257" t="s">
        <v>469</v>
      </c>
      <c r="C86" s="258" t="s">
        <v>71</v>
      </c>
      <c r="D86" s="59"/>
      <c r="E86" s="59"/>
      <c r="F86" s="59"/>
      <c r="G86" s="59"/>
      <c r="H86" s="59"/>
      <c r="I86" s="263">
        <v>157857.84</v>
      </c>
      <c r="J86" s="263"/>
    </row>
    <row r="87" spans="1:10" x14ac:dyDescent="0.25">
      <c r="A87" s="259" t="s">
        <v>471</v>
      </c>
      <c r="B87" s="257" t="s">
        <v>469</v>
      </c>
      <c r="C87" s="258" t="s">
        <v>71</v>
      </c>
      <c r="D87" s="59"/>
      <c r="E87" s="59"/>
      <c r="F87" s="59"/>
      <c r="G87" s="59"/>
      <c r="H87" s="59"/>
      <c r="I87" s="263">
        <v>41435.86</v>
      </c>
      <c r="J87" s="263"/>
    </row>
    <row r="88" spans="1:10" x14ac:dyDescent="0.25">
      <c r="A88" s="259" t="s">
        <v>371</v>
      </c>
      <c r="B88" s="257" t="s">
        <v>469</v>
      </c>
      <c r="C88" s="258" t="s">
        <v>71</v>
      </c>
      <c r="D88" s="59"/>
      <c r="E88" s="59"/>
      <c r="F88" s="59"/>
      <c r="G88" s="59"/>
      <c r="H88" s="59"/>
      <c r="I88" s="263">
        <v>11550</v>
      </c>
      <c r="J88" s="263"/>
    </row>
    <row r="89" spans="1:10" x14ac:dyDescent="0.25">
      <c r="A89" s="259" t="s">
        <v>49</v>
      </c>
      <c r="B89" s="257" t="s">
        <v>469</v>
      </c>
      <c r="C89" s="258" t="s">
        <v>71</v>
      </c>
      <c r="D89" s="59"/>
      <c r="E89" s="59"/>
      <c r="F89" s="59"/>
      <c r="G89" s="59"/>
      <c r="H89" s="59"/>
      <c r="I89" s="263">
        <v>131250</v>
      </c>
      <c r="J89" s="263"/>
    </row>
    <row r="90" spans="1:10" x14ac:dyDescent="0.25">
      <c r="A90" s="259" t="s">
        <v>197</v>
      </c>
      <c r="B90" s="257" t="s">
        <v>469</v>
      </c>
      <c r="C90" s="258" t="s">
        <v>71</v>
      </c>
      <c r="D90" s="59"/>
      <c r="E90" s="59"/>
      <c r="F90" s="59"/>
      <c r="G90" s="59"/>
      <c r="H90" s="59"/>
      <c r="I90" s="263">
        <v>13200</v>
      </c>
      <c r="J90" s="263"/>
    </row>
    <row r="91" spans="1:10" x14ac:dyDescent="0.25">
      <c r="A91" s="259" t="s">
        <v>197</v>
      </c>
      <c r="B91" s="257" t="s">
        <v>469</v>
      </c>
      <c r="C91" s="258" t="s">
        <v>71</v>
      </c>
      <c r="D91" s="59"/>
      <c r="E91" s="59"/>
      <c r="F91" s="59"/>
      <c r="G91" s="59"/>
      <c r="H91" s="59"/>
      <c r="I91" s="263">
        <v>8444.34</v>
      </c>
      <c r="J91" s="263"/>
    </row>
    <row r="92" spans="1:10" x14ac:dyDescent="0.25">
      <c r="A92" s="259" t="s">
        <v>263</v>
      </c>
      <c r="B92" s="257" t="s">
        <v>469</v>
      </c>
      <c r="C92" s="258" t="s">
        <v>71</v>
      </c>
      <c r="D92" s="59"/>
      <c r="E92" s="59"/>
      <c r="F92" s="59"/>
      <c r="G92" s="59"/>
      <c r="H92" s="59"/>
      <c r="I92" s="263">
        <v>118605.96</v>
      </c>
      <c r="J92" s="263"/>
    </row>
    <row r="93" spans="1:10" x14ac:dyDescent="0.25">
      <c r="A93" s="259" t="s">
        <v>383</v>
      </c>
      <c r="B93" s="257" t="s">
        <v>469</v>
      </c>
      <c r="C93" s="258" t="s">
        <v>71</v>
      </c>
      <c r="D93" s="59"/>
      <c r="E93" s="59"/>
      <c r="F93" s="59"/>
      <c r="G93" s="59"/>
      <c r="H93" s="59"/>
      <c r="I93" s="263">
        <v>186800.65</v>
      </c>
      <c r="J93" s="263"/>
    </row>
    <row r="94" spans="1:10" x14ac:dyDescent="0.25">
      <c r="A94" s="259" t="s">
        <v>386</v>
      </c>
      <c r="B94" s="257" t="s">
        <v>469</v>
      </c>
      <c r="C94" s="258" t="s">
        <v>71</v>
      </c>
      <c r="D94" s="59"/>
      <c r="E94" s="59"/>
      <c r="F94" s="59"/>
      <c r="G94" s="59"/>
      <c r="H94" s="59"/>
      <c r="I94" s="263">
        <v>55049.55</v>
      </c>
      <c r="J94" s="263"/>
    </row>
    <row r="95" spans="1:10" x14ac:dyDescent="0.25">
      <c r="A95" s="259" t="s">
        <v>386</v>
      </c>
      <c r="B95" s="257" t="s">
        <v>469</v>
      </c>
      <c r="C95" s="258" t="s">
        <v>71</v>
      </c>
      <c r="D95" s="59"/>
      <c r="E95" s="59"/>
      <c r="F95" s="59"/>
      <c r="G95" s="59"/>
      <c r="H95" s="59"/>
      <c r="I95" s="263">
        <v>144950.45000000001</v>
      </c>
      <c r="J95" s="263"/>
    </row>
    <row r="96" spans="1:10" x14ac:dyDescent="0.25">
      <c r="A96" s="259" t="s">
        <v>386</v>
      </c>
      <c r="B96" s="257" t="s">
        <v>469</v>
      </c>
      <c r="C96" s="258" t="s">
        <v>71</v>
      </c>
      <c r="D96" s="59"/>
      <c r="E96" s="59"/>
      <c r="F96" s="59"/>
      <c r="G96" s="59"/>
      <c r="H96" s="59"/>
      <c r="I96" s="263">
        <v>106462.23</v>
      </c>
      <c r="J96" s="263"/>
    </row>
    <row r="97" spans="1:10" x14ac:dyDescent="0.25">
      <c r="A97" s="259" t="s">
        <v>386</v>
      </c>
      <c r="B97" s="257" t="s">
        <v>469</v>
      </c>
      <c r="C97" s="258" t="s">
        <v>71</v>
      </c>
      <c r="D97" s="59"/>
      <c r="E97" s="59"/>
      <c r="F97" s="59"/>
      <c r="G97" s="59"/>
      <c r="H97" s="59"/>
      <c r="I97" s="263">
        <v>52226.75</v>
      </c>
      <c r="J97" s="263"/>
    </row>
    <row r="98" spans="1:10" x14ac:dyDescent="0.25">
      <c r="A98" s="259" t="s">
        <v>386</v>
      </c>
      <c r="B98" s="257" t="s">
        <v>469</v>
      </c>
      <c r="C98" s="258" t="s">
        <v>71</v>
      </c>
      <c r="D98" s="59"/>
      <c r="E98" s="59"/>
      <c r="F98" s="59"/>
      <c r="G98" s="59"/>
      <c r="H98" s="59"/>
      <c r="I98" s="263">
        <v>38165.71</v>
      </c>
      <c r="J98" s="263"/>
    </row>
    <row r="99" spans="1:10" x14ac:dyDescent="0.25">
      <c r="A99" s="259" t="s">
        <v>386</v>
      </c>
      <c r="B99" s="257" t="s">
        <v>469</v>
      </c>
      <c r="C99" s="258" t="s">
        <v>71</v>
      </c>
      <c r="D99" s="59"/>
      <c r="E99" s="59"/>
      <c r="F99" s="59"/>
      <c r="G99" s="59"/>
      <c r="H99" s="59"/>
      <c r="I99" s="263">
        <v>60261.63</v>
      </c>
      <c r="J99" s="263"/>
    </row>
    <row r="100" spans="1:10" x14ac:dyDescent="0.25">
      <c r="A100" s="259" t="s">
        <v>386</v>
      </c>
      <c r="B100" s="257" t="s">
        <v>469</v>
      </c>
      <c r="C100" s="258" t="s">
        <v>71</v>
      </c>
      <c r="D100" s="59"/>
      <c r="E100" s="59"/>
      <c r="F100" s="59"/>
      <c r="G100" s="59"/>
      <c r="H100" s="59"/>
      <c r="I100" s="263">
        <v>134584.32000000001</v>
      </c>
      <c r="J100" s="263"/>
    </row>
    <row r="101" spans="1:10" x14ac:dyDescent="0.25">
      <c r="A101" s="259" t="s">
        <v>386</v>
      </c>
      <c r="B101" s="257" t="s">
        <v>469</v>
      </c>
      <c r="C101" s="258" t="s">
        <v>71</v>
      </c>
      <c r="D101" s="59"/>
      <c r="E101" s="59"/>
      <c r="F101" s="59"/>
      <c r="G101" s="59"/>
      <c r="H101" s="59"/>
      <c r="I101" s="263">
        <v>118514.55</v>
      </c>
      <c r="J101" s="263"/>
    </row>
    <row r="102" spans="1:10" x14ac:dyDescent="0.25">
      <c r="A102" s="259" t="s">
        <v>386</v>
      </c>
      <c r="B102" s="257" t="s">
        <v>469</v>
      </c>
      <c r="C102" s="258" t="s">
        <v>71</v>
      </c>
      <c r="D102" s="59"/>
      <c r="E102" s="59"/>
      <c r="F102" s="59"/>
      <c r="G102" s="59"/>
      <c r="H102" s="59"/>
      <c r="I102" s="263">
        <v>84366.29</v>
      </c>
      <c r="J102" s="263"/>
    </row>
    <row r="103" spans="1:10" x14ac:dyDescent="0.25">
      <c r="A103" s="259" t="s">
        <v>386</v>
      </c>
      <c r="B103" s="257" t="s">
        <v>469</v>
      </c>
      <c r="C103" s="258" t="s">
        <v>71</v>
      </c>
      <c r="D103" s="59"/>
      <c r="E103" s="59"/>
      <c r="F103" s="59"/>
      <c r="G103" s="59"/>
      <c r="H103" s="59"/>
      <c r="I103" s="263">
        <v>30130.83</v>
      </c>
      <c r="J103" s="263"/>
    </row>
    <row r="104" spans="1:10" x14ac:dyDescent="0.25">
      <c r="A104" s="259" t="s">
        <v>386</v>
      </c>
      <c r="B104" s="257" t="s">
        <v>469</v>
      </c>
      <c r="C104" s="258" t="s">
        <v>71</v>
      </c>
      <c r="D104" s="59"/>
      <c r="E104" s="59"/>
      <c r="F104" s="59"/>
      <c r="G104" s="59"/>
      <c r="H104" s="59"/>
      <c r="I104" s="263">
        <v>40174.42</v>
      </c>
      <c r="J104" s="263"/>
    </row>
    <row r="105" spans="1:10" x14ac:dyDescent="0.25">
      <c r="A105" s="259" t="s">
        <v>386</v>
      </c>
      <c r="B105" s="257" t="s">
        <v>469</v>
      </c>
      <c r="C105" s="258" t="s">
        <v>71</v>
      </c>
      <c r="D105" s="59"/>
      <c r="E105" s="59"/>
      <c r="F105" s="59"/>
      <c r="G105" s="59"/>
      <c r="H105" s="59"/>
      <c r="I105" s="263">
        <v>72313.960000000006</v>
      </c>
      <c r="J105" s="263"/>
    </row>
    <row r="106" spans="1:10" x14ac:dyDescent="0.25">
      <c r="A106" s="259" t="s">
        <v>386</v>
      </c>
      <c r="B106" s="257" t="s">
        <v>469</v>
      </c>
      <c r="C106" s="258" t="s">
        <v>71</v>
      </c>
      <c r="D106" s="59"/>
      <c r="E106" s="59"/>
      <c r="F106" s="59"/>
      <c r="G106" s="59"/>
      <c r="H106" s="59"/>
      <c r="I106" s="263">
        <v>34148.269999999997</v>
      </c>
      <c r="J106" s="263"/>
    </row>
    <row r="107" spans="1:10" x14ac:dyDescent="0.25">
      <c r="A107" s="259" t="s">
        <v>386</v>
      </c>
      <c r="B107" s="257" t="s">
        <v>469</v>
      </c>
      <c r="C107" s="258" t="s">
        <v>71</v>
      </c>
      <c r="D107" s="59"/>
      <c r="E107" s="59"/>
      <c r="F107" s="59"/>
      <c r="G107" s="59"/>
      <c r="H107" s="59"/>
      <c r="I107" s="263">
        <v>78340.13</v>
      </c>
      <c r="J107" s="263"/>
    </row>
    <row r="108" spans="1:10" x14ac:dyDescent="0.25">
      <c r="A108" s="259" t="s">
        <v>386</v>
      </c>
      <c r="B108" s="257" t="s">
        <v>469</v>
      </c>
      <c r="C108" s="258" t="s">
        <v>71</v>
      </c>
      <c r="D108" s="59"/>
      <c r="E108" s="59"/>
      <c r="F108" s="59"/>
      <c r="G108" s="59"/>
      <c r="H108" s="59"/>
      <c r="I108" s="263"/>
      <c r="J108" s="263">
        <v>64279.07</v>
      </c>
    </row>
    <row r="109" spans="1:10" x14ac:dyDescent="0.25">
      <c r="A109" s="259" t="s">
        <v>386</v>
      </c>
      <c r="B109" s="257" t="s">
        <v>469</v>
      </c>
      <c r="C109" s="258" t="s">
        <v>71</v>
      </c>
      <c r="D109" s="59"/>
      <c r="E109" s="59"/>
      <c r="F109" s="59"/>
      <c r="G109" s="59"/>
      <c r="H109" s="59"/>
      <c r="I109" s="263"/>
      <c r="J109" s="263">
        <v>50218.04</v>
      </c>
    </row>
    <row r="110" spans="1:10" x14ac:dyDescent="0.25">
      <c r="A110" s="259" t="s">
        <v>386</v>
      </c>
      <c r="B110" s="257" t="s">
        <v>469</v>
      </c>
      <c r="C110" s="258" t="s">
        <v>71</v>
      </c>
      <c r="D110" s="59"/>
      <c r="E110" s="59"/>
      <c r="F110" s="59"/>
      <c r="G110" s="59"/>
      <c r="H110" s="59"/>
      <c r="I110" s="263"/>
      <c r="J110" s="263">
        <v>40174.42</v>
      </c>
    </row>
    <row r="111" spans="1:10" x14ac:dyDescent="0.25">
      <c r="A111" s="259" t="s">
        <v>386</v>
      </c>
      <c r="B111" s="257" t="s">
        <v>469</v>
      </c>
      <c r="C111" s="258" t="s">
        <v>71</v>
      </c>
      <c r="D111" s="59"/>
      <c r="E111" s="59"/>
      <c r="F111" s="59"/>
      <c r="G111" s="59"/>
      <c r="H111" s="59"/>
      <c r="I111" s="263"/>
      <c r="J111" s="263">
        <v>40174.42</v>
      </c>
    </row>
    <row r="112" spans="1:10" x14ac:dyDescent="0.25">
      <c r="A112" s="259" t="s">
        <v>386</v>
      </c>
      <c r="B112" s="257" t="s">
        <v>469</v>
      </c>
      <c r="C112" s="258" t="s">
        <v>71</v>
      </c>
      <c r="D112" s="59"/>
      <c r="E112" s="59"/>
      <c r="F112" s="59"/>
      <c r="G112" s="59"/>
      <c r="H112" s="59"/>
      <c r="I112" s="263"/>
      <c r="J112" s="263">
        <v>66287.81</v>
      </c>
    </row>
    <row r="113" spans="1:10" x14ac:dyDescent="0.25">
      <c r="A113" s="259" t="s">
        <v>386</v>
      </c>
      <c r="B113" s="257" t="s">
        <v>469</v>
      </c>
      <c r="C113" s="258" t="s">
        <v>71</v>
      </c>
      <c r="D113" s="59"/>
      <c r="E113" s="59"/>
      <c r="F113" s="59"/>
      <c r="G113" s="59"/>
      <c r="H113" s="59"/>
      <c r="I113" s="263">
        <v>200000</v>
      </c>
      <c r="J113" s="263"/>
    </row>
    <row r="114" spans="1:10" x14ac:dyDescent="0.25">
      <c r="A114" s="259" t="s">
        <v>386</v>
      </c>
      <c r="B114" s="257" t="s">
        <v>469</v>
      </c>
      <c r="C114" s="258" t="s">
        <v>71</v>
      </c>
      <c r="D114" s="59"/>
      <c r="E114" s="59"/>
      <c r="F114" s="59"/>
      <c r="G114" s="59"/>
      <c r="H114" s="59"/>
      <c r="I114" s="263">
        <v>47500</v>
      </c>
      <c r="J114" s="263"/>
    </row>
    <row r="115" spans="1:10" x14ac:dyDescent="0.25">
      <c r="A115" s="259" t="s">
        <v>386</v>
      </c>
      <c r="B115" s="257" t="s">
        <v>469</v>
      </c>
      <c r="C115" s="258" t="s">
        <v>71</v>
      </c>
      <c r="D115" s="59"/>
      <c r="E115" s="59"/>
      <c r="F115" s="59"/>
      <c r="G115" s="59"/>
      <c r="H115" s="59"/>
      <c r="I115" s="263">
        <v>42034.8</v>
      </c>
      <c r="J115" s="263"/>
    </row>
    <row r="116" spans="1:10" x14ac:dyDescent="0.25">
      <c r="A116" s="259" t="s">
        <v>386</v>
      </c>
      <c r="B116" s="257" t="s">
        <v>469</v>
      </c>
      <c r="C116" s="258" t="s">
        <v>71</v>
      </c>
      <c r="D116" s="59"/>
      <c r="E116" s="59"/>
      <c r="F116" s="59"/>
      <c r="G116" s="59"/>
      <c r="H116" s="59"/>
      <c r="I116" s="263">
        <v>101500</v>
      </c>
      <c r="J116" s="263"/>
    </row>
    <row r="117" spans="1:10" x14ac:dyDescent="0.25">
      <c r="A117" s="259" t="s">
        <v>386</v>
      </c>
      <c r="B117" s="257" t="s">
        <v>469</v>
      </c>
      <c r="C117" s="258" t="s">
        <v>71</v>
      </c>
      <c r="D117" s="59"/>
      <c r="E117" s="59"/>
      <c r="F117" s="59"/>
      <c r="G117" s="59"/>
      <c r="H117" s="59"/>
      <c r="I117" s="263">
        <v>24150</v>
      </c>
      <c r="J117" s="263"/>
    </row>
    <row r="118" spans="1:10" x14ac:dyDescent="0.25">
      <c r="A118" s="259" t="s">
        <v>386</v>
      </c>
      <c r="B118" s="257" t="s">
        <v>469</v>
      </c>
      <c r="C118" s="258" t="s">
        <v>71</v>
      </c>
      <c r="D118" s="59"/>
      <c r="E118" s="59"/>
      <c r="F118" s="59"/>
      <c r="G118" s="59"/>
      <c r="H118" s="59"/>
      <c r="I118" s="263">
        <v>20500</v>
      </c>
      <c r="J118" s="263"/>
    </row>
    <row r="119" spans="1:10" x14ac:dyDescent="0.25">
      <c r="A119" s="259" t="s">
        <v>386</v>
      </c>
      <c r="B119" s="257" t="s">
        <v>469</v>
      </c>
      <c r="C119" s="258" t="s">
        <v>71</v>
      </c>
      <c r="D119" s="59"/>
      <c r="E119" s="59"/>
      <c r="F119" s="59"/>
      <c r="G119" s="59"/>
      <c r="H119" s="59"/>
      <c r="I119" s="263"/>
      <c r="J119" s="263">
        <v>38710.51</v>
      </c>
    </row>
    <row r="120" spans="1:10" x14ac:dyDescent="0.25">
      <c r="A120" s="259" t="s">
        <v>386</v>
      </c>
      <c r="B120" s="257" t="s">
        <v>469</v>
      </c>
      <c r="C120" s="258" t="s">
        <v>71</v>
      </c>
      <c r="D120" s="59"/>
      <c r="E120" s="59"/>
      <c r="F120" s="59"/>
      <c r="G120" s="59"/>
      <c r="H120" s="59"/>
      <c r="I120" s="263">
        <v>41010.400000000001</v>
      </c>
      <c r="J120" s="263"/>
    </row>
    <row r="121" spans="1:10" x14ac:dyDescent="0.25">
      <c r="A121" s="259" t="s">
        <v>386</v>
      </c>
      <c r="B121" s="257" t="s">
        <v>469</v>
      </c>
      <c r="C121" s="258" t="s">
        <v>71</v>
      </c>
      <c r="D121" s="59"/>
      <c r="E121" s="59"/>
      <c r="F121" s="59"/>
      <c r="G121" s="59"/>
      <c r="H121" s="59"/>
      <c r="I121" s="263">
        <v>212744</v>
      </c>
      <c r="J121" s="263"/>
    </row>
    <row r="122" spans="1:10" x14ac:dyDescent="0.25">
      <c r="A122" s="259" t="s">
        <v>386</v>
      </c>
      <c r="B122" s="257" t="s">
        <v>469</v>
      </c>
      <c r="C122" s="258" t="s">
        <v>71</v>
      </c>
      <c r="D122" s="59"/>
      <c r="E122" s="59"/>
      <c r="F122" s="59"/>
      <c r="G122" s="59"/>
      <c r="H122" s="59"/>
      <c r="I122" s="263">
        <v>27455.17</v>
      </c>
      <c r="J122" s="263"/>
    </row>
    <row r="123" spans="1:10" x14ac:dyDescent="0.25">
      <c r="A123" s="259" t="s">
        <v>386</v>
      </c>
      <c r="B123" s="257" t="s">
        <v>469</v>
      </c>
      <c r="C123" s="258" t="s">
        <v>71</v>
      </c>
      <c r="D123" s="59"/>
      <c r="E123" s="59"/>
      <c r="F123" s="59"/>
      <c r="G123" s="59"/>
      <c r="H123" s="59"/>
      <c r="I123" s="263">
        <v>72522.13</v>
      </c>
      <c r="J123" s="263"/>
    </row>
    <row r="124" spans="1:10" x14ac:dyDescent="0.25">
      <c r="A124" s="259" t="s">
        <v>386</v>
      </c>
      <c r="B124" s="257" t="s">
        <v>469</v>
      </c>
      <c r="C124" s="258" t="s">
        <v>71</v>
      </c>
      <c r="D124" s="59"/>
      <c r="E124" s="59"/>
      <c r="F124" s="59"/>
      <c r="G124" s="59"/>
      <c r="H124" s="59"/>
      <c r="I124" s="263">
        <v>4006294.8500000006</v>
      </c>
      <c r="J124" s="263">
        <v>350511.01</v>
      </c>
    </row>
    <row r="125" spans="1:10" x14ac:dyDescent="0.25">
      <c r="A125" s="259" t="s">
        <v>386</v>
      </c>
      <c r="B125" s="257" t="s">
        <v>469</v>
      </c>
      <c r="C125" s="258" t="s">
        <v>71</v>
      </c>
      <c r="D125" s="59"/>
      <c r="E125" s="59"/>
      <c r="F125" s="59"/>
      <c r="G125" s="59"/>
      <c r="H125" s="59"/>
      <c r="I125" s="263">
        <v>317516.37</v>
      </c>
      <c r="J125" s="263">
        <v>2828254.3</v>
      </c>
    </row>
    <row r="126" spans="1:10" x14ac:dyDescent="0.25">
      <c r="A126" s="259" t="s">
        <v>386</v>
      </c>
      <c r="B126" s="257" t="s">
        <v>469</v>
      </c>
      <c r="C126" s="258" t="s">
        <v>71</v>
      </c>
      <c r="D126" s="59"/>
      <c r="E126" s="59"/>
      <c r="F126" s="59"/>
      <c r="G126" s="59"/>
      <c r="H126" s="59"/>
      <c r="I126" s="263">
        <v>431350</v>
      </c>
      <c r="J126" s="263">
        <v>136150</v>
      </c>
    </row>
    <row r="127" spans="1:10" x14ac:dyDescent="0.25">
      <c r="A127" s="259" t="s">
        <v>386</v>
      </c>
      <c r="B127" s="257" t="s">
        <v>469</v>
      </c>
      <c r="C127" s="258" t="s">
        <v>71</v>
      </c>
      <c r="D127" s="59"/>
      <c r="E127" s="59"/>
      <c r="F127" s="59"/>
      <c r="G127" s="59"/>
      <c r="H127" s="59"/>
      <c r="I127" s="263">
        <v>130480</v>
      </c>
      <c r="J127" s="263"/>
    </row>
    <row r="128" spans="1:10" x14ac:dyDescent="0.25">
      <c r="A128" s="259" t="s">
        <v>60</v>
      </c>
      <c r="B128" s="257" t="s">
        <v>469</v>
      </c>
      <c r="C128" s="258" t="s">
        <v>71</v>
      </c>
      <c r="D128" s="59"/>
      <c r="E128" s="59"/>
      <c r="F128" s="59"/>
      <c r="G128" s="59"/>
      <c r="H128" s="59"/>
      <c r="I128" s="263">
        <v>22621.88</v>
      </c>
      <c r="J128" s="263"/>
    </row>
    <row r="129" spans="1:10" x14ac:dyDescent="0.25">
      <c r="A129" s="259" t="s">
        <v>60</v>
      </c>
      <c r="B129" s="257" t="s">
        <v>469</v>
      </c>
      <c r="C129" s="258" t="s">
        <v>71</v>
      </c>
      <c r="D129" s="59"/>
      <c r="E129" s="59"/>
      <c r="F129" s="59"/>
      <c r="G129" s="59"/>
      <c r="H129" s="59"/>
      <c r="I129" s="263">
        <v>73776</v>
      </c>
      <c r="J129" s="263"/>
    </row>
    <row r="130" spans="1:10" x14ac:dyDescent="0.25">
      <c r="A130" s="259" t="s">
        <v>132</v>
      </c>
      <c r="B130" s="257" t="s">
        <v>469</v>
      </c>
      <c r="C130" s="258" t="s">
        <v>71</v>
      </c>
      <c r="D130" s="59"/>
      <c r="E130" s="59"/>
      <c r="F130" s="59"/>
      <c r="G130" s="59"/>
      <c r="H130" s="59"/>
      <c r="I130" s="263">
        <v>30000</v>
      </c>
      <c r="J130" s="263"/>
    </row>
    <row r="131" spans="1:10" x14ac:dyDescent="0.25">
      <c r="A131" s="259" t="s">
        <v>135</v>
      </c>
      <c r="B131" s="257" t="s">
        <v>469</v>
      </c>
      <c r="C131" s="258" t="s">
        <v>71</v>
      </c>
      <c r="D131" s="59"/>
      <c r="E131" s="59"/>
      <c r="F131" s="59"/>
      <c r="G131" s="59"/>
      <c r="H131" s="59"/>
      <c r="I131" s="263">
        <v>73871.210000000006</v>
      </c>
      <c r="J131" s="263">
        <v>28524.55</v>
      </c>
    </row>
    <row r="132" spans="1:10" x14ac:dyDescent="0.25">
      <c r="A132" s="259" t="s">
        <v>135</v>
      </c>
      <c r="B132" s="257" t="s">
        <v>469</v>
      </c>
      <c r="C132" s="258" t="s">
        <v>71</v>
      </c>
      <c r="D132" s="59"/>
      <c r="E132" s="59"/>
      <c r="F132" s="59"/>
      <c r="G132" s="59"/>
      <c r="H132" s="59"/>
      <c r="I132" s="263">
        <v>12381.58</v>
      </c>
      <c r="J132" s="263">
        <v>10177.61</v>
      </c>
    </row>
    <row r="133" spans="1:10" x14ac:dyDescent="0.25">
      <c r="A133" s="259" t="s">
        <v>135</v>
      </c>
      <c r="B133" s="257" t="s">
        <v>469</v>
      </c>
      <c r="C133" s="258" t="s">
        <v>71</v>
      </c>
      <c r="D133" s="59"/>
      <c r="E133" s="59"/>
      <c r="F133" s="59"/>
      <c r="G133" s="59"/>
      <c r="H133" s="59"/>
      <c r="I133" s="263">
        <v>80000</v>
      </c>
      <c r="J133" s="263"/>
    </row>
    <row r="134" spans="1:10" x14ac:dyDescent="0.25">
      <c r="A134" s="259" t="s">
        <v>206</v>
      </c>
      <c r="B134" s="257" t="s">
        <v>469</v>
      </c>
      <c r="C134" s="258" t="s">
        <v>71</v>
      </c>
      <c r="D134" s="59"/>
      <c r="E134" s="59"/>
      <c r="F134" s="59"/>
      <c r="G134" s="59"/>
      <c r="H134" s="59"/>
      <c r="I134" s="263">
        <v>74557.95</v>
      </c>
      <c r="J134" s="263"/>
    </row>
    <row r="135" spans="1:10" x14ac:dyDescent="0.25">
      <c r="A135" s="259" t="s">
        <v>206</v>
      </c>
      <c r="B135" s="257" t="s">
        <v>469</v>
      </c>
      <c r="C135" s="258" t="s">
        <v>71</v>
      </c>
      <c r="D135" s="59"/>
      <c r="E135" s="59"/>
      <c r="F135" s="59"/>
      <c r="G135" s="59"/>
      <c r="H135" s="59"/>
      <c r="I135" s="263"/>
      <c r="J135" s="263">
        <v>70017</v>
      </c>
    </row>
    <row r="136" spans="1:10" x14ac:dyDescent="0.25">
      <c r="A136" s="259" t="s">
        <v>207</v>
      </c>
      <c r="B136" s="257" t="s">
        <v>469</v>
      </c>
      <c r="C136" s="258" t="s">
        <v>71</v>
      </c>
      <c r="D136" s="59"/>
      <c r="E136" s="59"/>
      <c r="F136" s="59"/>
      <c r="G136" s="59"/>
      <c r="H136" s="59"/>
      <c r="I136" s="263">
        <v>45470.27</v>
      </c>
      <c r="J136" s="263"/>
    </row>
    <row r="137" spans="1:10" x14ac:dyDescent="0.25">
      <c r="A137" s="259" t="s">
        <v>137</v>
      </c>
      <c r="B137" s="257" t="s">
        <v>469</v>
      </c>
      <c r="C137" s="258" t="s">
        <v>71</v>
      </c>
      <c r="D137" s="59"/>
      <c r="E137" s="59"/>
      <c r="F137" s="59"/>
      <c r="G137" s="59"/>
      <c r="H137" s="59"/>
      <c r="I137" s="263">
        <v>233000.59</v>
      </c>
      <c r="J137" s="263"/>
    </row>
    <row r="138" spans="1:10" x14ac:dyDescent="0.25">
      <c r="A138" s="259" t="s">
        <v>137</v>
      </c>
      <c r="B138" s="257" t="s">
        <v>469</v>
      </c>
      <c r="C138" s="258" t="s">
        <v>71</v>
      </c>
      <c r="D138" s="59"/>
      <c r="E138" s="59"/>
      <c r="F138" s="59"/>
      <c r="G138" s="59"/>
      <c r="H138" s="59"/>
      <c r="I138" s="263">
        <v>199934.3</v>
      </c>
      <c r="J138" s="263"/>
    </row>
    <row r="139" spans="1:10" x14ac:dyDescent="0.25">
      <c r="A139" s="259" t="s">
        <v>137</v>
      </c>
      <c r="B139" s="257" t="s">
        <v>469</v>
      </c>
      <c r="C139" s="258" t="s">
        <v>71</v>
      </c>
      <c r="D139" s="59"/>
      <c r="E139" s="59"/>
      <c r="F139" s="59"/>
      <c r="G139" s="59"/>
      <c r="H139" s="59"/>
      <c r="I139" s="263"/>
      <c r="J139" s="263">
        <v>39867.21</v>
      </c>
    </row>
    <row r="140" spans="1:10" x14ac:dyDescent="0.25">
      <c r="A140" s="259" t="s">
        <v>137</v>
      </c>
      <c r="B140" s="257" t="s">
        <v>469</v>
      </c>
      <c r="C140" s="258" t="s">
        <v>71</v>
      </c>
      <c r="D140" s="59"/>
      <c r="E140" s="59"/>
      <c r="F140" s="59"/>
      <c r="G140" s="59"/>
      <c r="H140" s="59"/>
      <c r="I140" s="263">
        <v>88517.91</v>
      </c>
      <c r="J140" s="263"/>
    </row>
    <row r="141" spans="1:10" x14ac:dyDescent="0.25">
      <c r="A141" s="259" t="s">
        <v>243</v>
      </c>
      <c r="B141" s="257" t="s">
        <v>469</v>
      </c>
      <c r="C141" s="258" t="s">
        <v>71</v>
      </c>
      <c r="D141" s="59"/>
      <c r="E141" s="59"/>
      <c r="F141" s="59"/>
      <c r="G141" s="59"/>
      <c r="H141" s="59"/>
      <c r="I141" s="263">
        <v>2722834.93</v>
      </c>
      <c r="J141" s="263">
        <v>150157.44</v>
      </c>
    </row>
    <row r="142" spans="1:10" x14ac:dyDescent="0.25">
      <c r="A142" s="259" t="s">
        <v>243</v>
      </c>
      <c r="B142" s="257" t="s">
        <v>469</v>
      </c>
      <c r="C142" s="258" t="s">
        <v>71</v>
      </c>
      <c r="D142" s="59"/>
      <c r="E142" s="59"/>
      <c r="F142" s="59"/>
      <c r="G142" s="59"/>
      <c r="H142" s="59"/>
      <c r="I142" s="263">
        <v>1201836.6000000001</v>
      </c>
      <c r="J142" s="263">
        <v>716396.73</v>
      </c>
    </row>
    <row r="143" spans="1:10" x14ac:dyDescent="0.25">
      <c r="A143" s="259" t="s">
        <v>244</v>
      </c>
      <c r="B143" s="257" t="s">
        <v>469</v>
      </c>
      <c r="C143" s="258" t="s">
        <v>71</v>
      </c>
      <c r="D143" s="59"/>
      <c r="E143" s="59"/>
      <c r="F143" s="59"/>
      <c r="G143" s="59"/>
      <c r="H143" s="59"/>
      <c r="I143" s="263">
        <v>62730</v>
      </c>
      <c r="J143" s="263"/>
    </row>
    <row r="144" spans="1:10" x14ac:dyDescent="0.25">
      <c r="A144" s="259" t="s">
        <v>244</v>
      </c>
      <c r="B144" s="257" t="s">
        <v>469</v>
      </c>
      <c r="C144" s="258" t="s">
        <v>71</v>
      </c>
      <c r="D144" s="59"/>
      <c r="E144" s="59"/>
      <c r="F144" s="59"/>
      <c r="G144" s="59"/>
      <c r="H144" s="59"/>
      <c r="I144" s="263">
        <v>48432</v>
      </c>
      <c r="J144" s="263"/>
    </row>
    <row r="145" spans="1:10" x14ac:dyDescent="0.25">
      <c r="A145" s="259" t="s">
        <v>244</v>
      </c>
      <c r="B145" s="257" t="s">
        <v>469</v>
      </c>
      <c r="C145" s="258" t="s">
        <v>71</v>
      </c>
      <c r="D145" s="59"/>
      <c r="E145" s="59"/>
      <c r="F145" s="59"/>
      <c r="G145" s="59"/>
      <c r="H145" s="59"/>
      <c r="I145" s="263">
        <v>23550</v>
      </c>
      <c r="J145" s="263"/>
    </row>
    <row r="146" spans="1:10" x14ac:dyDescent="0.25">
      <c r="A146" s="260" t="s">
        <v>244</v>
      </c>
      <c r="B146" s="261" t="s">
        <v>469</v>
      </c>
      <c r="C146" s="262" t="s">
        <v>71</v>
      </c>
      <c r="D146" s="59"/>
      <c r="E146" s="59"/>
      <c r="F146" s="59"/>
      <c r="G146" s="59"/>
      <c r="H146" s="59"/>
      <c r="I146" s="263">
        <v>16272.97</v>
      </c>
      <c r="J146" s="263"/>
    </row>
  </sheetData>
  <conditionalFormatting sqref="I37:J146">
    <cfRule type="cellIs" dxfId="212" priority="1" operator="lessThan">
      <formula>0</formula>
    </cfRule>
  </conditionalFormatting>
  <pageMargins left="0.7" right="0.7" top="0.75" bottom="0.75" header="0.3" footer="0.3"/>
  <pageSetup paperSize="9" orientation="portrait" verticalDpi="0" r:id="rId1"/>
  <legacyDrawing r:id="rId2"/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10"/>
  <sheetViews>
    <sheetView topLeftCell="F1" workbookViewId="0">
      <selection activeCell="B15" sqref="B15"/>
    </sheetView>
  </sheetViews>
  <sheetFormatPr defaultRowHeight="15" x14ac:dyDescent="0.25"/>
  <cols>
    <col min="1" max="1" width="50.7109375" customWidth="1"/>
    <col min="2" max="2" width="9.85546875" customWidth="1"/>
    <col min="3" max="3" width="16.7109375" customWidth="1"/>
    <col min="4" max="8" width="22.28515625" bestFit="1" customWidth="1"/>
    <col min="9" max="9" width="24.5703125" bestFit="1" customWidth="1"/>
    <col min="10" max="10" width="24" customWidth="1"/>
  </cols>
  <sheetData>
    <row r="1" spans="1:10" x14ac:dyDescent="0.25">
      <c r="A1" s="2" t="s">
        <v>0</v>
      </c>
      <c r="B1" s="2" t="s">
        <v>6</v>
      </c>
      <c r="C1" s="2" t="s">
        <v>18</v>
      </c>
      <c r="D1" s="2" t="s">
        <v>1</v>
      </c>
      <c r="E1" s="2" t="s">
        <v>2</v>
      </c>
      <c r="F1" s="2" t="s">
        <v>3</v>
      </c>
      <c r="G1" s="2" t="s">
        <v>4</v>
      </c>
      <c r="H1" s="2" t="s">
        <v>5</v>
      </c>
      <c r="I1" s="8" t="s">
        <v>264</v>
      </c>
      <c r="J1" s="51" t="s">
        <v>410</v>
      </c>
    </row>
    <row r="2" spans="1:10" s="45" customFormat="1" x14ac:dyDescent="0.25">
      <c r="A2" s="86" t="s">
        <v>432</v>
      </c>
      <c r="B2" s="86" t="s">
        <v>433</v>
      </c>
      <c r="C2" s="86" t="s">
        <v>434</v>
      </c>
      <c r="D2" s="50"/>
      <c r="E2" s="50"/>
      <c r="F2" s="50"/>
      <c r="G2" s="50"/>
      <c r="H2" s="50"/>
      <c r="I2" s="90">
        <v>1270909.28</v>
      </c>
      <c r="J2" s="90">
        <v>0</v>
      </c>
    </row>
    <row r="3" spans="1:10" s="84" customFormat="1" x14ac:dyDescent="0.25">
      <c r="A3" s="87" t="s">
        <v>45</v>
      </c>
      <c r="B3" s="86" t="s">
        <v>435</v>
      </c>
      <c r="C3" s="86" t="s">
        <v>434</v>
      </c>
      <c r="D3" s="85"/>
      <c r="E3" s="85"/>
      <c r="F3" s="85"/>
      <c r="G3" s="85"/>
      <c r="H3" s="85"/>
      <c r="I3" s="90">
        <v>4180392.24</v>
      </c>
      <c r="J3" s="90">
        <v>3249828.2</v>
      </c>
    </row>
    <row r="4" spans="1:10" s="84" customFormat="1" ht="45" x14ac:dyDescent="0.25">
      <c r="A4" s="88" t="s">
        <v>436</v>
      </c>
      <c r="B4" s="86" t="s">
        <v>435</v>
      </c>
      <c r="C4" s="86" t="s">
        <v>434</v>
      </c>
      <c r="D4" s="85"/>
      <c r="E4" s="85"/>
      <c r="F4" s="85"/>
      <c r="G4" s="85"/>
      <c r="H4" s="85"/>
      <c r="I4" s="90">
        <v>66517.399999999994</v>
      </c>
      <c r="J4" s="90">
        <v>66517.399999999994</v>
      </c>
    </row>
    <row r="5" spans="1:10" s="84" customFormat="1" x14ac:dyDescent="0.25">
      <c r="A5" s="87" t="s">
        <v>437</v>
      </c>
      <c r="B5" s="86" t="s">
        <v>435</v>
      </c>
      <c r="C5" s="86" t="s">
        <v>434</v>
      </c>
      <c r="D5" s="85"/>
      <c r="E5" s="85"/>
      <c r="F5" s="85"/>
      <c r="G5" s="85"/>
      <c r="H5" s="85"/>
      <c r="I5" s="90">
        <v>256343.99</v>
      </c>
      <c r="J5" s="90">
        <v>256343.99</v>
      </c>
    </row>
    <row r="6" spans="1:10" s="84" customFormat="1" x14ac:dyDescent="0.25">
      <c r="A6" s="87" t="s">
        <v>438</v>
      </c>
      <c r="B6" s="86" t="s">
        <v>435</v>
      </c>
      <c r="C6" s="86" t="s">
        <v>434</v>
      </c>
      <c r="D6" s="85"/>
      <c r="E6" s="85"/>
      <c r="F6" s="85"/>
      <c r="G6" s="85"/>
      <c r="H6" s="85"/>
      <c r="I6" s="90">
        <v>216944.68</v>
      </c>
      <c r="J6" s="90">
        <v>216944.68</v>
      </c>
    </row>
    <row r="7" spans="1:10" s="84" customFormat="1" x14ac:dyDescent="0.25">
      <c r="A7" s="87" t="s">
        <v>439</v>
      </c>
      <c r="B7" s="86" t="s">
        <v>435</v>
      </c>
      <c r="C7" s="86" t="s">
        <v>434</v>
      </c>
      <c r="D7" s="85"/>
      <c r="E7" s="85"/>
      <c r="F7" s="85"/>
      <c r="G7" s="85"/>
      <c r="H7" s="85"/>
      <c r="I7" s="90">
        <v>170091.44</v>
      </c>
      <c r="J7" s="90">
        <v>170091.44</v>
      </c>
    </row>
    <row r="8" spans="1:10" s="84" customFormat="1" ht="45" x14ac:dyDescent="0.25">
      <c r="A8" s="89" t="s">
        <v>440</v>
      </c>
      <c r="B8" s="86" t="s">
        <v>441</v>
      </c>
      <c r="C8" s="86" t="s">
        <v>434</v>
      </c>
      <c r="D8" s="85"/>
      <c r="E8" s="85"/>
      <c r="F8" s="85"/>
      <c r="G8" s="85"/>
      <c r="H8" s="85"/>
      <c r="I8" s="90">
        <v>416404.2</v>
      </c>
      <c r="J8" s="90">
        <v>253359.37</v>
      </c>
    </row>
    <row r="9" spans="1:10" s="84" customFormat="1" x14ac:dyDescent="0.25">
      <c r="A9" s="86" t="s">
        <v>439</v>
      </c>
      <c r="B9" s="86" t="s">
        <v>441</v>
      </c>
      <c r="C9" s="86" t="s">
        <v>434</v>
      </c>
      <c r="D9" s="85"/>
      <c r="E9" s="85"/>
      <c r="F9" s="85"/>
      <c r="G9" s="85"/>
      <c r="H9" s="85"/>
      <c r="I9" s="90">
        <v>11280</v>
      </c>
      <c r="J9" s="90">
        <v>0</v>
      </c>
    </row>
    <row r="10" spans="1:10" s="84" customFormat="1" x14ac:dyDescent="0.25">
      <c r="A10" s="86" t="s">
        <v>437</v>
      </c>
      <c r="B10" s="86" t="s">
        <v>441</v>
      </c>
      <c r="C10" s="86" t="s">
        <v>434</v>
      </c>
      <c r="D10" s="85"/>
      <c r="E10" s="85"/>
      <c r="F10" s="85"/>
      <c r="G10" s="85"/>
      <c r="H10" s="85"/>
      <c r="I10" s="90">
        <v>14100</v>
      </c>
      <c r="J10" s="90">
        <v>0</v>
      </c>
    </row>
  </sheetData>
  <pageMargins left="0.7" right="0.7" top="0.75" bottom="0.75" header="0.3" footer="0.3"/>
  <pageSetup paperSize="9" orientation="portrait" verticalDpi="0" r:id="rId1"/>
  <legacyDrawing r:id="rId2"/>
  <tableParts count="1">
    <tablePart r:id="rId3"/>
  </tablePart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184"/>
  <sheetViews>
    <sheetView tabSelected="1" topLeftCell="B1" workbookViewId="0">
      <selection activeCell="A104" sqref="A104"/>
    </sheetView>
  </sheetViews>
  <sheetFormatPr defaultRowHeight="15" x14ac:dyDescent="0.25"/>
  <cols>
    <col min="1" max="1" width="68.7109375" customWidth="1"/>
    <col min="2" max="2" width="29.28515625" customWidth="1"/>
    <col min="3" max="3" width="48" customWidth="1"/>
    <col min="4" max="7" width="24" style="1" customWidth="1"/>
    <col min="8" max="8" width="23.28515625" style="1" customWidth="1"/>
    <col min="9" max="9" width="24.5703125" style="1" bestFit="1" customWidth="1"/>
    <col min="10" max="10" width="24" customWidth="1"/>
  </cols>
  <sheetData>
    <row r="1" spans="1:10" x14ac:dyDescent="0.25">
      <c r="A1" t="s">
        <v>0</v>
      </c>
      <c r="B1" t="s">
        <v>6</v>
      </c>
      <c r="C1" t="s">
        <v>18</v>
      </c>
      <c r="D1" s="1" t="s">
        <v>1</v>
      </c>
      <c r="E1" s="1" t="s">
        <v>2</v>
      </c>
      <c r="F1" s="1" t="s">
        <v>3</v>
      </c>
      <c r="G1" s="1" t="s">
        <v>4</v>
      </c>
      <c r="H1" s="1" t="s">
        <v>5</v>
      </c>
      <c r="I1" s="1" t="s">
        <v>264</v>
      </c>
      <c r="J1" s="97" t="s">
        <v>410</v>
      </c>
    </row>
    <row r="2" spans="1:10" x14ac:dyDescent="0.25">
      <c r="A2" t="s">
        <v>149</v>
      </c>
      <c r="B2" t="s">
        <v>402</v>
      </c>
      <c r="C2" t="s">
        <v>20</v>
      </c>
      <c r="D2" s="1">
        <v>8779</v>
      </c>
      <c r="E2" s="1">
        <v>7844</v>
      </c>
      <c r="F2" s="1">
        <v>7604.88</v>
      </c>
      <c r="G2" s="1">
        <v>7282.07</v>
      </c>
      <c r="H2" s="1">
        <v>6727.72</v>
      </c>
      <c r="I2" s="98">
        <v>6967.21</v>
      </c>
      <c r="J2" s="98">
        <v>0</v>
      </c>
    </row>
    <row r="3" spans="1:10" x14ac:dyDescent="0.25">
      <c r="A3" t="s">
        <v>87</v>
      </c>
      <c r="B3" t="s">
        <v>402</v>
      </c>
      <c r="C3" t="s">
        <v>20</v>
      </c>
      <c r="D3" s="1">
        <v>2871.41</v>
      </c>
      <c r="J3" s="6"/>
    </row>
    <row r="4" spans="1:10" x14ac:dyDescent="0.25">
      <c r="A4" t="s">
        <v>87</v>
      </c>
      <c r="B4" t="s">
        <v>402</v>
      </c>
      <c r="C4" t="s">
        <v>224</v>
      </c>
      <c r="E4" s="1">
        <v>12500</v>
      </c>
      <c r="J4" s="6"/>
    </row>
    <row r="5" spans="1:10" x14ac:dyDescent="0.25">
      <c r="A5" t="s">
        <v>87</v>
      </c>
      <c r="B5" t="s">
        <v>402</v>
      </c>
      <c r="C5" t="s">
        <v>225</v>
      </c>
      <c r="D5" s="1">
        <v>12500</v>
      </c>
      <c r="J5" s="6"/>
    </row>
    <row r="6" spans="1:10" x14ac:dyDescent="0.25">
      <c r="A6" t="s">
        <v>114</v>
      </c>
      <c r="B6" t="s">
        <v>402</v>
      </c>
      <c r="C6" t="s">
        <v>152</v>
      </c>
      <c r="D6" s="1">
        <v>1500</v>
      </c>
      <c r="E6" s="1">
        <v>700</v>
      </c>
      <c r="J6" s="6"/>
    </row>
    <row r="7" spans="1:10" x14ac:dyDescent="0.25">
      <c r="A7" t="s">
        <v>44</v>
      </c>
      <c r="B7" t="s">
        <v>402</v>
      </c>
      <c r="C7" t="s">
        <v>152</v>
      </c>
      <c r="D7" s="1">
        <v>1400</v>
      </c>
      <c r="E7" s="1">
        <v>100</v>
      </c>
      <c r="J7" s="6"/>
    </row>
    <row r="8" spans="1:10" x14ac:dyDescent="0.25">
      <c r="A8" t="s">
        <v>22</v>
      </c>
      <c r="B8" t="s">
        <v>402</v>
      </c>
      <c r="C8" t="s">
        <v>152</v>
      </c>
      <c r="D8" s="1">
        <v>100</v>
      </c>
      <c r="J8" s="6"/>
    </row>
    <row r="9" spans="1:10" x14ac:dyDescent="0.25">
      <c r="A9" t="s">
        <v>49</v>
      </c>
      <c r="B9" t="s">
        <v>402</v>
      </c>
      <c r="C9" t="s">
        <v>152</v>
      </c>
      <c r="D9" s="1">
        <v>550</v>
      </c>
      <c r="E9" s="1">
        <v>600</v>
      </c>
      <c r="F9" s="1">
        <v>100</v>
      </c>
      <c r="J9" s="6"/>
    </row>
    <row r="10" spans="1:10" x14ac:dyDescent="0.25">
      <c r="A10" t="s">
        <v>89</v>
      </c>
      <c r="B10" t="s">
        <v>402</v>
      </c>
      <c r="C10" t="s">
        <v>20</v>
      </c>
      <c r="D10" s="1">
        <v>76801.47</v>
      </c>
      <c r="J10" s="6"/>
    </row>
    <row r="11" spans="1:10" x14ac:dyDescent="0.25">
      <c r="A11" t="s">
        <v>89</v>
      </c>
      <c r="B11" t="s">
        <v>402</v>
      </c>
      <c r="C11" t="s">
        <v>152</v>
      </c>
      <c r="D11" s="1">
        <v>1000</v>
      </c>
      <c r="E11" s="1">
        <v>400</v>
      </c>
      <c r="F11" s="1">
        <v>300</v>
      </c>
      <c r="J11" s="6"/>
    </row>
    <row r="12" spans="1:10" x14ac:dyDescent="0.25">
      <c r="A12" t="s">
        <v>150</v>
      </c>
      <c r="B12" t="s">
        <v>402</v>
      </c>
      <c r="C12" t="s">
        <v>20</v>
      </c>
      <c r="E12" s="1">
        <v>90000</v>
      </c>
      <c r="F12" s="1">
        <v>90000</v>
      </c>
      <c r="G12" s="1">
        <v>96000</v>
      </c>
      <c r="H12" s="1">
        <v>76000</v>
      </c>
      <c r="I12" s="100">
        <v>76000</v>
      </c>
      <c r="J12" s="100">
        <v>95000</v>
      </c>
    </row>
    <row r="13" spans="1:10" x14ac:dyDescent="0.25">
      <c r="A13" t="s">
        <v>151</v>
      </c>
      <c r="B13" t="s">
        <v>402</v>
      </c>
      <c r="C13" t="s">
        <v>20</v>
      </c>
      <c r="D13" s="1">
        <v>12525</v>
      </c>
      <c r="E13" s="1">
        <v>11642</v>
      </c>
      <c r="F13" s="1">
        <v>11710.88</v>
      </c>
      <c r="G13" s="1">
        <v>11220.07</v>
      </c>
      <c r="H13" s="1">
        <v>11057.72</v>
      </c>
      <c r="I13" s="102">
        <v>10673.21</v>
      </c>
      <c r="J13" s="102">
        <v>0</v>
      </c>
    </row>
    <row r="14" spans="1:10" x14ac:dyDescent="0.25">
      <c r="A14" t="s">
        <v>132</v>
      </c>
      <c r="B14" t="s">
        <v>402</v>
      </c>
      <c r="C14" t="s">
        <v>152</v>
      </c>
      <c r="F14" s="1">
        <v>5000</v>
      </c>
      <c r="J14" s="6"/>
    </row>
    <row r="15" spans="1:10" s="161" customFormat="1" x14ac:dyDescent="0.25">
      <c r="A15" s="164" t="s">
        <v>23</v>
      </c>
      <c r="B15" s="163" t="s">
        <v>211</v>
      </c>
      <c r="C15" s="163" t="s">
        <v>448</v>
      </c>
      <c r="D15" s="6"/>
      <c r="E15" s="6"/>
      <c r="F15" s="6"/>
      <c r="G15" s="6"/>
      <c r="H15" s="6"/>
      <c r="I15" s="166">
        <v>17820</v>
      </c>
      <c r="J15" s="166">
        <v>35070.160000000003</v>
      </c>
    </row>
    <row r="16" spans="1:10" x14ac:dyDescent="0.25">
      <c r="A16" t="s">
        <v>149</v>
      </c>
      <c r="B16" t="s">
        <v>211</v>
      </c>
      <c r="C16" t="s">
        <v>212</v>
      </c>
      <c r="D16" s="1">
        <v>81594</v>
      </c>
      <c r="E16" s="1">
        <v>89621</v>
      </c>
      <c r="F16" s="1">
        <v>66926</v>
      </c>
      <c r="G16" s="1">
        <v>42836</v>
      </c>
      <c r="H16" s="1">
        <v>23804</v>
      </c>
      <c r="J16" s="6"/>
    </row>
    <row r="17" spans="1:10" x14ac:dyDescent="0.25">
      <c r="A17" t="s">
        <v>111</v>
      </c>
      <c r="B17" t="s">
        <v>211</v>
      </c>
      <c r="C17" t="s">
        <v>212</v>
      </c>
      <c r="F17" s="1">
        <v>11061</v>
      </c>
      <c r="G17" s="1">
        <v>11706</v>
      </c>
      <c r="H17" s="1">
        <v>7360</v>
      </c>
      <c r="J17" s="6"/>
    </row>
    <row r="18" spans="1:10" s="204" customFormat="1" x14ac:dyDescent="0.25">
      <c r="A18" s="208" t="s">
        <v>111</v>
      </c>
      <c r="B18" s="207" t="s">
        <v>211</v>
      </c>
      <c r="C18" s="207" t="s">
        <v>449</v>
      </c>
      <c r="D18" s="6"/>
      <c r="E18" s="6"/>
      <c r="F18" s="6"/>
      <c r="G18" s="6"/>
      <c r="H18" s="6"/>
      <c r="I18" s="210">
        <v>3679.7600000000011</v>
      </c>
      <c r="J18" s="211">
        <v>0</v>
      </c>
    </row>
    <row r="19" spans="1:10" x14ac:dyDescent="0.25">
      <c r="A19" t="s">
        <v>41</v>
      </c>
      <c r="B19" t="s">
        <v>211</v>
      </c>
      <c r="C19" t="s">
        <v>212</v>
      </c>
      <c r="F19" s="1">
        <v>670</v>
      </c>
      <c r="G19" s="1">
        <v>5921</v>
      </c>
      <c r="H19" s="1">
        <v>7391</v>
      </c>
      <c r="J19" s="6"/>
    </row>
    <row r="20" spans="1:10" s="209" customFormat="1" x14ac:dyDescent="0.25">
      <c r="A20" s="213" t="s">
        <v>43</v>
      </c>
      <c r="B20" s="212" t="s">
        <v>211</v>
      </c>
      <c r="C20" s="212" t="s">
        <v>449</v>
      </c>
      <c r="D20" s="6"/>
      <c r="E20" s="6"/>
      <c r="F20" s="6"/>
      <c r="G20" s="6"/>
      <c r="H20" s="6"/>
      <c r="I20" s="214">
        <v>85</v>
      </c>
      <c r="J20" s="215">
        <v>0</v>
      </c>
    </row>
    <row r="21" spans="1:10" s="165" customFormat="1" x14ac:dyDescent="0.25">
      <c r="A21" s="168" t="s">
        <v>352</v>
      </c>
      <c r="B21" s="167" t="s">
        <v>211</v>
      </c>
      <c r="C21" s="167" t="s">
        <v>448</v>
      </c>
      <c r="D21" s="6"/>
      <c r="E21" s="6"/>
      <c r="F21" s="6"/>
      <c r="G21" s="6"/>
      <c r="H21" s="6"/>
      <c r="I21" s="170">
        <v>7453</v>
      </c>
      <c r="J21" s="170">
        <v>10191</v>
      </c>
    </row>
    <row r="22" spans="1:10" s="165" customFormat="1" x14ac:dyDescent="0.25">
      <c r="A22" s="168" t="s">
        <v>222</v>
      </c>
      <c r="B22" s="167" t="s">
        <v>211</v>
      </c>
      <c r="C22" s="167" t="s">
        <v>448</v>
      </c>
      <c r="D22" s="6"/>
      <c r="E22" s="6"/>
      <c r="F22" s="6"/>
      <c r="G22" s="6"/>
      <c r="H22" s="6"/>
      <c r="I22" s="170">
        <v>33490</v>
      </c>
      <c r="J22" s="170">
        <v>19512</v>
      </c>
    </row>
    <row r="23" spans="1:10" s="169" customFormat="1" x14ac:dyDescent="0.25">
      <c r="A23" s="172" t="s">
        <v>222</v>
      </c>
      <c r="B23" s="171" t="s">
        <v>211</v>
      </c>
      <c r="C23" s="171" t="s">
        <v>449</v>
      </c>
      <c r="D23" s="6"/>
      <c r="E23" s="6"/>
      <c r="F23" s="6"/>
      <c r="G23" s="6"/>
      <c r="H23" s="6"/>
      <c r="I23" s="174">
        <v>2474.110000000001</v>
      </c>
      <c r="J23" s="175">
        <v>0</v>
      </c>
    </row>
    <row r="24" spans="1:10" x14ac:dyDescent="0.25">
      <c r="A24" t="s">
        <v>222</v>
      </c>
      <c r="B24" t="s">
        <v>211</v>
      </c>
      <c r="C24" t="s">
        <v>212</v>
      </c>
      <c r="E24" s="1">
        <v>297</v>
      </c>
      <c r="F24" s="1">
        <v>14296</v>
      </c>
      <c r="G24" s="1">
        <v>36750</v>
      </c>
      <c r="H24" s="1">
        <v>22078</v>
      </c>
      <c r="J24" s="6"/>
    </row>
    <row r="25" spans="1:10" s="173" customFormat="1" x14ac:dyDescent="0.25">
      <c r="A25" s="177" t="s">
        <v>87</v>
      </c>
      <c r="B25" s="176" t="s">
        <v>211</v>
      </c>
      <c r="C25" s="176" t="s">
        <v>449</v>
      </c>
      <c r="D25" s="6"/>
      <c r="E25" s="6"/>
      <c r="F25" s="6"/>
      <c r="G25" s="6"/>
      <c r="H25" s="6"/>
      <c r="I25" s="179">
        <v>41876.520000000011</v>
      </c>
      <c r="J25" s="179">
        <v>24550.510000000006</v>
      </c>
    </row>
    <row r="26" spans="1:10" s="173" customFormat="1" x14ac:dyDescent="0.25">
      <c r="A26" s="177" t="s">
        <v>88</v>
      </c>
      <c r="B26" s="176" t="s">
        <v>211</v>
      </c>
      <c r="C26" s="176" t="s">
        <v>449</v>
      </c>
      <c r="D26" s="6"/>
      <c r="E26" s="6"/>
      <c r="F26" s="6"/>
      <c r="G26" s="6"/>
      <c r="H26" s="6"/>
      <c r="I26" s="179">
        <v>6220.1499999999987</v>
      </c>
      <c r="J26" s="179">
        <v>8650.6600000000017</v>
      </c>
    </row>
    <row r="27" spans="1:10" s="173" customFormat="1" x14ac:dyDescent="0.25">
      <c r="A27" s="177" t="s">
        <v>114</v>
      </c>
      <c r="B27" s="176" t="s">
        <v>211</v>
      </c>
      <c r="C27" s="176" t="s">
        <v>449</v>
      </c>
      <c r="D27" s="6"/>
      <c r="E27" s="6"/>
      <c r="F27" s="6"/>
      <c r="G27" s="6"/>
      <c r="H27" s="6"/>
      <c r="I27" s="179">
        <v>46052.91</v>
      </c>
      <c r="J27" s="179">
        <v>23206.080000000002</v>
      </c>
    </row>
    <row r="28" spans="1:10" x14ac:dyDescent="0.25">
      <c r="A28" t="s">
        <v>87</v>
      </c>
      <c r="B28" t="s">
        <v>211</v>
      </c>
      <c r="C28" t="s">
        <v>212</v>
      </c>
      <c r="D28" s="1">
        <v>81138</v>
      </c>
      <c r="E28" s="1">
        <v>100091</v>
      </c>
      <c r="F28" s="1">
        <v>84717</v>
      </c>
      <c r="G28" s="1">
        <v>60656</v>
      </c>
      <c r="H28" s="1">
        <v>24375</v>
      </c>
      <c r="J28" s="6"/>
    </row>
    <row r="29" spans="1:10" x14ac:dyDescent="0.25">
      <c r="A29" t="s">
        <v>88</v>
      </c>
      <c r="B29" t="s">
        <v>211</v>
      </c>
      <c r="C29" t="s">
        <v>212</v>
      </c>
      <c r="D29" s="1">
        <v>22741</v>
      </c>
      <c r="E29" s="1">
        <v>15437</v>
      </c>
      <c r="F29" s="1">
        <v>20937</v>
      </c>
      <c r="G29" s="1">
        <v>4108</v>
      </c>
      <c r="H29" s="1">
        <v>1243</v>
      </c>
      <c r="J29" s="6"/>
    </row>
    <row r="30" spans="1:10" x14ac:dyDescent="0.25">
      <c r="A30" t="s">
        <v>114</v>
      </c>
      <c r="B30" t="s">
        <v>211</v>
      </c>
      <c r="C30" t="s">
        <v>212</v>
      </c>
      <c r="D30" s="1">
        <v>81594</v>
      </c>
      <c r="E30" s="1">
        <v>89621</v>
      </c>
      <c r="F30" s="1">
        <v>66926</v>
      </c>
      <c r="G30" s="1">
        <v>42836</v>
      </c>
      <c r="H30" s="1">
        <v>23804</v>
      </c>
      <c r="J30" s="6"/>
    </row>
    <row r="31" spans="1:10" s="178" customFormat="1" x14ac:dyDescent="0.25">
      <c r="A31" s="181" t="s">
        <v>360</v>
      </c>
      <c r="B31" s="180" t="s">
        <v>211</v>
      </c>
      <c r="C31" s="180" t="s">
        <v>448</v>
      </c>
      <c r="D31" s="6"/>
      <c r="E31" s="6"/>
      <c r="F31" s="6"/>
      <c r="G31" s="6"/>
      <c r="H31" s="6"/>
      <c r="I31" s="183">
        <v>1574</v>
      </c>
      <c r="J31" s="183">
        <v>10692</v>
      </c>
    </row>
    <row r="32" spans="1:10" s="178" customFormat="1" x14ac:dyDescent="0.25">
      <c r="A32" s="181" t="s">
        <v>45</v>
      </c>
      <c r="B32" s="180" t="s">
        <v>211</v>
      </c>
      <c r="C32" s="180" t="s">
        <v>450</v>
      </c>
      <c r="D32" s="6"/>
      <c r="E32" s="6"/>
      <c r="F32" s="6"/>
      <c r="G32" s="6"/>
      <c r="H32" s="6"/>
      <c r="I32" s="183">
        <v>10511.28</v>
      </c>
      <c r="J32" s="183">
        <v>18000</v>
      </c>
    </row>
    <row r="33" spans="1:10" x14ac:dyDescent="0.25">
      <c r="A33" t="s">
        <v>46</v>
      </c>
      <c r="B33" t="s">
        <v>211</v>
      </c>
      <c r="C33" t="s">
        <v>212</v>
      </c>
      <c r="E33" s="1">
        <v>152</v>
      </c>
      <c r="J33" s="6"/>
    </row>
    <row r="34" spans="1:10" s="182" customFormat="1" x14ac:dyDescent="0.25">
      <c r="A34" s="185" t="s">
        <v>22</v>
      </c>
      <c r="B34" s="184" t="s">
        <v>211</v>
      </c>
      <c r="C34" s="184" t="s">
        <v>451</v>
      </c>
      <c r="D34" s="6"/>
      <c r="E34" s="6"/>
      <c r="F34" s="6"/>
      <c r="G34" s="6"/>
      <c r="H34" s="6"/>
      <c r="I34" s="187">
        <v>3208</v>
      </c>
      <c r="J34" s="188">
        <v>0</v>
      </c>
    </row>
    <row r="35" spans="1:10" s="182" customFormat="1" x14ac:dyDescent="0.25">
      <c r="A35" s="185" t="s">
        <v>22</v>
      </c>
      <c r="B35" s="184" t="s">
        <v>211</v>
      </c>
      <c r="C35" s="184" t="s">
        <v>449</v>
      </c>
      <c r="D35" s="6"/>
      <c r="E35" s="6"/>
      <c r="F35" s="6"/>
      <c r="G35" s="6"/>
      <c r="H35" s="6"/>
      <c r="I35" s="187">
        <v>2050.1400000000003</v>
      </c>
      <c r="J35" s="188">
        <v>0</v>
      </c>
    </row>
    <row r="36" spans="1:10" x14ac:dyDescent="0.25">
      <c r="A36" t="s">
        <v>22</v>
      </c>
      <c r="B36" t="s">
        <v>211</v>
      </c>
      <c r="C36" t="s">
        <v>212</v>
      </c>
      <c r="D36" s="1">
        <v>5466</v>
      </c>
      <c r="E36" s="1">
        <v>14015</v>
      </c>
      <c r="F36" s="1">
        <v>4497</v>
      </c>
      <c r="G36" s="1">
        <v>6131</v>
      </c>
      <c r="J36" s="6"/>
    </row>
    <row r="37" spans="1:10" s="196" customFormat="1" x14ac:dyDescent="0.25">
      <c r="A37" s="199" t="s">
        <v>47</v>
      </c>
      <c r="B37" s="198" t="s">
        <v>211</v>
      </c>
      <c r="C37" s="198" t="s">
        <v>449</v>
      </c>
      <c r="D37" s="6"/>
      <c r="E37" s="6"/>
      <c r="F37" s="6"/>
      <c r="G37" s="6"/>
      <c r="H37" s="6"/>
      <c r="I37" s="201">
        <v>208</v>
      </c>
      <c r="J37" s="201">
        <v>249.94</v>
      </c>
    </row>
    <row r="38" spans="1:10" x14ac:dyDescent="0.25">
      <c r="A38" t="s">
        <v>47</v>
      </c>
      <c r="B38" t="s">
        <v>211</v>
      </c>
      <c r="C38" t="s">
        <v>212</v>
      </c>
      <c r="J38" s="6"/>
    </row>
    <row r="39" spans="1:10" s="189" customFormat="1" x14ac:dyDescent="0.25">
      <c r="A39" s="191" t="s">
        <v>231</v>
      </c>
      <c r="B39" s="190" t="s">
        <v>211</v>
      </c>
      <c r="C39" s="190" t="s">
        <v>448</v>
      </c>
      <c r="D39" s="6"/>
      <c r="E39" s="6"/>
      <c r="F39" s="6"/>
      <c r="G39" s="6"/>
      <c r="H39" s="6"/>
      <c r="I39" s="193">
        <v>2787</v>
      </c>
      <c r="J39" s="193">
        <v>3261</v>
      </c>
    </row>
    <row r="40" spans="1:10" s="189" customFormat="1" x14ac:dyDescent="0.25">
      <c r="A40" s="191" t="s">
        <v>122</v>
      </c>
      <c r="B40" s="190" t="s">
        <v>211</v>
      </c>
      <c r="C40" s="190" t="s">
        <v>448</v>
      </c>
      <c r="D40" s="6"/>
      <c r="E40" s="6"/>
      <c r="F40" s="6"/>
      <c r="G40" s="6"/>
      <c r="H40" s="6"/>
      <c r="I40" s="193">
        <v>0</v>
      </c>
      <c r="J40" s="193">
        <v>1454</v>
      </c>
    </row>
    <row r="41" spans="1:10" s="189" customFormat="1" x14ac:dyDescent="0.25">
      <c r="A41" s="191" t="s">
        <v>156</v>
      </c>
      <c r="B41" s="190" t="s">
        <v>211</v>
      </c>
      <c r="C41" s="190" t="s">
        <v>448</v>
      </c>
      <c r="D41" s="6"/>
      <c r="E41" s="6"/>
      <c r="F41" s="6"/>
      <c r="G41" s="6"/>
      <c r="H41" s="6"/>
      <c r="I41" s="193">
        <v>5504</v>
      </c>
      <c r="J41" s="193">
        <v>3410</v>
      </c>
    </row>
    <row r="42" spans="1:10" s="189" customFormat="1" x14ac:dyDescent="0.25">
      <c r="A42" s="191" t="s">
        <v>232</v>
      </c>
      <c r="B42" s="190" t="s">
        <v>211</v>
      </c>
      <c r="C42" s="190" t="s">
        <v>448</v>
      </c>
      <c r="D42" s="6"/>
      <c r="E42" s="6"/>
      <c r="F42" s="6"/>
      <c r="G42" s="6"/>
      <c r="H42" s="6"/>
      <c r="I42" s="193">
        <v>364</v>
      </c>
      <c r="J42" s="193">
        <v>1568</v>
      </c>
    </row>
    <row r="43" spans="1:10" s="186" customFormat="1" x14ac:dyDescent="0.25">
      <c r="A43" s="191" t="s">
        <v>157</v>
      </c>
      <c r="B43" s="190" t="s">
        <v>211</v>
      </c>
      <c r="C43" s="190" t="s">
        <v>448</v>
      </c>
      <c r="D43" s="6"/>
      <c r="E43" s="6"/>
      <c r="F43" s="6"/>
      <c r="G43" s="6"/>
      <c r="H43" s="6"/>
      <c r="I43" s="193">
        <v>2855</v>
      </c>
      <c r="J43" s="193">
        <v>1599</v>
      </c>
    </row>
    <row r="44" spans="1:10" x14ac:dyDescent="0.25">
      <c r="A44" t="s">
        <v>231</v>
      </c>
      <c r="B44" t="s">
        <v>211</v>
      </c>
      <c r="C44" t="s">
        <v>212</v>
      </c>
      <c r="F44" s="1">
        <v>335</v>
      </c>
      <c r="G44" s="1">
        <v>2318</v>
      </c>
      <c r="H44" s="1">
        <v>1505</v>
      </c>
      <c r="J44" s="6"/>
    </row>
    <row r="45" spans="1:10" x14ac:dyDescent="0.25">
      <c r="A45" t="s">
        <v>122</v>
      </c>
      <c r="B45" t="s">
        <v>211</v>
      </c>
      <c r="C45" t="s">
        <v>212</v>
      </c>
      <c r="F45" s="1">
        <v>1313</v>
      </c>
      <c r="G45" s="1">
        <v>2988</v>
      </c>
      <c r="H45" s="1">
        <v>1819</v>
      </c>
      <c r="J45" s="6"/>
    </row>
    <row r="46" spans="1:10" x14ac:dyDescent="0.25">
      <c r="A46" t="s">
        <v>156</v>
      </c>
      <c r="B46" t="s">
        <v>211</v>
      </c>
      <c r="C46" t="s">
        <v>212</v>
      </c>
      <c r="F46" s="1">
        <v>978</v>
      </c>
      <c r="G46" s="1">
        <v>3269</v>
      </c>
      <c r="H46" s="1">
        <v>1568</v>
      </c>
      <c r="J46" s="6"/>
    </row>
    <row r="47" spans="1:10" x14ac:dyDescent="0.25">
      <c r="A47" t="s">
        <v>232</v>
      </c>
      <c r="B47" t="s">
        <v>211</v>
      </c>
      <c r="C47" t="s">
        <v>212</v>
      </c>
      <c r="G47" s="1">
        <v>1983</v>
      </c>
      <c r="H47" s="1">
        <v>1176</v>
      </c>
      <c r="J47" s="6"/>
    </row>
    <row r="48" spans="1:10" x14ac:dyDescent="0.25">
      <c r="A48" t="s">
        <v>157</v>
      </c>
      <c r="B48" t="s">
        <v>211</v>
      </c>
      <c r="C48" t="s">
        <v>212</v>
      </c>
      <c r="G48" s="1">
        <v>2680</v>
      </c>
      <c r="H48" s="1">
        <v>1176</v>
      </c>
      <c r="J48" s="6"/>
    </row>
    <row r="49" spans="1:10" x14ac:dyDescent="0.25">
      <c r="A49" t="s">
        <v>89</v>
      </c>
      <c r="B49" t="s">
        <v>211</v>
      </c>
      <c r="C49" t="s">
        <v>212</v>
      </c>
      <c r="D49" s="1">
        <v>36323</v>
      </c>
      <c r="E49" s="1">
        <v>42670</v>
      </c>
      <c r="F49" s="1">
        <v>32606</v>
      </c>
      <c r="G49" s="1">
        <v>22173</v>
      </c>
      <c r="H49" s="1">
        <v>10809</v>
      </c>
      <c r="J49" s="6"/>
    </row>
    <row r="50" spans="1:10" s="192" customFormat="1" x14ac:dyDescent="0.25">
      <c r="A50" s="195" t="s">
        <v>89</v>
      </c>
      <c r="B50" s="194" t="s">
        <v>211</v>
      </c>
      <c r="C50" s="194" t="s">
        <v>449</v>
      </c>
      <c r="D50" s="6"/>
      <c r="E50" s="6"/>
      <c r="F50" s="6"/>
      <c r="G50" s="6"/>
      <c r="H50" s="6"/>
      <c r="I50" s="197">
        <v>9169.0099999999966</v>
      </c>
      <c r="J50" s="197">
        <v>6095.7599999999984</v>
      </c>
    </row>
    <row r="51" spans="1:10" s="192" customFormat="1" x14ac:dyDescent="0.25">
      <c r="A51" s="195" t="s">
        <v>158</v>
      </c>
      <c r="B51" s="194" t="s">
        <v>211</v>
      </c>
      <c r="C51" s="194" t="s">
        <v>448</v>
      </c>
      <c r="D51" s="6"/>
      <c r="E51" s="6"/>
      <c r="F51" s="6"/>
      <c r="G51" s="6"/>
      <c r="H51" s="6"/>
      <c r="I51" s="197">
        <v>0</v>
      </c>
      <c r="J51" s="197">
        <v>9845</v>
      </c>
    </row>
    <row r="52" spans="1:10" x14ac:dyDescent="0.25">
      <c r="A52" t="s">
        <v>158</v>
      </c>
      <c r="B52" t="s">
        <v>211</v>
      </c>
      <c r="C52" t="s">
        <v>212</v>
      </c>
      <c r="F52" s="1">
        <v>335</v>
      </c>
      <c r="G52" s="1">
        <v>4862</v>
      </c>
      <c r="H52" s="1">
        <v>6690</v>
      </c>
      <c r="J52" s="6"/>
    </row>
    <row r="53" spans="1:10" s="200" customFormat="1" x14ac:dyDescent="0.25">
      <c r="A53" s="203" t="s">
        <v>140</v>
      </c>
      <c r="B53" s="202" t="s">
        <v>211</v>
      </c>
      <c r="C53" s="202" t="s">
        <v>449</v>
      </c>
      <c r="D53" s="6"/>
      <c r="E53" s="6"/>
      <c r="F53" s="6"/>
      <c r="G53" s="6"/>
      <c r="H53" s="6"/>
      <c r="I53" s="205">
        <v>1028.94</v>
      </c>
      <c r="J53" s="206">
        <v>0</v>
      </c>
    </row>
    <row r="54" spans="1:10" x14ac:dyDescent="0.25">
      <c r="A54" t="s">
        <v>226</v>
      </c>
      <c r="B54" t="s">
        <v>227</v>
      </c>
      <c r="C54" t="s">
        <v>20</v>
      </c>
      <c r="D54" s="1">
        <v>1458538.28</v>
      </c>
      <c r="E54" s="1">
        <v>91348.93</v>
      </c>
      <c r="F54" s="1">
        <v>81865.62</v>
      </c>
      <c r="G54" s="1">
        <v>511007.34</v>
      </c>
      <c r="H54" s="1">
        <v>255903.52</v>
      </c>
      <c r="J54" s="6"/>
    </row>
    <row r="55" spans="1:10" x14ac:dyDescent="0.25">
      <c r="A55" t="s">
        <v>114</v>
      </c>
      <c r="B55" t="s">
        <v>227</v>
      </c>
      <c r="C55" t="s">
        <v>20</v>
      </c>
      <c r="D55" s="1">
        <v>87723.199999999997</v>
      </c>
      <c r="E55" s="1">
        <v>91348.93</v>
      </c>
      <c r="F55" s="1">
        <v>85978</v>
      </c>
      <c r="G55" s="1">
        <v>77510.84</v>
      </c>
      <c r="H55" s="1">
        <v>77054.86</v>
      </c>
      <c r="J55" s="6"/>
    </row>
    <row r="56" spans="1:10" x14ac:dyDescent="0.25">
      <c r="A56" t="s">
        <v>89</v>
      </c>
      <c r="B56" t="s">
        <v>227</v>
      </c>
      <c r="C56" t="s">
        <v>20</v>
      </c>
      <c r="D56" s="1">
        <v>10198828.73</v>
      </c>
      <c r="E56" s="1">
        <v>10945221.23</v>
      </c>
      <c r="F56" s="1">
        <v>11532666.620000001</v>
      </c>
      <c r="G56" s="1">
        <v>12975137.599999998</v>
      </c>
      <c r="H56" s="1">
        <v>9137958.8300000001</v>
      </c>
      <c r="I56" s="216">
        <v>8337816.5500000007</v>
      </c>
      <c r="J56" s="216">
        <v>3931862.41</v>
      </c>
    </row>
    <row r="57" spans="1:10" x14ac:dyDescent="0.25">
      <c r="A57" t="s">
        <v>235</v>
      </c>
      <c r="B57" t="s">
        <v>227</v>
      </c>
      <c r="C57" t="s">
        <v>20</v>
      </c>
      <c r="D57" s="1">
        <v>2259545.6</v>
      </c>
      <c r="E57" s="1">
        <v>2447919.34</v>
      </c>
      <c r="F57" s="1">
        <v>2433980.6900000004</v>
      </c>
      <c r="G57" s="1">
        <v>2470887.8600000003</v>
      </c>
      <c r="H57" s="1">
        <v>1527607.6099999999</v>
      </c>
      <c r="J57" s="6"/>
    </row>
    <row r="58" spans="1:10" x14ac:dyDescent="0.25">
      <c r="A58" t="s">
        <v>236</v>
      </c>
      <c r="B58" t="s">
        <v>227</v>
      </c>
      <c r="C58" t="s">
        <v>20</v>
      </c>
      <c r="G58" s="1">
        <v>131738.76999999999</v>
      </c>
      <c r="H58" s="1">
        <v>63896.5</v>
      </c>
      <c r="J58" s="6"/>
    </row>
    <row r="59" spans="1:10" x14ac:dyDescent="0.25">
      <c r="A59" t="s">
        <v>226</v>
      </c>
      <c r="B59" t="s">
        <v>227</v>
      </c>
      <c r="C59" t="s">
        <v>20</v>
      </c>
      <c r="H59" s="1">
        <v>451453.17</v>
      </c>
      <c r="I59" s="217">
        <v>459138.52999999997</v>
      </c>
      <c r="J59" s="217">
        <v>185190.5</v>
      </c>
    </row>
    <row r="60" spans="1:10" x14ac:dyDescent="0.25">
      <c r="A60" t="s">
        <v>226</v>
      </c>
      <c r="B60" t="s">
        <v>227</v>
      </c>
      <c r="C60" t="s">
        <v>20</v>
      </c>
      <c r="H60" s="1">
        <v>76852.5</v>
      </c>
      <c r="I60" s="264"/>
      <c r="J60" s="6"/>
    </row>
    <row r="61" spans="1:10" x14ac:dyDescent="0.25">
      <c r="A61" t="s">
        <v>114</v>
      </c>
      <c r="B61" t="s">
        <v>227</v>
      </c>
      <c r="C61" t="s">
        <v>20</v>
      </c>
      <c r="H61" s="1">
        <v>404.72</v>
      </c>
      <c r="I61" s="218">
        <v>413.36</v>
      </c>
      <c r="J61" s="218">
        <v>209.3</v>
      </c>
    </row>
    <row r="62" spans="1:10" x14ac:dyDescent="0.25">
      <c r="A62" t="s">
        <v>114</v>
      </c>
      <c r="B62" t="s">
        <v>227</v>
      </c>
      <c r="C62" t="s">
        <v>20</v>
      </c>
      <c r="H62" s="1">
        <v>76852.5</v>
      </c>
      <c r="I62" s="264"/>
      <c r="J62" s="6"/>
    </row>
    <row r="63" spans="1:10" x14ac:dyDescent="0.25">
      <c r="A63" t="s">
        <v>236</v>
      </c>
      <c r="B63" t="s">
        <v>227</v>
      </c>
      <c r="C63" t="s">
        <v>20</v>
      </c>
      <c r="H63" s="1">
        <v>159986.5</v>
      </c>
      <c r="I63" s="219">
        <v>130522.38</v>
      </c>
      <c r="J63" s="219">
        <v>66087.460000000006</v>
      </c>
    </row>
    <row r="64" spans="1:10" x14ac:dyDescent="0.25">
      <c r="A64" t="s">
        <v>89</v>
      </c>
      <c r="B64" t="s">
        <v>227</v>
      </c>
      <c r="C64" t="s">
        <v>20</v>
      </c>
      <c r="H64" s="1">
        <v>7942904.5899999989</v>
      </c>
      <c r="I64" s="264"/>
      <c r="J64" s="6"/>
    </row>
    <row r="65" spans="1:10" x14ac:dyDescent="0.25">
      <c r="A65" t="s">
        <v>89</v>
      </c>
      <c r="B65" t="s">
        <v>227</v>
      </c>
      <c r="C65" t="s">
        <v>20</v>
      </c>
      <c r="H65" s="1">
        <v>5075260.3</v>
      </c>
      <c r="I65" s="252"/>
      <c r="J65" s="6"/>
    </row>
    <row r="66" spans="1:10" x14ac:dyDescent="0.25">
      <c r="A66" t="s">
        <v>89</v>
      </c>
      <c r="B66" t="s">
        <v>227</v>
      </c>
      <c r="C66" t="s">
        <v>20</v>
      </c>
      <c r="H66" s="1">
        <v>76852.5</v>
      </c>
      <c r="I66" s="264"/>
      <c r="J66" s="6"/>
    </row>
    <row r="67" spans="1:10" x14ac:dyDescent="0.25">
      <c r="A67" t="s">
        <v>235</v>
      </c>
      <c r="B67" t="s">
        <v>227</v>
      </c>
      <c r="C67" t="s">
        <v>20</v>
      </c>
      <c r="H67" s="1">
        <v>1193933.9499999967</v>
      </c>
      <c r="I67" s="252"/>
      <c r="J67" s="6"/>
    </row>
    <row r="68" spans="1:10" x14ac:dyDescent="0.25">
      <c r="A68" t="s">
        <v>235</v>
      </c>
      <c r="B68" t="s">
        <v>227</v>
      </c>
      <c r="C68" t="s">
        <v>20</v>
      </c>
      <c r="H68" s="1">
        <v>76852.5</v>
      </c>
      <c r="I68" s="264"/>
      <c r="J68" s="6"/>
    </row>
    <row r="69" spans="1:10" x14ac:dyDescent="0.25">
      <c r="A69" t="s">
        <v>235</v>
      </c>
      <c r="B69" t="s">
        <v>227</v>
      </c>
      <c r="C69" t="s">
        <v>20</v>
      </c>
      <c r="H69" s="1">
        <v>248956.53</v>
      </c>
      <c r="I69" s="252"/>
      <c r="J69" s="6"/>
    </row>
    <row r="70" spans="1:10" x14ac:dyDescent="0.25">
      <c r="A70" t="s">
        <v>235</v>
      </c>
      <c r="B70" t="s">
        <v>227</v>
      </c>
      <c r="C70" t="s">
        <v>20</v>
      </c>
      <c r="H70" s="1">
        <v>7864.6299999999992</v>
      </c>
      <c r="I70" s="264"/>
      <c r="J70" s="6"/>
    </row>
    <row r="71" spans="1:10" x14ac:dyDescent="0.25">
      <c r="A71" t="s">
        <v>214</v>
      </c>
      <c r="B71" t="s">
        <v>215</v>
      </c>
      <c r="C71" t="s">
        <v>20</v>
      </c>
      <c r="D71" s="1">
        <v>188380.49</v>
      </c>
      <c r="E71" s="1">
        <v>192223.64</v>
      </c>
      <c r="F71" s="1">
        <v>115692.17</v>
      </c>
      <c r="G71" s="1">
        <v>96630.61</v>
      </c>
      <c r="H71" s="1">
        <v>48140.73</v>
      </c>
      <c r="J71" s="6"/>
    </row>
    <row r="72" spans="1:10" x14ac:dyDescent="0.25">
      <c r="A72" t="s">
        <v>216</v>
      </c>
      <c r="B72" t="s">
        <v>215</v>
      </c>
      <c r="C72" t="s">
        <v>20</v>
      </c>
      <c r="D72" s="1">
        <v>109623.25</v>
      </c>
      <c r="E72" s="1">
        <v>106617.05</v>
      </c>
      <c r="F72" s="1">
        <v>72135.91</v>
      </c>
      <c r="G72" s="1">
        <v>65975.820000000007</v>
      </c>
      <c r="H72" s="1">
        <v>49078.23</v>
      </c>
      <c r="J72" s="6"/>
    </row>
    <row r="73" spans="1:10" x14ac:dyDescent="0.25">
      <c r="A73" t="s">
        <v>218</v>
      </c>
      <c r="B73" t="s">
        <v>215</v>
      </c>
      <c r="C73" t="s">
        <v>219</v>
      </c>
      <c r="H73" s="1">
        <v>28968</v>
      </c>
      <c r="J73" s="6"/>
    </row>
    <row r="74" spans="1:10" x14ac:dyDescent="0.25">
      <c r="A74" t="s">
        <v>220</v>
      </c>
      <c r="B74" t="s">
        <v>215</v>
      </c>
      <c r="C74" t="s">
        <v>20</v>
      </c>
      <c r="D74" s="1">
        <v>33941.85</v>
      </c>
      <c r="E74" s="1">
        <v>35892.1</v>
      </c>
      <c r="F74" s="1">
        <v>26681.43</v>
      </c>
      <c r="G74" s="1">
        <v>37796.230000000003</v>
      </c>
      <c r="H74" s="1">
        <v>11902.32</v>
      </c>
      <c r="J74" s="6"/>
    </row>
    <row r="75" spans="1:10" x14ac:dyDescent="0.25">
      <c r="A75" t="s">
        <v>221</v>
      </c>
      <c r="B75" t="s">
        <v>215</v>
      </c>
      <c r="C75" t="s">
        <v>20</v>
      </c>
      <c r="D75" s="1">
        <v>129412.08</v>
      </c>
      <c r="E75" s="1">
        <v>129076.66</v>
      </c>
      <c r="F75" s="1">
        <v>103769.01000000001</v>
      </c>
      <c r="G75" s="1">
        <v>92008.56</v>
      </c>
      <c r="H75" s="1">
        <v>26188.84</v>
      </c>
      <c r="J75" s="6"/>
    </row>
    <row r="76" spans="1:10" x14ac:dyDescent="0.25">
      <c r="A76" t="s">
        <v>223</v>
      </c>
      <c r="B76" t="s">
        <v>215</v>
      </c>
      <c r="C76" t="s">
        <v>20</v>
      </c>
      <c r="D76" s="1">
        <v>54414.61</v>
      </c>
      <c r="E76" s="1">
        <v>50810.29</v>
      </c>
      <c r="F76" s="1">
        <v>50300.63</v>
      </c>
      <c r="G76" s="1">
        <v>52950</v>
      </c>
      <c r="H76" s="1">
        <v>17601.28</v>
      </c>
      <c r="J76" s="6"/>
    </row>
    <row r="77" spans="1:10" x14ac:dyDescent="0.25">
      <c r="A77" t="s">
        <v>228</v>
      </c>
      <c r="B77" t="s">
        <v>215</v>
      </c>
      <c r="C77" t="s">
        <v>71</v>
      </c>
      <c r="D77" s="1">
        <v>4500</v>
      </c>
      <c r="J77" s="6"/>
    </row>
    <row r="78" spans="1:10" x14ac:dyDescent="0.25">
      <c r="A78" t="s">
        <v>229</v>
      </c>
      <c r="B78" t="s">
        <v>215</v>
      </c>
      <c r="C78" t="s">
        <v>20</v>
      </c>
      <c r="D78" s="1">
        <v>25765.039999999997</v>
      </c>
      <c r="E78" s="1">
        <v>39207.820000000007</v>
      </c>
      <c r="F78" s="1">
        <v>32704.129999999997</v>
      </c>
      <c r="G78" s="1">
        <v>28222.05</v>
      </c>
      <c r="H78" s="1">
        <v>14821</v>
      </c>
      <c r="J78" s="6"/>
    </row>
    <row r="79" spans="1:10" x14ac:dyDescent="0.25">
      <c r="A79" t="s">
        <v>230</v>
      </c>
      <c r="B79" t="s">
        <v>215</v>
      </c>
      <c r="C79" t="s">
        <v>20</v>
      </c>
      <c r="D79" s="1">
        <v>24723.93</v>
      </c>
      <c r="E79" s="1">
        <v>23451.65</v>
      </c>
      <c r="F79" s="1">
        <v>22259.030000000002</v>
      </c>
      <c r="G79" s="1">
        <v>23426.400000000001</v>
      </c>
      <c r="H79" s="1">
        <v>10206.16</v>
      </c>
      <c r="J79" s="6"/>
    </row>
    <row r="80" spans="1:10" x14ac:dyDescent="0.25">
      <c r="A80" t="s">
        <v>232</v>
      </c>
      <c r="B80" t="s">
        <v>215</v>
      </c>
      <c r="C80" t="s">
        <v>20</v>
      </c>
      <c r="D80" s="1">
        <v>34712.78</v>
      </c>
      <c r="E80" s="1">
        <v>34738.17</v>
      </c>
      <c r="F80" s="1">
        <v>31398.289999999997</v>
      </c>
      <c r="G80" s="1">
        <v>29221.3</v>
      </c>
      <c r="H80" s="1">
        <v>14818.16</v>
      </c>
      <c r="J80" s="6"/>
    </row>
    <row r="81" spans="1:10" x14ac:dyDescent="0.25">
      <c r="A81" t="s">
        <v>302</v>
      </c>
      <c r="B81" t="s">
        <v>215</v>
      </c>
      <c r="C81" t="s">
        <v>219</v>
      </c>
      <c r="H81" s="1">
        <v>28968</v>
      </c>
      <c r="I81" s="252"/>
      <c r="J81" s="6"/>
    </row>
    <row r="82" spans="1:10" x14ac:dyDescent="0.25">
      <c r="A82" t="s">
        <v>214</v>
      </c>
      <c r="B82" t="s">
        <v>215</v>
      </c>
      <c r="C82" t="s">
        <v>71</v>
      </c>
      <c r="H82" s="1">
        <v>4700</v>
      </c>
      <c r="J82" s="6"/>
    </row>
    <row r="83" spans="1:10" x14ac:dyDescent="0.25">
      <c r="A83" t="s">
        <v>214</v>
      </c>
      <c r="B83" t="s">
        <v>215</v>
      </c>
      <c r="C83" t="s">
        <v>303</v>
      </c>
      <c r="H83" s="1">
        <v>12088.68</v>
      </c>
      <c r="J83" s="6"/>
    </row>
    <row r="84" spans="1:10" x14ac:dyDescent="0.25">
      <c r="A84" t="s">
        <v>214</v>
      </c>
      <c r="B84" t="s">
        <v>215</v>
      </c>
      <c r="C84" t="s">
        <v>71</v>
      </c>
      <c r="H84" s="1">
        <v>3101.7</v>
      </c>
      <c r="I84" s="264"/>
      <c r="J84" s="6"/>
    </row>
    <row r="85" spans="1:10" x14ac:dyDescent="0.25">
      <c r="A85" t="s">
        <v>214</v>
      </c>
      <c r="B85" t="s">
        <v>215</v>
      </c>
      <c r="C85" t="s">
        <v>303</v>
      </c>
      <c r="H85" s="1">
        <v>130211.2</v>
      </c>
      <c r="I85" s="252"/>
      <c r="J85" s="6"/>
    </row>
    <row r="86" spans="1:10" x14ac:dyDescent="0.25">
      <c r="A86" t="s">
        <v>216</v>
      </c>
      <c r="B86" t="s">
        <v>215</v>
      </c>
      <c r="C86" t="s">
        <v>71</v>
      </c>
      <c r="I86" s="264"/>
      <c r="J86" s="6"/>
    </row>
    <row r="87" spans="1:10" x14ac:dyDescent="0.25">
      <c r="A87" t="s">
        <v>216</v>
      </c>
      <c r="B87" t="s">
        <v>215</v>
      </c>
      <c r="C87" t="s">
        <v>303</v>
      </c>
      <c r="H87" s="1">
        <v>162554.35999999999</v>
      </c>
      <c r="I87" s="252"/>
      <c r="J87" s="6"/>
    </row>
    <row r="88" spans="1:10" x14ac:dyDescent="0.25">
      <c r="A88" t="s">
        <v>221</v>
      </c>
      <c r="B88" t="s">
        <v>215</v>
      </c>
      <c r="C88" t="s">
        <v>71</v>
      </c>
      <c r="H88" s="1">
        <v>8504.380000000001</v>
      </c>
      <c r="I88" s="264"/>
      <c r="J88" s="6"/>
    </row>
    <row r="89" spans="1:10" x14ac:dyDescent="0.25">
      <c r="A89" t="s">
        <v>221</v>
      </c>
      <c r="B89" t="s">
        <v>215</v>
      </c>
      <c r="C89" t="s">
        <v>303</v>
      </c>
      <c r="H89" s="1">
        <v>76321.100000000006</v>
      </c>
      <c r="I89" s="252"/>
      <c r="J89" s="6"/>
    </row>
    <row r="90" spans="1:10" x14ac:dyDescent="0.25">
      <c r="A90" t="s">
        <v>220</v>
      </c>
      <c r="B90" t="s">
        <v>215</v>
      </c>
      <c r="C90" t="s">
        <v>71</v>
      </c>
      <c r="H90" s="1">
        <v>2171.19</v>
      </c>
      <c r="I90" s="264"/>
      <c r="J90" s="6"/>
    </row>
    <row r="91" spans="1:10" x14ac:dyDescent="0.25">
      <c r="A91" t="s">
        <v>220</v>
      </c>
      <c r="B91" t="s">
        <v>215</v>
      </c>
      <c r="C91" t="s">
        <v>303</v>
      </c>
      <c r="H91" s="1">
        <v>48742.95</v>
      </c>
      <c r="I91" s="252"/>
      <c r="J91" s="6"/>
    </row>
    <row r="92" spans="1:10" x14ac:dyDescent="0.25">
      <c r="A92" t="s">
        <v>223</v>
      </c>
      <c r="B92" t="s">
        <v>215</v>
      </c>
      <c r="C92" t="s">
        <v>71</v>
      </c>
      <c r="H92" s="1">
        <v>220</v>
      </c>
      <c r="I92" s="264"/>
      <c r="J92" s="6"/>
    </row>
    <row r="93" spans="1:10" x14ac:dyDescent="0.25">
      <c r="A93" t="s">
        <v>223</v>
      </c>
      <c r="B93" t="s">
        <v>215</v>
      </c>
      <c r="C93" t="s">
        <v>303</v>
      </c>
      <c r="H93" s="1">
        <v>96308.38</v>
      </c>
      <c r="I93" s="252"/>
      <c r="J93" s="6"/>
    </row>
    <row r="94" spans="1:10" x14ac:dyDescent="0.25">
      <c r="A94" t="s">
        <v>229</v>
      </c>
      <c r="B94" t="s">
        <v>215</v>
      </c>
      <c r="C94" t="s">
        <v>71</v>
      </c>
      <c r="H94" s="1">
        <v>880</v>
      </c>
      <c r="I94" s="264"/>
      <c r="J94" s="6"/>
    </row>
    <row r="95" spans="1:10" x14ac:dyDescent="0.25">
      <c r="A95" t="s">
        <v>229</v>
      </c>
      <c r="B95" t="s">
        <v>215</v>
      </c>
      <c r="C95" t="s">
        <v>303</v>
      </c>
      <c r="H95" s="1">
        <v>40396.629999999997</v>
      </c>
      <c r="I95" s="252"/>
      <c r="J95" s="6"/>
    </row>
    <row r="96" spans="1:10" x14ac:dyDescent="0.25">
      <c r="A96" t="s">
        <v>230</v>
      </c>
      <c r="B96" t="s">
        <v>215</v>
      </c>
      <c r="C96" t="s">
        <v>303</v>
      </c>
      <c r="H96" s="1">
        <v>36096.160000000003</v>
      </c>
      <c r="I96" s="264"/>
      <c r="J96" s="6"/>
    </row>
    <row r="97" spans="1:10" x14ac:dyDescent="0.25">
      <c r="A97" t="s">
        <v>304</v>
      </c>
      <c r="B97" t="s">
        <v>215</v>
      </c>
      <c r="C97" t="s">
        <v>71</v>
      </c>
      <c r="H97" s="1">
        <v>1240.68</v>
      </c>
      <c r="I97" s="252"/>
      <c r="J97" s="6"/>
    </row>
    <row r="98" spans="1:10" x14ac:dyDescent="0.25">
      <c r="A98" t="s">
        <v>304</v>
      </c>
      <c r="B98" t="s">
        <v>215</v>
      </c>
      <c r="C98" t="s">
        <v>303</v>
      </c>
      <c r="H98" s="1">
        <v>40063.79</v>
      </c>
      <c r="I98" s="264"/>
      <c r="J98" s="6"/>
    </row>
    <row r="99" spans="1:10" x14ac:dyDescent="0.25">
      <c r="A99" t="s">
        <v>89</v>
      </c>
      <c r="B99" t="s">
        <v>234</v>
      </c>
      <c r="C99" t="s">
        <v>80</v>
      </c>
      <c r="F99" s="1">
        <v>330637.84000000003</v>
      </c>
      <c r="G99" s="1">
        <v>220425.23</v>
      </c>
      <c r="J99" s="6"/>
    </row>
    <row r="100" spans="1:10" x14ac:dyDescent="0.25">
      <c r="A100" t="s">
        <v>217</v>
      </c>
      <c r="B100" t="s">
        <v>472</v>
      </c>
      <c r="C100" t="s">
        <v>80</v>
      </c>
      <c r="D100" s="1">
        <v>769687</v>
      </c>
      <c r="G100" s="1">
        <v>390713</v>
      </c>
      <c r="H100" s="1">
        <v>683749</v>
      </c>
      <c r="I100" s="273">
        <v>683749</v>
      </c>
      <c r="J100" s="273">
        <v>410250</v>
      </c>
    </row>
    <row r="101" spans="1:10" x14ac:dyDescent="0.25">
      <c r="A101" t="s">
        <v>217</v>
      </c>
      <c r="B101" s="255" t="s">
        <v>472</v>
      </c>
      <c r="C101" t="s">
        <v>163</v>
      </c>
      <c r="D101" s="274">
        <v>182566341</v>
      </c>
      <c r="E101" s="274">
        <v>187223827</v>
      </c>
      <c r="F101" s="274">
        <v>192634756</v>
      </c>
      <c r="G101" s="274">
        <v>194638973.96000001</v>
      </c>
      <c r="H101" s="274">
        <f>193629875+3584400+4807378+70189</f>
        <v>202091842</v>
      </c>
      <c r="I101" s="275">
        <f>198477431+66342966+17389200+4857527+193062+1880958</f>
        <v>289141144</v>
      </c>
      <c r="J101" s="275">
        <v>146245564.09339845</v>
      </c>
    </row>
    <row r="102" spans="1:10" x14ac:dyDescent="0.25">
      <c r="A102" t="s">
        <v>233</v>
      </c>
      <c r="B102" s="255" t="s">
        <v>472</v>
      </c>
      <c r="C102" t="s">
        <v>80</v>
      </c>
      <c r="D102" s="1">
        <v>281245</v>
      </c>
      <c r="G102" s="1">
        <v>58665</v>
      </c>
      <c r="H102" s="1">
        <v>102664</v>
      </c>
      <c r="I102" s="273">
        <v>102664</v>
      </c>
      <c r="J102" s="273">
        <v>61596</v>
      </c>
    </row>
    <row r="103" spans="1:10" x14ac:dyDescent="0.25">
      <c r="A103" t="s">
        <v>233</v>
      </c>
      <c r="B103" s="255" t="s">
        <v>472</v>
      </c>
      <c r="C103" t="s">
        <v>163</v>
      </c>
      <c r="D103" s="274">
        <v>7917319</v>
      </c>
      <c r="E103" s="274">
        <v>8329426</v>
      </c>
      <c r="F103" s="274">
        <v>8821318</v>
      </c>
      <c r="G103" s="274">
        <v>9214745.3100000005</v>
      </c>
      <c r="H103" s="274">
        <f>9481081+150000+318073+2995</f>
        <v>9952149</v>
      </c>
      <c r="I103" s="273">
        <f>9945934+2884080+1034400+326422+12525+73487</f>
        <v>14276848</v>
      </c>
      <c r="J103" s="273">
        <v>5634445.5730662784</v>
      </c>
    </row>
    <row r="104" spans="1:10" x14ac:dyDescent="0.25">
      <c r="A104" t="s">
        <v>237</v>
      </c>
      <c r="B104" s="255" t="s">
        <v>472</v>
      </c>
      <c r="C104" t="s">
        <v>80</v>
      </c>
      <c r="D104" s="1">
        <v>316956</v>
      </c>
      <c r="G104" s="1">
        <v>77617</v>
      </c>
      <c r="H104" s="1">
        <v>135829</v>
      </c>
      <c r="I104" s="273">
        <v>135829</v>
      </c>
      <c r="J104" s="273">
        <v>81498</v>
      </c>
    </row>
    <row r="105" spans="1:10" x14ac:dyDescent="0.25">
      <c r="A105" t="s">
        <v>237</v>
      </c>
      <c r="B105" s="255" t="s">
        <v>472</v>
      </c>
      <c r="C105" t="s">
        <v>163</v>
      </c>
      <c r="D105" s="274">
        <v>21895561</v>
      </c>
      <c r="E105" s="274">
        <v>22836554</v>
      </c>
      <c r="F105" s="274">
        <v>23884821</v>
      </c>
      <c r="G105" s="274">
        <v>24788653.280000001</v>
      </c>
      <c r="H105" s="274">
        <f>31387750+327600+729366+6470</f>
        <v>32451186</v>
      </c>
      <c r="I105" s="273">
        <f>30803546+8723100+1790050+731626+20905+267675</f>
        <v>42336902</v>
      </c>
      <c r="J105" s="273">
        <v>19955368.963555615</v>
      </c>
    </row>
    <row r="106" spans="1:10" x14ac:dyDescent="0.25">
      <c r="A106" t="s">
        <v>238</v>
      </c>
      <c r="B106" s="255" t="s">
        <v>472</v>
      </c>
      <c r="C106" t="s">
        <v>80</v>
      </c>
      <c r="D106" s="1">
        <v>359076</v>
      </c>
      <c r="G106" s="1">
        <v>219450</v>
      </c>
      <c r="H106" s="1">
        <v>384039</v>
      </c>
      <c r="I106" s="221">
        <v>384039</v>
      </c>
      <c r="J106" s="221">
        <v>230424</v>
      </c>
    </row>
    <row r="107" spans="1:10" x14ac:dyDescent="0.25">
      <c r="A107" t="s">
        <v>238</v>
      </c>
      <c r="B107" s="255" t="s">
        <v>472</v>
      </c>
      <c r="C107" t="s">
        <v>163</v>
      </c>
      <c r="D107" s="274">
        <v>28044511</v>
      </c>
      <c r="E107" s="274">
        <v>29408902</v>
      </c>
      <c r="F107" s="274">
        <v>30540653</v>
      </c>
      <c r="G107" s="274">
        <v>31304035.100000001</v>
      </c>
      <c r="H107" s="274">
        <v>36149994</v>
      </c>
      <c r="I107" s="221">
        <f>26184990+5141544+3822600+895616+47081+161122</f>
        <v>36252953</v>
      </c>
      <c r="J107" s="221">
        <v>13548590.062206373</v>
      </c>
    </row>
    <row r="108" spans="1:10" x14ac:dyDescent="0.25">
      <c r="A108" t="s">
        <v>239</v>
      </c>
      <c r="B108" s="255" t="s">
        <v>472</v>
      </c>
      <c r="C108" t="s">
        <v>80</v>
      </c>
      <c r="D108" s="1">
        <v>456947</v>
      </c>
      <c r="G108" s="1">
        <v>253555</v>
      </c>
      <c r="H108" s="1">
        <v>443719</v>
      </c>
      <c r="I108" s="273">
        <v>443719</v>
      </c>
      <c r="J108" s="273">
        <v>266232</v>
      </c>
    </row>
    <row r="109" spans="1:10" x14ac:dyDescent="0.25">
      <c r="A109" t="s">
        <v>239</v>
      </c>
      <c r="B109" s="255" t="s">
        <v>472</v>
      </c>
      <c r="C109" t="s">
        <v>163</v>
      </c>
      <c r="D109" s="274">
        <v>72681171</v>
      </c>
      <c r="E109" s="274">
        <v>76494794</v>
      </c>
      <c r="F109" s="274">
        <v>80403022</v>
      </c>
      <c r="G109" s="274">
        <v>83843889.920000002</v>
      </c>
      <c r="H109" s="274">
        <v>89377919</v>
      </c>
      <c r="I109" s="275">
        <f>90029187+27391484+9029675+1998985+115926+869719</f>
        <v>129434976</v>
      </c>
      <c r="J109" s="275">
        <v>62031962.223481178</v>
      </c>
    </row>
    <row r="110" spans="1:10" x14ac:dyDescent="0.25">
      <c r="A110" t="s">
        <v>149</v>
      </c>
      <c r="B110" t="s">
        <v>305</v>
      </c>
      <c r="C110" t="s">
        <v>160</v>
      </c>
      <c r="D110" s="1">
        <v>102460.09000000001</v>
      </c>
      <c r="J110" s="6"/>
    </row>
    <row r="111" spans="1:10" x14ac:dyDescent="0.25">
      <c r="A111" t="s">
        <v>23</v>
      </c>
      <c r="B111" t="s">
        <v>305</v>
      </c>
      <c r="C111" t="s">
        <v>213</v>
      </c>
      <c r="H111" s="1">
        <v>8610244</v>
      </c>
      <c r="J111" s="6"/>
    </row>
    <row r="112" spans="1:10" x14ac:dyDescent="0.25">
      <c r="A112" t="s">
        <v>23</v>
      </c>
      <c r="B112" t="s">
        <v>305</v>
      </c>
      <c r="C112" t="s">
        <v>71</v>
      </c>
      <c r="E112" s="1">
        <v>88636.34</v>
      </c>
      <c r="J112" s="6"/>
    </row>
    <row r="113" spans="1:10" x14ac:dyDescent="0.25">
      <c r="A113" t="s">
        <v>23</v>
      </c>
      <c r="B113" t="s">
        <v>305</v>
      </c>
      <c r="C113" t="s">
        <v>160</v>
      </c>
      <c r="E113" s="1">
        <v>8555390.5799999982</v>
      </c>
      <c r="F113" s="1">
        <v>9520355.9900000002</v>
      </c>
      <c r="G113" s="1">
        <v>9535280.3900000006</v>
      </c>
      <c r="J113" s="6"/>
    </row>
    <row r="114" spans="1:10" s="101" customFormat="1" x14ac:dyDescent="0.25">
      <c r="A114" s="104" t="s">
        <v>23</v>
      </c>
      <c r="B114" s="103" t="s">
        <v>444</v>
      </c>
      <c r="C114" s="103" t="s">
        <v>212</v>
      </c>
      <c r="D114" s="6"/>
      <c r="E114" s="6"/>
      <c r="F114" s="6"/>
      <c r="G114" s="6"/>
      <c r="H114" s="6"/>
      <c r="I114" s="106">
        <v>924161.78</v>
      </c>
      <c r="J114" s="106">
        <v>630858</v>
      </c>
    </row>
    <row r="115" spans="1:10" s="105" customFormat="1" x14ac:dyDescent="0.25">
      <c r="A115" s="108" t="s">
        <v>23</v>
      </c>
      <c r="B115" s="107" t="s">
        <v>444</v>
      </c>
      <c r="C115" s="107" t="s">
        <v>445</v>
      </c>
      <c r="D115" s="6"/>
      <c r="E115" s="6"/>
      <c r="F115" s="6"/>
      <c r="G115" s="6"/>
      <c r="H115" s="6"/>
      <c r="I115" s="109">
        <v>37638</v>
      </c>
      <c r="J115" s="109">
        <v>38168</v>
      </c>
    </row>
    <row r="116" spans="1:10" x14ac:dyDescent="0.25">
      <c r="A116" t="s">
        <v>111</v>
      </c>
      <c r="B116" t="s">
        <v>305</v>
      </c>
      <c r="C116" t="s">
        <v>160</v>
      </c>
      <c r="D116" s="1">
        <v>790480.47000000009</v>
      </c>
      <c r="E116" s="1">
        <v>87849.750000000015</v>
      </c>
      <c r="G116" s="1">
        <v>913693.5</v>
      </c>
      <c r="H116" s="1">
        <v>825056</v>
      </c>
      <c r="J116" s="6"/>
    </row>
    <row r="117" spans="1:10" x14ac:dyDescent="0.25">
      <c r="A117" t="s">
        <v>41</v>
      </c>
      <c r="B117" t="s">
        <v>305</v>
      </c>
      <c r="C117" t="s">
        <v>161</v>
      </c>
      <c r="F117" s="1">
        <v>108182.36</v>
      </c>
      <c r="G117" s="1">
        <v>11083.46</v>
      </c>
      <c r="J117" s="6"/>
    </row>
    <row r="118" spans="1:10" x14ac:dyDescent="0.25">
      <c r="A118" t="s">
        <v>41</v>
      </c>
      <c r="B118" t="s">
        <v>305</v>
      </c>
      <c r="C118" t="s">
        <v>71</v>
      </c>
      <c r="G118" s="1">
        <v>125227</v>
      </c>
      <c r="H118" s="1">
        <v>31307</v>
      </c>
      <c r="J118" s="6"/>
    </row>
    <row r="119" spans="1:10" x14ac:dyDescent="0.25">
      <c r="A119" t="s">
        <v>41</v>
      </c>
      <c r="B119" t="s">
        <v>305</v>
      </c>
      <c r="C119" t="s">
        <v>162</v>
      </c>
      <c r="F119" s="1">
        <v>2445</v>
      </c>
      <c r="G119" s="1">
        <v>99751.22</v>
      </c>
      <c r="J119" s="6"/>
    </row>
    <row r="120" spans="1:10" s="110" customFormat="1" x14ac:dyDescent="0.25">
      <c r="A120" s="112" t="s">
        <v>307</v>
      </c>
      <c r="B120" s="111" t="s">
        <v>444</v>
      </c>
      <c r="C120" s="111" t="s">
        <v>445</v>
      </c>
      <c r="D120" s="6"/>
      <c r="E120" s="6"/>
      <c r="F120" s="6"/>
      <c r="G120" s="6"/>
      <c r="H120" s="6"/>
      <c r="I120" s="114">
        <v>29209.34</v>
      </c>
      <c r="J120" s="114">
        <v>0</v>
      </c>
    </row>
    <row r="121" spans="1:10" s="110" customFormat="1" x14ac:dyDescent="0.25">
      <c r="A121" s="112" t="s">
        <v>307</v>
      </c>
      <c r="B121" s="111" t="s">
        <v>444</v>
      </c>
      <c r="C121" s="111" t="s">
        <v>446</v>
      </c>
      <c r="D121" s="6"/>
      <c r="E121" s="6"/>
      <c r="F121" s="6"/>
      <c r="G121" s="6"/>
      <c r="H121" s="6"/>
      <c r="I121" s="114">
        <v>65046.13</v>
      </c>
      <c r="J121" s="114">
        <v>0</v>
      </c>
    </row>
    <row r="122" spans="1:10" x14ac:dyDescent="0.25">
      <c r="A122" t="s">
        <v>87</v>
      </c>
      <c r="B122" t="s">
        <v>305</v>
      </c>
      <c r="C122" t="s">
        <v>71</v>
      </c>
      <c r="E122" s="1">
        <v>84940.83</v>
      </c>
      <c r="J122" s="6"/>
    </row>
    <row r="123" spans="1:10" x14ac:dyDescent="0.25">
      <c r="A123" t="s">
        <v>87</v>
      </c>
      <c r="B123" t="s">
        <v>305</v>
      </c>
      <c r="C123" t="s">
        <v>162</v>
      </c>
      <c r="D123" s="1">
        <v>25157.13</v>
      </c>
      <c r="E123" s="1">
        <v>258426</v>
      </c>
      <c r="F123" s="1">
        <v>435495.51999999996</v>
      </c>
      <c r="G123" s="1">
        <v>562315.88</v>
      </c>
      <c r="J123" s="6"/>
    </row>
    <row r="124" spans="1:10" x14ac:dyDescent="0.25">
      <c r="A124" t="s">
        <v>87</v>
      </c>
      <c r="B124" t="s">
        <v>305</v>
      </c>
      <c r="C124" t="s">
        <v>160</v>
      </c>
      <c r="D124" s="1">
        <v>198969970.26999998</v>
      </c>
      <c r="E124" s="1">
        <v>221503919.33999997</v>
      </c>
      <c r="F124" s="1">
        <v>232513180.81999999</v>
      </c>
      <c r="G124" s="1">
        <v>237367322.91</v>
      </c>
      <c r="H124" s="1">
        <v>124515534.33000001</v>
      </c>
      <c r="J124" s="6"/>
    </row>
    <row r="125" spans="1:10" s="113" customFormat="1" x14ac:dyDescent="0.25">
      <c r="A125" s="116" t="s">
        <v>87</v>
      </c>
      <c r="B125" s="115" t="s">
        <v>444</v>
      </c>
      <c r="C125" s="115" t="s">
        <v>447</v>
      </c>
      <c r="D125" s="6"/>
      <c r="E125" s="6"/>
      <c r="F125" s="6"/>
      <c r="G125" s="6"/>
      <c r="H125" s="6"/>
      <c r="I125" s="118">
        <v>72000</v>
      </c>
      <c r="J125" s="118">
        <v>8000</v>
      </c>
    </row>
    <row r="126" spans="1:10" s="113" customFormat="1" x14ac:dyDescent="0.25">
      <c r="A126" s="116" t="s">
        <v>87</v>
      </c>
      <c r="B126" s="115" t="s">
        <v>444</v>
      </c>
      <c r="C126" s="115" t="s">
        <v>445</v>
      </c>
      <c r="D126" s="6"/>
      <c r="E126" s="6"/>
      <c r="F126" s="6"/>
      <c r="G126" s="6"/>
      <c r="H126" s="6"/>
      <c r="I126" s="118">
        <v>23928.33</v>
      </c>
      <c r="J126" s="118">
        <v>0</v>
      </c>
    </row>
    <row r="127" spans="1:10" s="113" customFormat="1" x14ac:dyDescent="0.25">
      <c r="A127" s="116" t="s">
        <v>87</v>
      </c>
      <c r="B127" s="115" t="s">
        <v>444</v>
      </c>
      <c r="C127" s="115" t="s">
        <v>212</v>
      </c>
      <c r="D127" s="6"/>
      <c r="E127" s="6"/>
      <c r="F127" s="6"/>
      <c r="G127" s="6"/>
      <c r="H127" s="6"/>
      <c r="I127" s="118">
        <v>238963796.72</v>
      </c>
      <c r="J127" s="118">
        <v>248632010.21000001</v>
      </c>
    </row>
    <row r="128" spans="1:10" x14ac:dyDescent="0.25">
      <c r="A128" t="s">
        <v>88</v>
      </c>
      <c r="B128" t="s">
        <v>305</v>
      </c>
      <c r="C128" t="s">
        <v>71</v>
      </c>
      <c r="E128" s="1">
        <v>18076.5</v>
      </c>
      <c r="J128" s="6"/>
    </row>
    <row r="129" spans="1:10" x14ac:dyDescent="0.25">
      <c r="A129" t="s">
        <v>88</v>
      </c>
      <c r="B129" t="s">
        <v>305</v>
      </c>
      <c r="C129" t="s">
        <v>162</v>
      </c>
      <c r="E129" s="1">
        <v>21535.5</v>
      </c>
      <c r="F129" s="1">
        <v>23928.32</v>
      </c>
      <c r="G129" s="1">
        <v>45463.839999999997</v>
      </c>
      <c r="J129" s="6"/>
    </row>
    <row r="130" spans="1:10" x14ac:dyDescent="0.25">
      <c r="A130" t="s">
        <v>88</v>
      </c>
      <c r="B130" t="s">
        <v>305</v>
      </c>
      <c r="C130" t="s">
        <v>160</v>
      </c>
      <c r="D130" s="1">
        <v>29952516.550000001</v>
      </c>
      <c r="E130" s="1">
        <v>32904977.300000001</v>
      </c>
      <c r="F130" s="1">
        <v>33542316.470000003</v>
      </c>
      <c r="G130" s="1">
        <v>33749351.990000002</v>
      </c>
      <c r="H130" s="1">
        <v>18143652.210000001</v>
      </c>
      <c r="J130" s="6"/>
    </row>
    <row r="131" spans="1:10" s="117" customFormat="1" x14ac:dyDescent="0.25">
      <c r="A131" s="120" t="s">
        <v>88</v>
      </c>
      <c r="B131" s="119" t="s">
        <v>444</v>
      </c>
      <c r="C131" s="119" t="s">
        <v>212</v>
      </c>
      <c r="D131" s="6"/>
      <c r="E131" s="6"/>
      <c r="F131" s="6"/>
      <c r="G131" s="6"/>
      <c r="H131" s="6"/>
      <c r="I131" s="122">
        <v>34414559.210000001</v>
      </c>
      <c r="J131" s="122">
        <v>37620468.909999996</v>
      </c>
    </row>
    <row r="132" spans="1:10" s="121" customFormat="1" x14ac:dyDescent="0.25">
      <c r="A132" s="125" t="s">
        <v>114</v>
      </c>
      <c r="B132" s="124" t="s">
        <v>444</v>
      </c>
      <c r="C132" s="124" t="s">
        <v>212</v>
      </c>
      <c r="D132" s="6"/>
      <c r="E132" s="6"/>
      <c r="F132" s="6"/>
      <c r="G132" s="6"/>
      <c r="H132" s="6"/>
      <c r="I132" s="126">
        <v>40750108.479999997</v>
      </c>
      <c r="J132" s="126">
        <v>43152389.939999998</v>
      </c>
    </row>
    <row r="133" spans="1:10" s="123" customFormat="1" x14ac:dyDescent="0.25">
      <c r="A133" s="129" t="s">
        <v>114</v>
      </c>
      <c r="B133" s="128" t="s">
        <v>444</v>
      </c>
      <c r="C133" s="128" t="s">
        <v>212</v>
      </c>
      <c r="D133" s="6"/>
      <c r="E133" s="6"/>
      <c r="F133" s="6"/>
      <c r="G133" s="6"/>
      <c r="H133" s="6"/>
      <c r="I133" s="126">
        <v>247275</v>
      </c>
      <c r="J133" s="126">
        <v>226993.42</v>
      </c>
    </row>
    <row r="134" spans="1:10" x14ac:dyDescent="0.25">
      <c r="A134" t="s">
        <v>114</v>
      </c>
      <c r="B134" t="s">
        <v>305</v>
      </c>
      <c r="C134" t="s">
        <v>161</v>
      </c>
      <c r="D134" s="1">
        <v>97275</v>
      </c>
      <c r="E134" s="1">
        <v>97275</v>
      </c>
      <c r="F134" s="1">
        <v>232275</v>
      </c>
      <c r="G134" s="1">
        <v>247275</v>
      </c>
      <c r="J134" s="6"/>
    </row>
    <row r="135" spans="1:10" x14ac:dyDescent="0.25">
      <c r="A135" t="s">
        <v>114</v>
      </c>
      <c r="B135" t="s">
        <v>305</v>
      </c>
      <c r="C135" t="s">
        <v>71</v>
      </c>
      <c r="D135" s="1">
        <v>112500</v>
      </c>
      <c r="E135" s="1">
        <v>170454.84</v>
      </c>
      <c r="F135" s="1">
        <v>37500</v>
      </c>
      <c r="J135" s="6"/>
    </row>
    <row r="136" spans="1:10" x14ac:dyDescent="0.25">
      <c r="A136" t="s">
        <v>114</v>
      </c>
      <c r="B136" t="s">
        <v>305</v>
      </c>
      <c r="C136" t="s">
        <v>160</v>
      </c>
      <c r="D136" s="1">
        <v>35099068.390000001</v>
      </c>
      <c r="E136" s="1">
        <v>39113214.310000002</v>
      </c>
      <c r="F136" s="1">
        <v>41130823.450000003</v>
      </c>
      <c r="G136" s="1">
        <v>40475396.199999996</v>
      </c>
      <c r="H136" s="1">
        <v>22024355.869999997</v>
      </c>
      <c r="J136" s="6"/>
    </row>
    <row r="137" spans="1:10" x14ac:dyDescent="0.25">
      <c r="A137" t="s">
        <v>153</v>
      </c>
      <c r="B137" t="s">
        <v>305</v>
      </c>
      <c r="C137" t="s">
        <v>71</v>
      </c>
      <c r="D137" s="1">
        <v>650</v>
      </c>
      <c r="J137" s="6"/>
    </row>
    <row r="138" spans="1:10" s="127" customFormat="1" x14ac:dyDescent="0.25">
      <c r="A138" s="131" t="s">
        <v>153</v>
      </c>
      <c r="B138" s="130" t="s">
        <v>444</v>
      </c>
      <c r="C138" s="130" t="s">
        <v>447</v>
      </c>
      <c r="D138" s="6"/>
      <c r="E138" s="6"/>
      <c r="F138" s="6"/>
      <c r="G138" s="6"/>
      <c r="H138" s="6"/>
      <c r="I138" s="133">
        <v>51000</v>
      </c>
      <c r="J138" s="133">
        <v>0</v>
      </c>
    </row>
    <row r="139" spans="1:10" x14ac:dyDescent="0.25">
      <c r="A139" t="s">
        <v>154</v>
      </c>
      <c r="B139" t="s">
        <v>305</v>
      </c>
      <c r="C139" t="s">
        <v>161</v>
      </c>
      <c r="D139" s="1">
        <v>38467</v>
      </c>
      <c r="E139" s="1">
        <v>36932</v>
      </c>
      <c r="F139" s="1">
        <v>37323</v>
      </c>
      <c r="G139" s="1">
        <v>37318</v>
      </c>
      <c r="H139" s="1">
        <v>37430</v>
      </c>
      <c r="J139" s="6"/>
    </row>
    <row r="140" spans="1:10" s="132" customFormat="1" x14ac:dyDescent="0.25">
      <c r="A140" s="135" t="s">
        <v>154</v>
      </c>
      <c r="B140" s="134" t="s">
        <v>444</v>
      </c>
      <c r="C140" s="134" t="s">
        <v>445</v>
      </c>
      <c r="D140" s="6"/>
      <c r="E140" s="6"/>
      <c r="F140" s="6"/>
      <c r="G140" s="6"/>
      <c r="H140" s="6"/>
      <c r="I140" s="137">
        <v>37638</v>
      </c>
      <c r="J140" s="137">
        <v>38168</v>
      </c>
    </row>
    <row r="141" spans="1:10" x14ac:dyDescent="0.25">
      <c r="A141" t="s">
        <v>155</v>
      </c>
      <c r="B141" t="s">
        <v>305</v>
      </c>
      <c r="C141" t="s">
        <v>160</v>
      </c>
      <c r="D141" s="1">
        <v>161569.66</v>
      </c>
      <c r="E141" s="1">
        <v>182130.87000000002</v>
      </c>
      <c r="F141" s="1">
        <v>182283.83</v>
      </c>
      <c r="G141" s="1">
        <v>186451.46</v>
      </c>
      <c r="H141" s="1">
        <v>161512</v>
      </c>
      <c r="J141" s="6"/>
    </row>
    <row r="142" spans="1:10" s="136" customFormat="1" x14ac:dyDescent="0.25">
      <c r="A142" s="139" t="s">
        <v>155</v>
      </c>
      <c r="B142" s="138" t="s">
        <v>444</v>
      </c>
      <c r="C142" s="138" t="s">
        <v>212</v>
      </c>
      <c r="D142" s="6"/>
      <c r="E142" s="6"/>
      <c r="F142" s="6"/>
      <c r="G142" s="6"/>
      <c r="H142" s="6"/>
      <c r="I142" s="141">
        <v>187303.24</v>
      </c>
      <c r="J142" s="141">
        <v>126510</v>
      </c>
    </row>
    <row r="143" spans="1:10" s="136" customFormat="1" x14ac:dyDescent="0.25">
      <c r="A143" s="139" t="s">
        <v>122</v>
      </c>
      <c r="B143" s="138" t="s">
        <v>444</v>
      </c>
      <c r="C143" s="138" t="s">
        <v>212</v>
      </c>
      <c r="D143" s="6"/>
      <c r="E143" s="6"/>
      <c r="F143" s="6"/>
      <c r="G143" s="6"/>
      <c r="H143" s="6"/>
      <c r="I143" s="141">
        <v>300433.63</v>
      </c>
      <c r="J143" s="141">
        <v>208593</v>
      </c>
    </row>
    <row r="144" spans="1:10" x14ac:dyDescent="0.25">
      <c r="A144" t="s">
        <v>122</v>
      </c>
      <c r="B144" t="s">
        <v>305</v>
      </c>
      <c r="C144" t="s">
        <v>160</v>
      </c>
      <c r="D144" s="1">
        <v>261428.4</v>
      </c>
      <c r="E144" s="1">
        <v>296169.49999999994</v>
      </c>
      <c r="F144" s="1">
        <v>297838.25</v>
      </c>
      <c r="G144" s="1">
        <v>302288.74000000005</v>
      </c>
      <c r="H144" s="1">
        <v>266108</v>
      </c>
      <c r="J144" s="6"/>
    </row>
    <row r="145" spans="1:10" x14ac:dyDescent="0.25">
      <c r="A145" t="s">
        <v>156</v>
      </c>
      <c r="B145" t="s">
        <v>305</v>
      </c>
      <c r="C145" t="s">
        <v>160</v>
      </c>
      <c r="D145" s="1">
        <v>360016.64000000001</v>
      </c>
      <c r="E145" s="1">
        <v>410989.43</v>
      </c>
      <c r="F145" s="1">
        <v>411326.67000000004</v>
      </c>
      <c r="G145" s="1">
        <v>415831.30000000005</v>
      </c>
      <c r="H145" s="1">
        <v>368636</v>
      </c>
      <c r="J145" s="6"/>
    </row>
    <row r="146" spans="1:10" s="140" customFormat="1" x14ac:dyDescent="0.25">
      <c r="A146" s="143" t="s">
        <v>156</v>
      </c>
      <c r="B146" s="142" t="s">
        <v>444</v>
      </c>
      <c r="C146" s="142" t="s">
        <v>212</v>
      </c>
      <c r="D146" s="6"/>
      <c r="E146" s="6"/>
      <c r="F146" s="6"/>
      <c r="G146" s="6"/>
      <c r="H146" s="6"/>
      <c r="I146" s="144">
        <v>416197.5</v>
      </c>
      <c r="J146" s="144">
        <v>289053</v>
      </c>
    </row>
    <row r="147" spans="1:10" s="140" customFormat="1" x14ac:dyDescent="0.25">
      <c r="A147" s="143" t="s">
        <v>157</v>
      </c>
      <c r="B147" s="142" t="s">
        <v>444</v>
      </c>
      <c r="C147" s="142" t="s">
        <v>212</v>
      </c>
      <c r="D147" s="6"/>
      <c r="E147" s="6"/>
      <c r="F147" s="6"/>
      <c r="G147" s="6"/>
      <c r="H147" s="6"/>
      <c r="I147" s="144">
        <v>181157.63</v>
      </c>
      <c r="J147" s="144">
        <v>125697</v>
      </c>
    </row>
    <row r="148" spans="1:10" x14ac:dyDescent="0.25">
      <c r="A148" t="s">
        <v>157</v>
      </c>
      <c r="B148" t="s">
        <v>305</v>
      </c>
      <c r="C148" t="s">
        <v>160</v>
      </c>
      <c r="D148" s="1">
        <v>160577.43</v>
      </c>
      <c r="E148" s="1">
        <v>181252.21000000002</v>
      </c>
      <c r="F148" s="1">
        <v>182439.00999999998</v>
      </c>
      <c r="G148" s="1">
        <v>186531</v>
      </c>
      <c r="H148" s="1">
        <v>160476</v>
      </c>
      <c r="J148" s="6"/>
    </row>
    <row r="149" spans="1:10" x14ac:dyDescent="0.25">
      <c r="A149" t="s">
        <v>89</v>
      </c>
      <c r="B149" t="s">
        <v>305</v>
      </c>
      <c r="C149" t="s">
        <v>161</v>
      </c>
      <c r="D149" s="1">
        <v>123293.31</v>
      </c>
      <c r="E149" s="1">
        <v>125797.39000000001</v>
      </c>
      <c r="F149" s="1">
        <v>172925.55000000002</v>
      </c>
      <c r="G149" s="1">
        <v>178442.63</v>
      </c>
      <c r="J149" s="6"/>
    </row>
    <row r="150" spans="1:10" x14ac:dyDescent="0.25">
      <c r="A150" t="s">
        <v>89</v>
      </c>
      <c r="B150" t="s">
        <v>305</v>
      </c>
      <c r="C150" t="s">
        <v>71</v>
      </c>
      <c r="E150" s="1">
        <v>70392.420000000013</v>
      </c>
      <c r="I150" s="146">
        <v>4878.07</v>
      </c>
      <c r="J150" s="146">
        <v>0</v>
      </c>
    </row>
    <row r="151" spans="1:10" s="145" customFormat="1" x14ac:dyDescent="0.25">
      <c r="A151" s="148" t="s">
        <v>89</v>
      </c>
      <c r="B151" s="147" t="s">
        <v>444</v>
      </c>
      <c r="C151" s="147" t="s">
        <v>212</v>
      </c>
      <c r="D151" s="6"/>
      <c r="E151" s="6"/>
      <c r="F151" s="6"/>
      <c r="G151" s="6"/>
      <c r="H151" s="6"/>
      <c r="I151" s="150">
        <v>62393314.339999996</v>
      </c>
      <c r="J151" s="150">
        <v>65257281.829999998</v>
      </c>
    </row>
    <row r="152" spans="1:10" x14ac:dyDescent="0.25">
      <c r="A152" t="s">
        <v>89</v>
      </c>
      <c r="B152" t="s">
        <v>305</v>
      </c>
      <c r="C152" t="s">
        <v>162</v>
      </c>
      <c r="D152" s="1">
        <v>49305.98</v>
      </c>
      <c r="E152" s="1">
        <v>50914.69</v>
      </c>
      <c r="F152" s="1">
        <v>51082.680000000008</v>
      </c>
      <c r="G152" s="1">
        <v>51082.680000000008</v>
      </c>
      <c r="J152" s="6"/>
    </row>
    <row r="153" spans="1:10" x14ac:dyDescent="0.25">
      <c r="A153" t="s">
        <v>89</v>
      </c>
      <c r="B153" t="s">
        <v>305</v>
      </c>
      <c r="C153" t="s">
        <v>163</v>
      </c>
      <c r="E153" s="1">
        <v>139726.28</v>
      </c>
      <c r="F153" s="1">
        <v>73208</v>
      </c>
      <c r="G153" s="1">
        <v>111922</v>
      </c>
      <c r="J153" s="6"/>
    </row>
    <row r="154" spans="1:10" x14ac:dyDescent="0.25">
      <c r="A154" t="s">
        <v>89</v>
      </c>
      <c r="B154" t="s">
        <v>305</v>
      </c>
      <c r="C154" t="s">
        <v>160</v>
      </c>
      <c r="D154" s="1">
        <v>51652292.799999997</v>
      </c>
      <c r="E154" s="1">
        <v>57533160.700000003</v>
      </c>
      <c r="F154" s="1">
        <v>57972447.700000003</v>
      </c>
      <c r="G154" s="1">
        <v>60011832.689999998</v>
      </c>
      <c r="H154" s="1">
        <v>33141591.620000005</v>
      </c>
      <c r="J154" s="6"/>
    </row>
    <row r="155" spans="1:10" x14ac:dyDescent="0.25">
      <c r="A155" t="s">
        <v>54</v>
      </c>
      <c r="B155" t="s">
        <v>305</v>
      </c>
      <c r="C155" t="s">
        <v>160</v>
      </c>
      <c r="E155" s="1">
        <v>65428</v>
      </c>
      <c r="F155" s="1">
        <v>91560</v>
      </c>
      <c r="G155" s="1">
        <v>101737.06</v>
      </c>
      <c r="H155" s="1">
        <v>91560</v>
      </c>
      <c r="J155" s="6"/>
    </row>
    <row r="156" spans="1:10" s="149" customFormat="1" x14ac:dyDescent="0.25">
      <c r="A156" s="152" t="s">
        <v>54</v>
      </c>
      <c r="B156" s="151" t="s">
        <v>444</v>
      </c>
      <c r="C156" s="151" t="s">
        <v>212</v>
      </c>
      <c r="D156" s="6"/>
      <c r="E156" s="6"/>
      <c r="F156" s="6"/>
      <c r="G156" s="6"/>
      <c r="H156" s="6"/>
      <c r="I156" s="154">
        <v>103221.06</v>
      </c>
      <c r="J156" s="154">
        <v>98972</v>
      </c>
    </row>
    <row r="157" spans="1:10" x14ac:dyDescent="0.25">
      <c r="A157" t="s">
        <v>158</v>
      </c>
      <c r="B157" t="s">
        <v>305</v>
      </c>
      <c r="C157" t="s">
        <v>161</v>
      </c>
      <c r="D157" s="1">
        <v>3467</v>
      </c>
      <c r="E157" s="1">
        <v>43404.75</v>
      </c>
      <c r="F157" s="1">
        <v>34625.83</v>
      </c>
      <c r="G157" s="1">
        <v>16302.79</v>
      </c>
      <c r="J157" s="6"/>
    </row>
    <row r="158" spans="1:10" x14ac:dyDescent="0.25">
      <c r="A158" t="s">
        <v>158</v>
      </c>
      <c r="B158" t="s">
        <v>305</v>
      </c>
      <c r="C158" t="s">
        <v>160</v>
      </c>
      <c r="D158" s="1">
        <v>2597611.96</v>
      </c>
      <c r="E158" s="1">
        <v>3759376.9500000007</v>
      </c>
      <c r="F158" s="1">
        <v>3878265.5300000003</v>
      </c>
      <c r="G158" s="1">
        <v>2989176.81</v>
      </c>
      <c r="H158" s="1">
        <v>2717646</v>
      </c>
      <c r="J158" s="6"/>
    </row>
    <row r="159" spans="1:10" s="153" customFormat="1" x14ac:dyDescent="0.25">
      <c r="A159" s="156" t="s">
        <v>158</v>
      </c>
      <c r="B159" s="155" t="s">
        <v>444</v>
      </c>
      <c r="C159" s="155" t="s">
        <v>212</v>
      </c>
      <c r="D159" s="6"/>
      <c r="E159" s="6"/>
      <c r="F159" s="6"/>
      <c r="G159" s="6"/>
      <c r="H159" s="6"/>
      <c r="I159" s="158">
        <v>3138738.61</v>
      </c>
      <c r="J159" s="158">
        <v>2190015</v>
      </c>
    </row>
    <row r="160" spans="1:10" s="153" customFormat="1" x14ac:dyDescent="0.25">
      <c r="A160" s="156" t="s">
        <v>158</v>
      </c>
      <c r="B160" s="155" t="s">
        <v>444</v>
      </c>
      <c r="C160" s="155" t="s">
        <v>445</v>
      </c>
      <c r="D160" s="6"/>
      <c r="E160" s="6"/>
      <c r="F160" s="6"/>
      <c r="G160" s="6"/>
      <c r="H160" s="6"/>
      <c r="I160" s="158">
        <v>37638</v>
      </c>
      <c r="J160" s="158">
        <v>38168</v>
      </c>
    </row>
    <row r="161" spans="1:10" x14ac:dyDescent="0.25">
      <c r="A161" t="s">
        <v>159</v>
      </c>
      <c r="B161" t="s">
        <v>305</v>
      </c>
      <c r="C161" t="s">
        <v>161</v>
      </c>
      <c r="D161" s="1">
        <v>35743</v>
      </c>
      <c r="E161" s="1">
        <v>19583.73</v>
      </c>
      <c r="G161" s="1">
        <v>180000</v>
      </c>
      <c r="H161" s="1">
        <v>21101.97</v>
      </c>
      <c r="J161" s="6"/>
    </row>
    <row r="162" spans="1:10" s="157" customFormat="1" x14ac:dyDescent="0.25">
      <c r="A162" s="160" t="s">
        <v>159</v>
      </c>
      <c r="B162" s="159" t="s">
        <v>444</v>
      </c>
      <c r="C162" s="159" t="s">
        <v>445</v>
      </c>
      <c r="D162" s="6"/>
      <c r="E162" s="6"/>
      <c r="F162" s="6"/>
      <c r="G162" s="6"/>
      <c r="H162" s="6"/>
      <c r="I162" s="162">
        <v>324984</v>
      </c>
      <c r="J162" s="162">
        <v>126759</v>
      </c>
    </row>
    <row r="163" spans="1:10" s="157" customFormat="1" x14ac:dyDescent="0.25">
      <c r="A163" s="160" t="s">
        <v>140</v>
      </c>
      <c r="B163" s="159" t="s">
        <v>444</v>
      </c>
      <c r="C163" s="159" t="s">
        <v>446</v>
      </c>
      <c r="D163" s="6"/>
      <c r="E163" s="6"/>
      <c r="F163" s="6"/>
      <c r="G163" s="6"/>
      <c r="H163" s="6"/>
      <c r="I163" s="162">
        <v>90149.9</v>
      </c>
      <c r="J163" s="162">
        <v>61506.09</v>
      </c>
    </row>
    <row r="164" spans="1:10" x14ac:dyDescent="0.25">
      <c r="A164" t="s">
        <v>140</v>
      </c>
      <c r="B164" t="s">
        <v>305</v>
      </c>
      <c r="C164" t="s">
        <v>71</v>
      </c>
      <c r="D164" s="1">
        <v>86156.790000000008</v>
      </c>
      <c r="E164" s="1">
        <v>87413.459999999992</v>
      </c>
      <c r="F164" s="1">
        <v>85077.74</v>
      </c>
      <c r="G164" s="1">
        <v>87581.84</v>
      </c>
      <c r="H164" s="1">
        <v>78823.64</v>
      </c>
      <c r="J164" s="6"/>
    </row>
    <row r="165" spans="1:10" x14ac:dyDescent="0.25">
      <c r="A165" t="s">
        <v>23</v>
      </c>
      <c r="B165" t="s">
        <v>305</v>
      </c>
      <c r="C165" t="s">
        <v>306</v>
      </c>
      <c r="H165" s="1">
        <v>9563685.0199999996</v>
      </c>
      <c r="I165" s="252"/>
      <c r="J165" s="6"/>
    </row>
    <row r="166" spans="1:10" x14ac:dyDescent="0.25">
      <c r="A166" t="s">
        <v>307</v>
      </c>
      <c r="B166" t="s">
        <v>305</v>
      </c>
      <c r="C166" t="s">
        <v>308</v>
      </c>
      <c r="H166" s="1">
        <v>350160.57</v>
      </c>
      <c r="I166" s="264"/>
      <c r="J166" s="6"/>
    </row>
    <row r="167" spans="1:10" x14ac:dyDescent="0.25">
      <c r="A167" t="s">
        <v>87</v>
      </c>
      <c r="B167" t="s">
        <v>305</v>
      </c>
      <c r="C167" t="s">
        <v>306</v>
      </c>
      <c r="H167" s="1">
        <v>236349840.21999997</v>
      </c>
      <c r="I167" s="252"/>
      <c r="J167" s="6"/>
    </row>
    <row r="168" spans="1:10" x14ac:dyDescent="0.25">
      <c r="A168" t="s">
        <v>88</v>
      </c>
      <c r="B168" t="s">
        <v>305</v>
      </c>
      <c r="C168" t="s">
        <v>306</v>
      </c>
      <c r="H168" s="1">
        <v>34095734.200000003</v>
      </c>
      <c r="I168" s="264"/>
      <c r="J168" s="6"/>
    </row>
    <row r="169" spans="1:10" x14ac:dyDescent="0.25">
      <c r="A169" t="s">
        <v>114</v>
      </c>
      <c r="B169" t="s">
        <v>305</v>
      </c>
      <c r="C169" t="s">
        <v>306</v>
      </c>
      <c r="H169" s="1">
        <v>41435595.459999993</v>
      </c>
      <c r="I169" s="252"/>
      <c r="J169" s="6"/>
    </row>
    <row r="170" spans="1:10" x14ac:dyDescent="0.25">
      <c r="A170" t="s">
        <v>153</v>
      </c>
      <c r="B170" t="s">
        <v>305</v>
      </c>
      <c r="C170" t="s">
        <v>309</v>
      </c>
      <c r="H170" s="1">
        <v>54000</v>
      </c>
      <c r="I170" s="264"/>
      <c r="J170" s="6"/>
    </row>
    <row r="171" spans="1:10" x14ac:dyDescent="0.25">
      <c r="A171" t="s">
        <v>154</v>
      </c>
      <c r="B171" t="s">
        <v>305</v>
      </c>
      <c r="C171" t="s">
        <v>308</v>
      </c>
      <c r="H171" s="1">
        <v>37430</v>
      </c>
      <c r="I171" s="252"/>
      <c r="J171" s="6"/>
    </row>
    <row r="172" spans="1:10" x14ac:dyDescent="0.25">
      <c r="A172" t="s">
        <v>155</v>
      </c>
      <c r="B172" t="s">
        <v>305</v>
      </c>
      <c r="C172" t="s">
        <v>306</v>
      </c>
      <c r="H172" s="1">
        <v>183160.9</v>
      </c>
      <c r="I172" s="264"/>
      <c r="J172" s="6"/>
    </row>
    <row r="173" spans="1:10" x14ac:dyDescent="0.25">
      <c r="A173" t="s">
        <v>122</v>
      </c>
      <c r="B173" t="s">
        <v>305</v>
      </c>
      <c r="C173" t="s">
        <v>306</v>
      </c>
      <c r="H173" s="1">
        <v>295585.44</v>
      </c>
      <c r="I173" s="252"/>
      <c r="J173" s="6"/>
    </row>
    <row r="174" spans="1:10" x14ac:dyDescent="0.25">
      <c r="A174" t="s">
        <v>156</v>
      </c>
      <c r="B174" t="s">
        <v>305</v>
      </c>
      <c r="C174" t="s">
        <v>306</v>
      </c>
      <c r="H174" s="1">
        <v>413219.9</v>
      </c>
      <c r="I174" s="264"/>
      <c r="J174" s="6"/>
    </row>
    <row r="175" spans="1:10" x14ac:dyDescent="0.25">
      <c r="A175" t="s">
        <v>157</v>
      </c>
      <c r="B175" t="s">
        <v>305</v>
      </c>
      <c r="C175" t="s">
        <v>306</v>
      </c>
      <c r="H175" s="1">
        <v>182009.87</v>
      </c>
      <c r="I175" s="252"/>
      <c r="J175" s="6"/>
    </row>
    <row r="176" spans="1:10" x14ac:dyDescent="0.25">
      <c r="A176" t="s">
        <v>89</v>
      </c>
      <c r="B176" t="s">
        <v>305</v>
      </c>
      <c r="C176" t="s">
        <v>306</v>
      </c>
      <c r="H176" s="1">
        <v>62015048.870000005</v>
      </c>
      <c r="I176" s="264"/>
      <c r="J176" s="6"/>
    </row>
    <row r="177" spans="1:10" x14ac:dyDescent="0.25">
      <c r="A177" t="s">
        <v>54</v>
      </c>
      <c r="B177" t="s">
        <v>305</v>
      </c>
      <c r="C177" t="s">
        <v>306</v>
      </c>
      <c r="H177" s="1">
        <v>101737.06</v>
      </c>
      <c r="I177" s="252"/>
      <c r="J177" s="6"/>
    </row>
    <row r="178" spans="1:10" x14ac:dyDescent="0.25">
      <c r="A178" t="s">
        <v>158</v>
      </c>
      <c r="B178" t="s">
        <v>305</v>
      </c>
      <c r="C178" t="s">
        <v>306</v>
      </c>
      <c r="H178" s="1">
        <v>3014440.6000000006</v>
      </c>
      <c r="I178" s="264"/>
      <c r="J178" s="6"/>
    </row>
    <row r="179" spans="1:10" x14ac:dyDescent="0.25">
      <c r="A179" t="s">
        <v>159</v>
      </c>
      <c r="B179" t="s">
        <v>305</v>
      </c>
      <c r="C179" t="s">
        <v>308</v>
      </c>
      <c r="H179" s="1">
        <v>48101.97</v>
      </c>
      <c r="I179" s="252"/>
      <c r="J179" s="6"/>
    </row>
    <row r="180" spans="1:10" x14ac:dyDescent="0.25">
      <c r="A180" t="s">
        <v>140</v>
      </c>
      <c r="B180" t="s">
        <v>305</v>
      </c>
      <c r="C180" t="s">
        <v>310</v>
      </c>
      <c r="H180" s="1">
        <v>88553.98000000001</v>
      </c>
      <c r="I180" s="264"/>
      <c r="J180" s="6"/>
    </row>
    <row r="184" spans="1:10" x14ac:dyDescent="0.25">
      <c r="J184" s="239"/>
    </row>
  </sheetData>
  <pageMargins left="0.7" right="0.7" top="0.75" bottom="0.75" header="0.3" footer="0.3"/>
  <pageSetup paperSize="9" orientation="portrait" verticalDpi="0" r:id="rId1"/>
  <legacyDrawing r:id="rId2"/>
  <tableParts count="1">
    <tablePart r:id="rId3"/>
  </tablePart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110"/>
  <sheetViews>
    <sheetView topLeftCell="J1" workbookViewId="0">
      <selection activeCell="G1" sqref="G1:G1048576"/>
    </sheetView>
  </sheetViews>
  <sheetFormatPr defaultColWidth="9.140625" defaultRowHeight="15" x14ac:dyDescent="0.25"/>
  <cols>
    <col min="1" max="1" width="56" style="4" bestFit="1" customWidth="1"/>
    <col min="2" max="2" width="9.85546875" style="4" customWidth="1"/>
    <col min="3" max="3" width="56.140625" style="4" bestFit="1" customWidth="1"/>
    <col min="4" max="7" width="24" style="5" customWidth="1"/>
    <col min="8" max="8" width="24.5703125" style="5" bestFit="1" customWidth="1"/>
    <col min="9" max="9" width="24.7109375" style="5" bestFit="1" customWidth="1"/>
    <col min="10" max="10" width="24" style="4" customWidth="1"/>
    <col min="11" max="16384" width="9.140625" style="4"/>
  </cols>
  <sheetData>
    <row r="1" spans="1:10" x14ac:dyDescent="0.25">
      <c r="A1" s="4" t="s">
        <v>0</v>
      </c>
      <c r="B1" s="4" t="s">
        <v>6</v>
      </c>
      <c r="C1" s="4" t="s">
        <v>18</v>
      </c>
      <c r="D1" s="5" t="s">
        <v>1</v>
      </c>
      <c r="E1" s="5" t="s">
        <v>2</v>
      </c>
      <c r="F1" s="5" t="s">
        <v>3</v>
      </c>
      <c r="G1" s="5" t="s">
        <v>4</v>
      </c>
      <c r="H1" s="5" t="s">
        <v>5</v>
      </c>
      <c r="I1" s="5" t="s">
        <v>264</v>
      </c>
      <c r="J1" s="64" t="s">
        <v>410</v>
      </c>
    </row>
    <row r="2" spans="1:10" x14ac:dyDescent="0.25">
      <c r="A2" s="4" t="s">
        <v>42</v>
      </c>
      <c r="B2" s="4" t="s">
        <v>406</v>
      </c>
      <c r="C2" s="4" t="s">
        <v>73</v>
      </c>
      <c r="H2" s="5">
        <v>1723917.6</v>
      </c>
      <c r="I2" s="99">
        <v>983857.26</v>
      </c>
      <c r="J2" s="99">
        <v>907145.85</v>
      </c>
    </row>
    <row r="3" spans="1:10" x14ac:dyDescent="0.25">
      <c r="A3" s="4" t="s">
        <v>42</v>
      </c>
      <c r="B3" s="4" t="s">
        <v>406</v>
      </c>
      <c r="C3" s="4" t="s">
        <v>70</v>
      </c>
      <c r="H3" s="5">
        <v>600444.7699999999</v>
      </c>
      <c r="J3" s="63"/>
    </row>
    <row r="4" spans="1:10" x14ac:dyDescent="0.25">
      <c r="A4" s="4" t="s">
        <v>42</v>
      </c>
      <c r="B4" s="4" t="s">
        <v>431</v>
      </c>
      <c r="C4" s="65"/>
      <c r="D4" s="63"/>
      <c r="E4" s="63"/>
      <c r="F4" s="63"/>
      <c r="G4" s="63"/>
      <c r="H4" s="63"/>
      <c r="I4" s="99">
        <v>264631.51999999996</v>
      </c>
      <c r="J4" s="99">
        <v>174820.74</v>
      </c>
    </row>
    <row r="5" spans="1:10" x14ac:dyDescent="0.25">
      <c r="A5" s="4" t="s">
        <v>43</v>
      </c>
      <c r="B5" s="4" t="s">
        <v>406</v>
      </c>
      <c r="C5" s="4" t="s">
        <v>73</v>
      </c>
      <c r="H5" s="5">
        <v>627290.06000000006</v>
      </c>
      <c r="I5" s="250">
        <v>329895.76</v>
      </c>
      <c r="J5" s="250">
        <v>245517</v>
      </c>
    </row>
    <row r="6" spans="1:10" x14ac:dyDescent="0.25">
      <c r="A6" s="4" t="s">
        <v>43</v>
      </c>
      <c r="B6" s="4" t="s">
        <v>406</v>
      </c>
      <c r="C6" s="4" t="s">
        <v>70</v>
      </c>
      <c r="H6" s="5">
        <v>23070.78</v>
      </c>
      <c r="I6" s="99">
        <v>21216.62</v>
      </c>
      <c r="J6" s="99">
        <v>0</v>
      </c>
    </row>
    <row r="7" spans="1:10" x14ac:dyDescent="0.25">
      <c r="A7" s="4" t="s">
        <v>44</v>
      </c>
      <c r="B7" s="4" t="s">
        <v>406</v>
      </c>
      <c r="C7" s="4" t="s">
        <v>73</v>
      </c>
      <c r="H7" s="5">
        <v>4097610.46</v>
      </c>
      <c r="I7" s="250">
        <v>2280047.5499999998</v>
      </c>
      <c r="J7" s="250">
        <v>2150525.35</v>
      </c>
    </row>
    <row r="8" spans="1:10" x14ac:dyDescent="0.25">
      <c r="A8" s="4" t="s">
        <v>44</v>
      </c>
      <c r="B8" s="4" t="s">
        <v>406</v>
      </c>
      <c r="C8" s="4" t="s">
        <v>72</v>
      </c>
      <c r="H8" s="5">
        <v>115300.35</v>
      </c>
      <c r="I8" s="99">
        <v>58354.97</v>
      </c>
      <c r="J8" s="99">
        <v>0</v>
      </c>
    </row>
    <row r="9" spans="1:10" x14ac:dyDescent="0.25">
      <c r="A9" s="4" t="s">
        <v>44</v>
      </c>
      <c r="B9" s="4" t="s">
        <v>406</v>
      </c>
      <c r="C9" s="4" t="s">
        <v>70</v>
      </c>
      <c r="H9" s="5">
        <v>436626.28000000009</v>
      </c>
      <c r="I9" s="250">
        <v>248670.95</v>
      </c>
      <c r="J9" s="250">
        <v>0</v>
      </c>
    </row>
    <row r="10" spans="1:10" x14ac:dyDescent="0.25">
      <c r="A10" s="4" t="s">
        <v>44</v>
      </c>
      <c r="B10" s="4" t="s">
        <v>431</v>
      </c>
      <c r="C10" s="65"/>
      <c r="D10" s="63"/>
      <c r="E10" s="63"/>
      <c r="F10" s="63"/>
      <c r="G10" s="63"/>
      <c r="H10" s="63"/>
      <c r="I10" s="99">
        <v>306520.2</v>
      </c>
      <c r="J10" s="99">
        <v>0</v>
      </c>
    </row>
    <row r="11" spans="1:10" x14ac:dyDescent="0.25">
      <c r="A11" s="4" t="s">
        <v>44</v>
      </c>
      <c r="B11" s="4" t="s">
        <v>431</v>
      </c>
      <c r="C11" s="65"/>
      <c r="D11" s="63"/>
      <c r="E11" s="63"/>
      <c r="F11" s="63"/>
      <c r="G11" s="63"/>
      <c r="H11" s="63"/>
      <c r="I11" s="250">
        <v>0</v>
      </c>
      <c r="J11" s="250">
        <v>10000</v>
      </c>
    </row>
    <row r="12" spans="1:10" x14ac:dyDescent="0.25">
      <c r="A12" s="4" t="s">
        <v>45</v>
      </c>
      <c r="B12" s="4" t="s">
        <v>406</v>
      </c>
      <c r="C12" s="4" t="s">
        <v>73</v>
      </c>
      <c r="H12" s="5">
        <v>1693775.7200000002</v>
      </c>
      <c r="I12" s="99">
        <v>890767.27000000014</v>
      </c>
      <c r="J12" s="99">
        <v>770866.91</v>
      </c>
    </row>
    <row r="13" spans="1:10" x14ac:dyDescent="0.25">
      <c r="A13" s="4" t="s">
        <v>45</v>
      </c>
      <c r="B13" s="4" t="s">
        <v>406</v>
      </c>
      <c r="C13" s="4" t="s">
        <v>71</v>
      </c>
      <c r="H13" s="5">
        <v>40450</v>
      </c>
      <c r="J13" s="63"/>
    </row>
    <row r="14" spans="1:10" x14ac:dyDescent="0.25">
      <c r="A14" s="4" t="s">
        <v>45</v>
      </c>
      <c r="B14" s="4" t="s">
        <v>406</v>
      </c>
      <c r="C14" s="4" t="s">
        <v>70</v>
      </c>
      <c r="H14" s="5">
        <v>1782440.9200000002</v>
      </c>
      <c r="I14" s="99">
        <v>1585654.01</v>
      </c>
      <c r="J14" s="99">
        <v>0</v>
      </c>
    </row>
    <row r="15" spans="1:10" x14ac:dyDescent="0.25">
      <c r="A15" s="4" t="s">
        <v>45</v>
      </c>
      <c r="B15" s="4" t="s">
        <v>431</v>
      </c>
      <c r="C15" s="65"/>
      <c r="D15" s="63"/>
      <c r="E15" s="63"/>
      <c r="F15" s="63"/>
      <c r="G15" s="63"/>
      <c r="H15" s="63"/>
      <c r="I15" s="250">
        <v>75779.790000000008</v>
      </c>
      <c r="J15" s="250">
        <v>36250.080000000002</v>
      </c>
    </row>
    <row r="16" spans="1:10" x14ac:dyDescent="0.25">
      <c r="A16" s="4" t="s">
        <v>45</v>
      </c>
      <c r="B16" s="4" t="s">
        <v>431</v>
      </c>
      <c r="C16" s="65"/>
      <c r="D16" s="63"/>
      <c r="E16" s="63"/>
      <c r="F16" s="63"/>
      <c r="G16" s="63"/>
      <c r="H16" s="63"/>
      <c r="I16" s="99">
        <v>491.34000000000003</v>
      </c>
      <c r="J16" s="99">
        <v>0</v>
      </c>
    </row>
    <row r="17" spans="1:10" x14ac:dyDescent="0.25">
      <c r="A17" s="4" t="s">
        <v>46</v>
      </c>
      <c r="B17" s="4" t="s">
        <v>406</v>
      </c>
      <c r="C17" s="4" t="s">
        <v>70</v>
      </c>
      <c r="H17" s="5">
        <v>41172.789999999994</v>
      </c>
      <c r="J17" s="63"/>
    </row>
    <row r="18" spans="1:10" x14ac:dyDescent="0.25">
      <c r="A18" s="4" t="s">
        <v>22</v>
      </c>
      <c r="B18" s="4" t="s">
        <v>406</v>
      </c>
      <c r="C18" s="4" t="s">
        <v>73</v>
      </c>
      <c r="H18" s="5">
        <v>1459352.7</v>
      </c>
      <c r="I18" s="99">
        <v>767482.74</v>
      </c>
      <c r="J18" s="99">
        <v>609259.32000000007</v>
      </c>
    </row>
    <row r="19" spans="1:10" x14ac:dyDescent="0.25">
      <c r="A19" s="4" t="s">
        <v>22</v>
      </c>
      <c r="B19" s="4" t="s">
        <v>406</v>
      </c>
      <c r="C19" s="4" t="s">
        <v>72</v>
      </c>
      <c r="H19" s="5">
        <v>132535.79999999999</v>
      </c>
      <c r="I19" s="250">
        <v>67078.06</v>
      </c>
      <c r="J19" s="250">
        <v>0</v>
      </c>
    </row>
    <row r="20" spans="1:10" x14ac:dyDescent="0.25">
      <c r="A20" s="4" t="s">
        <v>22</v>
      </c>
      <c r="B20" s="4" t="s">
        <v>406</v>
      </c>
      <c r="C20" s="4" t="s">
        <v>70</v>
      </c>
      <c r="H20" s="5">
        <v>578900.5</v>
      </c>
      <c r="I20" s="99">
        <v>102213.74</v>
      </c>
      <c r="J20" s="99">
        <v>0</v>
      </c>
    </row>
    <row r="21" spans="1:10" x14ac:dyDescent="0.25">
      <c r="A21" s="4" t="s">
        <v>22</v>
      </c>
      <c r="B21" s="52" t="s">
        <v>430</v>
      </c>
      <c r="C21" s="65"/>
      <c r="D21" s="63"/>
      <c r="E21" s="63"/>
      <c r="F21" s="63"/>
      <c r="G21" s="63"/>
      <c r="H21" s="63"/>
      <c r="I21" s="250">
        <v>318400.12</v>
      </c>
      <c r="J21" s="250">
        <v>190432.56</v>
      </c>
    </row>
    <row r="22" spans="1:10" x14ac:dyDescent="0.25">
      <c r="A22" s="4" t="s">
        <v>47</v>
      </c>
      <c r="B22" s="4" t="s">
        <v>406</v>
      </c>
      <c r="C22" s="4" t="s">
        <v>73</v>
      </c>
      <c r="H22" s="5">
        <v>2252375.1199999996</v>
      </c>
      <c r="I22" s="99">
        <v>1184538.22</v>
      </c>
      <c r="J22" s="99">
        <v>881564.13000000012</v>
      </c>
    </row>
    <row r="23" spans="1:10" x14ac:dyDescent="0.25">
      <c r="A23" s="4" t="s">
        <v>47</v>
      </c>
      <c r="B23" s="4" t="s">
        <v>406</v>
      </c>
      <c r="C23" s="4" t="s">
        <v>70</v>
      </c>
      <c r="H23" s="5">
        <v>268263.80000000005</v>
      </c>
      <c r="I23" s="250">
        <v>284864.95</v>
      </c>
      <c r="J23" s="250">
        <v>0</v>
      </c>
    </row>
    <row r="24" spans="1:10" x14ac:dyDescent="0.25">
      <c r="A24" s="4" t="s">
        <v>48</v>
      </c>
      <c r="B24" s="4" t="s">
        <v>406</v>
      </c>
      <c r="C24" s="4" t="s">
        <v>73</v>
      </c>
      <c r="H24" s="5">
        <v>2630389.6999999997</v>
      </c>
      <c r="I24" s="99">
        <v>1481566.83</v>
      </c>
      <c r="J24" s="99">
        <v>1362479.62</v>
      </c>
    </row>
    <row r="25" spans="1:10" x14ac:dyDescent="0.25">
      <c r="A25" s="4" t="s">
        <v>48</v>
      </c>
      <c r="B25" s="4" t="s">
        <v>406</v>
      </c>
      <c r="C25" s="4" t="s">
        <v>71</v>
      </c>
      <c r="H25" s="5">
        <v>687.3</v>
      </c>
      <c r="I25" s="250">
        <v>1041.8399999999999</v>
      </c>
      <c r="J25" s="250">
        <v>0</v>
      </c>
    </row>
    <row r="26" spans="1:10" x14ac:dyDescent="0.25">
      <c r="A26" s="4" t="s">
        <v>48</v>
      </c>
      <c r="B26" s="4" t="s">
        <v>406</v>
      </c>
      <c r="C26" s="4" t="s">
        <v>70</v>
      </c>
      <c r="H26" s="5">
        <v>588958.16999999993</v>
      </c>
      <c r="I26" s="99">
        <v>156925.81</v>
      </c>
      <c r="J26" s="99">
        <v>0</v>
      </c>
    </row>
    <row r="27" spans="1:10" x14ac:dyDescent="0.25">
      <c r="A27" s="4" t="s">
        <v>48</v>
      </c>
      <c r="B27" s="52" t="s">
        <v>430</v>
      </c>
      <c r="C27" s="65"/>
      <c r="D27" s="63"/>
      <c r="E27" s="63"/>
      <c r="F27" s="63"/>
      <c r="G27" s="63"/>
      <c r="H27" s="63"/>
      <c r="I27" s="250">
        <v>274110.83999999997</v>
      </c>
      <c r="J27" s="250">
        <v>176590.35</v>
      </c>
    </row>
    <row r="28" spans="1:10" x14ac:dyDescent="0.25">
      <c r="A28" s="4" t="s">
        <v>49</v>
      </c>
      <c r="B28" s="4" t="s">
        <v>406</v>
      </c>
      <c r="C28" s="4" t="s">
        <v>73</v>
      </c>
      <c r="H28" s="5">
        <v>1213785.4900000002</v>
      </c>
      <c r="I28" s="99">
        <v>687094.77000000014</v>
      </c>
      <c r="J28" s="99">
        <v>674260.64</v>
      </c>
    </row>
    <row r="29" spans="1:10" x14ac:dyDescent="0.25">
      <c r="A29" s="4" t="s">
        <v>49</v>
      </c>
      <c r="B29" s="4" t="s">
        <v>406</v>
      </c>
      <c r="C29" s="4" t="s">
        <v>72</v>
      </c>
      <c r="H29" s="5">
        <v>81740.070000000007</v>
      </c>
      <c r="I29" s="250">
        <v>41369.700000000004</v>
      </c>
      <c r="J29" s="250">
        <v>0</v>
      </c>
    </row>
    <row r="30" spans="1:10" x14ac:dyDescent="0.25">
      <c r="A30" s="4" t="s">
        <v>49</v>
      </c>
      <c r="B30" s="4" t="s">
        <v>406</v>
      </c>
      <c r="C30" s="4" t="s">
        <v>71</v>
      </c>
      <c r="H30" s="5">
        <v>2000</v>
      </c>
      <c r="J30" s="63"/>
    </row>
    <row r="31" spans="1:10" x14ac:dyDescent="0.25">
      <c r="A31" s="4" t="s">
        <v>49</v>
      </c>
      <c r="B31" s="4" t="s">
        <v>406</v>
      </c>
      <c r="C31" s="4" t="s">
        <v>70</v>
      </c>
      <c r="H31" s="5">
        <v>689645.23</v>
      </c>
      <c r="I31" s="250">
        <v>103937.81</v>
      </c>
      <c r="J31" s="250">
        <v>0</v>
      </c>
    </row>
    <row r="32" spans="1:10" x14ac:dyDescent="0.25">
      <c r="A32" s="4" t="s">
        <v>49</v>
      </c>
      <c r="B32" s="52" t="s">
        <v>430</v>
      </c>
      <c r="C32" s="66"/>
      <c r="D32" s="63"/>
      <c r="E32" s="63"/>
      <c r="F32" s="63"/>
      <c r="G32" s="63"/>
      <c r="H32" s="63"/>
      <c r="I32" s="99">
        <v>269053.83</v>
      </c>
      <c r="J32" s="99">
        <v>165449.19</v>
      </c>
    </row>
    <row r="33" spans="1:10" x14ac:dyDescent="0.25">
      <c r="A33" s="4" t="s">
        <v>54</v>
      </c>
      <c r="B33" s="4" t="s">
        <v>406</v>
      </c>
      <c r="C33" s="4" t="s">
        <v>73</v>
      </c>
      <c r="H33" s="5">
        <v>1456353.52</v>
      </c>
      <c r="I33" s="250">
        <v>819768.78</v>
      </c>
      <c r="J33" s="250">
        <v>1576118.35</v>
      </c>
    </row>
    <row r="34" spans="1:10" x14ac:dyDescent="0.25">
      <c r="A34" s="4" t="s">
        <v>54</v>
      </c>
      <c r="B34" s="4" t="s">
        <v>406</v>
      </c>
      <c r="C34" s="4" t="s">
        <v>72</v>
      </c>
      <c r="H34" s="5">
        <v>1579655.8599999999</v>
      </c>
      <c r="I34" s="99">
        <v>814734.53</v>
      </c>
      <c r="J34" s="99">
        <v>0</v>
      </c>
    </row>
    <row r="35" spans="1:10" x14ac:dyDescent="0.25">
      <c r="A35" s="4" t="s">
        <v>54</v>
      </c>
      <c r="B35" s="4" t="s">
        <v>406</v>
      </c>
      <c r="C35" s="4" t="s">
        <v>70</v>
      </c>
      <c r="H35" s="5">
        <v>295975.44</v>
      </c>
      <c r="I35" s="250">
        <v>180765.33000000002</v>
      </c>
      <c r="J35" s="250">
        <v>0</v>
      </c>
    </row>
    <row r="36" spans="1:10" x14ac:dyDescent="0.25">
      <c r="A36" s="4" t="s">
        <v>54</v>
      </c>
      <c r="B36" s="68" t="s">
        <v>430</v>
      </c>
      <c r="C36" s="67"/>
      <c r="D36" s="63"/>
      <c r="E36" s="63"/>
      <c r="F36" s="63"/>
      <c r="G36" s="63"/>
      <c r="H36" s="63"/>
      <c r="I36" s="99">
        <v>80852.62</v>
      </c>
      <c r="J36" s="99">
        <v>54649.29</v>
      </c>
    </row>
    <row r="37" spans="1:10" x14ac:dyDescent="0.25">
      <c r="A37" s="4" t="s">
        <v>56</v>
      </c>
      <c r="B37" s="4" t="s">
        <v>406</v>
      </c>
      <c r="C37" s="4" t="s">
        <v>72</v>
      </c>
      <c r="H37" s="5">
        <v>30132.73</v>
      </c>
      <c r="I37" s="63"/>
      <c r="J37" s="63"/>
    </row>
    <row r="38" spans="1:10" x14ac:dyDescent="0.25">
      <c r="A38" s="4" t="s">
        <v>56</v>
      </c>
      <c r="B38" s="4" t="s">
        <v>406</v>
      </c>
      <c r="C38" s="4" t="s">
        <v>70</v>
      </c>
      <c r="H38" s="5">
        <v>156639.34</v>
      </c>
      <c r="J38" s="63"/>
    </row>
    <row r="39" spans="1:10" x14ac:dyDescent="0.25">
      <c r="A39" s="4" t="s">
        <v>56</v>
      </c>
      <c r="B39" s="4" t="s">
        <v>431</v>
      </c>
      <c r="C39" s="65"/>
      <c r="D39" s="63"/>
      <c r="E39" s="63"/>
      <c r="F39" s="63"/>
      <c r="G39" s="63"/>
      <c r="H39" s="63"/>
      <c r="I39" s="251">
        <v>93954.87000000001</v>
      </c>
      <c r="J39" s="251">
        <v>60543.72</v>
      </c>
    </row>
    <row r="40" spans="1:10" x14ac:dyDescent="0.25">
      <c r="A40" s="4" t="s">
        <v>58</v>
      </c>
      <c r="B40" s="4" t="s">
        <v>406</v>
      </c>
      <c r="C40" s="4" t="s">
        <v>70</v>
      </c>
      <c r="H40" s="5">
        <v>89460.87</v>
      </c>
      <c r="I40" s="215"/>
      <c r="J40" s="248"/>
    </row>
    <row r="41" spans="1:10" x14ac:dyDescent="0.25">
      <c r="A41" s="4" t="s">
        <v>58</v>
      </c>
      <c r="B41" s="4" t="s">
        <v>431</v>
      </c>
      <c r="C41" s="65"/>
      <c r="D41" s="63"/>
      <c r="E41" s="63"/>
      <c r="F41" s="63"/>
      <c r="G41" s="63"/>
      <c r="H41" s="63"/>
      <c r="I41" s="251">
        <v>55827.16</v>
      </c>
      <c r="J41" s="251">
        <v>37542.21</v>
      </c>
    </row>
    <row r="42" spans="1:10" x14ac:dyDescent="0.25">
      <c r="A42" s="4" t="s">
        <v>59</v>
      </c>
      <c r="B42" s="4" t="s">
        <v>406</v>
      </c>
      <c r="C42" s="4" t="s">
        <v>70</v>
      </c>
      <c r="H42" s="5">
        <v>62152.82</v>
      </c>
      <c r="I42" s="215"/>
      <c r="J42" s="248"/>
    </row>
    <row r="43" spans="1:10" x14ac:dyDescent="0.25">
      <c r="A43" s="4" t="s">
        <v>59</v>
      </c>
      <c r="B43" s="4" t="s">
        <v>431</v>
      </c>
      <c r="C43" s="65"/>
      <c r="D43" s="63"/>
      <c r="E43" s="63"/>
      <c r="F43" s="63"/>
      <c r="G43" s="63"/>
      <c r="H43" s="63"/>
      <c r="I43" s="251">
        <v>39131.350000000006</v>
      </c>
      <c r="J43" s="251">
        <v>25175.31</v>
      </c>
    </row>
    <row r="44" spans="1:10" x14ac:dyDescent="0.25">
      <c r="A44" s="4" t="s">
        <v>60</v>
      </c>
      <c r="B44" s="4" t="s">
        <v>406</v>
      </c>
      <c r="C44" s="4" t="s">
        <v>73</v>
      </c>
      <c r="H44" s="5">
        <v>759576.56</v>
      </c>
      <c r="I44" s="249">
        <v>424399.96</v>
      </c>
      <c r="J44" s="249">
        <v>389637.63</v>
      </c>
    </row>
    <row r="45" spans="1:10" x14ac:dyDescent="0.25">
      <c r="A45" s="4" t="s">
        <v>60</v>
      </c>
      <c r="B45" s="4" t="s">
        <v>406</v>
      </c>
      <c r="C45" s="4" t="s">
        <v>70</v>
      </c>
      <c r="H45" s="5">
        <v>184169.52</v>
      </c>
      <c r="I45" s="251">
        <v>123711.48</v>
      </c>
      <c r="J45" s="251">
        <v>0</v>
      </c>
    </row>
    <row r="46" spans="1:10" x14ac:dyDescent="0.25">
      <c r="A46" s="4" t="s">
        <v>60</v>
      </c>
      <c r="B46" s="4" t="s">
        <v>431</v>
      </c>
      <c r="C46" s="65"/>
      <c r="D46" s="63"/>
      <c r="E46" s="63"/>
      <c r="F46" s="63"/>
      <c r="G46" s="63"/>
      <c r="H46" s="63"/>
      <c r="I46" s="249">
        <v>77266</v>
      </c>
      <c r="J46" s="249">
        <v>0</v>
      </c>
    </row>
    <row r="47" spans="1:10" x14ac:dyDescent="0.25">
      <c r="A47" s="4" t="s">
        <v>92</v>
      </c>
      <c r="B47" s="4" t="s">
        <v>99</v>
      </c>
      <c r="C47" s="4" t="s">
        <v>100</v>
      </c>
      <c r="D47" s="5">
        <v>299058.55</v>
      </c>
      <c r="E47" s="5">
        <v>306828.49</v>
      </c>
      <c r="F47" s="5">
        <v>320822.78999999998</v>
      </c>
      <c r="G47" s="5">
        <v>236194.88</v>
      </c>
      <c r="J47" s="63"/>
    </row>
    <row r="48" spans="1:10" x14ac:dyDescent="0.25">
      <c r="A48" s="4" t="s">
        <v>93</v>
      </c>
      <c r="B48" s="4" t="s">
        <v>99</v>
      </c>
      <c r="C48" s="4" t="s">
        <v>100</v>
      </c>
      <c r="D48" s="5">
        <v>260428.07</v>
      </c>
      <c r="E48" s="5">
        <v>263258.23</v>
      </c>
      <c r="F48" s="5">
        <v>270344.09999999998</v>
      </c>
      <c r="G48" s="5">
        <v>222447.12</v>
      </c>
      <c r="J48" s="63"/>
    </row>
    <row r="49" spans="1:10" x14ac:dyDescent="0.25">
      <c r="A49" s="4" t="s">
        <v>94</v>
      </c>
      <c r="B49" s="4" t="s">
        <v>99</v>
      </c>
      <c r="C49" s="4" t="s">
        <v>100</v>
      </c>
      <c r="D49" s="5">
        <v>251210.12</v>
      </c>
      <c r="E49" s="5">
        <v>186796.27</v>
      </c>
      <c r="F49" s="5">
        <v>183473.71</v>
      </c>
      <c r="G49" s="5">
        <v>187020.79</v>
      </c>
      <c r="J49" s="63"/>
    </row>
    <row r="50" spans="1:10" x14ac:dyDescent="0.25">
      <c r="A50" s="4" t="s">
        <v>95</v>
      </c>
      <c r="B50" s="4" t="s">
        <v>99</v>
      </c>
      <c r="C50" s="4" t="s">
        <v>100</v>
      </c>
      <c r="D50" s="5">
        <v>354872.11</v>
      </c>
      <c r="E50" s="5">
        <v>355128.21</v>
      </c>
      <c r="F50" s="5">
        <v>347199.4</v>
      </c>
      <c r="G50" s="5">
        <v>313664.64000000001</v>
      </c>
      <c r="J50" s="63"/>
    </row>
    <row r="51" spans="1:10" x14ac:dyDescent="0.25">
      <c r="A51" s="4" t="s">
        <v>96</v>
      </c>
      <c r="B51" s="4" t="s">
        <v>99</v>
      </c>
      <c r="C51" s="4" t="s">
        <v>100</v>
      </c>
      <c r="D51" s="5">
        <v>231185.03</v>
      </c>
      <c r="E51" s="5">
        <v>254651.34</v>
      </c>
      <c r="F51" s="5">
        <v>258673.89</v>
      </c>
      <c r="G51" s="5">
        <v>230439.8</v>
      </c>
      <c r="J51" s="63"/>
    </row>
    <row r="52" spans="1:10" x14ac:dyDescent="0.25">
      <c r="A52" s="4" t="s">
        <v>97</v>
      </c>
      <c r="B52" s="4" t="s">
        <v>99</v>
      </c>
      <c r="C52" s="4" t="s">
        <v>100</v>
      </c>
      <c r="D52" s="5">
        <v>319135.33</v>
      </c>
      <c r="E52" s="5">
        <v>227794.09</v>
      </c>
      <c r="F52" s="5">
        <v>245030.92</v>
      </c>
      <c r="G52" s="5">
        <v>231085.19</v>
      </c>
      <c r="J52" s="63"/>
    </row>
    <row r="53" spans="1:10" x14ac:dyDescent="0.25">
      <c r="A53" s="4" t="s">
        <v>98</v>
      </c>
      <c r="B53" s="4" t="s">
        <v>99</v>
      </c>
      <c r="C53" s="4" t="s">
        <v>100</v>
      </c>
      <c r="D53" s="5">
        <v>366856.5</v>
      </c>
      <c r="E53" s="5">
        <v>374953.97</v>
      </c>
      <c r="F53" s="5">
        <v>354624.66</v>
      </c>
      <c r="G53" s="5">
        <v>352979.75</v>
      </c>
      <c r="J53" s="63"/>
    </row>
    <row r="54" spans="1:10" x14ac:dyDescent="0.25">
      <c r="A54" s="4" t="s">
        <v>38</v>
      </c>
      <c r="C54" s="4" t="s">
        <v>70</v>
      </c>
      <c r="D54" s="5">
        <v>43942.42</v>
      </c>
      <c r="E54" s="5">
        <v>43703.64</v>
      </c>
      <c r="F54" s="5">
        <v>11248.56</v>
      </c>
      <c r="J54" s="63"/>
    </row>
    <row r="55" spans="1:10" x14ac:dyDescent="0.25">
      <c r="A55" s="4" t="s">
        <v>39</v>
      </c>
      <c r="C55" s="4" t="s">
        <v>71</v>
      </c>
      <c r="E55" s="5">
        <v>4000</v>
      </c>
      <c r="G55" s="5">
        <v>1000</v>
      </c>
      <c r="J55" s="63"/>
    </row>
    <row r="56" spans="1:10" x14ac:dyDescent="0.25">
      <c r="A56" s="4" t="s">
        <v>40</v>
      </c>
      <c r="C56" s="4" t="s">
        <v>70</v>
      </c>
      <c r="D56" s="5">
        <v>39424.869999999995</v>
      </c>
      <c r="E56" s="5">
        <v>40786.31</v>
      </c>
      <c r="F56" s="5">
        <v>11661.17</v>
      </c>
      <c r="J56" s="63"/>
    </row>
    <row r="57" spans="1:10" x14ac:dyDescent="0.25">
      <c r="A57" s="4" t="s">
        <v>41</v>
      </c>
      <c r="C57" s="4" t="s">
        <v>72</v>
      </c>
      <c r="F57" s="5">
        <v>100</v>
      </c>
      <c r="J57" s="63"/>
    </row>
    <row r="58" spans="1:10" x14ac:dyDescent="0.25">
      <c r="A58" s="4" t="s">
        <v>42</v>
      </c>
      <c r="C58" s="4" t="s">
        <v>73</v>
      </c>
      <c r="D58" s="5">
        <v>862521.99</v>
      </c>
      <c r="E58" s="5">
        <v>873378.42999999993</v>
      </c>
      <c r="F58" s="5">
        <v>1021240.02</v>
      </c>
      <c r="G58" s="5">
        <v>976641.66999999993</v>
      </c>
      <c r="H58" s="5">
        <v>877333.04999999993</v>
      </c>
      <c r="I58" s="63"/>
      <c r="J58" s="63"/>
    </row>
    <row r="59" spans="1:10" x14ac:dyDescent="0.25">
      <c r="A59" s="4" t="s">
        <v>42</v>
      </c>
      <c r="C59" s="4" t="s">
        <v>72</v>
      </c>
      <c r="E59" s="5">
        <v>200</v>
      </c>
      <c r="J59" s="63"/>
    </row>
    <row r="60" spans="1:10" x14ac:dyDescent="0.25">
      <c r="A60" s="4" t="s">
        <v>42</v>
      </c>
      <c r="C60" s="4" t="s">
        <v>70</v>
      </c>
      <c r="D60" s="5">
        <v>375662.88</v>
      </c>
      <c r="E60" s="5">
        <v>415991.47000000003</v>
      </c>
      <c r="F60" s="5">
        <v>413806.13</v>
      </c>
      <c r="G60" s="5">
        <v>403957.57</v>
      </c>
      <c r="H60" s="5">
        <v>160963.26</v>
      </c>
      <c r="I60" s="99">
        <v>168931.07</v>
      </c>
      <c r="J60" s="99">
        <v>0</v>
      </c>
    </row>
    <row r="61" spans="1:10" x14ac:dyDescent="0.25">
      <c r="A61" s="4" t="s">
        <v>43</v>
      </c>
      <c r="C61" s="4" t="s">
        <v>73</v>
      </c>
      <c r="D61" s="5">
        <v>327691.26</v>
      </c>
      <c r="E61" s="5">
        <v>325948.18</v>
      </c>
      <c r="F61" s="5">
        <v>337219.47</v>
      </c>
      <c r="G61" s="5">
        <v>335075.91000000003</v>
      </c>
      <c r="H61" s="5">
        <v>222679.65000000002</v>
      </c>
      <c r="J61" s="63"/>
    </row>
    <row r="62" spans="1:10" x14ac:dyDescent="0.25">
      <c r="A62" s="4" t="s">
        <v>43</v>
      </c>
      <c r="C62" s="4" t="s">
        <v>70</v>
      </c>
      <c r="D62" s="5">
        <v>27744.21</v>
      </c>
      <c r="E62" s="5">
        <v>23902.26</v>
      </c>
      <c r="F62" s="5">
        <v>18334.37</v>
      </c>
      <c r="G62" s="5">
        <v>18412.88</v>
      </c>
      <c r="J62" s="63"/>
    </row>
    <row r="63" spans="1:10" x14ac:dyDescent="0.25">
      <c r="A63" s="4" t="s">
        <v>44</v>
      </c>
      <c r="C63" s="4" t="s">
        <v>73</v>
      </c>
      <c r="D63" s="5">
        <v>2117699.73</v>
      </c>
      <c r="E63" s="5">
        <v>2144354.8100000005</v>
      </c>
      <c r="F63" s="5">
        <v>2364597.69</v>
      </c>
      <c r="G63" s="5">
        <v>2262023.44</v>
      </c>
      <c r="H63" s="5">
        <v>2020184.02</v>
      </c>
      <c r="J63" s="63"/>
    </row>
    <row r="64" spans="1:10" x14ac:dyDescent="0.25">
      <c r="A64" s="4" t="s">
        <v>44</v>
      </c>
      <c r="C64" s="4" t="s">
        <v>72</v>
      </c>
      <c r="D64" s="5">
        <v>366.66999999999996</v>
      </c>
      <c r="E64" s="5">
        <v>166.67</v>
      </c>
      <c r="H64" s="5">
        <v>45546.44</v>
      </c>
      <c r="J64" s="63"/>
    </row>
    <row r="65" spans="1:10" x14ac:dyDescent="0.25">
      <c r="A65" s="4" t="s">
        <v>44</v>
      </c>
      <c r="C65" s="4" t="s">
        <v>71</v>
      </c>
      <c r="D65" s="5">
        <v>4000</v>
      </c>
      <c r="E65" s="5">
        <v>240</v>
      </c>
      <c r="F65" s="5">
        <v>59.63</v>
      </c>
      <c r="J65" s="63"/>
    </row>
    <row r="66" spans="1:10" x14ac:dyDescent="0.25">
      <c r="A66" s="4" t="s">
        <v>44</v>
      </c>
      <c r="C66" s="4" t="s">
        <v>70</v>
      </c>
      <c r="D66" s="5">
        <v>272053.65000000002</v>
      </c>
      <c r="E66" s="5">
        <v>410265.49</v>
      </c>
      <c r="F66" s="5">
        <v>412803.37</v>
      </c>
      <c r="G66" s="5">
        <v>427986.82</v>
      </c>
      <c r="H66" s="5">
        <v>15734.52</v>
      </c>
      <c r="J66" s="63"/>
    </row>
    <row r="67" spans="1:10" x14ac:dyDescent="0.25">
      <c r="A67" s="4" t="s">
        <v>45</v>
      </c>
      <c r="C67" s="4" t="s">
        <v>73</v>
      </c>
      <c r="D67" s="5">
        <v>923385.34</v>
      </c>
      <c r="E67" s="5">
        <v>907337.99</v>
      </c>
      <c r="F67" s="5">
        <v>913719.47</v>
      </c>
      <c r="G67" s="5">
        <v>904754.47000000009</v>
      </c>
      <c r="H67" s="5">
        <v>601267.92000000004</v>
      </c>
      <c r="I67" s="250">
        <v>16668.400000000001</v>
      </c>
      <c r="J67" s="250">
        <v>0</v>
      </c>
    </row>
    <row r="68" spans="1:10" x14ac:dyDescent="0.25">
      <c r="A68" s="4" t="s">
        <v>45</v>
      </c>
      <c r="C68" s="4" t="s">
        <v>71</v>
      </c>
      <c r="E68" s="5">
        <v>4000</v>
      </c>
      <c r="G68" s="5">
        <v>44950</v>
      </c>
      <c r="J68" s="63"/>
    </row>
    <row r="69" spans="1:10" x14ac:dyDescent="0.25">
      <c r="A69" s="4" t="s">
        <v>45</v>
      </c>
      <c r="C69" s="4" t="s">
        <v>70</v>
      </c>
      <c r="D69" s="5">
        <v>1283010.2000000002</v>
      </c>
      <c r="E69" s="5">
        <v>1729875.08</v>
      </c>
      <c r="F69" s="5">
        <v>1701731.83</v>
      </c>
      <c r="G69" s="5">
        <v>1719940.28</v>
      </c>
      <c r="J69" s="63"/>
    </row>
    <row r="70" spans="1:10" x14ac:dyDescent="0.25">
      <c r="A70" s="4" t="s">
        <v>45</v>
      </c>
      <c r="C70" s="4" t="s">
        <v>74</v>
      </c>
      <c r="H70" s="5">
        <v>48087</v>
      </c>
      <c r="J70" s="63"/>
    </row>
    <row r="71" spans="1:10" x14ac:dyDescent="0.25">
      <c r="A71" s="4" t="s">
        <v>46</v>
      </c>
      <c r="C71" s="4" t="s">
        <v>70</v>
      </c>
      <c r="D71" s="5">
        <v>319749.32</v>
      </c>
      <c r="E71" s="5">
        <v>308365.71000000002</v>
      </c>
      <c r="F71" s="5">
        <v>239211.48000000004</v>
      </c>
      <c r="G71" s="5">
        <v>163816.34</v>
      </c>
      <c r="J71" s="63"/>
    </row>
    <row r="72" spans="1:10" x14ac:dyDescent="0.25">
      <c r="A72" s="4" t="s">
        <v>22</v>
      </c>
      <c r="C72" s="4" t="s">
        <v>73</v>
      </c>
      <c r="D72" s="5">
        <v>709732.29</v>
      </c>
      <c r="E72" s="5">
        <v>698810.21</v>
      </c>
      <c r="F72" s="5">
        <v>778869.47</v>
      </c>
      <c r="G72" s="5">
        <v>779534.08</v>
      </c>
      <c r="H72" s="5">
        <v>518050.86</v>
      </c>
      <c r="J72" s="63"/>
    </row>
    <row r="73" spans="1:10" x14ac:dyDescent="0.25">
      <c r="A73" s="4" t="s">
        <v>22</v>
      </c>
      <c r="C73" s="4" t="s">
        <v>72</v>
      </c>
      <c r="H73" s="5">
        <v>52354.86</v>
      </c>
      <c r="J73" s="63"/>
    </row>
    <row r="74" spans="1:10" x14ac:dyDescent="0.25">
      <c r="A74" s="4" t="s">
        <v>22</v>
      </c>
      <c r="C74" s="4" t="s">
        <v>70</v>
      </c>
      <c r="D74" s="5">
        <v>259962.85</v>
      </c>
      <c r="E74" s="5">
        <v>148314.85</v>
      </c>
      <c r="F74" s="5">
        <v>311683.55000000005</v>
      </c>
      <c r="G74" s="5">
        <v>232020.84999999998</v>
      </c>
      <c r="J74" s="63"/>
    </row>
    <row r="75" spans="1:10" x14ac:dyDescent="0.25">
      <c r="A75" s="4" t="s">
        <v>22</v>
      </c>
      <c r="C75" s="4" t="s">
        <v>74</v>
      </c>
      <c r="H75" s="5">
        <v>199848.15000000002</v>
      </c>
      <c r="J75" s="63"/>
    </row>
    <row r="76" spans="1:10" x14ac:dyDescent="0.25">
      <c r="A76" s="4" t="s">
        <v>47</v>
      </c>
      <c r="C76" s="4" t="s">
        <v>73</v>
      </c>
      <c r="D76" s="5">
        <v>1097870.72</v>
      </c>
      <c r="E76" s="5">
        <v>1077634.07</v>
      </c>
      <c r="F76" s="5">
        <v>1202159.19</v>
      </c>
      <c r="G76" s="5">
        <v>1203138.32</v>
      </c>
      <c r="H76" s="5">
        <v>799563.29999999993</v>
      </c>
      <c r="J76" s="63"/>
    </row>
    <row r="77" spans="1:10" x14ac:dyDescent="0.25">
      <c r="A77" s="4" t="s">
        <v>47</v>
      </c>
      <c r="C77" s="4" t="s">
        <v>70</v>
      </c>
      <c r="D77" s="5">
        <v>195978.96</v>
      </c>
      <c r="E77" s="5">
        <v>235944.91</v>
      </c>
      <c r="F77" s="5">
        <v>267379.76</v>
      </c>
      <c r="G77" s="5">
        <v>263903.23</v>
      </c>
      <c r="J77" s="63"/>
    </row>
    <row r="78" spans="1:10" x14ac:dyDescent="0.25">
      <c r="A78" s="4" t="s">
        <v>48</v>
      </c>
      <c r="C78" s="4" t="s">
        <v>73</v>
      </c>
      <c r="D78" s="5">
        <v>1337459.71</v>
      </c>
      <c r="E78" s="5">
        <v>1354294.07</v>
      </c>
      <c r="F78" s="5">
        <v>1534991.7200000002</v>
      </c>
      <c r="G78" s="5">
        <v>1468192.0200000003</v>
      </c>
      <c r="H78" s="5">
        <v>1314723.06</v>
      </c>
      <c r="J78" s="63"/>
    </row>
    <row r="79" spans="1:10" x14ac:dyDescent="0.25">
      <c r="A79" s="4" t="s">
        <v>48</v>
      </c>
      <c r="C79" s="4" t="s">
        <v>72</v>
      </c>
      <c r="E79" s="5">
        <v>333.33</v>
      </c>
      <c r="J79" s="63"/>
    </row>
    <row r="80" spans="1:10" x14ac:dyDescent="0.25">
      <c r="A80" s="4" t="s">
        <v>48</v>
      </c>
      <c r="C80" s="4" t="s">
        <v>71</v>
      </c>
      <c r="E80" s="5">
        <v>373.23</v>
      </c>
      <c r="F80" s="5">
        <v>1204.95</v>
      </c>
      <c r="G80" s="5">
        <v>944.5</v>
      </c>
      <c r="J80" s="63"/>
    </row>
    <row r="81" spans="1:10" x14ac:dyDescent="0.25">
      <c r="A81" s="4" t="s">
        <v>48</v>
      </c>
      <c r="C81" s="4" t="s">
        <v>70</v>
      </c>
      <c r="D81" s="5">
        <v>473614.81000000006</v>
      </c>
      <c r="E81" s="5">
        <v>454111.52999999997</v>
      </c>
      <c r="F81" s="5">
        <v>464387.56</v>
      </c>
      <c r="G81" s="5">
        <v>445583.29000000004</v>
      </c>
      <c r="H81" s="5">
        <v>160514.04</v>
      </c>
      <c r="J81" s="63"/>
    </row>
    <row r="82" spans="1:10" x14ac:dyDescent="0.25">
      <c r="A82" s="4" t="s">
        <v>49</v>
      </c>
      <c r="C82" s="4" t="s">
        <v>73</v>
      </c>
      <c r="D82" s="5">
        <v>614850.11</v>
      </c>
      <c r="E82" s="5">
        <v>622589.15</v>
      </c>
      <c r="F82" s="5">
        <v>713697.83000000007</v>
      </c>
      <c r="G82" s="5">
        <v>682599.11</v>
      </c>
      <c r="H82" s="5">
        <v>612126.32000000007</v>
      </c>
      <c r="J82" s="63"/>
    </row>
    <row r="83" spans="1:10" x14ac:dyDescent="0.25">
      <c r="A83" s="4" t="s">
        <v>49</v>
      </c>
      <c r="C83" s="4" t="s">
        <v>72</v>
      </c>
      <c r="E83" s="5">
        <v>624.99</v>
      </c>
      <c r="H83" s="5">
        <v>32289.32</v>
      </c>
      <c r="J83" s="63"/>
    </row>
    <row r="84" spans="1:10" x14ac:dyDescent="0.25">
      <c r="A84" s="4" t="s">
        <v>49</v>
      </c>
      <c r="C84" s="4" t="s">
        <v>71</v>
      </c>
      <c r="E84" s="5">
        <v>600</v>
      </c>
      <c r="J84" s="63"/>
    </row>
    <row r="85" spans="1:10" x14ac:dyDescent="0.25">
      <c r="A85" s="4" t="s">
        <v>49</v>
      </c>
      <c r="C85" s="4" t="s">
        <v>70</v>
      </c>
      <c r="D85" s="5">
        <v>480383.49</v>
      </c>
      <c r="E85" s="5">
        <v>476832.72</v>
      </c>
      <c r="F85" s="5">
        <v>546730.69000000006</v>
      </c>
      <c r="G85" s="5">
        <v>570748.78</v>
      </c>
      <c r="H85" s="5">
        <v>178342.23</v>
      </c>
      <c r="J85" s="63"/>
    </row>
    <row r="86" spans="1:10" x14ac:dyDescent="0.25">
      <c r="A86" s="4" t="s">
        <v>50</v>
      </c>
      <c r="C86" s="4" t="s">
        <v>72</v>
      </c>
      <c r="E86" s="5">
        <v>116.67</v>
      </c>
      <c r="J86" s="63"/>
    </row>
    <row r="87" spans="1:10" x14ac:dyDescent="0.25">
      <c r="A87" s="4" t="s">
        <v>51</v>
      </c>
      <c r="C87" s="4" t="s">
        <v>72</v>
      </c>
      <c r="F87" s="5">
        <v>425</v>
      </c>
      <c r="J87" s="63"/>
    </row>
    <row r="88" spans="1:10" x14ac:dyDescent="0.25">
      <c r="A88" s="4" t="s">
        <v>52</v>
      </c>
      <c r="C88" s="4" t="s">
        <v>72</v>
      </c>
      <c r="F88" s="5">
        <v>216.67</v>
      </c>
      <c r="J88" s="63"/>
    </row>
    <row r="89" spans="1:10" x14ac:dyDescent="0.25">
      <c r="A89" s="4" t="s">
        <v>53</v>
      </c>
      <c r="C89" s="4" t="s">
        <v>72</v>
      </c>
      <c r="E89" s="5">
        <v>333.33</v>
      </c>
      <c r="J89" s="63"/>
    </row>
    <row r="90" spans="1:10" x14ac:dyDescent="0.25">
      <c r="A90" s="4" t="s">
        <v>54</v>
      </c>
      <c r="C90" s="4" t="s">
        <v>73</v>
      </c>
      <c r="D90" s="5">
        <v>742834.32</v>
      </c>
      <c r="E90" s="5">
        <v>752184.29999999993</v>
      </c>
      <c r="F90" s="5">
        <v>850717.27999999991</v>
      </c>
      <c r="G90" s="5">
        <v>813704.93</v>
      </c>
      <c r="H90" s="5">
        <v>728690.71</v>
      </c>
      <c r="J90" s="63"/>
    </row>
    <row r="91" spans="1:10" x14ac:dyDescent="0.25">
      <c r="A91" s="4" t="s">
        <v>54</v>
      </c>
      <c r="C91" s="4" t="s">
        <v>72</v>
      </c>
      <c r="H91" s="5">
        <v>611932.4</v>
      </c>
      <c r="J91" s="63"/>
    </row>
    <row r="92" spans="1:10" x14ac:dyDescent="0.25">
      <c r="A92" s="4" t="s">
        <v>54</v>
      </c>
      <c r="C92" s="4" t="s">
        <v>70</v>
      </c>
      <c r="D92" s="5">
        <v>208720.55000000002</v>
      </c>
      <c r="E92" s="5">
        <v>219217.65000000002</v>
      </c>
      <c r="F92" s="5">
        <v>225064.66</v>
      </c>
      <c r="G92" s="5">
        <v>233754.36</v>
      </c>
      <c r="H92" s="5">
        <v>51282.33</v>
      </c>
      <c r="J92" s="63"/>
    </row>
    <row r="93" spans="1:10" x14ac:dyDescent="0.25">
      <c r="A93" s="4" t="s">
        <v>55</v>
      </c>
      <c r="C93" s="4" t="s">
        <v>72</v>
      </c>
      <c r="G93" s="5">
        <v>125</v>
      </c>
      <c r="J93" s="63"/>
    </row>
    <row r="94" spans="1:10" x14ac:dyDescent="0.25">
      <c r="A94" s="4" t="s">
        <v>56</v>
      </c>
      <c r="C94" s="4" t="s">
        <v>72</v>
      </c>
      <c r="H94" s="5">
        <v>23973.16</v>
      </c>
      <c r="J94" s="63"/>
    </row>
    <row r="95" spans="1:10" x14ac:dyDescent="0.25">
      <c r="A95" s="4" t="s">
        <v>56</v>
      </c>
      <c r="C95" s="4" t="s">
        <v>70</v>
      </c>
      <c r="D95" s="5">
        <v>84853.01999999999</v>
      </c>
      <c r="E95" s="5">
        <v>103190.69</v>
      </c>
      <c r="F95" s="5">
        <v>96425.2</v>
      </c>
      <c r="G95" s="5">
        <v>77261.010000000009</v>
      </c>
      <c r="H95" s="5">
        <v>54931.89</v>
      </c>
      <c r="J95" s="63"/>
    </row>
    <row r="96" spans="1:10" x14ac:dyDescent="0.25">
      <c r="A96" s="4" t="s">
        <v>57</v>
      </c>
      <c r="C96" s="4" t="s">
        <v>72</v>
      </c>
      <c r="F96" s="5">
        <v>330</v>
      </c>
      <c r="J96" s="63"/>
    </row>
    <row r="97" spans="1:10" x14ac:dyDescent="0.25">
      <c r="A97" s="4" t="s">
        <v>58</v>
      </c>
      <c r="C97" s="4" t="s">
        <v>70</v>
      </c>
      <c r="D97" s="5">
        <v>48460.88</v>
      </c>
      <c r="E97" s="5">
        <v>51543.659999999996</v>
      </c>
      <c r="F97" s="5">
        <v>51529.9</v>
      </c>
      <c r="G97" s="5">
        <v>52589.130000000005</v>
      </c>
      <c r="H97" s="5">
        <v>36082.620000000003</v>
      </c>
      <c r="J97" s="63"/>
    </row>
    <row r="98" spans="1:10" x14ac:dyDescent="0.25">
      <c r="A98" s="4" t="s">
        <v>59</v>
      </c>
      <c r="C98" s="4" t="s">
        <v>70</v>
      </c>
      <c r="D98" s="5">
        <v>24975.439999999999</v>
      </c>
      <c r="E98" s="5">
        <v>28557.18</v>
      </c>
      <c r="F98" s="5">
        <v>35814.43</v>
      </c>
      <c r="G98" s="5">
        <v>31185.77</v>
      </c>
      <c r="H98" s="5">
        <v>23262.63</v>
      </c>
      <c r="J98" s="63"/>
    </row>
    <row r="99" spans="1:10" x14ac:dyDescent="0.25">
      <c r="A99" s="4" t="s">
        <v>60</v>
      </c>
      <c r="C99" s="4" t="s">
        <v>73</v>
      </c>
      <c r="D99" s="5">
        <v>389420.55</v>
      </c>
      <c r="E99" s="5">
        <v>394322.09</v>
      </c>
      <c r="F99" s="5">
        <v>437990.47</v>
      </c>
      <c r="G99" s="5">
        <v>418974.6</v>
      </c>
      <c r="H99" s="5">
        <v>376874.25</v>
      </c>
      <c r="J99" s="63"/>
    </row>
    <row r="100" spans="1:10" x14ac:dyDescent="0.25">
      <c r="A100" s="4" t="s">
        <v>60</v>
      </c>
      <c r="C100" s="4" t="s">
        <v>70</v>
      </c>
      <c r="D100" s="5">
        <v>109370.88</v>
      </c>
      <c r="E100" s="5">
        <v>193208.91999999998</v>
      </c>
      <c r="F100" s="5">
        <v>189338.97999999998</v>
      </c>
      <c r="G100" s="5">
        <v>182165.1</v>
      </c>
      <c r="J100" s="63"/>
    </row>
    <row r="101" spans="1:10" x14ac:dyDescent="0.25">
      <c r="A101" s="4" t="s">
        <v>61</v>
      </c>
      <c r="C101" s="4" t="s">
        <v>72</v>
      </c>
      <c r="F101" s="5">
        <v>106.67</v>
      </c>
      <c r="J101" s="63"/>
    </row>
    <row r="102" spans="1:10" x14ac:dyDescent="0.25">
      <c r="A102" s="4" t="s">
        <v>62</v>
      </c>
      <c r="C102" s="4" t="s">
        <v>72</v>
      </c>
      <c r="D102" s="5">
        <v>75</v>
      </c>
      <c r="J102" s="63"/>
    </row>
    <row r="103" spans="1:10" x14ac:dyDescent="0.25">
      <c r="A103" s="4" t="s">
        <v>63</v>
      </c>
      <c r="C103" s="4" t="s">
        <v>72</v>
      </c>
      <c r="E103" s="5">
        <v>100</v>
      </c>
      <c r="J103" s="63"/>
    </row>
    <row r="104" spans="1:10" x14ac:dyDescent="0.25">
      <c r="A104" s="4" t="s">
        <v>64</v>
      </c>
      <c r="C104" s="4" t="s">
        <v>72</v>
      </c>
      <c r="E104" s="5">
        <v>150</v>
      </c>
      <c r="J104" s="63"/>
    </row>
    <row r="105" spans="1:10" x14ac:dyDescent="0.25">
      <c r="A105" s="4" t="s">
        <v>65</v>
      </c>
      <c r="C105" s="4" t="s">
        <v>72</v>
      </c>
      <c r="D105" s="5">
        <v>216.67</v>
      </c>
      <c r="F105" s="5">
        <v>200</v>
      </c>
      <c r="J105" s="63"/>
    </row>
    <row r="106" spans="1:10" x14ac:dyDescent="0.25">
      <c r="A106" s="4" t="s">
        <v>66</v>
      </c>
      <c r="C106" s="4" t="s">
        <v>72</v>
      </c>
      <c r="F106" s="5">
        <v>133.33000000000001</v>
      </c>
      <c r="J106" s="63"/>
    </row>
    <row r="107" spans="1:10" x14ac:dyDescent="0.25">
      <c r="A107" s="4" t="s">
        <v>67</v>
      </c>
      <c r="C107" s="4" t="s">
        <v>72</v>
      </c>
      <c r="F107" s="5">
        <v>73.94</v>
      </c>
      <c r="J107" s="63"/>
    </row>
    <row r="108" spans="1:10" x14ac:dyDescent="0.25">
      <c r="A108" s="4" t="s">
        <v>68</v>
      </c>
      <c r="C108" s="4" t="s">
        <v>72</v>
      </c>
      <c r="E108" s="5">
        <v>110</v>
      </c>
      <c r="J108" s="63"/>
    </row>
    <row r="109" spans="1:10" x14ac:dyDescent="0.25">
      <c r="A109" s="4" t="s">
        <v>69</v>
      </c>
      <c r="C109" s="4" t="s">
        <v>72</v>
      </c>
      <c r="D109" s="5">
        <v>200</v>
      </c>
      <c r="E109" s="5">
        <v>180</v>
      </c>
      <c r="J109" s="63"/>
    </row>
    <row r="110" spans="1:10" x14ac:dyDescent="0.25">
      <c r="A110" s="267"/>
      <c r="B110" s="268"/>
      <c r="C110" s="268"/>
      <c r="D110" s="269"/>
      <c r="E110" s="269"/>
      <c r="F110" s="269"/>
      <c r="G110" s="269"/>
      <c r="H110" s="269"/>
      <c r="I110" s="269">
        <f>SUBTOTAL(109,Tabel7[Toegekend bedrag 2017])</f>
        <v>15681578.049999999</v>
      </c>
      <c r="J110" s="269">
        <f>SUBTOTAL(109,Tabel7[Toegekend bedrag 2018])</f>
        <v>10498828.250000002</v>
      </c>
    </row>
  </sheetData>
  <pageMargins left="0.7" right="0.7" top="0.75" bottom="0.75" header="0.3" footer="0.3"/>
  <legacyDrawing r:id="rId1"/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806"/>
  <sheetViews>
    <sheetView topLeftCell="F1" workbookViewId="0">
      <selection activeCell="I806" sqref="I806"/>
    </sheetView>
  </sheetViews>
  <sheetFormatPr defaultColWidth="9.140625" defaultRowHeight="15" x14ac:dyDescent="0.25"/>
  <cols>
    <col min="1" max="1" width="45.42578125" style="4" bestFit="1" customWidth="1"/>
    <col min="2" max="2" width="16.5703125" style="4" bestFit="1" customWidth="1"/>
    <col min="3" max="3" width="78.28515625" style="4" bestFit="1" customWidth="1"/>
    <col min="4" max="9" width="24.5703125" style="5" bestFit="1" customWidth="1"/>
    <col min="10" max="10" width="24" style="4" customWidth="1"/>
    <col min="11" max="16384" width="9.140625" style="4"/>
  </cols>
  <sheetData>
    <row r="1" spans="1:10" x14ac:dyDescent="0.25">
      <c r="A1" s="4" t="s">
        <v>0</v>
      </c>
      <c r="B1" s="4" t="s">
        <v>6</v>
      </c>
      <c r="C1" s="4" t="s">
        <v>18</v>
      </c>
      <c r="D1" s="5" t="s">
        <v>1</v>
      </c>
      <c r="E1" s="5" t="s">
        <v>2</v>
      </c>
      <c r="F1" s="5" t="s">
        <v>3</v>
      </c>
      <c r="G1" s="5" t="s">
        <v>4</v>
      </c>
      <c r="H1" s="5" t="s">
        <v>5</v>
      </c>
      <c r="I1" s="5" t="s">
        <v>264</v>
      </c>
      <c r="J1" s="220" t="s">
        <v>410</v>
      </c>
    </row>
    <row r="2" spans="1:10" x14ac:dyDescent="0.25">
      <c r="A2" s="4" t="s">
        <v>318</v>
      </c>
      <c r="B2" s="4" t="s">
        <v>319</v>
      </c>
      <c r="C2" s="4" t="s">
        <v>100</v>
      </c>
      <c r="I2" s="242">
        <v>4089.6</v>
      </c>
      <c r="J2" s="243" t="s">
        <v>452</v>
      </c>
    </row>
    <row r="3" spans="1:10" x14ac:dyDescent="0.25">
      <c r="A3" s="4" t="s">
        <v>320</v>
      </c>
      <c r="B3" s="4" t="s">
        <v>319</v>
      </c>
      <c r="C3" s="4" t="s">
        <v>100</v>
      </c>
      <c r="H3" s="5">
        <v>660.3</v>
      </c>
      <c r="I3" s="244" t="s">
        <v>452</v>
      </c>
      <c r="J3" s="245">
        <v>3834</v>
      </c>
    </row>
    <row r="4" spans="1:10" x14ac:dyDescent="0.25">
      <c r="A4" s="4" t="s">
        <v>321</v>
      </c>
      <c r="B4" s="4" t="s">
        <v>319</v>
      </c>
      <c r="C4" s="4" t="s">
        <v>100</v>
      </c>
      <c r="H4" s="5">
        <v>2364.3000000000002</v>
      </c>
      <c r="I4" s="245">
        <v>724.2</v>
      </c>
      <c r="J4" s="245">
        <v>2811.6</v>
      </c>
    </row>
    <row r="5" spans="1:10" x14ac:dyDescent="0.25">
      <c r="A5" s="4" t="s">
        <v>321</v>
      </c>
      <c r="B5" s="4" t="s">
        <v>319</v>
      </c>
      <c r="C5" s="4" t="s">
        <v>100</v>
      </c>
      <c r="I5" s="221"/>
      <c r="J5" s="246"/>
    </row>
    <row r="6" spans="1:10" x14ac:dyDescent="0.25">
      <c r="A6" s="4" t="s">
        <v>322</v>
      </c>
      <c r="B6" s="4" t="s">
        <v>319</v>
      </c>
      <c r="C6" s="4" t="s">
        <v>100</v>
      </c>
      <c r="H6" s="5">
        <v>340.8</v>
      </c>
      <c r="I6" s="245">
        <v>3886.82</v>
      </c>
      <c r="J6" s="245">
        <v>4265.6099999999997</v>
      </c>
    </row>
    <row r="7" spans="1:10" x14ac:dyDescent="0.25">
      <c r="A7" s="4" t="s">
        <v>101</v>
      </c>
      <c r="B7" s="4" t="s">
        <v>319</v>
      </c>
      <c r="C7" s="4" t="s">
        <v>100</v>
      </c>
      <c r="H7" s="5">
        <v>45575.61</v>
      </c>
      <c r="I7" s="245">
        <v>44857.8</v>
      </c>
      <c r="J7" s="244" t="s">
        <v>452</v>
      </c>
    </row>
    <row r="8" spans="1:10" x14ac:dyDescent="0.25">
      <c r="A8" s="4" t="s">
        <v>323</v>
      </c>
      <c r="B8" s="4" t="s">
        <v>319</v>
      </c>
      <c r="C8" s="4" t="s">
        <v>100</v>
      </c>
      <c r="H8" s="5">
        <v>27616.52</v>
      </c>
      <c r="I8" s="245">
        <v>25078.62</v>
      </c>
      <c r="J8" s="244" t="s">
        <v>452</v>
      </c>
    </row>
    <row r="9" spans="1:10" x14ac:dyDescent="0.25">
      <c r="A9" s="4" t="s">
        <v>324</v>
      </c>
      <c r="B9" s="4" t="s">
        <v>319</v>
      </c>
      <c r="C9" s="4" t="s">
        <v>100</v>
      </c>
      <c r="H9" s="5">
        <v>12970.64</v>
      </c>
      <c r="I9" s="245">
        <v>9518.1200000000008</v>
      </c>
      <c r="J9" s="244" t="s">
        <v>452</v>
      </c>
    </row>
    <row r="10" spans="1:10" x14ac:dyDescent="0.25">
      <c r="A10" s="4" t="s">
        <v>102</v>
      </c>
      <c r="B10" s="4" t="s">
        <v>319</v>
      </c>
      <c r="C10" s="4" t="s">
        <v>145</v>
      </c>
      <c r="H10" s="5">
        <v>186777.36</v>
      </c>
      <c r="I10" s="245">
        <v>1056186.04</v>
      </c>
      <c r="J10" s="244" t="s">
        <v>452</v>
      </c>
    </row>
    <row r="11" spans="1:10" x14ac:dyDescent="0.25">
      <c r="A11" s="4" t="s">
        <v>102</v>
      </c>
      <c r="B11" s="4" t="s">
        <v>319</v>
      </c>
      <c r="C11" s="4" t="s">
        <v>145</v>
      </c>
      <c r="H11" s="5">
        <v>435813.84</v>
      </c>
      <c r="I11" s="245">
        <v>185106.14</v>
      </c>
      <c r="J11" s="244" t="s">
        <v>452</v>
      </c>
    </row>
    <row r="12" spans="1:10" x14ac:dyDescent="0.25">
      <c r="A12" s="4" t="s">
        <v>102</v>
      </c>
      <c r="B12" s="4" t="s">
        <v>319</v>
      </c>
      <c r="C12" s="4" t="s">
        <v>145</v>
      </c>
      <c r="I12" s="221"/>
      <c r="J12" s="246"/>
    </row>
    <row r="13" spans="1:10" x14ac:dyDescent="0.25">
      <c r="A13" s="4" t="s">
        <v>250</v>
      </c>
      <c r="B13" s="4" t="s">
        <v>319</v>
      </c>
      <c r="C13" s="4" t="s">
        <v>71</v>
      </c>
      <c r="H13" s="5">
        <v>8661.42</v>
      </c>
      <c r="I13" s="221"/>
      <c r="J13" s="246"/>
    </row>
    <row r="14" spans="1:10" x14ac:dyDescent="0.25">
      <c r="A14" s="4" t="s">
        <v>250</v>
      </c>
      <c r="B14" s="4" t="s">
        <v>319</v>
      </c>
      <c r="C14" s="4" t="s">
        <v>71</v>
      </c>
      <c r="H14" s="5">
        <v>20713.63</v>
      </c>
      <c r="I14" s="221"/>
      <c r="J14" s="246"/>
    </row>
    <row r="15" spans="1:10" x14ac:dyDescent="0.25">
      <c r="A15" s="4" t="s">
        <v>250</v>
      </c>
      <c r="B15" s="4" t="s">
        <v>319</v>
      </c>
      <c r="C15" s="4" t="s">
        <v>71</v>
      </c>
      <c r="H15" s="5">
        <v>11864.95</v>
      </c>
      <c r="I15" s="221"/>
      <c r="J15" s="246"/>
    </row>
    <row r="16" spans="1:10" x14ac:dyDescent="0.25">
      <c r="A16" s="4" t="s">
        <v>325</v>
      </c>
      <c r="B16" s="4" t="s">
        <v>319</v>
      </c>
      <c r="C16" s="4" t="s">
        <v>100</v>
      </c>
      <c r="H16" s="5">
        <v>3567.75</v>
      </c>
      <c r="I16" s="245">
        <v>3679.58</v>
      </c>
      <c r="J16" s="245">
        <v>2241.83</v>
      </c>
    </row>
    <row r="17" spans="1:10" x14ac:dyDescent="0.25">
      <c r="A17" s="4" t="s">
        <v>326</v>
      </c>
      <c r="B17" s="4" t="s">
        <v>319</v>
      </c>
      <c r="C17" s="4" t="s">
        <v>327</v>
      </c>
      <c r="H17" s="5">
        <v>4536</v>
      </c>
      <c r="I17" s="245">
        <v>16008</v>
      </c>
      <c r="J17" s="244" t="s">
        <v>452</v>
      </c>
    </row>
    <row r="18" spans="1:10" x14ac:dyDescent="0.25">
      <c r="A18" s="4" t="s">
        <v>326</v>
      </c>
      <c r="B18" s="4" t="s">
        <v>319</v>
      </c>
      <c r="C18" s="4" t="s">
        <v>327</v>
      </c>
      <c r="I18" s="221"/>
      <c r="J18" s="246"/>
    </row>
    <row r="19" spans="1:10" x14ac:dyDescent="0.25">
      <c r="A19" s="4" t="s">
        <v>328</v>
      </c>
      <c r="B19" s="4" t="s">
        <v>319</v>
      </c>
      <c r="C19" s="4" t="s">
        <v>100</v>
      </c>
      <c r="H19" s="5">
        <v>804.08</v>
      </c>
      <c r="I19" s="245">
        <v>511.2</v>
      </c>
      <c r="J19" s="244" t="s">
        <v>452</v>
      </c>
    </row>
    <row r="20" spans="1:10" x14ac:dyDescent="0.25">
      <c r="A20" s="4" t="s">
        <v>329</v>
      </c>
      <c r="B20" s="4" t="s">
        <v>319</v>
      </c>
      <c r="C20" s="4" t="s">
        <v>71</v>
      </c>
      <c r="H20" s="5">
        <v>6000</v>
      </c>
      <c r="I20" s="245">
        <v>33598.29</v>
      </c>
      <c r="J20" s="244" t="s">
        <v>452</v>
      </c>
    </row>
    <row r="21" spans="1:10" x14ac:dyDescent="0.25">
      <c r="A21" s="4" t="s">
        <v>329</v>
      </c>
      <c r="B21" s="4" t="s">
        <v>319</v>
      </c>
      <c r="C21" s="4" t="s">
        <v>71</v>
      </c>
      <c r="H21" s="5">
        <v>0</v>
      </c>
      <c r="I21" s="221"/>
      <c r="J21" s="246"/>
    </row>
    <row r="22" spans="1:10" x14ac:dyDescent="0.25">
      <c r="A22" s="4" t="s">
        <v>329</v>
      </c>
      <c r="B22" s="4" t="s">
        <v>319</v>
      </c>
      <c r="C22" s="4" t="s">
        <v>71</v>
      </c>
      <c r="H22" s="5">
        <v>40737.06</v>
      </c>
      <c r="I22" s="221"/>
      <c r="J22" s="246"/>
    </row>
    <row r="23" spans="1:10" x14ac:dyDescent="0.25">
      <c r="A23" s="4" t="s">
        <v>330</v>
      </c>
      <c r="B23" s="4" t="s">
        <v>319</v>
      </c>
      <c r="C23" s="4" t="s">
        <v>100</v>
      </c>
      <c r="H23" s="5">
        <v>6113.1</v>
      </c>
      <c r="I23" s="245">
        <v>34178.199999999997</v>
      </c>
      <c r="J23" s="244" t="s">
        <v>452</v>
      </c>
    </row>
    <row r="24" spans="1:10" x14ac:dyDescent="0.25">
      <c r="A24" s="4" t="s">
        <v>331</v>
      </c>
      <c r="B24" s="4" t="s">
        <v>319</v>
      </c>
      <c r="C24" s="4" t="s">
        <v>327</v>
      </c>
      <c r="H24" s="5">
        <v>4116</v>
      </c>
      <c r="I24" s="245">
        <v>720</v>
      </c>
      <c r="J24" s="244" t="s">
        <v>452</v>
      </c>
    </row>
    <row r="25" spans="1:10" x14ac:dyDescent="0.25">
      <c r="A25" s="4" t="s">
        <v>332</v>
      </c>
      <c r="B25" s="4" t="s">
        <v>319</v>
      </c>
      <c r="C25" s="4" t="s">
        <v>100</v>
      </c>
      <c r="H25" s="5">
        <v>27486.16</v>
      </c>
      <c r="I25" s="245">
        <v>31496.1</v>
      </c>
      <c r="J25" s="245">
        <v>30259.42</v>
      </c>
    </row>
    <row r="26" spans="1:10" x14ac:dyDescent="0.25">
      <c r="A26" s="4" t="s">
        <v>103</v>
      </c>
      <c r="B26" s="4" t="s">
        <v>319</v>
      </c>
      <c r="C26" s="4" t="s">
        <v>100</v>
      </c>
      <c r="H26" s="5">
        <v>1089.75</v>
      </c>
      <c r="I26" s="245">
        <v>5940.83</v>
      </c>
      <c r="J26" s="244" t="s">
        <v>452</v>
      </c>
    </row>
    <row r="27" spans="1:10" x14ac:dyDescent="0.25">
      <c r="A27" s="4" t="s">
        <v>103</v>
      </c>
      <c r="B27" s="4" t="s">
        <v>319</v>
      </c>
      <c r="C27" s="4" t="s">
        <v>100</v>
      </c>
      <c r="I27" s="221"/>
      <c r="J27" s="246"/>
    </row>
    <row r="28" spans="1:10" x14ac:dyDescent="0.25">
      <c r="A28" s="4" t="s">
        <v>103</v>
      </c>
      <c r="B28" s="4" t="s">
        <v>319</v>
      </c>
      <c r="C28" s="4" t="s">
        <v>100</v>
      </c>
      <c r="I28" s="221"/>
      <c r="J28" s="246"/>
    </row>
    <row r="29" spans="1:10" x14ac:dyDescent="0.25">
      <c r="A29" s="4" t="s">
        <v>103</v>
      </c>
      <c r="B29" s="4" t="s">
        <v>319</v>
      </c>
      <c r="C29" s="4" t="s">
        <v>100</v>
      </c>
      <c r="I29" s="221"/>
      <c r="J29" s="246"/>
    </row>
    <row r="30" spans="1:10" x14ac:dyDescent="0.25">
      <c r="A30" s="4" t="s">
        <v>103</v>
      </c>
      <c r="B30" s="4" t="s">
        <v>319</v>
      </c>
      <c r="C30" s="4" t="s">
        <v>100</v>
      </c>
      <c r="H30" s="5">
        <v>2641.2</v>
      </c>
      <c r="I30" s="221"/>
      <c r="J30" s="246"/>
    </row>
    <row r="31" spans="1:10" x14ac:dyDescent="0.25">
      <c r="A31" s="4" t="s">
        <v>333</v>
      </c>
      <c r="B31" s="4" t="s">
        <v>319</v>
      </c>
      <c r="C31" s="4" t="s">
        <v>100</v>
      </c>
      <c r="H31" s="5">
        <v>1894.42</v>
      </c>
      <c r="I31" s="245">
        <v>12458.23</v>
      </c>
      <c r="J31" s="245">
        <v>3750.22</v>
      </c>
    </row>
    <row r="32" spans="1:10" x14ac:dyDescent="0.25">
      <c r="A32" s="4" t="s">
        <v>333</v>
      </c>
      <c r="B32" s="4" t="s">
        <v>319</v>
      </c>
      <c r="C32" s="4" t="s">
        <v>100</v>
      </c>
      <c r="I32" s="221"/>
      <c r="J32" s="246"/>
    </row>
    <row r="33" spans="1:10" x14ac:dyDescent="0.25">
      <c r="A33" s="4" t="s">
        <v>333</v>
      </c>
      <c r="B33" s="4" t="s">
        <v>319</v>
      </c>
      <c r="C33" s="4" t="s">
        <v>100</v>
      </c>
      <c r="I33" s="221"/>
      <c r="J33" s="246"/>
    </row>
    <row r="34" spans="1:10" x14ac:dyDescent="0.25">
      <c r="A34" s="4" t="s">
        <v>333</v>
      </c>
      <c r="B34" s="4" t="s">
        <v>319</v>
      </c>
      <c r="C34" s="4" t="s">
        <v>100</v>
      </c>
      <c r="H34" s="5">
        <v>3754.13</v>
      </c>
      <c r="I34" s="221"/>
      <c r="J34" s="246"/>
    </row>
    <row r="35" spans="1:10" x14ac:dyDescent="0.25">
      <c r="A35" s="4" t="s">
        <v>334</v>
      </c>
      <c r="B35" s="4" t="s">
        <v>319</v>
      </c>
      <c r="C35" s="4" t="s">
        <v>162</v>
      </c>
      <c r="I35" s="245">
        <v>26676.42</v>
      </c>
      <c r="J35" s="245">
        <v>11528.28</v>
      </c>
    </row>
    <row r="36" spans="1:10" x14ac:dyDescent="0.25">
      <c r="A36" s="4" t="s">
        <v>334</v>
      </c>
      <c r="B36" s="4" t="s">
        <v>319</v>
      </c>
      <c r="C36" s="4" t="s">
        <v>100</v>
      </c>
      <c r="H36" s="5">
        <v>3793.4</v>
      </c>
      <c r="I36" s="221"/>
      <c r="J36" s="246"/>
    </row>
    <row r="37" spans="1:10" x14ac:dyDescent="0.25">
      <c r="A37" s="4" t="s">
        <v>334</v>
      </c>
      <c r="B37" s="4" t="s">
        <v>319</v>
      </c>
      <c r="C37" s="4" t="s">
        <v>100</v>
      </c>
      <c r="H37" s="5">
        <v>1483.56</v>
      </c>
      <c r="I37" s="221"/>
      <c r="J37" s="246"/>
    </row>
    <row r="38" spans="1:10" x14ac:dyDescent="0.25">
      <c r="A38" s="4" t="s">
        <v>334</v>
      </c>
      <c r="B38" s="4" t="s">
        <v>319</v>
      </c>
      <c r="C38" s="4" t="s">
        <v>100</v>
      </c>
      <c r="I38" s="221"/>
      <c r="J38" s="246"/>
    </row>
    <row r="39" spans="1:10" x14ac:dyDescent="0.25">
      <c r="A39" s="4" t="s">
        <v>334</v>
      </c>
      <c r="B39" s="4" t="s">
        <v>319</v>
      </c>
      <c r="C39" s="4" t="s">
        <v>100</v>
      </c>
      <c r="I39" s="221"/>
      <c r="J39" s="246"/>
    </row>
    <row r="40" spans="1:10" x14ac:dyDescent="0.25">
      <c r="A40" s="4" t="s">
        <v>334</v>
      </c>
      <c r="B40" s="4" t="s">
        <v>319</v>
      </c>
      <c r="C40" s="4" t="s">
        <v>100</v>
      </c>
      <c r="I40" s="221"/>
      <c r="J40" s="246"/>
    </row>
    <row r="41" spans="1:10" x14ac:dyDescent="0.25">
      <c r="A41" s="4" t="s">
        <v>334</v>
      </c>
      <c r="B41" s="4" t="s">
        <v>319</v>
      </c>
      <c r="C41" s="4" t="s">
        <v>100</v>
      </c>
      <c r="I41" s="221"/>
      <c r="J41" s="246"/>
    </row>
    <row r="42" spans="1:10" x14ac:dyDescent="0.25">
      <c r="A42" s="4" t="s">
        <v>334</v>
      </c>
      <c r="B42" s="4" t="s">
        <v>319</v>
      </c>
      <c r="C42" s="4" t="s">
        <v>100</v>
      </c>
      <c r="I42" s="221"/>
      <c r="J42" s="246"/>
    </row>
    <row r="43" spans="1:10" x14ac:dyDescent="0.25">
      <c r="A43" s="4" t="s">
        <v>335</v>
      </c>
      <c r="B43" s="4" t="s">
        <v>319</v>
      </c>
      <c r="C43" s="4" t="s">
        <v>100</v>
      </c>
      <c r="H43" s="5">
        <v>4526.25</v>
      </c>
      <c r="I43" s="221"/>
      <c r="J43" s="246"/>
    </row>
    <row r="44" spans="1:10" x14ac:dyDescent="0.25">
      <c r="A44" s="223" t="s">
        <v>453</v>
      </c>
      <c r="B44" s="223" t="s">
        <v>319</v>
      </c>
      <c r="C44" s="223" t="s">
        <v>454</v>
      </c>
      <c r="D44" s="63"/>
      <c r="E44" s="63"/>
      <c r="F44" s="63"/>
      <c r="G44" s="63"/>
      <c r="H44" s="63"/>
      <c r="I44" s="245">
        <v>6395.33</v>
      </c>
      <c r="J44" s="245">
        <v>9216.7800000000007</v>
      </c>
    </row>
    <row r="45" spans="1:10" x14ac:dyDescent="0.25">
      <c r="A45" s="4" t="s">
        <v>336</v>
      </c>
      <c r="B45" s="4" t="s">
        <v>319</v>
      </c>
      <c r="C45" s="4" t="s">
        <v>100</v>
      </c>
      <c r="H45" s="5">
        <v>4336.42</v>
      </c>
      <c r="I45" s="221"/>
      <c r="J45" s="246"/>
    </row>
    <row r="46" spans="1:10" x14ac:dyDescent="0.25">
      <c r="A46" s="4" t="s">
        <v>336</v>
      </c>
      <c r="B46" s="4" t="s">
        <v>319</v>
      </c>
      <c r="C46" s="4" t="s">
        <v>100</v>
      </c>
      <c r="H46" s="5">
        <v>2342.23</v>
      </c>
      <c r="I46" s="221"/>
      <c r="J46" s="246"/>
    </row>
    <row r="47" spans="1:10" x14ac:dyDescent="0.25">
      <c r="A47" s="4" t="s">
        <v>336</v>
      </c>
      <c r="B47" s="4" t="s">
        <v>319</v>
      </c>
      <c r="C47" s="4" t="s">
        <v>100</v>
      </c>
      <c r="H47" s="5">
        <v>1140.0899999999999</v>
      </c>
      <c r="I47" s="221"/>
      <c r="J47" s="246"/>
    </row>
    <row r="48" spans="1:10" x14ac:dyDescent="0.25">
      <c r="A48" s="4" t="s">
        <v>336</v>
      </c>
      <c r="B48" s="4" t="s">
        <v>319</v>
      </c>
      <c r="C48" s="4" t="s">
        <v>100</v>
      </c>
      <c r="I48" s="245">
        <v>48768.59</v>
      </c>
      <c r="J48" s="245">
        <v>9676.36</v>
      </c>
    </row>
    <row r="49" spans="1:10" x14ac:dyDescent="0.25">
      <c r="A49" s="4" t="s">
        <v>336</v>
      </c>
      <c r="B49" s="4" t="s">
        <v>319</v>
      </c>
      <c r="C49" s="4" t="s">
        <v>100</v>
      </c>
      <c r="I49" s="221"/>
      <c r="J49" s="246"/>
    </row>
    <row r="50" spans="1:10" x14ac:dyDescent="0.25">
      <c r="A50" s="4" t="s">
        <v>336</v>
      </c>
      <c r="B50" s="4" t="s">
        <v>319</v>
      </c>
      <c r="C50" s="4" t="s">
        <v>100</v>
      </c>
      <c r="I50" s="221"/>
      <c r="J50" s="246"/>
    </row>
    <row r="51" spans="1:10" x14ac:dyDescent="0.25">
      <c r="A51" s="4" t="s">
        <v>336</v>
      </c>
      <c r="B51" s="4" t="s">
        <v>319</v>
      </c>
      <c r="C51" s="4" t="s">
        <v>100</v>
      </c>
      <c r="I51" s="221"/>
      <c r="J51" s="246"/>
    </row>
    <row r="52" spans="1:10" x14ac:dyDescent="0.25">
      <c r="A52" s="4" t="s">
        <v>336</v>
      </c>
      <c r="B52" s="4" t="s">
        <v>319</v>
      </c>
      <c r="C52" s="4" t="s">
        <v>100</v>
      </c>
      <c r="I52" s="221"/>
      <c r="J52" s="246"/>
    </row>
    <row r="53" spans="1:10" x14ac:dyDescent="0.25">
      <c r="A53" s="4" t="s">
        <v>336</v>
      </c>
      <c r="B53" s="4" t="s">
        <v>319</v>
      </c>
      <c r="C53" s="4" t="s">
        <v>100</v>
      </c>
      <c r="I53" s="221"/>
      <c r="J53" s="246"/>
    </row>
    <row r="54" spans="1:10" x14ac:dyDescent="0.25">
      <c r="A54" s="4" t="s">
        <v>336</v>
      </c>
      <c r="B54" s="4" t="s">
        <v>319</v>
      </c>
      <c r="C54" s="4" t="s">
        <v>100</v>
      </c>
      <c r="I54" s="221"/>
      <c r="J54" s="246"/>
    </row>
    <row r="55" spans="1:10" x14ac:dyDescent="0.25">
      <c r="A55" s="4" t="s">
        <v>336</v>
      </c>
      <c r="B55" s="4" t="s">
        <v>319</v>
      </c>
      <c r="C55" s="4" t="s">
        <v>100</v>
      </c>
      <c r="I55" s="221"/>
      <c r="J55" s="246"/>
    </row>
    <row r="56" spans="1:10" x14ac:dyDescent="0.25">
      <c r="A56" s="4" t="s">
        <v>336</v>
      </c>
      <c r="B56" s="4" t="s">
        <v>319</v>
      </c>
      <c r="C56" s="4" t="s">
        <v>100</v>
      </c>
      <c r="H56" s="5">
        <v>10727.54</v>
      </c>
      <c r="I56" s="221"/>
      <c r="J56" s="246"/>
    </row>
    <row r="57" spans="1:10" x14ac:dyDescent="0.25">
      <c r="A57" s="4" t="s">
        <v>337</v>
      </c>
      <c r="B57" s="4" t="s">
        <v>319</v>
      </c>
      <c r="C57" s="4" t="s">
        <v>100</v>
      </c>
      <c r="H57" s="5">
        <v>2847.33</v>
      </c>
      <c r="I57" s="245">
        <v>20527.13</v>
      </c>
      <c r="J57" s="245">
        <v>17640.03</v>
      </c>
    </row>
    <row r="58" spans="1:10" x14ac:dyDescent="0.25">
      <c r="A58" s="4" t="s">
        <v>337</v>
      </c>
      <c r="B58" s="4" t="s">
        <v>319</v>
      </c>
      <c r="C58" s="4" t="s">
        <v>100</v>
      </c>
      <c r="I58" s="221"/>
      <c r="J58" s="246"/>
    </row>
    <row r="59" spans="1:10" x14ac:dyDescent="0.25">
      <c r="A59" s="4" t="s">
        <v>337</v>
      </c>
      <c r="B59" s="4" t="s">
        <v>319</v>
      </c>
      <c r="C59" s="4" t="s">
        <v>100</v>
      </c>
      <c r="I59" s="221"/>
      <c r="J59" s="246"/>
    </row>
    <row r="60" spans="1:10" x14ac:dyDescent="0.25">
      <c r="A60" s="4" t="s">
        <v>337</v>
      </c>
      <c r="B60" s="4" t="s">
        <v>319</v>
      </c>
      <c r="C60" s="4" t="s">
        <v>100</v>
      </c>
      <c r="H60" s="5">
        <v>14659.73</v>
      </c>
      <c r="I60" s="221"/>
      <c r="J60" s="246"/>
    </row>
    <row r="61" spans="1:10" x14ac:dyDescent="0.25">
      <c r="A61" s="4" t="s">
        <v>337</v>
      </c>
      <c r="B61" s="4" t="s">
        <v>319</v>
      </c>
      <c r="C61" s="4" t="s">
        <v>100</v>
      </c>
      <c r="I61" s="221"/>
      <c r="J61" s="246"/>
    </row>
    <row r="62" spans="1:10" x14ac:dyDescent="0.25">
      <c r="A62" s="4" t="s">
        <v>104</v>
      </c>
      <c r="B62" s="4" t="s">
        <v>319</v>
      </c>
      <c r="C62" s="4" t="s">
        <v>145</v>
      </c>
      <c r="H62" s="5">
        <v>67850.460000000006</v>
      </c>
      <c r="I62" s="221"/>
      <c r="J62" s="246"/>
    </row>
    <row r="63" spans="1:10" x14ac:dyDescent="0.25">
      <c r="A63" s="4" t="s">
        <v>104</v>
      </c>
      <c r="B63" s="4" t="s">
        <v>319</v>
      </c>
      <c r="C63" s="4" t="s">
        <v>145</v>
      </c>
      <c r="H63" s="5">
        <v>158317.74</v>
      </c>
      <c r="I63" s="221"/>
      <c r="J63" s="246"/>
    </row>
    <row r="64" spans="1:10" x14ac:dyDescent="0.25">
      <c r="A64" s="4" t="s">
        <v>104</v>
      </c>
      <c r="B64" s="4" t="s">
        <v>319</v>
      </c>
      <c r="C64" s="4" t="s">
        <v>145</v>
      </c>
      <c r="I64" s="245">
        <v>372409.94</v>
      </c>
      <c r="J64" s="244" t="s">
        <v>452</v>
      </c>
    </row>
    <row r="65" spans="1:10" x14ac:dyDescent="0.25">
      <c r="A65" s="4" t="s">
        <v>104</v>
      </c>
      <c r="B65" s="4" t="s">
        <v>319</v>
      </c>
      <c r="C65" s="4" t="s">
        <v>145</v>
      </c>
      <c r="I65" s="245">
        <v>67850.460000000006</v>
      </c>
      <c r="J65" s="244" t="s">
        <v>452</v>
      </c>
    </row>
    <row r="66" spans="1:10" x14ac:dyDescent="0.25">
      <c r="A66" s="4" t="s">
        <v>251</v>
      </c>
      <c r="B66" s="4" t="s">
        <v>319</v>
      </c>
      <c r="C66" s="4" t="s">
        <v>71</v>
      </c>
      <c r="H66" s="5">
        <v>6000</v>
      </c>
      <c r="I66" s="221"/>
      <c r="J66" s="246"/>
    </row>
    <row r="67" spans="1:10" x14ac:dyDescent="0.25">
      <c r="A67" s="4" t="s">
        <v>251</v>
      </c>
      <c r="B67" s="4" t="s">
        <v>319</v>
      </c>
      <c r="C67" s="4" t="s">
        <v>71</v>
      </c>
      <c r="H67" s="5">
        <v>0</v>
      </c>
      <c r="I67" s="245">
        <v>33298.14</v>
      </c>
      <c r="J67" s="244" t="s">
        <v>452</v>
      </c>
    </row>
    <row r="68" spans="1:10" x14ac:dyDescent="0.25">
      <c r="A68" s="4" t="s">
        <v>251</v>
      </c>
      <c r="B68" s="4" t="s">
        <v>319</v>
      </c>
      <c r="C68" s="4" t="s">
        <v>71</v>
      </c>
      <c r="H68" s="5">
        <v>24019.43</v>
      </c>
      <c r="I68" s="221"/>
      <c r="J68" s="246"/>
    </row>
    <row r="69" spans="1:10" x14ac:dyDescent="0.25">
      <c r="A69" s="4" t="s">
        <v>251</v>
      </c>
      <c r="B69" s="4" t="s">
        <v>319</v>
      </c>
      <c r="C69" s="4" t="s">
        <v>71</v>
      </c>
      <c r="H69" s="5">
        <v>2756.29</v>
      </c>
      <c r="I69" s="221"/>
      <c r="J69" s="246"/>
    </row>
    <row r="70" spans="1:10" x14ac:dyDescent="0.25">
      <c r="A70" s="4" t="s">
        <v>338</v>
      </c>
      <c r="B70" s="4" t="s">
        <v>319</v>
      </c>
      <c r="C70" s="4" t="s">
        <v>327</v>
      </c>
      <c r="H70" s="5">
        <v>4452</v>
      </c>
      <c r="I70" s="221"/>
      <c r="J70" s="246"/>
    </row>
    <row r="71" spans="1:10" x14ac:dyDescent="0.25">
      <c r="A71" s="4" t="s">
        <v>338</v>
      </c>
      <c r="B71" s="4" t="s">
        <v>319</v>
      </c>
      <c r="C71" s="4" t="s">
        <v>327</v>
      </c>
      <c r="I71" s="221"/>
      <c r="J71" s="246"/>
    </row>
    <row r="72" spans="1:10" x14ac:dyDescent="0.25">
      <c r="A72" s="4" t="s">
        <v>338</v>
      </c>
      <c r="B72" s="4" t="s">
        <v>319</v>
      </c>
      <c r="C72" s="4" t="s">
        <v>327</v>
      </c>
      <c r="I72" s="221"/>
      <c r="J72" s="246"/>
    </row>
    <row r="73" spans="1:10" x14ac:dyDescent="0.25">
      <c r="A73" s="4" t="s">
        <v>338</v>
      </c>
      <c r="B73" s="4" t="s">
        <v>319</v>
      </c>
      <c r="C73" s="4" t="s">
        <v>327</v>
      </c>
      <c r="I73" s="245">
        <v>11484</v>
      </c>
      <c r="J73" s="245">
        <v>5568</v>
      </c>
    </row>
    <row r="74" spans="1:10" x14ac:dyDescent="0.25">
      <c r="A74" s="4" t="s">
        <v>338</v>
      </c>
      <c r="B74" s="4" t="s">
        <v>319</v>
      </c>
      <c r="C74" s="4" t="s">
        <v>100</v>
      </c>
      <c r="H74" s="5">
        <v>1895.7</v>
      </c>
      <c r="I74" s="245">
        <v>2002.2</v>
      </c>
      <c r="J74" s="244" t="s">
        <v>452</v>
      </c>
    </row>
    <row r="75" spans="1:10" x14ac:dyDescent="0.25">
      <c r="A75" s="4" t="s">
        <v>339</v>
      </c>
      <c r="B75" s="4" t="s">
        <v>319</v>
      </c>
      <c r="C75" s="4" t="s">
        <v>327</v>
      </c>
      <c r="H75" s="5">
        <v>2275.8000000000002</v>
      </c>
      <c r="I75" s="221"/>
      <c r="J75" s="246"/>
    </row>
    <row r="76" spans="1:10" x14ac:dyDescent="0.25">
      <c r="A76" s="4" t="s">
        <v>339</v>
      </c>
      <c r="B76" s="4" t="s">
        <v>319</v>
      </c>
      <c r="C76" s="4" t="s">
        <v>327</v>
      </c>
      <c r="H76" s="5">
        <v>2187.9</v>
      </c>
      <c r="I76" s="221"/>
      <c r="J76" s="246"/>
    </row>
    <row r="77" spans="1:10" x14ac:dyDescent="0.25">
      <c r="A77" s="4" t="s">
        <v>339</v>
      </c>
      <c r="B77" s="4" t="s">
        <v>319</v>
      </c>
      <c r="C77" s="4" t="s">
        <v>327</v>
      </c>
      <c r="H77" s="5">
        <v>864</v>
      </c>
      <c r="I77" s="221"/>
      <c r="J77" s="246"/>
    </row>
    <row r="78" spans="1:10" x14ac:dyDescent="0.25">
      <c r="A78" s="4" t="s">
        <v>339</v>
      </c>
      <c r="B78" s="4" t="s">
        <v>319</v>
      </c>
      <c r="C78" s="4" t="s">
        <v>327</v>
      </c>
      <c r="H78" s="5">
        <v>3706.5</v>
      </c>
      <c r="I78" s="221"/>
      <c r="J78" s="246"/>
    </row>
    <row r="79" spans="1:10" x14ac:dyDescent="0.25">
      <c r="A79" s="4" t="s">
        <v>339</v>
      </c>
      <c r="B79" s="4" t="s">
        <v>319</v>
      </c>
      <c r="C79" s="4" t="s">
        <v>327</v>
      </c>
      <c r="I79" s="221"/>
      <c r="J79" s="246"/>
    </row>
    <row r="80" spans="1:10" x14ac:dyDescent="0.25">
      <c r="A80" s="4" t="s">
        <v>339</v>
      </c>
      <c r="B80" s="4" t="s">
        <v>319</v>
      </c>
      <c r="C80" s="4" t="s">
        <v>327</v>
      </c>
      <c r="I80" s="221"/>
      <c r="J80" s="246"/>
    </row>
    <row r="81" spans="1:10" x14ac:dyDescent="0.25">
      <c r="A81" s="4" t="s">
        <v>339</v>
      </c>
      <c r="B81" s="4" t="s">
        <v>319</v>
      </c>
      <c r="C81" s="4" t="s">
        <v>327</v>
      </c>
      <c r="I81" s="245">
        <v>10452</v>
      </c>
      <c r="J81" s="245">
        <v>3792</v>
      </c>
    </row>
    <row r="82" spans="1:10" x14ac:dyDescent="0.25">
      <c r="A82" s="4" t="s">
        <v>339</v>
      </c>
      <c r="B82" s="4" t="s">
        <v>319</v>
      </c>
      <c r="C82" s="4" t="s">
        <v>100</v>
      </c>
      <c r="H82" s="5">
        <v>51120</v>
      </c>
      <c r="I82" s="245">
        <v>48223.199999999997</v>
      </c>
      <c r="J82" s="244" t="s">
        <v>452</v>
      </c>
    </row>
    <row r="83" spans="1:10" x14ac:dyDescent="0.25">
      <c r="A83" s="4" t="s">
        <v>340</v>
      </c>
      <c r="B83" s="4" t="s">
        <v>319</v>
      </c>
      <c r="C83" s="4" t="s">
        <v>100</v>
      </c>
      <c r="H83" s="5">
        <v>1643.22</v>
      </c>
      <c r="I83" s="221"/>
      <c r="J83" s="246"/>
    </row>
    <row r="84" spans="1:10" x14ac:dyDescent="0.25">
      <c r="A84" s="4" t="s">
        <v>340</v>
      </c>
      <c r="B84" s="4" t="s">
        <v>319</v>
      </c>
      <c r="C84" s="4" t="s">
        <v>100</v>
      </c>
      <c r="H84" s="5">
        <v>1378.65</v>
      </c>
      <c r="I84" s="221"/>
      <c r="J84" s="246"/>
    </row>
    <row r="85" spans="1:10" x14ac:dyDescent="0.25">
      <c r="A85" s="4" t="s">
        <v>340</v>
      </c>
      <c r="B85" s="4" t="s">
        <v>319</v>
      </c>
      <c r="C85" s="4" t="s">
        <v>100</v>
      </c>
      <c r="H85" s="5">
        <v>1319.65</v>
      </c>
      <c r="I85" s="221"/>
      <c r="J85" s="246"/>
    </row>
    <row r="86" spans="1:10" x14ac:dyDescent="0.25">
      <c r="A86" s="4" t="s">
        <v>340</v>
      </c>
      <c r="B86" s="4" t="s">
        <v>319</v>
      </c>
      <c r="C86" s="4" t="s">
        <v>100</v>
      </c>
      <c r="H86" s="5">
        <v>1893.22</v>
      </c>
      <c r="I86" s="221"/>
      <c r="J86" s="246"/>
    </row>
    <row r="87" spans="1:10" x14ac:dyDescent="0.25">
      <c r="A87" s="4" t="s">
        <v>340</v>
      </c>
      <c r="B87" s="4" t="s">
        <v>319</v>
      </c>
      <c r="C87" s="4" t="s">
        <v>100</v>
      </c>
      <c r="I87" s="221"/>
      <c r="J87" s="246"/>
    </row>
    <row r="88" spans="1:10" x14ac:dyDescent="0.25">
      <c r="A88" s="4" t="s">
        <v>340</v>
      </c>
      <c r="B88" s="4" t="s">
        <v>319</v>
      </c>
      <c r="C88" s="4" t="s">
        <v>100</v>
      </c>
      <c r="I88" s="221"/>
      <c r="J88" s="246"/>
    </row>
    <row r="89" spans="1:10" x14ac:dyDescent="0.25">
      <c r="A89" s="4" t="s">
        <v>340</v>
      </c>
      <c r="B89" s="4" t="s">
        <v>319</v>
      </c>
      <c r="C89" s="4" t="s">
        <v>100</v>
      </c>
      <c r="I89" s="221"/>
      <c r="J89" s="246"/>
    </row>
    <row r="90" spans="1:10" x14ac:dyDescent="0.25">
      <c r="A90" s="4" t="s">
        <v>340</v>
      </c>
      <c r="B90" s="4" t="s">
        <v>319</v>
      </c>
      <c r="C90" s="4" t="s">
        <v>100</v>
      </c>
      <c r="I90" s="221"/>
      <c r="J90" s="246"/>
    </row>
    <row r="91" spans="1:10" x14ac:dyDescent="0.25">
      <c r="A91" s="4" t="s">
        <v>340</v>
      </c>
      <c r="B91" s="4" t="s">
        <v>319</v>
      </c>
      <c r="C91" s="4" t="s">
        <v>100</v>
      </c>
      <c r="I91" s="221"/>
      <c r="J91" s="246"/>
    </row>
    <row r="92" spans="1:10" x14ac:dyDescent="0.25">
      <c r="A92" s="4" t="s">
        <v>340</v>
      </c>
      <c r="B92" s="4" t="s">
        <v>319</v>
      </c>
      <c r="C92" s="4" t="s">
        <v>100</v>
      </c>
      <c r="I92" s="221"/>
      <c r="J92" s="246"/>
    </row>
    <row r="93" spans="1:10" x14ac:dyDescent="0.25">
      <c r="A93" s="4" t="s">
        <v>340</v>
      </c>
      <c r="B93" s="4" t="s">
        <v>319</v>
      </c>
      <c r="C93" s="4" t="s">
        <v>100</v>
      </c>
      <c r="I93" s="221"/>
      <c r="J93" s="246"/>
    </row>
    <row r="94" spans="1:10" x14ac:dyDescent="0.25">
      <c r="A94" s="4" t="s">
        <v>340</v>
      </c>
      <c r="B94" s="4" t="s">
        <v>319</v>
      </c>
      <c r="C94" s="4" t="s">
        <v>100</v>
      </c>
      <c r="I94" s="221"/>
      <c r="J94" s="246"/>
    </row>
    <row r="95" spans="1:10" x14ac:dyDescent="0.25">
      <c r="A95" s="4" t="s">
        <v>340</v>
      </c>
      <c r="B95" s="4" t="s">
        <v>319</v>
      </c>
      <c r="C95" s="4" t="s">
        <v>100</v>
      </c>
      <c r="I95" s="221"/>
      <c r="J95" s="246"/>
    </row>
    <row r="96" spans="1:10" x14ac:dyDescent="0.25">
      <c r="A96" s="4" t="s">
        <v>340</v>
      </c>
      <c r="B96" s="4" t="s">
        <v>319</v>
      </c>
      <c r="C96" s="4" t="s">
        <v>100</v>
      </c>
      <c r="I96" s="221"/>
      <c r="J96" s="246"/>
    </row>
    <row r="97" spans="1:10" x14ac:dyDescent="0.25">
      <c r="A97" s="4" t="s">
        <v>340</v>
      </c>
      <c r="B97" s="4" t="s">
        <v>319</v>
      </c>
      <c r="C97" s="4" t="s">
        <v>100</v>
      </c>
      <c r="I97" s="221"/>
      <c r="J97" s="246"/>
    </row>
    <row r="98" spans="1:10" x14ac:dyDescent="0.25">
      <c r="A98" s="4" t="s">
        <v>340</v>
      </c>
      <c r="B98" s="4" t="s">
        <v>319</v>
      </c>
      <c r="C98" s="4" t="s">
        <v>327</v>
      </c>
      <c r="H98" s="5">
        <v>1692</v>
      </c>
      <c r="I98" s="221"/>
      <c r="J98" s="246"/>
    </row>
    <row r="99" spans="1:10" x14ac:dyDescent="0.25">
      <c r="A99" s="4" t="s">
        <v>340</v>
      </c>
      <c r="B99" s="4" t="s">
        <v>319</v>
      </c>
      <c r="C99" s="4" t="s">
        <v>327</v>
      </c>
      <c r="H99" s="5">
        <v>912</v>
      </c>
      <c r="I99" s="221"/>
      <c r="J99" s="246"/>
    </row>
    <row r="100" spans="1:10" x14ac:dyDescent="0.25">
      <c r="A100" s="4" t="s">
        <v>340</v>
      </c>
      <c r="B100" s="4" t="s">
        <v>319</v>
      </c>
      <c r="C100" s="4" t="s">
        <v>327</v>
      </c>
      <c r="H100" s="5">
        <v>3153.3</v>
      </c>
      <c r="I100" s="221"/>
      <c r="J100" s="246"/>
    </row>
    <row r="101" spans="1:10" x14ac:dyDescent="0.25">
      <c r="A101" s="4" t="s">
        <v>340</v>
      </c>
      <c r="B101" s="4" t="s">
        <v>319</v>
      </c>
      <c r="C101" s="4" t="s">
        <v>327</v>
      </c>
      <c r="H101" s="5">
        <v>3888</v>
      </c>
      <c r="I101" s="221"/>
      <c r="J101" s="246"/>
    </row>
    <row r="102" spans="1:10" x14ac:dyDescent="0.25">
      <c r="A102" s="4" t="s">
        <v>340</v>
      </c>
      <c r="B102" s="4" t="s">
        <v>319</v>
      </c>
      <c r="C102" s="4" t="s">
        <v>327</v>
      </c>
      <c r="H102" s="5">
        <v>1344</v>
      </c>
      <c r="I102" s="221"/>
      <c r="J102" s="246"/>
    </row>
    <row r="103" spans="1:10" x14ac:dyDescent="0.25">
      <c r="A103" s="4" t="s">
        <v>340</v>
      </c>
      <c r="B103" s="4" t="s">
        <v>319</v>
      </c>
      <c r="C103" s="4" t="s">
        <v>327</v>
      </c>
      <c r="H103" s="5">
        <v>744</v>
      </c>
      <c r="I103" s="221"/>
      <c r="J103" s="246"/>
    </row>
    <row r="104" spans="1:10" x14ac:dyDescent="0.25">
      <c r="A104" s="4" t="s">
        <v>340</v>
      </c>
      <c r="B104" s="4" t="s">
        <v>319</v>
      </c>
      <c r="C104" s="4" t="s">
        <v>327</v>
      </c>
      <c r="H104" s="5">
        <v>744</v>
      </c>
      <c r="I104" s="221"/>
      <c r="J104" s="246"/>
    </row>
    <row r="105" spans="1:10" x14ac:dyDescent="0.25">
      <c r="A105" s="4" t="s">
        <v>340</v>
      </c>
      <c r="B105" s="4" t="s">
        <v>319</v>
      </c>
      <c r="C105" s="4" t="s">
        <v>327</v>
      </c>
      <c r="I105" s="221"/>
      <c r="J105" s="246"/>
    </row>
    <row r="106" spans="1:10" x14ac:dyDescent="0.25">
      <c r="A106" s="4" t="s">
        <v>340</v>
      </c>
      <c r="B106" s="4" t="s">
        <v>319</v>
      </c>
      <c r="C106" s="4" t="s">
        <v>327</v>
      </c>
      <c r="I106" s="245">
        <v>4704</v>
      </c>
      <c r="J106" s="245">
        <v>1680</v>
      </c>
    </row>
    <row r="107" spans="1:10" x14ac:dyDescent="0.25">
      <c r="A107" s="4" t="s">
        <v>340</v>
      </c>
      <c r="B107" s="4" t="s">
        <v>319</v>
      </c>
      <c r="C107" s="4" t="s">
        <v>100</v>
      </c>
      <c r="H107" s="5">
        <v>30982.13</v>
      </c>
      <c r="I107" s="245">
        <v>150648.88</v>
      </c>
      <c r="J107" s="245">
        <v>30001.02</v>
      </c>
    </row>
    <row r="108" spans="1:10" x14ac:dyDescent="0.25">
      <c r="A108" s="4" t="s">
        <v>340</v>
      </c>
      <c r="B108" s="4" t="s">
        <v>319</v>
      </c>
      <c r="C108" s="4" t="s">
        <v>100</v>
      </c>
      <c r="H108" s="5">
        <v>44389.2</v>
      </c>
      <c r="I108" s="221"/>
      <c r="J108" s="246"/>
    </row>
    <row r="109" spans="1:10" x14ac:dyDescent="0.25">
      <c r="A109" s="4" t="s">
        <v>341</v>
      </c>
      <c r="B109" s="4" t="s">
        <v>319</v>
      </c>
      <c r="C109" s="4" t="s">
        <v>327</v>
      </c>
      <c r="H109" s="5">
        <v>204</v>
      </c>
      <c r="I109" s="221"/>
      <c r="J109" s="246"/>
    </row>
    <row r="110" spans="1:10" x14ac:dyDescent="0.25">
      <c r="A110" s="4" t="s">
        <v>341</v>
      </c>
      <c r="B110" s="4" t="s">
        <v>319</v>
      </c>
      <c r="C110" s="4" t="s">
        <v>327</v>
      </c>
      <c r="H110" s="5">
        <v>108</v>
      </c>
      <c r="I110" s="221"/>
      <c r="J110" s="246"/>
    </row>
    <row r="111" spans="1:10" x14ac:dyDescent="0.25">
      <c r="A111" s="4" t="s">
        <v>341</v>
      </c>
      <c r="B111" s="4" t="s">
        <v>319</v>
      </c>
      <c r="C111" s="4" t="s">
        <v>327</v>
      </c>
      <c r="H111" s="5">
        <v>96</v>
      </c>
      <c r="I111" s="221"/>
      <c r="J111" s="246"/>
    </row>
    <row r="112" spans="1:10" x14ac:dyDescent="0.25">
      <c r="A112" s="4" t="s">
        <v>342</v>
      </c>
      <c r="B112" s="4" t="s">
        <v>319</v>
      </c>
      <c r="C112" s="4" t="s">
        <v>100</v>
      </c>
      <c r="H112" s="5">
        <v>3367.02</v>
      </c>
      <c r="I112" s="221"/>
      <c r="J112" s="246"/>
    </row>
    <row r="113" spans="1:10" x14ac:dyDescent="0.25">
      <c r="A113" s="4" t="s">
        <v>342</v>
      </c>
      <c r="B113" s="4" t="s">
        <v>319</v>
      </c>
      <c r="C113" s="4" t="s">
        <v>100</v>
      </c>
      <c r="I113" s="221"/>
      <c r="J113" s="246"/>
    </row>
    <row r="114" spans="1:10" x14ac:dyDescent="0.25">
      <c r="A114" s="4" t="s">
        <v>342</v>
      </c>
      <c r="B114" s="4" t="s">
        <v>319</v>
      </c>
      <c r="C114" s="4" t="s">
        <v>327</v>
      </c>
      <c r="H114" s="5">
        <v>60</v>
      </c>
      <c r="I114" s="221"/>
      <c r="J114" s="246"/>
    </row>
    <row r="115" spans="1:10" x14ac:dyDescent="0.25">
      <c r="A115" s="4" t="s">
        <v>342</v>
      </c>
      <c r="B115" s="4" t="s">
        <v>319</v>
      </c>
      <c r="C115" s="4" t="s">
        <v>327</v>
      </c>
      <c r="H115" s="5">
        <v>576</v>
      </c>
      <c r="I115" s="221"/>
      <c r="J115" s="246"/>
    </row>
    <row r="116" spans="1:10" x14ac:dyDescent="0.25">
      <c r="A116" s="4" t="s">
        <v>342</v>
      </c>
      <c r="B116" s="4" t="s">
        <v>319</v>
      </c>
      <c r="C116" s="4" t="s">
        <v>327</v>
      </c>
      <c r="H116" s="5">
        <v>288</v>
      </c>
      <c r="I116" s="221"/>
      <c r="J116" s="246"/>
    </row>
    <row r="117" spans="1:10" x14ac:dyDescent="0.25">
      <c r="A117" s="4" t="s">
        <v>342</v>
      </c>
      <c r="B117" s="4" t="s">
        <v>319</v>
      </c>
      <c r="C117" s="4" t="s">
        <v>327</v>
      </c>
      <c r="H117" s="5">
        <v>456</v>
      </c>
      <c r="I117" s="221"/>
      <c r="J117" s="246"/>
    </row>
    <row r="118" spans="1:10" x14ac:dyDescent="0.25">
      <c r="A118" s="4" t="s">
        <v>342</v>
      </c>
      <c r="B118" s="4" t="s">
        <v>319</v>
      </c>
      <c r="C118" s="4" t="s">
        <v>327</v>
      </c>
      <c r="H118" s="5">
        <v>204</v>
      </c>
      <c r="I118" s="221"/>
      <c r="J118" s="246"/>
    </row>
    <row r="119" spans="1:10" x14ac:dyDescent="0.25">
      <c r="A119" s="4" t="s">
        <v>342</v>
      </c>
      <c r="B119" s="4" t="s">
        <v>319</v>
      </c>
      <c r="C119" s="4" t="s">
        <v>327</v>
      </c>
      <c r="H119" s="5">
        <v>684</v>
      </c>
      <c r="I119" s="221"/>
      <c r="J119" s="246"/>
    </row>
    <row r="120" spans="1:10" x14ac:dyDescent="0.25">
      <c r="A120" s="4" t="s">
        <v>342</v>
      </c>
      <c r="B120" s="4" t="s">
        <v>319</v>
      </c>
      <c r="C120" s="4" t="s">
        <v>327</v>
      </c>
      <c r="I120" s="245">
        <v>1008</v>
      </c>
      <c r="J120" s="245">
        <v>276</v>
      </c>
    </row>
    <row r="121" spans="1:10" x14ac:dyDescent="0.25">
      <c r="A121" s="4" t="s">
        <v>342</v>
      </c>
      <c r="B121" s="4" t="s">
        <v>319</v>
      </c>
      <c r="C121" s="4" t="s">
        <v>100</v>
      </c>
      <c r="H121" s="5">
        <v>745.5</v>
      </c>
      <c r="I121" s="245">
        <v>14195.09</v>
      </c>
      <c r="J121" s="245">
        <v>7500.44</v>
      </c>
    </row>
    <row r="122" spans="1:10" x14ac:dyDescent="0.25">
      <c r="A122" s="4" t="s">
        <v>342</v>
      </c>
      <c r="B122" s="4" t="s">
        <v>319</v>
      </c>
      <c r="C122" s="4" t="s">
        <v>100</v>
      </c>
      <c r="H122" s="5">
        <v>26974.55</v>
      </c>
      <c r="I122" s="221"/>
      <c r="J122" s="246"/>
    </row>
    <row r="123" spans="1:10" x14ac:dyDescent="0.25">
      <c r="A123" s="4" t="s">
        <v>342</v>
      </c>
      <c r="B123" s="4" t="s">
        <v>319</v>
      </c>
      <c r="C123" s="4" t="s">
        <v>100</v>
      </c>
      <c r="H123" s="5">
        <v>66647.7</v>
      </c>
      <c r="I123" s="221"/>
      <c r="J123" s="246"/>
    </row>
    <row r="124" spans="1:10" x14ac:dyDescent="0.25">
      <c r="A124" s="224" t="s">
        <v>455</v>
      </c>
      <c r="B124" s="224" t="s">
        <v>319</v>
      </c>
      <c r="C124" s="224" t="s">
        <v>454</v>
      </c>
      <c r="D124" s="63"/>
      <c r="E124" s="63"/>
      <c r="F124" s="63"/>
      <c r="G124" s="63"/>
      <c r="H124" s="63"/>
      <c r="I124" s="245">
        <v>146621.96</v>
      </c>
      <c r="J124" s="244" t="s">
        <v>452</v>
      </c>
    </row>
    <row r="125" spans="1:10" x14ac:dyDescent="0.25">
      <c r="A125" s="225" t="s">
        <v>456</v>
      </c>
      <c r="B125" s="225" t="s">
        <v>319</v>
      </c>
      <c r="C125" s="225" t="s">
        <v>327</v>
      </c>
      <c r="D125" s="63"/>
      <c r="E125" s="63"/>
      <c r="F125" s="63"/>
      <c r="G125" s="63"/>
      <c r="H125" s="63"/>
      <c r="I125" s="244" t="s">
        <v>452</v>
      </c>
      <c r="J125" s="245">
        <v>24</v>
      </c>
    </row>
    <row r="126" spans="1:10" x14ac:dyDescent="0.25">
      <c r="A126" s="4" t="s">
        <v>106</v>
      </c>
      <c r="B126" s="4" t="s">
        <v>319</v>
      </c>
      <c r="C126" s="4" t="s">
        <v>100</v>
      </c>
      <c r="H126" s="5">
        <v>1026.1400000000001</v>
      </c>
      <c r="I126" s="221"/>
      <c r="J126" s="246"/>
    </row>
    <row r="127" spans="1:10" x14ac:dyDescent="0.25">
      <c r="A127" s="4" t="s">
        <v>106</v>
      </c>
      <c r="B127" s="4" t="s">
        <v>319</v>
      </c>
      <c r="C127" s="4" t="s">
        <v>100</v>
      </c>
      <c r="H127" s="5">
        <v>586.85</v>
      </c>
      <c r="I127" s="221"/>
      <c r="J127" s="246"/>
    </row>
    <row r="128" spans="1:10" x14ac:dyDescent="0.25">
      <c r="A128" s="4" t="s">
        <v>106</v>
      </c>
      <c r="B128" s="4" t="s">
        <v>319</v>
      </c>
      <c r="C128" s="4" t="s">
        <v>100</v>
      </c>
      <c r="I128" s="221"/>
      <c r="J128" s="246"/>
    </row>
    <row r="129" spans="1:10" x14ac:dyDescent="0.25">
      <c r="A129" s="4" t="s">
        <v>106</v>
      </c>
      <c r="B129" s="4" t="s">
        <v>319</v>
      </c>
      <c r="C129" s="4" t="s">
        <v>100</v>
      </c>
      <c r="I129" s="221"/>
      <c r="J129" s="246"/>
    </row>
    <row r="130" spans="1:10" x14ac:dyDescent="0.25">
      <c r="A130" s="4" t="s">
        <v>106</v>
      </c>
      <c r="B130" s="4" t="s">
        <v>319</v>
      </c>
      <c r="C130" s="4" t="s">
        <v>100</v>
      </c>
      <c r="I130" s="221"/>
      <c r="J130" s="246"/>
    </row>
    <row r="131" spans="1:10" x14ac:dyDescent="0.25">
      <c r="A131" s="4" t="s">
        <v>106</v>
      </c>
      <c r="B131" s="4" t="s">
        <v>319</v>
      </c>
      <c r="C131" s="4" t="s">
        <v>100</v>
      </c>
      <c r="I131" s="221"/>
      <c r="J131" s="246"/>
    </row>
    <row r="132" spans="1:10" x14ac:dyDescent="0.25">
      <c r="A132" s="4" t="s">
        <v>106</v>
      </c>
      <c r="B132" s="4" t="s">
        <v>319</v>
      </c>
      <c r="C132" s="4" t="s">
        <v>100</v>
      </c>
      <c r="I132" s="221"/>
      <c r="J132" s="246"/>
    </row>
    <row r="133" spans="1:10" x14ac:dyDescent="0.25">
      <c r="A133" s="4" t="s">
        <v>106</v>
      </c>
      <c r="B133" s="4" t="s">
        <v>319</v>
      </c>
      <c r="C133" s="4" t="s">
        <v>100</v>
      </c>
      <c r="I133" s="221"/>
      <c r="J133" s="246"/>
    </row>
    <row r="134" spans="1:10" x14ac:dyDescent="0.25">
      <c r="A134" s="4" t="s">
        <v>106</v>
      </c>
      <c r="B134" s="4" t="s">
        <v>319</v>
      </c>
      <c r="C134" s="4" t="s">
        <v>100</v>
      </c>
      <c r="I134" s="221"/>
      <c r="J134" s="246"/>
    </row>
    <row r="135" spans="1:10" x14ac:dyDescent="0.25">
      <c r="A135" s="4" t="s">
        <v>106</v>
      </c>
      <c r="B135" s="4" t="s">
        <v>319</v>
      </c>
      <c r="C135" s="4" t="s">
        <v>100</v>
      </c>
      <c r="I135" s="221"/>
      <c r="J135" s="246"/>
    </row>
    <row r="136" spans="1:10" x14ac:dyDescent="0.25">
      <c r="A136" s="4" t="s">
        <v>106</v>
      </c>
      <c r="B136" s="4" t="s">
        <v>319</v>
      </c>
      <c r="C136" s="4" t="s">
        <v>100</v>
      </c>
      <c r="I136" s="221"/>
      <c r="J136" s="246"/>
    </row>
    <row r="137" spans="1:10" x14ac:dyDescent="0.25">
      <c r="A137" s="4" t="s">
        <v>106</v>
      </c>
      <c r="B137" s="4" t="s">
        <v>319</v>
      </c>
      <c r="C137" s="4" t="s">
        <v>100</v>
      </c>
      <c r="H137" s="5">
        <v>3961.8</v>
      </c>
      <c r="I137" s="245">
        <v>14039.46</v>
      </c>
      <c r="J137" s="245">
        <v>1452.93</v>
      </c>
    </row>
    <row r="138" spans="1:10" x14ac:dyDescent="0.25">
      <c r="A138" s="4" t="s">
        <v>343</v>
      </c>
      <c r="B138" s="4" t="s">
        <v>319</v>
      </c>
      <c r="C138" s="4" t="s">
        <v>100</v>
      </c>
      <c r="H138" s="5">
        <v>426</v>
      </c>
      <c r="I138" s="221"/>
      <c r="J138" s="246"/>
    </row>
    <row r="139" spans="1:10" x14ac:dyDescent="0.25">
      <c r="A139" s="4" t="s">
        <v>344</v>
      </c>
      <c r="B139" s="4" t="s">
        <v>319</v>
      </c>
      <c r="C139" s="4" t="s">
        <v>100</v>
      </c>
      <c r="I139" s="221"/>
      <c r="J139" s="246"/>
    </row>
    <row r="140" spans="1:10" x14ac:dyDescent="0.25">
      <c r="A140" s="4" t="s">
        <v>344</v>
      </c>
      <c r="B140" s="4" t="s">
        <v>319</v>
      </c>
      <c r="C140" s="4" t="s">
        <v>100</v>
      </c>
      <c r="I140" s="221"/>
      <c r="J140" s="246"/>
    </row>
    <row r="141" spans="1:10" x14ac:dyDescent="0.25">
      <c r="A141" s="4" t="s">
        <v>344</v>
      </c>
      <c r="B141" s="4" t="s">
        <v>319</v>
      </c>
      <c r="C141" s="4" t="s">
        <v>100</v>
      </c>
      <c r="H141" s="5">
        <v>1938.3</v>
      </c>
      <c r="I141" s="221"/>
      <c r="J141" s="246"/>
    </row>
    <row r="142" spans="1:10" x14ac:dyDescent="0.25">
      <c r="A142" s="4" t="s">
        <v>344</v>
      </c>
      <c r="B142" s="4" t="s">
        <v>319</v>
      </c>
      <c r="C142" s="4" t="s">
        <v>100</v>
      </c>
      <c r="I142" s="245">
        <v>2703.2</v>
      </c>
      <c r="J142" s="245">
        <v>5071.2</v>
      </c>
    </row>
    <row r="143" spans="1:10" x14ac:dyDescent="0.25">
      <c r="A143" s="4" t="s">
        <v>345</v>
      </c>
      <c r="B143" s="4" t="s">
        <v>319</v>
      </c>
      <c r="C143" s="4" t="s">
        <v>71</v>
      </c>
      <c r="H143" s="5">
        <v>13500</v>
      </c>
      <c r="I143" s="245">
        <v>24982.32</v>
      </c>
      <c r="J143" s="244" t="s">
        <v>452</v>
      </c>
    </row>
    <row r="144" spans="1:10" x14ac:dyDescent="0.25">
      <c r="A144" s="4" t="s">
        <v>345</v>
      </c>
      <c r="B144" s="4" t="s">
        <v>319</v>
      </c>
      <c r="C144" s="4" t="s">
        <v>71</v>
      </c>
      <c r="H144" s="5">
        <v>12524.7</v>
      </c>
      <c r="I144" s="245">
        <v>15017.68</v>
      </c>
      <c r="J144" s="244" t="s">
        <v>452</v>
      </c>
    </row>
    <row r="145" spans="1:10" x14ac:dyDescent="0.25">
      <c r="A145" s="4" t="s">
        <v>345</v>
      </c>
      <c r="B145" s="4" t="s">
        <v>319</v>
      </c>
      <c r="C145" s="4" t="s">
        <v>71</v>
      </c>
      <c r="D145" s="63"/>
      <c r="E145" s="63"/>
      <c r="F145" s="63"/>
      <c r="G145" s="63"/>
      <c r="H145" s="63"/>
      <c r="I145" s="245">
        <v>3976.8</v>
      </c>
      <c r="J145" s="244" t="s">
        <v>452</v>
      </c>
    </row>
    <row r="146" spans="1:10" x14ac:dyDescent="0.25">
      <c r="A146" s="4" t="s">
        <v>345</v>
      </c>
      <c r="B146" s="4" t="s">
        <v>319</v>
      </c>
      <c r="C146" s="4" t="s">
        <v>71</v>
      </c>
      <c r="D146" s="63"/>
      <c r="E146" s="63"/>
      <c r="F146" s="63"/>
      <c r="G146" s="63"/>
      <c r="H146" s="63"/>
      <c r="I146" s="244" t="s">
        <v>452</v>
      </c>
      <c r="J146" s="245">
        <v>70051.11</v>
      </c>
    </row>
    <row r="147" spans="1:10" x14ac:dyDescent="0.25">
      <c r="A147" s="4" t="s">
        <v>345</v>
      </c>
      <c r="B147" s="4" t="s">
        <v>319</v>
      </c>
      <c r="C147" s="4" t="s">
        <v>71</v>
      </c>
      <c r="D147" s="63"/>
      <c r="E147" s="63"/>
      <c r="F147" s="63"/>
      <c r="G147" s="63"/>
      <c r="H147" s="63"/>
      <c r="I147" s="244" t="s">
        <v>452</v>
      </c>
      <c r="J147" s="245">
        <v>56325.07</v>
      </c>
    </row>
    <row r="148" spans="1:10" x14ac:dyDescent="0.25">
      <c r="A148" s="4" t="s">
        <v>109</v>
      </c>
      <c r="B148" s="4" t="s">
        <v>319</v>
      </c>
      <c r="C148" s="4" t="s">
        <v>100</v>
      </c>
      <c r="I148" s="245">
        <v>17021.099999999999</v>
      </c>
      <c r="J148" s="245">
        <v>1430.89</v>
      </c>
    </row>
    <row r="149" spans="1:10" x14ac:dyDescent="0.25">
      <c r="A149" s="4" t="s">
        <v>109</v>
      </c>
      <c r="B149" s="4" t="s">
        <v>319</v>
      </c>
      <c r="C149" s="4" t="s">
        <v>100</v>
      </c>
      <c r="H149" s="5">
        <v>12788.52</v>
      </c>
      <c r="I149" s="221"/>
      <c r="J149" s="246"/>
    </row>
    <row r="150" spans="1:10" x14ac:dyDescent="0.25">
      <c r="A150" s="4" t="s">
        <v>23</v>
      </c>
      <c r="B150" s="4" t="s">
        <v>319</v>
      </c>
      <c r="C150" s="4" t="s">
        <v>100</v>
      </c>
      <c r="H150" s="5">
        <v>1922.96</v>
      </c>
      <c r="I150" s="221"/>
      <c r="J150" s="246"/>
    </row>
    <row r="151" spans="1:10" x14ac:dyDescent="0.25">
      <c r="A151" s="4" t="s">
        <v>23</v>
      </c>
      <c r="B151" s="4" t="s">
        <v>319</v>
      </c>
      <c r="C151" s="4" t="s">
        <v>100</v>
      </c>
      <c r="H151" s="5">
        <v>1535.15</v>
      </c>
      <c r="I151" s="221"/>
      <c r="J151" s="246"/>
    </row>
    <row r="152" spans="1:10" x14ac:dyDescent="0.25">
      <c r="A152" s="4" t="s">
        <v>23</v>
      </c>
      <c r="B152" s="4" t="s">
        <v>319</v>
      </c>
      <c r="C152" s="4" t="s">
        <v>100</v>
      </c>
      <c r="H152" s="5">
        <v>1004.92</v>
      </c>
      <c r="I152" s="221"/>
      <c r="J152" s="246"/>
    </row>
    <row r="153" spans="1:10" x14ac:dyDescent="0.25">
      <c r="A153" s="4" t="s">
        <v>23</v>
      </c>
      <c r="B153" s="4" t="s">
        <v>319</v>
      </c>
      <c r="C153" s="4" t="s">
        <v>100</v>
      </c>
      <c r="H153" s="5">
        <v>2119.5100000000002</v>
      </c>
      <c r="I153" s="221"/>
      <c r="J153" s="246"/>
    </row>
    <row r="154" spans="1:10" x14ac:dyDescent="0.25">
      <c r="A154" s="4" t="s">
        <v>23</v>
      </c>
      <c r="B154" s="4" t="s">
        <v>319</v>
      </c>
      <c r="C154" s="4" t="s">
        <v>100</v>
      </c>
      <c r="I154" s="221"/>
      <c r="J154" s="246"/>
    </row>
    <row r="155" spans="1:10" x14ac:dyDescent="0.25">
      <c r="A155" s="4" t="s">
        <v>23</v>
      </c>
      <c r="B155" s="4" t="s">
        <v>319</v>
      </c>
      <c r="C155" s="4" t="s">
        <v>100</v>
      </c>
      <c r="I155" s="221"/>
      <c r="J155" s="246"/>
    </row>
    <row r="156" spans="1:10" x14ac:dyDescent="0.25">
      <c r="A156" s="4" t="s">
        <v>23</v>
      </c>
      <c r="B156" s="4" t="s">
        <v>319</v>
      </c>
      <c r="C156" s="4" t="s">
        <v>100</v>
      </c>
      <c r="I156" s="221"/>
      <c r="J156" s="246"/>
    </row>
    <row r="157" spans="1:10" x14ac:dyDescent="0.25">
      <c r="A157" s="4" t="s">
        <v>23</v>
      </c>
      <c r="B157" s="4" t="s">
        <v>319</v>
      </c>
      <c r="C157" s="4" t="s">
        <v>100</v>
      </c>
      <c r="I157" s="221"/>
      <c r="J157" s="246"/>
    </row>
    <row r="158" spans="1:10" x14ac:dyDescent="0.25">
      <c r="A158" s="4" t="s">
        <v>23</v>
      </c>
      <c r="B158" s="4" t="s">
        <v>319</v>
      </c>
      <c r="C158" s="4" t="s">
        <v>100</v>
      </c>
      <c r="I158" s="221"/>
      <c r="J158" s="246"/>
    </row>
    <row r="159" spans="1:10" x14ac:dyDescent="0.25">
      <c r="A159" s="4" t="s">
        <v>23</v>
      </c>
      <c r="B159" s="4" t="s">
        <v>319</v>
      </c>
      <c r="C159" s="4" t="s">
        <v>100</v>
      </c>
      <c r="I159" s="221"/>
      <c r="J159" s="246"/>
    </row>
    <row r="160" spans="1:10" x14ac:dyDescent="0.25">
      <c r="A160" s="4" t="s">
        <v>23</v>
      </c>
      <c r="B160" s="4" t="s">
        <v>319</v>
      </c>
      <c r="C160" s="4" t="s">
        <v>100</v>
      </c>
      <c r="I160" s="221"/>
      <c r="J160" s="246"/>
    </row>
    <row r="161" spans="1:10" x14ac:dyDescent="0.25">
      <c r="A161" s="4" t="s">
        <v>23</v>
      </c>
      <c r="B161" s="4" t="s">
        <v>319</v>
      </c>
      <c r="C161" s="4" t="s">
        <v>100</v>
      </c>
      <c r="I161" s="221"/>
      <c r="J161" s="246"/>
    </row>
    <row r="162" spans="1:10" x14ac:dyDescent="0.25">
      <c r="A162" s="4" t="s">
        <v>23</v>
      </c>
      <c r="B162" s="4" t="s">
        <v>319</v>
      </c>
      <c r="C162" s="4" t="s">
        <v>100</v>
      </c>
      <c r="I162" s="245">
        <v>26944.03</v>
      </c>
      <c r="J162" s="245">
        <v>17099.23</v>
      </c>
    </row>
    <row r="163" spans="1:10" x14ac:dyDescent="0.25">
      <c r="A163" s="226" t="s">
        <v>457</v>
      </c>
      <c r="B163" s="226" t="s">
        <v>319</v>
      </c>
      <c r="C163" s="226" t="s">
        <v>454</v>
      </c>
      <c r="D163" s="63"/>
      <c r="E163" s="63"/>
      <c r="F163" s="63"/>
      <c r="G163" s="63"/>
      <c r="H163" s="63"/>
      <c r="I163" s="245">
        <v>75626.320000000007</v>
      </c>
      <c r="J163" s="245">
        <v>23013.83</v>
      </c>
    </row>
    <row r="164" spans="1:10" x14ac:dyDescent="0.25">
      <c r="A164" s="4" t="s">
        <v>187</v>
      </c>
      <c r="B164" s="4" t="s">
        <v>319</v>
      </c>
      <c r="C164" s="4" t="s">
        <v>100</v>
      </c>
      <c r="H164" s="5">
        <v>3401.32</v>
      </c>
      <c r="I164" s="221"/>
      <c r="J164" s="246"/>
    </row>
    <row r="165" spans="1:10" x14ac:dyDescent="0.25">
      <c r="A165" s="4" t="s">
        <v>187</v>
      </c>
      <c r="B165" s="4" t="s">
        <v>319</v>
      </c>
      <c r="C165" s="4" t="s">
        <v>100</v>
      </c>
      <c r="H165" s="5">
        <v>693.74</v>
      </c>
      <c r="I165" s="221"/>
      <c r="J165" s="246"/>
    </row>
    <row r="166" spans="1:10" x14ac:dyDescent="0.25">
      <c r="A166" s="4" t="s">
        <v>187</v>
      </c>
      <c r="B166" s="4" t="s">
        <v>319</v>
      </c>
      <c r="C166" s="4" t="s">
        <v>100</v>
      </c>
      <c r="H166" s="5">
        <v>2066.46</v>
      </c>
      <c r="I166" s="221"/>
      <c r="J166" s="246"/>
    </row>
    <row r="167" spans="1:10" x14ac:dyDescent="0.25">
      <c r="A167" s="4" t="s">
        <v>187</v>
      </c>
      <c r="B167" s="4" t="s">
        <v>319</v>
      </c>
      <c r="C167" s="4" t="s">
        <v>100</v>
      </c>
      <c r="H167" s="5">
        <v>1940.82</v>
      </c>
      <c r="I167" s="221"/>
      <c r="J167" s="246"/>
    </row>
    <row r="168" spans="1:10" x14ac:dyDescent="0.25">
      <c r="A168" s="4" t="s">
        <v>187</v>
      </c>
      <c r="B168" s="4" t="s">
        <v>319</v>
      </c>
      <c r="C168" s="4" t="s">
        <v>100</v>
      </c>
      <c r="H168" s="5">
        <v>3418.5</v>
      </c>
      <c r="I168" s="221"/>
      <c r="J168" s="246"/>
    </row>
    <row r="169" spans="1:10" x14ac:dyDescent="0.25">
      <c r="A169" s="4" t="s">
        <v>187</v>
      </c>
      <c r="B169" s="4" t="s">
        <v>319</v>
      </c>
      <c r="C169" s="4" t="s">
        <v>100</v>
      </c>
      <c r="I169" s="221"/>
      <c r="J169" s="246"/>
    </row>
    <row r="170" spans="1:10" x14ac:dyDescent="0.25">
      <c r="A170" s="4" t="s">
        <v>187</v>
      </c>
      <c r="B170" s="4" t="s">
        <v>319</v>
      </c>
      <c r="C170" s="4" t="s">
        <v>100</v>
      </c>
      <c r="I170" s="221"/>
      <c r="J170" s="246"/>
    </row>
    <row r="171" spans="1:10" x14ac:dyDescent="0.25">
      <c r="A171" s="4" t="s">
        <v>187</v>
      </c>
      <c r="B171" s="4" t="s">
        <v>319</v>
      </c>
      <c r="C171" s="4" t="s">
        <v>100</v>
      </c>
      <c r="I171" s="221"/>
      <c r="J171" s="246"/>
    </row>
    <row r="172" spans="1:10" x14ac:dyDescent="0.25">
      <c r="A172" s="4" t="s">
        <v>187</v>
      </c>
      <c r="B172" s="4" t="s">
        <v>319</v>
      </c>
      <c r="C172" s="4" t="s">
        <v>100</v>
      </c>
      <c r="I172" s="221"/>
      <c r="J172" s="246"/>
    </row>
    <row r="173" spans="1:10" x14ac:dyDescent="0.25">
      <c r="A173" s="4" t="s">
        <v>187</v>
      </c>
      <c r="B173" s="4" t="s">
        <v>319</v>
      </c>
      <c r="C173" s="4" t="s">
        <v>100</v>
      </c>
      <c r="I173" s="221"/>
      <c r="J173" s="246"/>
    </row>
    <row r="174" spans="1:10" x14ac:dyDescent="0.25">
      <c r="A174" s="4" t="s">
        <v>187</v>
      </c>
      <c r="B174" s="4" t="s">
        <v>319</v>
      </c>
      <c r="C174" s="4" t="s">
        <v>100</v>
      </c>
      <c r="I174" s="221"/>
      <c r="J174" s="246"/>
    </row>
    <row r="175" spans="1:10" x14ac:dyDescent="0.25">
      <c r="A175" s="4" t="s">
        <v>187</v>
      </c>
      <c r="B175" s="4" t="s">
        <v>319</v>
      </c>
      <c r="C175" s="4" t="s">
        <v>100</v>
      </c>
      <c r="I175" s="221"/>
      <c r="J175" s="246"/>
    </row>
    <row r="176" spans="1:10" x14ac:dyDescent="0.25">
      <c r="A176" s="4" t="s">
        <v>187</v>
      </c>
      <c r="B176" s="4" t="s">
        <v>319</v>
      </c>
      <c r="C176" s="4" t="s">
        <v>100</v>
      </c>
      <c r="I176" s="221"/>
      <c r="J176" s="246"/>
    </row>
    <row r="177" spans="1:10" x14ac:dyDescent="0.25">
      <c r="A177" s="4" t="s">
        <v>187</v>
      </c>
      <c r="B177" s="4" t="s">
        <v>319</v>
      </c>
      <c r="C177" s="4" t="s">
        <v>100</v>
      </c>
      <c r="I177" s="221"/>
      <c r="J177" s="246"/>
    </row>
    <row r="178" spans="1:10" x14ac:dyDescent="0.25">
      <c r="A178" s="4" t="s">
        <v>187</v>
      </c>
      <c r="B178" s="4" t="s">
        <v>319</v>
      </c>
      <c r="C178" s="4" t="s">
        <v>100</v>
      </c>
      <c r="I178" s="221"/>
      <c r="J178" s="246"/>
    </row>
    <row r="179" spans="1:10" x14ac:dyDescent="0.25">
      <c r="A179" s="4" t="s">
        <v>187</v>
      </c>
      <c r="B179" s="4" t="s">
        <v>319</v>
      </c>
      <c r="C179" s="4" t="s">
        <v>100</v>
      </c>
      <c r="I179" s="221"/>
      <c r="J179" s="246"/>
    </row>
    <row r="180" spans="1:10" x14ac:dyDescent="0.25">
      <c r="A180" s="4" t="s">
        <v>187</v>
      </c>
      <c r="B180" s="4" t="s">
        <v>319</v>
      </c>
      <c r="C180" s="4" t="s">
        <v>100</v>
      </c>
      <c r="I180" s="221"/>
      <c r="J180" s="246"/>
    </row>
    <row r="181" spans="1:10" x14ac:dyDescent="0.25">
      <c r="A181" s="4" t="s">
        <v>187</v>
      </c>
      <c r="B181" s="4" t="s">
        <v>319</v>
      </c>
      <c r="C181" s="4" t="s">
        <v>100</v>
      </c>
      <c r="I181" s="221"/>
      <c r="J181" s="246"/>
    </row>
    <row r="182" spans="1:10" x14ac:dyDescent="0.25">
      <c r="A182" s="4" t="s">
        <v>187</v>
      </c>
      <c r="B182" s="4" t="s">
        <v>319</v>
      </c>
      <c r="C182" s="4" t="s">
        <v>100</v>
      </c>
      <c r="I182" s="221"/>
      <c r="J182" s="246"/>
    </row>
    <row r="183" spans="1:10" x14ac:dyDescent="0.25">
      <c r="A183" s="4" t="s">
        <v>187</v>
      </c>
      <c r="B183" s="4" t="s">
        <v>319</v>
      </c>
      <c r="C183" s="4" t="s">
        <v>100</v>
      </c>
      <c r="I183" s="221"/>
      <c r="J183" s="246"/>
    </row>
    <row r="184" spans="1:10" x14ac:dyDescent="0.25">
      <c r="A184" s="4" t="s">
        <v>187</v>
      </c>
      <c r="B184" s="4" t="s">
        <v>319</v>
      </c>
      <c r="C184" s="4" t="s">
        <v>100</v>
      </c>
      <c r="I184" s="221"/>
      <c r="J184" s="246"/>
    </row>
    <row r="185" spans="1:10" x14ac:dyDescent="0.25">
      <c r="A185" s="4" t="s">
        <v>187</v>
      </c>
      <c r="B185" s="4" t="s">
        <v>319</v>
      </c>
      <c r="C185" s="4" t="s">
        <v>100</v>
      </c>
      <c r="I185" s="221"/>
      <c r="J185" s="246"/>
    </row>
    <row r="186" spans="1:10" x14ac:dyDescent="0.25">
      <c r="A186" s="4" t="s">
        <v>187</v>
      </c>
      <c r="B186" s="4" t="s">
        <v>319</v>
      </c>
      <c r="C186" s="4" t="s">
        <v>100</v>
      </c>
      <c r="I186" s="221"/>
      <c r="J186" s="246"/>
    </row>
    <row r="187" spans="1:10" x14ac:dyDescent="0.25">
      <c r="A187" s="4" t="s">
        <v>187</v>
      </c>
      <c r="B187" s="4" t="s">
        <v>319</v>
      </c>
      <c r="C187" s="4" t="s">
        <v>100</v>
      </c>
      <c r="H187" s="5">
        <v>27863.61</v>
      </c>
      <c r="I187" s="221"/>
      <c r="J187" s="246"/>
    </row>
    <row r="188" spans="1:10" x14ac:dyDescent="0.25">
      <c r="A188" s="4" t="s">
        <v>346</v>
      </c>
      <c r="B188" s="4" t="s">
        <v>319</v>
      </c>
      <c r="C188" s="4" t="s">
        <v>327</v>
      </c>
      <c r="H188" s="5">
        <v>23276</v>
      </c>
      <c r="I188" s="245">
        <v>13215.9</v>
      </c>
      <c r="J188" s="244" t="s">
        <v>452</v>
      </c>
    </row>
    <row r="189" spans="1:10" x14ac:dyDescent="0.25">
      <c r="A189" s="4" t="s">
        <v>346</v>
      </c>
      <c r="B189" s="4" t="s">
        <v>319</v>
      </c>
      <c r="C189" s="4" t="s">
        <v>327</v>
      </c>
      <c r="I189" s="221"/>
      <c r="J189" s="246"/>
    </row>
    <row r="190" spans="1:10" x14ac:dyDescent="0.25">
      <c r="A190" s="4" t="s">
        <v>347</v>
      </c>
      <c r="B190" s="4" t="s">
        <v>319</v>
      </c>
      <c r="C190" s="4" t="s">
        <v>71</v>
      </c>
      <c r="H190" s="5">
        <v>2852.95</v>
      </c>
      <c r="I190" s="221"/>
      <c r="J190" s="246"/>
    </row>
    <row r="191" spans="1:10" x14ac:dyDescent="0.25">
      <c r="A191" s="4" t="s">
        <v>348</v>
      </c>
      <c r="B191" s="4" t="s">
        <v>319</v>
      </c>
      <c r="C191" s="4" t="s">
        <v>100</v>
      </c>
      <c r="I191" s="245">
        <v>1192.8</v>
      </c>
      <c r="J191" s="244" t="s">
        <v>452</v>
      </c>
    </row>
    <row r="192" spans="1:10" x14ac:dyDescent="0.25">
      <c r="A192" s="4" t="s">
        <v>349</v>
      </c>
      <c r="B192" s="4" t="s">
        <v>319</v>
      </c>
      <c r="C192" s="4" t="s">
        <v>71</v>
      </c>
      <c r="H192" s="5">
        <v>22948.73</v>
      </c>
      <c r="I192" s="221"/>
      <c r="J192" s="246"/>
    </row>
    <row r="193" spans="1:10" x14ac:dyDescent="0.25">
      <c r="A193" s="4" t="s">
        <v>192</v>
      </c>
      <c r="B193" s="4" t="s">
        <v>319</v>
      </c>
      <c r="C193" s="4" t="s">
        <v>100</v>
      </c>
      <c r="H193" s="5">
        <v>1909.97</v>
      </c>
      <c r="I193" s="221"/>
      <c r="J193" s="246"/>
    </row>
    <row r="194" spans="1:10" x14ac:dyDescent="0.25">
      <c r="A194" s="4" t="s">
        <v>192</v>
      </c>
      <c r="B194" s="4" t="s">
        <v>319</v>
      </c>
      <c r="C194" s="4" t="s">
        <v>100</v>
      </c>
      <c r="I194" s="245">
        <v>7330.68</v>
      </c>
      <c r="J194" s="245">
        <v>3750.22</v>
      </c>
    </row>
    <row r="195" spans="1:10" x14ac:dyDescent="0.25">
      <c r="A195" s="4" t="s">
        <v>192</v>
      </c>
      <c r="B195" s="4" t="s">
        <v>319</v>
      </c>
      <c r="C195" s="4" t="s">
        <v>100</v>
      </c>
      <c r="I195" s="221"/>
      <c r="J195" s="246"/>
    </row>
    <row r="196" spans="1:10" x14ac:dyDescent="0.25">
      <c r="A196" s="4" t="s">
        <v>350</v>
      </c>
      <c r="B196" s="4" t="s">
        <v>319</v>
      </c>
      <c r="C196" s="4" t="s">
        <v>100</v>
      </c>
      <c r="H196" s="5">
        <v>4839.3599999999997</v>
      </c>
      <c r="I196" s="221"/>
      <c r="J196" s="246"/>
    </row>
    <row r="197" spans="1:10" x14ac:dyDescent="0.25">
      <c r="A197" s="4" t="s">
        <v>350</v>
      </c>
      <c r="B197" s="4" t="s">
        <v>319</v>
      </c>
      <c r="C197" s="4" t="s">
        <v>100</v>
      </c>
      <c r="I197" s="245">
        <v>4536.8999999999996</v>
      </c>
      <c r="J197" s="245">
        <v>4536.8999999999996</v>
      </c>
    </row>
    <row r="198" spans="1:10" x14ac:dyDescent="0.25">
      <c r="A198" s="4" t="s">
        <v>351</v>
      </c>
      <c r="B198" s="4" t="s">
        <v>319</v>
      </c>
      <c r="C198" s="4" t="s">
        <v>71</v>
      </c>
      <c r="H198" s="5">
        <v>-461.06</v>
      </c>
      <c r="I198" s="221"/>
      <c r="J198" s="246"/>
    </row>
    <row r="199" spans="1:10" x14ac:dyDescent="0.25">
      <c r="A199" s="4" t="s">
        <v>351</v>
      </c>
      <c r="B199" s="4" t="s">
        <v>319</v>
      </c>
      <c r="C199" s="4" t="s">
        <v>71</v>
      </c>
      <c r="H199" s="5">
        <v>-4556.7700000000004</v>
      </c>
      <c r="I199" s="221"/>
      <c r="J199" s="246"/>
    </row>
    <row r="200" spans="1:10" x14ac:dyDescent="0.25">
      <c r="A200" s="4" t="s">
        <v>351</v>
      </c>
      <c r="B200" s="4" t="s">
        <v>319</v>
      </c>
      <c r="C200" s="4" t="s">
        <v>71</v>
      </c>
      <c r="H200" s="5">
        <v>1967.22</v>
      </c>
      <c r="I200" s="221"/>
      <c r="J200" s="246"/>
    </row>
    <row r="201" spans="1:10" x14ac:dyDescent="0.25">
      <c r="A201" s="4" t="s">
        <v>351</v>
      </c>
      <c r="B201" s="4" t="s">
        <v>319</v>
      </c>
      <c r="C201" s="4" t="s">
        <v>100</v>
      </c>
      <c r="H201" s="5">
        <v>32127.86</v>
      </c>
      <c r="I201" s="221"/>
      <c r="J201" s="246"/>
    </row>
    <row r="202" spans="1:10" x14ac:dyDescent="0.25">
      <c r="A202" s="4" t="s">
        <v>352</v>
      </c>
      <c r="B202" s="4" t="s">
        <v>319</v>
      </c>
      <c r="C202" s="4" t="s">
        <v>100</v>
      </c>
      <c r="H202" s="5">
        <v>409.22</v>
      </c>
      <c r="I202" s="221"/>
      <c r="J202" s="246"/>
    </row>
    <row r="203" spans="1:10" x14ac:dyDescent="0.25">
      <c r="A203" s="4" t="s">
        <v>352</v>
      </c>
      <c r="B203" s="4" t="s">
        <v>319</v>
      </c>
      <c r="C203" s="4" t="s">
        <v>100</v>
      </c>
      <c r="H203" s="5">
        <v>733.79</v>
      </c>
      <c r="I203" s="221"/>
      <c r="J203" s="246"/>
    </row>
    <row r="204" spans="1:10" x14ac:dyDescent="0.25">
      <c r="A204" s="4" t="s">
        <v>352</v>
      </c>
      <c r="B204" s="4" t="s">
        <v>319</v>
      </c>
      <c r="C204" s="4" t="s">
        <v>100</v>
      </c>
      <c r="H204" s="5">
        <v>1001.45</v>
      </c>
      <c r="I204" s="221"/>
      <c r="J204" s="246"/>
    </row>
    <row r="205" spans="1:10" x14ac:dyDescent="0.25">
      <c r="A205" s="4" t="s">
        <v>352</v>
      </c>
      <c r="B205" s="4" t="s">
        <v>319</v>
      </c>
      <c r="C205" s="4" t="s">
        <v>100</v>
      </c>
      <c r="I205" s="221"/>
      <c r="J205" s="246"/>
    </row>
    <row r="206" spans="1:10" x14ac:dyDescent="0.25">
      <c r="A206" s="4" t="s">
        <v>352</v>
      </c>
      <c r="B206" s="4" t="s">
        <v>319</v>
      </c>
      <c r="C206" s="4" t="s">
        <v>100</v>
      </c>
      <c r="I206" s="221"/>
      <c r="J206" s="246"/>
    </row>
    <row r="207" spans="1:10" x14ac:dyDescent="0.25">
      <c r="A207" s="4" t="s">
        <v>352</v>
      </c>
      <c r="B207" s="4" t="s">
        <v>319</v>
      </c>
      <c r="C207" s="4" t="s">
        <v>100</v>
      </c>
      <c r="I207" s="221"/>
      <c r="J207" s="246"/>
    </row>
    <row r="208" spans="1:10" x14ac:dyDescent="0.25">
      <c r="A208" s="4" t="s">
        <v>352</v>
      </c>
      <c r="B208" s="4" t="s">
        <v>319</v>
      </c>
      <c r="C208" s="4" t="s">
        <v>100</v>
      </c>
      <c r="I208" s="221"/>
      <c r="J208" s="246"/>
    </row>
    <row r="209" spans="1:10" x14ac:dyDescent="0.25">
      <c r="A209" s="4" t="s">
        <v>352</v>
      </c>
      <c r="B209" s="4" t="s">
        <v>319</v>
      </c>
      <c r="C209" s="4" t="s">
        <v>100</v>
      </c>
      <c r="I209" s="221"/>
      <c r="J209" s="246"/>
    </row>
    <row r="210" spans="1:10" x14ac:dyDescent="0.25">
      <c r="A210" s="4" t="s">
        <v>352</v>
      </c>
      <c r="B210" s="4" t="s">
        <v>319</v>
      </c>
      <c r="C210" s="4" t="s">
        <v>100</v>
      </c>
      <c r="I210" s="221"/>
      <c r="J210" s="246"/>
    </row>
    <row r="211" spans="1:10" x14ac:dyDescent="0.25">
      <c r="A211" s="4" t="s">
        <v>352</v>
      </c>
      <c r="B211" s="4" t="s">
        <v>319</v>
      </c>
      <c r="C211" s="4" t="s">
        <v>100</v>
      </c>
      <c r="I211" s="221"/>
      <c r="J211" s="246"/>
    </row>
    <row r="212" spans="1:10" x14ac:dyDescent="0.25">
      <c r="A212" s="4" t="s">
        <v>352</v>
      </c>
      <c r="B212" s="4" t="s">
        <v>319</v>
      </c>
      <c r="C212" s="4" t="s">
        <v>100</v>
      </c>
      <c r="I212" s="221"/>
      <c r="J212" s="246"/>
    </row>
    <row r="213" spans="1:10" x14ac:dyDescent="0.25">
      <c r="A213" s="4" t="s">
        <v>352</v>
      </c>
      <c r="B213" s="4" t="s">
        <v>319</v>
      </c>
      <c r="C213" s="4" t="s">
        <v>100</v>
      </c>
      <c r="I213" s="245">
        <v>13365.25</v>
      </c>
      <c r="J213" s="245">
        <v>3468.64</v>
      </c>
    </row>
    <row r="214" spans="1:10" x14ac:dyDescent="0.25">
      <c r="A214" s="227" t="s">
        <v>352</v>
      </c>
      <c r="B214" s="227" t="s">
        <v>319</v>
      </c>
      <c r="C214" s="227" t="s">
        <v>71</v>
      </c>
      <c r="D214" s="63"/>
      <c r="E214" s="63"/>
      <c r="F214" s="63"/>
      <c r="G214" s="63"/>
      <c r="H214" s="63"/>
      <c r="I214" s="244" t="s">
        <v>452</v>
      </c>
      <c r="J214" s="245">
        <v>22400</v>
      </c>
    </row>
    <row r="215" spans="1:10" x14ac:dyDescent="0.25">
      <c r="A215" s="4" t="s">
        <v>222</v>
      </c>
      <c r="B215" s="4" t="s">
        <v>319</v>
      </c>
      <c r="C215" s="4" t="s">
        <v>100</v>
      </c>
      <c r="H215" s="5">
        <v>714.78</v>
      </c>
      <c r="I215" s="245">
        <v>62377.69</v>
      </c>
      <c r="J215" s="245">
        <v>37333.11</v>
      </c>
    </row>
    <row r="216" spans="1:10" x14ac:dyDescent="0.25">
      <c r="A216" s="4" t="s">
        <v>222</v>
      </c>
      <c r="B216" s="4" t="s">
        <v>319</v>
      </c>
      <c r="C216" s="4" t="s">
        <v>100</v>
      </c>
      <c r="H216" s="5">
        <v>1633.63</v>
      </c>
      <c r="I216" s="221"/>
      <c r="J216" s="246"/>
    </row>
    <row r="217" spans="1:10" x14ac:dyDescent="0.25">
      <c r="A217" s="4" t="s">
        <v>222</v>
      </c>
      <c r="B217" s="4" t="s">
        <v>319</v>
      </c>
      <c r="C217" s="4" t="s">
        <v>100</v>
      </c>
      <c r="H217" s="5">
        <v>3765.72</v>
      </c>
      <c r="I217" s="221"/>
      <c r="J217" s="246"/>
    </row>
    <row r="218" spans="1:10" x14ac:dyDescent="0.25">
      <c r="A218" s="4" t="s">
        <v>222</v>
      </c>
      <c r="B218" s="4" t="s">
        <v>319</v>
      </c>
      <c r="C218" s="4" t="s">
        <v>100</v>
      </c>
      <c r="H218" s="5">
        <v>1047.95</v>
      </c>
      <c r="I218" s="221"/>
      <c r="J218" s="246"/>
    </row>
    <row r="219" spans="1:10" x14ac:dyDescent="0.25">
      <c r="A219" s="4" t="s">
        <v>222</v>
      </c>
      <c r="B219" s="4" t="s">
        <v>319</v>
      </c>
      <c r="C219" s="4" t="s">
        <v>100</v>
      </c>
      <c r="H219" s="5">
        <v>2668.84</v>
      </c>
      <c r="I219" s="221"/>
      <c r="J219" s="246"/>
    </row>
    <row r="220" spans="1:10" x14ac:dyDescent="0.25">
      <c r="A220" s="4" t="s">
        <v>222</v>
      </c>
      <c r="B220" s="4" t="s">
        <v>319</v>
      </c>
      <c r="C220" s="4" t="s">
        <v>100</v>
      </c>
      <c r="I220" s="221"/>
      <c r="J220" s="246"/>
    </row>
    <row r="221" spans="1:10" x14ac:dyDescent="0.25">
      <c r="A221" s="4" t="s">
        <v>222</v>
      </c>
      <c r="B221" s="4" t="s">
        <v>319</v>
      </c>
      <c r="C221" s="4" t="s">
        <v>100</v>
      </c>
      <c r="I221" s="221"/>
      <c r="J221" s="246"/>
    </row>
    <row r="222" spans="1:10" x14ac:dyDescent="0.25">
      <c r="A222" s="4" t="s">
        <v>222</v>
      </c>
      <c r="B222" s="4" t="s">
        <v>319</v>
      </c>
      <c r="C222" s="4" t="s">
        <v>100</v>
      </c>
      <c r="I222" s="221"/>
      <c r="J222" s="246"/>
    </row>
    <row r="223" spans="1:10" x14ac:dyDescent="0.25">
      <c r="A223" s="4" t="s">
        <v>222</v>
      </c>
      <c r="B223" s="4" t="s">
        <v>319</v>
      </c>
      <c r="C223" s="4" t="s">
        <v>100</v>
      </c>
      <c r="I223" s="221"/>
      <c r="J223" s="246"/>
    </row>
    <row r="224" spans="1:10" x14ac:dyDescent="0.25">
      <c r="A224" s="4" t="s">
        <v>222</v>
      </c>
      <c r="B224" s="4" t="s">
        <v>319</v>
      </c>
      <c r="C224" s="4" t="s">
        <v>100</v>
      </c>
      <c r="I224" s="221"/>
      <c r="J224" s="246"/>
    </row>
    <row r="225" spans="1:10" x14ac:dyDescent="0.25">
      <c r="A225" s="4" t="s">
        <v>222</v>
      </c>
      <c r="B225" s="4" t="s">
        <v>319</v>
      </c>
      <c r="C225" s="4" t="s">
        <v>100</v>
      </c>
      <c r="I225" s="221"/>
      <c r="J225" s="246"/>
    </row>
    <row r="226" spans="1:10" x14ac:dyDescent="0.25">
      <c r="A226" s="4" t="s">
        <v>222</v>
      </c>
      <c r="B226" s="4" t="s">
        <v>319</v>
      </c>
      <c r="C226" s="4" t="s">
        <v>100</v>
      </c>
      <c r="I226" s="221"/>
      <c r="J226" s="246"/>
    </row>
    <row r="227" spans="1:10" x14ac:dyDescent="0.25">
      <c r="A227" s="4" t="s">
        <v>222</v>
      </c>
      <c r="B227" s="4" t="s">
        <v>319</v>
      </c>
      <c r="C227" s="4" t="s">
        <v>100</v>
      </c>
      <c r="I227" s="221"/>
      <c r="J227" s="246"/>
    </row>
    <row r="228" spans="1:10" x14ac:dyDescent="0.25">
      <c r="A228" s="4" t="s">
        <v>222</v>
      </c>
      <c r="B228" s="4" t="s">
        <v>319</v>
      </c>
      <c r="C228" s="4" t="s">
        <v>100</v>
      </c>
      <c r="I228" s="221"/>
      <c r="J228" s="246"/>
    </row>
    <row r="229" spans="1:10" x14ac:dyDescent="0.25">
      <c r="A229" s="4" t="s">
        <v>222</v>
      </c>
      <c r="B229" s="4" t="s">
        <v>319</v>
      </c>
      <c r="C229" s="4" t="s">
        <v>100</v>
      </c>
      <c r="I229" s="221"/>
      <c r="J229" s="246"/>
    </row>
    <row r="230" spans="1:10" x14ac:dyDescent="0.25">
      <c r="A230" s="4" t="s">
        <v>222</v>
      </c>
      <c r="B230" s="4" t="s">
        <v>319</v>
      </c>
      <c r="C230" s="4" t="s">
        <v>100</v>
      </c>
      <c r="I230" s="221"/>
      <c r="J230" s="246"/>
    </row>
    <row r="231" spans="1:10" x14ac:dyDescent="0.25">
      <c r="A231" s="4" t="s">
        <v>222</v>
      </c>
      <c r="B231" s="4" t="s">
        <v>319</v>
      </c>
      <c r="C231" s="4" t="s">
        <v>100</v>
      </c>
      <c r="I231" s="221"/>
      <c r="J231" s="246"/>
    </row>
    <row r="232" spans="1:10" x14ac:dyDescent="0.25">
      <c r="A232" s="4" t="s">
        <v>222</v>
      </c>
      <c r="B232" s="4" t="s">
        <v>319</v>
      </c>
      <c r="C232" s="4" t="s">
        <v>100</v>
      </c>
      <c r="I232" s="221"/>
      <c r="J232" s="246"/>
    </row>
    <row r="233" spans="1:10" x14ac:dyDescent="0.25">
      <c r="A233" s="4" t="s">
        <v>222</v>
      </c>
      <c r="B233" s="4" t="s">
        <v>319</v>
      </c>
      <c r="C233" s="4" t="s">
        <v>100</v>
      </c>
      <c r="I233" s="221"/>
      <c r="J233" s="246"/>
    </row>
    <row r="234" spans="1:10" x14ac:dyDescent="0.25">
      <c r="A234" s="4" t="s">
        <v>222</v>
      </c>
      <c r="B234" s="4" t="s">
        <v>319</v>
      </c>
      <c r="C234" s="4" t="s">
        <v>100</v>
      </c>
      <c r="I234" s="221"/>
      <c r="J234" s="246"/>
    </row>
    <row r="235" spans="1:10" x14ac:dyDescent="0.25">
      <c r="A235" s="4" t="s">
        <v>222</v>
      </c>
      <c r="B235" s="4" t="s">
        <v>319</v>
      </c>
      <c r="C235" s="4" t="s">
        <v>100</v>
      </c>
      <c r="I235" s="221"/>
      <c r="J235" s="246"/>
    </row>
    <row r="236" spans="1:10" x14ac:dyDescent="0.25">
      <c r="A236" s="4" t="s">
        <v>222</v>
      </c>
      <c r="B236" s="4" t="s">
        <v>319</v>
      </c>
      <c r="C236" s="4" t="s">
        <v>100</v>
      </c>
      <c r="H236" s="5">
        <v>20132.55</v>
      </c>
      <c r="I236" s="221"/>
      <c r="J236" s="246"/>
    </row>
    <row r="237" spans="1:10" x14ac:dyDescent="0.25">
      <c r="A237" s="4" t="s">
        <v>307</v>
      </c>
      <c r="B237" s="4" t="s">
        <v>319</v>
      </c>
      <c r="C237" s="4" t="s">
        <v>100</v>
      </c>
      <c r="H237" s="5">
        <v>955.03</v>
      </c>
      <c r="I237" s="245">
        <v>47242.15</v>
      </c>
      <c r="J237" s="245">
        <v>14878.23</v>
      </c>
    </row>
    <row r="238" spans="1:10" x14ac:dyDescent="0.25">
      <c r="A238" s="4" t="s">
        <v>307</v>
      </c>
      <c r="B238" s="4" t="s">
        <v>319</v>
      </c>
      <c r="C238" s="4" t="s">
        <v>100</v>
      </c>
      <c r="H238" s="5">
        <v>2186.54</v>
      </c>
      <c r="I238" s="221"/>
      <c r="J238" s="246"/>
    </row>
    <row r="239" spans="1:10" x14ac:dyDescent="0.25">
      <c r="A239" s="4" t="s">
        <v>307</v>
      </c>
      <c r="B239" s="4" t="s">
        <v>319</v>
      </c>
      <c r="C239" s="4" t="s">
        <v>100</v>
      </c>
      <c r="H239" s="5">
        <v>1752.53</v>
      </c>
      <c r="I239" s="221"/>
      <c r="J239" s="246"/>
    </row>
    <row r="240" spans="1:10" x14ac:dyDescent="0.25">
      <c r="A240" s="4" t="s">
        <v>307</v>
      </c>
      <c r="B240" s="4" t="s">
        <v>319</v>
      </c>
      <c r="C240" s="4" t="s">
        <v>100</v>
      </c>
      <c r="I240" s="221"/>
      <c r="J240" s="246"/>
    </row>
    <row r="241" spans="1:10" x14ac:dyDescent="0.25">
      <c r="A241" s="4" t="s">
        <v>307</v>
      </c>
      <c r="B241" s="4" t="s">
        <v>319</v>
      </c>
      <c r="C241" s="4" t="s">
        <v>100</v>
      </c>
      <c r="I241" s="221"/>
      <c r="J241" s="246"/>
    </row>
    <row r="242" spans="1:10" x14ac:dyDescent="0.25">
      <c r="A242" s="4" t="s">
        <v>307</v>
      </c>
      <c r="B242" s="4" t="s">
        <v>319</v>
      </c>
      <c r="C242" s="4" t="s">
        <v>100</v>
      </c>
      <c r="I242" s="221"/>
      <c r="J242" s="246"/>
    </row>
    <row r="243" spans="1:10" x14ac:dyDescent="0.25">
      <c r="A243" s="4" t="s">
        <v>307</v>
      </c>
      <c r="B243" s="4" t="s">
        <v>319</v>
      </c>
      <c r="C243" s="4" t="s">
        <v>100</v>
      </c>
      <c r="I243" s="221"/>
      <c r="J243" s="246"/>
    </row>
    <row r="244" spans="1:10" x14ac:dyDescent="0.25">
      <c r="A244" s="4" t="s">
        <v>307</v>
      </c>
      <c r="B244" s="4" t="s">
        <v>319</v>
      </c>
      <c r="C244" s="4" t="s">
        <v>100</v>
      </c>
      <c r="I244" s="221"/>
      <c r="J244" s="246"/>
    </row>
    <row r="245" spans="1:10" x14ac:dyDescent="0.25">
      <c r="A245" s="4" t="s">
        <v>307</v>
      </c>
      <c r="B245" s="4" t="s">
        <v>319</v>
      </c>
      <c r="C245" s="4" t="s">
        <v>100</v>
      </c>
      <c r="I245" s="221"/>
      <c r="J245" s="246"/>
    </row>
    <row r="246" spans="1:10" x14ac:dyDescent="0.25">
      <c r="A246" s="4" t="s">
        <v>353</v>
      </c>
      <c r="B246" s="4" t="s">
        <v>319</v>
      </c>
      <c r="C246" s="4" t="s">
        <v>100</v>
      </c>
      <c r="H246" s="5">
        <v>32127.86</v>
      </c>
      <c r="I246" s="221"/>
      <c r="J246" s="246"/>
    </row>
    <row r="247" spans="1:10" x14ac:dyDescent="0.25">
      <c r="A247" s="228" t="s">
        <v>458</v>
      </c>
      <c r="B247" s="228" t="s">
        <v>319</v>
      </c>
      <c r="C247" s="228" t="s">
        <v>454</v>
      </c>
      <c r="D247" s="63"/>
      <c r="E247" s="63"/>
      <c r="F247" s="63"/>
      <c r="G247" s="63"/>
      <c r="H247" s="63"/>
      <c r="I247" s="245">
        <v>3097</v>
      </c>
      <c r="J247" s="245">
        <v>1404.37</v>
      </c>
    </row>
    <row r="248" spans="1:10" x14ac:dyDescent="0.25">
      <c r="A248" s="4" t="s">
        <v>87</v>
      </c>
      <c r="B248" s="4" t="s">
        <v>319</v>
      </c>
      <c r="C248" s="4" t="s">
        <v>100</v>
      </c>
      <c r="I248" s="221"/>
      <c r="J248" s="246"/>
    </row>
    <row r="249" spans="1:10" x14ac:dyDescent="0.25">
      <c r="A249" s="4" t="s">
        <v>87</v>
      </c>
      <c r="B249" s="4" t="s">
        <v>319</v>
      </c>
      <c r="C249" s="4" t="s">
        <v>100</v>
      </c>
      <c r="H249" s="5">
        <v>619.78</v>
      </c>
      <c r="I249" s="221"/>
      <c r="J249" s="246"/>
    </row>
    <row r="250" spans="1:10" x14ac:dyDescent="0.25">
      <c r="A250" s="4" t="s">
        <v>87</v>
      </c>
      <c r="B250" s="4" t="s">
        <v>319</v>
      </c>
      <c r="C250" s="4" t="s">
        <v>100</v>
      </c>
      <c r="H250" s="5">
        <v>714.61</v>
      </c>
      <c r="I250" s="221"/>
      <c r="J250" s="246"/>
    </row>
    <row r="251" spans="1:10" x14ac:dyDescent="0.25">
      <c r="A251" s="4" t="s">
        <v>87</v>
      </c>
      <c r="B251" s="4" t="s">
        <v>319</v>
      </c>
      <c r="C251" s="4" t="s">
        <v>100</v>
      </c>
      <c r="H251" s="5">
        <v>956.21</v>
      </c>
      <c r="I251" s="221"/>
      <c r="J251" s="246"/>
    </row>
    <row r="252" spans="1:10" x14ac:dyDescent="0.25">
      <c r="A252" s="4" t="s">
        <v>87</v>
      </c>
      <c r="B252" s="4" t="s">
        <v>319</v>
      </c>
      <c r="C252" s="4" t="s">
        <v>100</v>
      </c>
      <c r="H252" s="5">
        <v>2937.96</v>
      </c>
      <c r="I252" s="221"/>
      <c r="J252" s="246"/>
    </row>
    <row r="253" spans="1:10" x14ac:dyDescent="0.25">
      <c r="A253" s="4" t="s">
        <v>87</v>
      </c>
      <c r="B253" s="4" t="s">
        <v>319</v>
      </c>
      <c r="C253" s="4" t="s">
        <v>100</v>
      </c>
      <c r="H253" s="5">
        <v>883</v>
      </c>
      <c r="I253" s="221"/>
      <c r="J253" s="246"/>
    </row>
    <row r="254" spans="1:10" x14ac:dyDescent="0.25">
      <c r="A254" s="4" t="s">
        <v>87</v>
      </c>
      <c r="B254" s="4" t="s">
        <v>319</v>
      </c>
      <c r="C254" s="4" t="s">
        <v>100</v>
      </c>
      <c r="H254" s="5">
        <v>1155.1500000000001</v>
      </c>
      <c r="I254" s="221"/>
      <c r="J254" s="246"/>
    </row>
    <row r="255" spans="1:10" x14ac:dyDescent="0.25">
      <c r="A255" s="4" t="s">
        <v>87</v>
      </c>
      <c r="B255" s="4" t="s">
        <v>319</v>
      </c>
      <c r="C255" s="4" t="s">
        <v>100</v>
      </c>
      <c r="H255" s="5">
        <v>1015.21</v>
      </c>
      <c r="I255" s="221"/>
      <c r="J255" s="246"/>
    </row>
    <row r="256" spans="1:10" x14ac:dyDescent="0.25">
      <c r="A256" s="4" t="s">
        <v>87</v>
      </c>
      <c r="B256" s="4" t="s">
        <v>319</v>
      </c>
      <c r="C256" s="4" t="s">
        <v>100</v>
      </c>
      <c r="H256" s="5">
        <v>3317.79</v>
      </c>
      <c r="I256" s="221"/>
      <c r="J256" s="246"/>
    </row>
    <row r="257" spans="1:10" x14ac:dyDescent="0.25">
      <c r="A257" s="4" t="s">
        <v>87</v>
      </c>
      <c r="B257" s="4" t="s">
        <v>319</v>
      </c>
      <c r="C257" s="4" t="s">
        <v>100</v>
      </c>
      <c r="H257" s="5">
        <v>1686.53</v>
      </c>
      <c r="I257" s="221"/>
      <c r="J257" s="246"/>
    </row>
    <row r="258" spans="1:10" x14ac:dyDescent="0.25">
      <c r="A258" s="4" t="s">
        <v>87</v>
      </c>
      <c r="B258" s="4" t="s">
        <v>319</v>
      </c>
      <c r="C258" s="4" t="s">
        <v>100</v>
      </c>
      <c r="H258" s="5">
        <v>1343.74</v>
      </c>
      <c r="I258" s="221"/>
      <c r="J258" s="246"/>
    </row>
    <row r="259" spans="1:10" x14ac:dyDescent="0.25">
      <c r="A259" s="4" t="s">
        <v>87</v>
      </c>
      <c r="B259" s="4" t="s">
        <v>319</v>
      </c>
      <c r="C259" s="4" t="s">
        <v>100</v>
      </c>
      <c r="H259" s="5">
        <v>962.19</v>
      </c>
      <c r="I259" s="221"/>
      <c r="J259" s="246"/>
    </row>
    <row r="260" spans="1:10" x14ac:dyDescent="0.25">
      <c r="A260" s="4" t="s">
        <v>87</v>
      </c>
      <c r="B260" s="4" t="s">
        <v>319</v>
      </c>
      <c r="C260" s="4" t="s">
        <v>100</v>
      </c>
      <c r="H260" s="5">
        <v>573.41</v>
      </c>
      <c r="I260" s="221"/>
      <c r="J260" s="246"/>
    </row>
    <row r="261" spans="1:10" x14ac:dyDescent="0.25">
      <c r="A261" s="4" t="s">
        <v>87</v>
      </c>
      <c r="B261" s="4" t="s">
        <v>319</v>
      </c>
      <c r="C261" s="4" t="s">
        <v>100</v>
      </c>
      <c r="H261" s="5">
        <v>1029.32</v>
      </c>
      <c r="I261" s="221"/>
      <c r="J261" s="246"/>
    </row>
    <row r="262" spans="1:10" x14ac:dyDescent="0.25">
      <c r="A262" s="4" t="s">
        <v>87</v>
      </c>
      <c r="B262" s="4" t="s">
        <v>319</v>
      </c>
      <c r="C262" s="4" t="s">
        <v>100</v>
      </c>
      <c r="H262" s="5">
        <v>809.22</v>
      </c>
      <c r="I262" s="221"/>
      <c r="J262" s="246"/>
    </row>
    <row r="263" spans="1:10" x14ac:dyDescent="0.25">
      <c r="A263" s="4" t="s">
        <v>87</v>
      </c>
      <c r="B263" s="4" t="s">
        <v>319</v>
      </c>
      <c r="C263" s="4" t="s">
        <v>100</v>
      </c>
      <c r="H263" s="5">
        <v>2331.2600000000002</v>
      </c>
      <c r="I263" s="221"/>
      <c r="J263" s="246"/>
    </row>
    <row r="264" spans="1:10" x14ac:dyDescent="0.25">
      <c r="A264" s="4" t="s">
        <v>87</v>
      </c>
      <c r="B264" s="4" t="s">
        <v>319</v>
      </c>
      <c r="C264" s="4" t="s">
        <v>100</v>
      </c>
      <c r="H264" s="5">
        <v>2754.49</v>
      </c>
      <c r="I264" s="221"/>
      <c r="J264" s="246"/>
    </row>
    <row r="265" spans="1:10" x14ac:dyDescent="0.25">
      <c r="A265" s="4" t="s">
        <v>87</v>
      </c>
      <c r="B265" s="4" t="s">
        <v>319</v>
      </c>
      <c r="C265" s="4" t="s">
        <v>100</v>
      </c>
      <c r="H265" s="5">
        <v>1902.81</v>
      </c>
      <c r="I265" s="221"/>
      <c r="J265" s="246"/>
    </row>
    <row r="266" spans="1:10" x14ac:dyDescent="0.25">
      <c r="A266" s="4" t="s">
        <v>87</v>
      </c>
      <c r="B266" s="4" t="s">
        <v>319</v>
      </c>
      <c r="C266" s="4" t="s">
        <v>100</v>
      </c>
      <c r="H266" s="5">
        <v>613.64</v>
      </c>
      <c r="I266" s="221"/>
      <c r="J266" s="246"/>
    </row>
    <row r="267" spans="1:10" x14ac:dyDescent="0.25">
      <c r="A267" s="4" t="s">
        <v>87</v>
      </c>
      <c r="B267" s="4" t="s">
        <v>319</v>
      </c>
      <c r="C267" s="4" t="s">
        <v>100</v>
      </c>
      <c r="H267" s="5">
        <v>1046.49</v>
      </c>
      <c r="I267" s="221"/>
      <c r="J267" s="246"/>
    </row>
    <row r="268" spans="1:10" x14ac:dyDescent="0.25">
      <c r="A268" s="4" t="s">
        <v>87</v>
      </c>
      <c r="B268" s="4" t="s">
        <v>319</v>
      </c>
      <c r="C268" s="4" t="s">
        <v>100</v>
      </c>
      <c r="H268" s="5">
        <v>516.99</v>
      </c>
      <c r="I268" s="221"/>
      <c r="J268" s="246"/>
    </row>
    <row r="269" spans="1:10" x14ac:dyDescent="0.25">
      <c r="A269" s="4" t="s">
        <v>87</v>
      </c>
      <c r="B269" s="4" t="s">
        <v>319</v>
      </c>
      <c r="C269" s="4" t="s">
        <v>100</v>
      </c>
      <c r="H269" s="5">
        <v>911.89</v>
      </c>
      <c r="I269" s="221"/>
      <c r="J269" s="246"/>
    </row>
    <row r="270" spans="1:10" x14ac:dyDescent="0.25">
      <c r="A270" s="4" t="s">
        <v>87</v>
      </c>
      <c r="B270" s="4" t="s">
        <v>319</v>
      </c>
      <c r="C270" s="4" t="s">
        <v>100</v>
      </c>
      <c r="H270" s="5">
        <v>884.74</v>
      </c>
      <c r="I270" s="221"/>
      <c r="J270" s="246"/>
    </row>
    <row r="271" spans="1:10" x14ac:dyDescent="0.25">
      <c r="A271" s="4" t="s">
        <v>87</v>
      </c>
      <c r="B271" s="4" t="s">
        <v>319</v>
      </c>
      <c r="C271" s="4" t="s">
        <v>100</v>
      </c>
      <c r="H271" s="5">
        <v>750.65</v>
      </c>
      <c r="I271" s="221"/>
      <c r="J271" s="246"/>
    </row>
    <row r="272" spans="1:10" x14ac:dyDescent="0.25">
      <c r="A272" s="4" t="s">
        <v>87</v>
      </c>
      <c r="B272" s="4" t="s">
        <v>319</v>
      </c>
      <c r="C272" s="4" t="s">
        <v>100</v>
      </c>
      <c r="H272" s="5">
        <v>1043.74</v>
      </c>
      <c r="I272" s="221"/>
      <c r="J272" s="246"/>
    </row>
    <row r="273" spans="1:10" x14ac:dyDescent="0.25">
      <c r="A273" s="4" t="s">
        <v>87</v>
      </c>
      <c r="B273" s="4" t="s">
        <v>319</v>
      </c>
      <c r="C273" s="4" t="s">
        <v>100</v>
      </c>
      <c r="H273" s="5">
        <v>1890.45</v>
      </c>
      <c r="I273" s="221"/>
      <c r="J273" s="246"/>
    </row>
    <row r="274" spans="1:10" x14ac:dyDescent="0.25">
      <c r="A274" s="4" t="s">
        <v>87</v>
      </c>
      <c r="B274" s="4" t="s">
        <v>319</v>
      </c>
      <c r="C274" s="4" t="s">
        <v>100</v>
      </c>
      <c r="H274" s="5">
        <v>1175.3800000000001</v>
      </c>
      <c r="I274" s="221"/>
      <c r="J274" s="246"/>
    </row>
    <row r="275" spans="1:10" x14ac:dyDescent="0.25">
      <c r="A275" s="4" t="s">
        <v>87</v>
      </c>
      <c r="B275" s="4" t="s">
        <v>319</v>
      </c>
      <c r="C275" s="4" t="s">
        <v>100</v>
      </c>
      <c r="H275" s="5">
        <v>1787.51</v>
      </c>
      <c r="I275" s="221"/>
      <c r="J275" s="246"/>
    </row>
    <row r="276" spans="1:10" x14ac:dyDescent="0.25">
      <c r="A276" s="4" t="s">
        <v>87</v>
      </c>
      <c r="B276" s="4" t="s">
        <v>319</v>
      </c>
      <c r="C276" s="4" t="s">
        <v>100</v>
      </c>
      <c r="H276" s="5">
        <v>770.78</v>
      </c>
      <c r="I276" s="221"/>
      <c r="J276" s="246"/>
    </row>
    <row r="277" spans="1:10" x14ac:dyDescent="0.25">
      <c r="A277" s="4" t="s">
        <v>87</v>
      </c>
      <c r="B277" s="4" t="s">
        <v>319</v>
      </c>
      <c r="C277" s="4" t="s">
        <v>100</v>
      </c>
      <c r="H277" s="5">
        <v>702.9</v>
      </c>
      <c r="I277" s="221"/>
      <c r="J277" s="246"/>
    </row>
    <row r="278" spans="1:10" x14ac:dyDescent="0.25">
      <c r="A278" s="4" t="s">
        <v>87</v>
      </c>
      <c r="B278" s="4" t="s">
        <v>319</v>
      </c>
      <c r="C278" s="4" t="s">
        <v>100</v>
      </c>
      <c r="H278" s="5">
        <v>2405.27</v>
      </c>
      <c r="I278" s="221"/>
      <c r="J278" s="246"/>
    </row>
    <row r="279" spans="1:10" x14ac:dyDescent="0.25">
      <c r="A279" s="4" t="s">
        <v>87</v>
      </c>
      <c r="B279" s="4" t="s">
        <v>319</v>
      </c>
      <c r="C279" s="4" t="s">
        <v>100</v>
      </c>
      <c r="H279" s="5">
        <v>1133.7</v>
      </c>
      <c r="I279" s="221"/>
      <c r="J279" s="246"/>
    </row>
    <row r="280" spans="1:10" x14ac:dyDescent="0.25">
      <c r="A280" s="4" t="s">
        <v>87</v>
      </c>
      <c r="B280" s="4" t="s">
        <v>319</v>
      </c>
      <c r="C280" s="4" t="s">
        <v>100</v>
      </c>
      <c r="H280" s="5">
        <v>887.57</v>
      </c>
      <c r="I280" s="221"/>
      <c r="J280" s="246"/>
    </row>
    <row r="281" spans="1:10" x14ac:dyDescent="0.25">
      <c r="A281" s="4" t="s">
        <v>87</v>
      </c>
      <c r="B281" s="4" t="s">
        <v>319</v>
      </c>
      <c r="C281" s="4" t="s">
        <v>100</v>
      </c>
      <c r="H281" s="5">
        <v>504.49</v>
      </c>
      <c r="I281" s="221"/>
      <c r="J281" s="246"/>
    </row>
    <row r="282" spans="1:10" x14ac:dyDescent="0.25">
      <c r="A282" s="4" t="s">
        <v>87</v>
      </c>
      <c r="B282" s="4" t="s">
        <v>319</v>
      </c>
      <c r="C282" s="4" t="s">
        <v>100</v>
      </c>
      <c r="H282" s="5">
        <v>1593.83</v>
      </c>
      <c r="I282" s="221"/>
      <c r="J282" s="246"/>
    </row>
    <row r="283" spans="1:10" x14ac:dyDescent="0.25">
      <c r="A283" s="4" t="s">
        <v>87</v>
      </c>
      <c r="B283" s="4" t="s">
        <v>319</v>
      </c>
      <c r="C283" s="4" t="s">
        <v>100</v>
      </c>
      <c r="H283" s="5">
        <v>1270.94</v>
      </c>
      <c r="I283" s="221"/>
      <c r="J283" s="246"/>
    </row>
    <row r="284" spans="1:10" x14ac:dyDescent="0.25">
      <c r="A284" s="4" t="s">
        <v>87</v>
      </c>
      <c r="B284" s="4" t="s">
        <v>319</v>
      </c>
      <c r="C284" s="4" t="s">
        <v>100</v>
      </c>
      <c r="H284" s="5">
        <v>841.23</v>
      </c>
      <c r="I284" s="221"/>
      <c r="J284" s="246"/>
    </row>
    <row r="285" spans="1:10" x14ac:dyDescent="0.25">
      <c r="A285" s="4" t="s">
        <v>87</v>
      </c>
      <c r="B285" s="4" t="s">
        <v>319</v>
      </c>
      <c r="C285" s="4" t="s">
        <v>100</v>
      </c>
      <c r="H285" s="5">
        <v>717.15</v>
      </c>
      <c r="I285" s="221"/>
      <c r="J285" s="246"/>
    </row>
    <row r="286" spans="1:10" x14ac:dyDescent="0.25">
      <c r="A286" s="4" t="s">
        <v>87</v>
      </c>
      <c r="B286" s="4" t="s">
        <v>319</v>
      </c>
      <c r="C286" s="4" t="s">
        <v>100</v>
      </c>
      <c r="H286" s="5">
        <v>1504.51</v>
      </c>
      <c r="I286" s="221"/>
      <c r="J286" s="246"/>
    </row>
    <row r="287" spans="1:10" x14ac:dyDescent="0.25">
      <c r="A287" s="4" t="s">
        <v>87</v>
      </c>
      <c r="B287" s="4" t="s">
        <v>319</v>
      </c>
      <c r="C287" s="4" t="s">
        <v>100</v>
      </c>
      <c r="H287" s="5">
        <v>1013.88</v>
      </c>
      <c r="I287" s="221"/>
      <c r="J287" s="246"/>
    </row>
    <row r="288" spans="1:10" x14ac:dyDescent="0.25">
      <c r="A288" s="4" t="s">
        <v>87</v>
      </c>
      <c r="B288" s="4" t="s">
        <v>319</v>
      </c>
      <c r="C288" s="4" t="s">
        <v>100</v>
      </c>
      <c r="H288" s="5">
        <v>1676.43</v>
      </c>
      <c r="I288" s="221"/>
      <c r="J288" s="246"/>
    </row>
    <row r="289" spans="1:10" x14ac:dyDescent="0.25">
      <c r="A289" s="4" t="s">
        <v>87</v>
      </c>
      <c r="B289" s="4" t="s">
        <v>319</v>
      </c>
      <c r="C289" s="4" t="s">
        <v>100</v>
      </c>
      <c r="I289" s="245">
        <v>473433.35</v>
      </c>
      <c r="J289" s="245">
        <v>288709.02</v>
      </c>
    </row>
    <row r="290" spans="1:10" x14ac:dyDescent="0.25">
      <c r="A290" s="4" t="s">
        <v>87</v>
      </c>
      <c r="B290" s="4" t="s">
        <v>319</v>
      </c>
      <c r="C290" s="4" t="s">
        <v>327</v>
      </c>
      <c r="H290" s="5">
        <v>1212</v>
      </c>
      <c r="I290" s="245">
        <v>14112</v>
      </c>
      <c r="J290" s="245">
        <v>1368</v>
      </c>
    </row>
    <row r="291" spans="1:10" x14ac:dyDescent="0.25">
      <c r="A291" s="4" t="s">
        <v>87</v>
      </c>
      <c r="B291" s="4" t="s">
        <v>319</v>
      </c>
      <c r="C291" s="4" t="s">
        <v>327</v>
      </c>
      <c r="H291" s="5">
        <v>1200</v>
      </c>
      <c r="I291" s="221"/>
      <c r="J291" s="246"/>
    </row>
    <row r="292" spans="1:10" x14ac:dyDescent="0.25">
      <c r="A292" s="4" t="s">
        <v>87</v>
      </c>
      <c r="B292" s="4" t="s">
        <v>319</v>
      </c>
      <c r="C292" s="4" t="s">
        <v>327</v>
      </c>
      <c r="H292" s="5">
        <v>1356</v>
      </c>
      <c r="I292" s="221"/>
      <c r="J292" s="246"/>
    </row>
    <row r="293" spans="1:10" x14ac:dyDescent="0.25">
      <c r="A293" s="4" t="s">
        <v>87</v>
      </c>
      <c r="B293" s="4" t="s">
        <v>319</v>
      </c>
      <c r="C293" s="4" t="s">
        <v>327</v>
      </c>
      <c r="H293" s="5">
        <v>2968</v>
      </c>
      <c r="I293" s="221"/>
      <c r="J293" s="246"/>
    </row>
    <row r="294" spans="1:10" x14ac:dyDescent="0.25">
      <c r="A294" s="4" t="s">
        <v>87</v>
      </c>
      <c r="B294" s="4" t="s">
        <v>319</v>
      </c>
      <c r="C294" s="4" t="s">
        <v>100</v>
      </c>
      <c r="H294" s="5">
        <v>39170.699999999997</v>
      </c>
      <c r="I294" s="221"/>
      <c r="J294" s="246"/>
    </row>
    <row r="295" spans="1:10" x14ac:dyDescent="0.25">
      <c r="A295" s="4" t="s">
        <v>87</v>
      </c>
      <c r="B295" s="4" t="s">
        <v>319</v>
      </c>
      <c r="C295" s="4" t="s">
        <v>100</v>
      </c>
      <c r="H295" s="5">
        <v>96753.13</v>
      </c>
      <c r="I295" s="221"/>
      <c r="J295" s="246"/>
    </row>
    <row r="296" spans="1:10" x14ac:dyDescent="0.25">
      <c r="A296" s="4" t="s">
        <v>87</v>
      </c>
      <c r="B296" s="4" t="s">
        <v>319</v>
      </c>
      <c r="C296" s="4" t="s">
        <v>100</v>
      </c>
      <c r="H296" s="5">
        <v>137787.37</v>
      </c>
      <c r="I296" s="221"/>
      <c r="J296" s="246"/>
    </row>
    <row r="297" spans="1:10" x14ac:dyDescent="0.25">
      <c r="A297" s="4" t="s">
        <v>87</v>
      </c>
      <c r="B297" s="4" t="s">
        <v>319</v>
      </c>
      <c r="C297" s="4" t="s">
        <v>100</v>
      </c>
      <c r="H297" s="5">
        <v>165911.07999999999</v>
      </c>
      <c r="I297" s="221"/>
      <c r="J297" s="246"/>
    </row>
    <row r="298" spans="1:10" x14ac:dyDescent="0.25">
      <c r="A298" s="4" t="s">
        <v>87</v>
      </c>
      <c r="B298" s="4" t="s">
        <v>319</v>
      </c>
      <c r="C298" s="4" t="s">
        <v>100</v>
      </c>
      <c r="H298" s="5">
        <v>191.7</v>
      </c>
      <c r="I298" s="221"/>
      <c r="J298" s="246"/>
    </row>
    <row r="299" spans="1:10" x14ac:dyDescent="0.25">
      <c r="A299" s="4" t="s">
        <v>87</v>
      </c>
      <c r="B299" s="4" t="s">
        <v>319</v>
      </c>
      <c r="C299" s="4" t="s">
        <v>100</v>
      </c>
      <c r="H299" s="5">
        <v>179098.08</v>
      </c>
      <c r="I299" s="221"/>
      <c r="J299" s="246"/>
    </row>
    <row r="300" spans="1:10" x14ac:dyDescent="0.25">
      <c r="A300" s="229" t="s">
        <v>459</v>
      </c>
      <c r="B300" s="229" t="s">
        <v>319</v>
      </c>
      <c r="C300" s="229" t="s">
        <v>454</v>
      </c>
      <c r="D300" s="63"/>
      <c r="E300" s="63"/>
      <c r="F300" s="63"/>
      <c r="G300" s="63"/>
      <c r="H300" s="63"/>
      <c r="I300" s="245">
        <v>105295.21</v>
      </c>
      <c r="J300" s="244" t="s">
        <v>452</v>
      </c>
    </row>
    <row r="301" spans="1:10" x14ac:dyDescent="0.25">
      <c r="A301" s="229" t="s">
        <v>460</v>
      </c>
      <c r="B301" s="229" t="s">
        <v>319</v>
      </c>
      <c r="C301" s="229" t="s">
        <v>454</v>
      </c>
      <c r="D301" s="63"/>
      <c r="E301" s="63"/>
      <c r="F301" s="63"/>
      <c r="G301" s="63"/>
      <c r="H301" s="63"/>
      <c r="I301" s="245">
        <v>163448.76999999999</v>
      </c>
      <c r="J301" s="244" t="s">
        <v>452</v>
      </c>
    </row>
    <row r="302" spans="1:10" x14ac:dyDescent="0.25">
      <c r="A302" s="229" t="s">
        <v>461</v>
      </c>
      <c r="B302" s="229" t="s">
        <v>319</v>
      </c>
      <c r="C302" s="229" t="s">
        <v>454</v>
      </c>
      <c r="D302" s="63"/>
      <c r="E302" s="63"/>
      <c r="F302" s="63"/>
      <c r="G302" s="63"/>
      <c r="H302" s="63"/>
      <c r="I302" s="245">
        <v>211786.76</v>
      </c>
      <c r="J302" s="244" t="s">
        <v>452</v>
      </c>
    </row>
    <row r="303" spans="1:10" x14ac:dyDescent="0.25">
      <c r="A303" s="4" t="s">
        <v>356</v>
      </c>
      <c r="B303" s="4" t="s">
        <v>319</v>
      </c>
      <c r="C303" s="4" t="s">
        <v>71</v>
      </c>
      <c r="H303" s="5">
        <v>18666.669999999998</v>
      </c>
      <c r="I303" s="245">
        <v>12391.67</v>
      </c>
      <c r="J303" s="244" t="s">
        <v>452</v>
      </c>
    </row>
    <row r="304" spans="1:10" x14ac:dyDescent="0.25">
      <c r="A304" s="4" t="s">
        <v>356</v>
      </c>
      <c r="B304" s="4" t="s">
        <v>319</v>
      </c>
      <c r="C304" s="4" t="s">
        <v>71</v>
      </c>
      <c r="H304" s="5">
        <v>0</v>
      </c>
      <c r="I304" s="245">
        <v>31058.34</v>
      </c>
      <c r="J304" s="244" t="s">
        <v>452</v>
      </c>
    </row>
    <row r="305" spans="1:10" x14ac:dyDescent="0.25">
      <c r="A305" s="4" t="s">
        <v>356</v>
      </c>
      <c r="B305" s="4" t="s">
        <v>319</v>
      </c>
      <c r="C305" s="4" t="s">
        <v>71</v>
      </c>
      <c r="H305" s="5">
        <v>0</v>
      </c>
      <c r="I305" s="245">
        <v>8941.66</v>
      </c>
      <c r="J305" s="244" t="s">
        <v>452</v>
      </c>
    </row>
    <row r="306" spans="1:10" x14ac:dyDescent="0.25">
      <c r="A306" s="230" t="s">
        <v>356</v>
      </c>
      <c r="B306" s="230" t="s">
        <v>319</v>
      </c>
      <c r="C306" s="230" t="s">
        <v>71</v>
      </c>
      <c r="D306" s="63"/>
      <c r="E306" s="63"/>
      <c r="F306" s="63"/>
      <c r="G306" s="63"/>
      <c r="H306" s="63"/>
      <c r="I306" s="245">
        <v>8941.66</v>
      </c>
      <c r="J306" s="244" t="s">
        <v>452</v>
      </c>
    </row>
    <row r="307" spans="1:10" x14ac:dyDescent="0.25">
      <c r="A307" s="4" t="s">
        <v>357</v>
      </c>
      <c r="B307" s="4" t="s">
        <v>319</v>
      </c>
      <c r="C307" s="4" t="s">
        <v>71</v>
      </c>
      <c r="H307" s="5">
        <v>4737.05</v>
      </c>
      <c r="I307" s="245">
        <v>17888.87</v>
      </c>
      <c r="J307" s="244" t="s">
        <v>452</v>
      </c>
    </row>
    <row r="308" spans="1:10" x14ac:dyDescent="0.25">
      <c r="A308" s="4" t="s">
        <v>88</v>
      </c>
      <c r="B308" s="4" t="s">
        <v>319</v>
      </c>
      <c r="C308" s="4" t="s">
        <v>100</v>
      </c>
      <c r="H308" s="5">
        <v>2374.91</v>
      </c>
      <c r="I308" s="245">
        <v>149007.54</v>
      </c>
      <c r="J308" s="245">
        <v>24639.66</v>
      </c>
    </row>
    <row r="309" spans="1:10" x14ac:dyDescent="0.25">
      <c r="A309" s="4" t="s">
        <v>88</v>
      </c>
      <c r="B309" s="4" t="s">
        <v>319</v>
      </c>
      <c r="C309" s="4" t="s">
        <v>100</v>
      </c>
      <c r="H309" s="5">
        <v>141654.59</v>
      </c>
      <c r="I309" s="221"/>
      <c r="J309" s="246"/>
    </row>
    <row r="310" spans="1:10" x14ac:dyDescent="0.25">
      <c r="A310" s="4" t="s">
        <v>114</v>
      </c>
      <c r="B310" s="4" t="s">
        <v>319</v>
      </c>
      <c r="C310" s="4" t="s">
        <v>100</v>
      </c>
      <c r="H310" s="5">
        <v>1187.26</v>
      </c>
      <c r="I310" s="221"/>
      <c r="J310" s="246"/>
    </row>
    <row r="311" spans="1:10" x14ac:dyDescent="0.25">
      <c r="A311" s="4" t="s">
        <v>114</v>
      </c>
      <c r="B311" s="4" t="s">
        <v>319</v>
      </c>
      <c r="C311" s="4" t="s">
        <v>100</v>
      </c>
      <c r="H311" s="5">
        <v>141880.5</v>
      </c>
      <c r="I311" s="245">
        <v>143491.62</v>
      </c>
      <c r="J311" s="245">
        <v>3680.3</v>
      </c>
    </row>
    <row r="312" spans="1:10" x14ac:dyDescent="0.25">
      <c r="A312" s="4" t="s">
        <v>358</v>
      </c>
      <c r="B312" s="4" t="s">
        <v>319</v>
      </c>
      <c r="C312" s="4" t="s">
        <v>71</v>
      </c>
      <c r="H312" s="5">
        <v>10049.85</v>
      </c>
      <c r="I312" s="221"/>
      <c r="J312" s="246"/>
    </row>
    <row r="313" spans="1:10" x14ac:dyDescent="0.25">
      <c r="A313" s="4" t="s">
        <v>358</v>
      </c>
      <c r="B313" s="4" t="s">
        <v>319</v>
      </c>
      <c r="C313" s="4" t="s">
        <v>71</v>
      </c>
      <c r="H313" s="5">
        <v>7472.68</v>
      </c>
      <c r="I313" s="221"/>
      <c r="J313" s="246"/>
    </row>
    <row r="314" spans="1:10" x14ac:dyDescent="0.25">
      <c r="A314" s="4" t="s">
        <v>359</v>
      </c>
      <c r="B314" s="4" t="s">
        <v>319</v>
      </c>
      <c r="C314" s="4" t="s">
        <v>162</v>
      </c>
      <c r="H314" s="5">
        <v>2383</v>
      </c>
      <c r="I314" s="221"/>
      <c r="J314" s="246"/>
    </row>
    <row r="315" spans="1:10" x14ac:dyDescent="0.25">
      <c r="A315" s="4" t="s">
        <v>359</v>
      </c>
      <c r="B315" s="4" t="s">
        <v>319</v>
      </c>
      <c r="C315" s="4" t="s">
        <v>162</v>
      </c>
      <c r="H315" s="5">
        <v>32340</v>
      </c>
      <c r="I315" s="245">
        <v>36260</v>
      </c>
      <c r="J315" s="244" t="s">
        <v>452</v>
      </c>
    </row>
    <row r="316" spans="1:10" x14ac:dyDescent="0.25">
      <c r="A316" s="4" t="s">
        <v>359</v>
      </c>
      <c r="B316" s="4" t="s">
        <v>319</v>
      </c>
      <c r="C316" s="4" t="s">
        <v>162</v>
      </c>
      <c r="I316" s="244" t="s">
        <v>452</v>
      </c>
      <c r="J316" s="245">
        <v>29400</v>
      </c>
    </row>
    <row r="317" spans="1:10" x14ac:dyDescent="0.25">
      <c r="A317" s="4" t="s">
        <v>360</v>
      </c>
      <c r="B317" s="4" t="s">
        <v>319</v>
      </c>
      <c r="C317" s="4" t="s">
        <v>100</v>
      </c>
      <c r="H317" s="5">
        <v>4837.2299999999996</v>
      </c>
      <c r="I317" s="245">
        <v>4666.83</v>
      </c>
      <c r="J317" s="244" t="s">
        <v>452</v>
      </c>
    </row>
    <row r="318" spans="1:10" x14ac:dyDescent="0.25">
      <c r="A318" s="4" t="s">
        <v>44</v>
      </c>
      <c r="B318" s="4" t="s">
        <v>319</v>
      </c>
      <c r="C318" s="4" t="s">
        <v>148</v>
      </c>
      <c r="H318" s="5">
        <v>9518.98</v>
      </c>
      <c r="I318" s="221"/>
      <c r="J318" s="246"/>
    </row>
    <row r="319" spans="1:10" x14ac:dyDescent="0.25">
      <c r="A319" s="4" t="s">
        <v>361</v>
      </c>
      <c r="B319" s="4" t="s">
        <v>319</v>
      </c>
      <c r="C319" s="4" t="s">
        <v>162</v>
      </c>
      <c r="H319" s="5">
        <v>14700</v>
      </c>
      <c r="I319" s="221"/>
      <c r="J319" s="246"/>
    </row>
    <row r="320" spans="1:10" x14ac:dyDescent="0.25">
      <c r="A320" s="4" t="s">
        <v>361</v>
      </c>
      <c r="B320" s="4" t="s">
        <v>319</v>
      </c>
      <c r="C320" s="4" t="s">
        <v>162</v>
      </c>
      <c r="H320" s="5">
        <v>27720</v>
      </c>
      <c r="I320" s="221"/>
      <c r="J320" s="246"/>
    </row>
    <row r="321" spans="1:10" x14ac:dyDescent="0.25">
      <c r="A321" s="4" t="s">
        <v>362</v>
      </c>
      <c r="B321" s="4" t="s">
        <v>319</v>
      </c>
      <c r="C321" s="4" t="s">
        <v>162</v>
      </c>
      <c r="H321" s="5">
        <v>17150</v>
      </c>
      <c r="I321" s="221"/>
      <c r="J321" s="246"/>
    </row>
    <row r="322" spans="1:10" x14ac:dyDescent="0.25">
      <c r="A322" s="4" t="s">
        <v>365</v>
      </c>
      <c r="B322" s="4" t="s">
        <v>319</v>
      </c>
      <c r="C322" s="4" t="s">
        <v>71</v>
      </c>
      <c r="H322" s="5">
        <v>-34192.120000000003</v>
      </c>
      <c r="I322" s="221"/>
      <c r="J322" s="246"/>
    </row>
    <row r="323" spans="1:10" x14ac:dyDescent="0.25">
      <c r="A323" s="4" t="s">
        <v>365</v>
      </c>
      <c r="B323" s="4" t="s">
        <v>319</v>
      </c>
      <c r="C323" s="4" t="s">
        <v>71</v>
      </c>
      <c r="H323" s="5">
        <v>427.16</v>
      </c>
      <c r="I323" s="221"/>
      <c r="J323" s="246"/>
    </row>
    <row r="324" spans="1:10" x14ac:dyDescent="0.25">
      <c r="A324" s="4" t="s">
        <v>365</v>
      </c>
      <c r="B324" s="4" t="s">
        <v>319</v>
      </c>
      <c r="C324" s="4" t="s">
        <v>71</v>
      </c>
      <c r="H324" s="5">
        <v>4400.87</v>
      </c>
      <c r="I324" s="221"/>
      <c r="J324" s="246"/>
    </row>
    <row r="325" spans="1:10" x14ac:dyDescent="0.25">
      <c r="A325" s="4" t="s">
        <v>365</v>
      </c>
      <c r="B325" s="4" t="s">
        <v>319</v>
      </c>
      <c r="C325" s="4" t="s">
        <v>71</v>
      </c>
      <c r="H325" s="5">
        <v>-50957.08</v>
      </c>
      <c r="I325" s="221"/>
      <c r="J325" s="246"/>
    </row>
    <row r="326" spans="1:10" x14ac:dyDescent="0.25">
      <c r="A326" s="4" t="s">
        <v>45</v>
      </c>
      <c r="B326" s="4" t="s">
        <v>319</v>
      </c>
      <c r="C326" s="4" t="s">
        <v>100</v>
      </c>
      <c r="H326" s="5">
        <v>10013.75</v>
      </c>
      <c r="I326" s="221"/>
      <c r="J326" s="246"/>
    </row>
    <row r="327" spans="1:10" x14ac:dyDescent="0.25">
      <c r="A327" s="4" t="s">
        <v>45</v>
      </c>
      <c r="B327" s="4" t="s">
        <v>319</v>
      </c>
      <c r="C327" s="4" t="s">
        <v>100</v>
      </c>
      <c r="H327" s="5">
        <v>14000</v>
      </c>
      <c r="I327" s="221"/>
      <c r="J327" s="246"/>
    </row>
    <row r="328" spans="1:10" x14ac:dyDescent="0.25">
      <c r="A328" s="4" t="s">
        <v>45</v>
      </c>
      <c r="B328" s="4" t="s">
        <v>319</v>
      </c>
      <c r="C328" s="4" t="s">
        <v>100</v>
      </c>
      <c r="H328" s="5">
        <v>14701.89</v>
      </c>
      <c r="I328" s="221"/>
      <c r="J328" s="246"/>
    </row>
    <row r="329" spans="1:10" x14ac:dyDescent="0.25">
      <c r="A329" s="4" t="s">
        <v>45</v>
      </c>
      <c r="B329" s="4" t="s">
        <v>319</v>
      </c>
      <c r="C329" s="4" t="s">
        <v>100</v>
      </c>
      <c r="H329" s="5">
        <v>371.51</v>
      </c>
      <c r="I329" s="221"/>
      <c r="J329" s="246"/>
    </row>
    <row r="330" spans="1:10" x14ac:dyDescent="0.25">
      <c r="A330" s="4" t="s">
        <v>45</v>
      </c>
      <c r="B330" s="4" t="s">
        <v>319</v>
      </c>
      <c r="C330" s="4" t="s">
        <v>100</v>
      </c>
      <c r="H330" s="5">
        <v>34655.81</v>
      </c>
      <c r="I330" s="221"/>
      <c r="J330" s="246"/>
    </row>
    <row r="331" spans="1:10" x14ac:dyDescent="0.25">
      <c r="A331" s="4" t="s">
        <v>45</v>
      </c>
      <c r="B331" s="4" t="s">
        <v>319</v>
      </c>
      <c r="C331" s="4" t="s">
        <v>100</v>
      </c>
      <c r="H331" s="5">
        <v>76940.210000000006</v>
      </c>
      <c r="I331" s="221"/>
      <c r="J331" s="246"/>
    </row>
    <row r="332" spans="1:10" x14ac:dyDescent="0.25">
      <c r="A332" s="4" t="s">
        <v>45</v>
      </c>
      <c r="B332" s="4" t="s">
        <v>319</v>
      </c>
      <c r="C332" s="4" t="s">
        <v>100</v>
      </c>
      <c r="H332" s="5">
        <v>30131.75</v>
      </c>
      <c r="I332" s="221"/>
      <c r="J332" s="246"/>
    </row>
    <row r="333" spans="1:10" x14ac:dyDescent="0.25">
      <c r="A333" s="4" t="s">
        <v>45</v>
      </c>
      <c r="B333" s="4" t="s">
        <v>319</v>
      </c>
      <c r="C333" s="4" t="s">
        <v>100</v>
      </c>
      <c r="H333" s="5">
        <v>45272.03</v>
      </c>
      <c r="I333" s="221"/>
      <c r="J333" s="246"/>
    </row>
    <row r="334" spans="1:10" x14ac:dyDescent="0.25">
      <c r="A334" s="4" t="s">
        <v>45</v>
      </c>
      <c r="B334" s="4" t="s">
        <v>319</v>
      </c>
      <c r="C334" s="4" t="s">
        <v>100</v>
      </c>
      <c r="I334" s="245">
        <v>473105.69000000006</v>
      </c>
      <c r="J334" s="245">
        <v>134676.87</v>
      </c>
    </row>
    <row r="335" spans="1:10" x14ac:dyDescent="0.25">
      <c r="A335" s="4" t="s">
        <v>45</v>
      </c>
      <c r="B335" s="4" t="s">
        <v>319</v>
      </c>
      <c r="C335" s="4" t="s">
        <v>366</v>
      </c>
      <c r="H335" s="5">
        <v>500</v>
      </c>
      <c r="I335" s="221"/>
      <c r="J335" s="246"/>
    </row>
    <row r="336" spans="1:10" x14ac:dyDescent="0.25">
      <c r="A336" s="4" t="s">
        <v>45</v>
      </c>
      <c r="B336" s="4" t="s">
        <v>319</v>
      </c>
      <c r="C336" s="4" t="s">
        <v>366</v>
      </c>
      <c r="H336" s="5">
        <v>500</v>
      </c>
      <c r="I336" s="221"/>
      <c r="J336" s="246"/>
    </row>
    <row r="337" spans="1:10" x14ac:dyDescent="0.25">
      <c r="A337" s="4" t="s">
        <v>45</v>
      </c>
      <c r="B337" s="4" t="s">
        <v>319</v>
      </c>
      <c r="C337" s="4" t="s">
        <v>366</v>
      </c>
      <c r="H337" s="5">
        <v>500</v>
      </c>
      <c r="I337" s="221"/>
      <c r="J337" s="246"/>
    </row>
    <row r="338" spans="1:10" x14ac:dyDescent="0.25">
      <c r="A338" s="4" t="s">
        <v>45</v>
      </c>
      <c r="B338" s="4" t="s">
        <v>319</v>
      </c>
      <c r="C338" s="4" t="s">
        <v>366</v>
      </c>
      <c r="H338" s="5">
        <v>500</v>
      </c>
      <c r="I338" s="221"/>
      <c r="J338" s="246"/>
    </row>
    <row r="339" spans="1:10" x14ac:dyDescent="0.25">
      <c r="A339" s="4" t="s">
        <v>45</v>
      </c>
      <c r="B339" s="4" t="s">
        <v>319</v>
      </c>
      <c r="C339" s="4" t="s">
        <v>366</v>
      </c>
      <c r="H339" s="5">
        <v>500</v>
      </c>
      <c r="I339" s="221"/>
      <c r="J339" s="246"/>
    </row>
    <row r="340" spans="1:10" x14ac:dyDescent="0.25">
      <c r="A340" s="4" t="s">
        <v>45</v>
      </c>
      <c r="B340" s="4" t="s">
        <v>319</v>
      </c>
      <c r="C340" s="4" t="s">
        <v>366</v>
      </c>
      <c r="H340" s="5">
        <v>500</v>
      </c>
      <c r="I340" s="221"/>
      <c r="J340" s="246"/>
    </row>
    <row r="341" spans="1:10" x14ac:dyDescent="0.25">
      <c r="A341" s="4" t="s">
        <v>45</v>
      </c>
      <c r="B341" s="4" t="s">
        <v>319</v>
      </c>
      <c r="C341" s="4" t="s">
        <v>366</v>
      </c>
      <c r="H341" s="5">
        <v>500</v>
      </c>
      <c r="I341" s="221"/>
      <c r="J341" s="246"/>
    </row>
    <row r="342" spans="1:10" x14ac:dyDescent="0.25">
      <c r="A342" s="4" t="s">
        <v>45</v>
      </c>
      <c r="B342" s="4" t="s">
        <v>319</v>
      </c>
      <c r="C342" s="4" t="s">
        <v>366</v>
      </c>
      <c r="H342" s="5">
        <v>500</v>
      </c>
      <c r="I342" s="221"/>
      <c r="J342" s="246"/>
    </row>
    <row r="343" spans="1:10" x14ac:dyDescent="0.25">
      <c r="A343" s="4" t="s">
        <v>45</v>
      </c>
      <c r="B343" s="4" t="s">
        <v>319</v>
      </c>
      <c r="C343" s="4" t="s">
        <v>366</v>
      </c>
      <c r="H343" s="5">
        <v>500</v>
      </c>
      <c r="I343" s="221"/>
      <c r="J343" s="246"/>
    </row>
    <row r="344" spans="1:10" x14ac:dyDescent="0.25">
      <c r="A344" s="4" t="s">
        <v>45</v>
      </c>
      <c r="B344" s="4" t="s">
        <v>319</v>
      </c>
      <c r="C344" s="4" t="s">
        <v>366</v>
      </c>
      <c r="H344" s="5">
        <v>500</v>
      </c>
      <c r="I344" s="221"/>
      <c r="J344" s="246"/>
    </row>
    <row r="345" spans="1:10" x14ac:dyDescent="0.25">
      <c r="A345" s="4" t="s">
        <v>45</v>
      </c>
      <c r="B345" s="4" t="s">
        <v>319</v>
      </c>
      <c r="C345" s="4" t="s">
        <v>366</v>
      </c>
      <c r="H345" s="5">
        <v>500</v>
      </c>
      <c r="I345" s="221"/>
      <c r="J345" s="246"/>
    </row>
    <row r="346" spans="1:10" x14ac:dyDescent="0.25">
      <c r="A346" s="4" t="s">
        <v>45</v>
      </c>
      <c r="B346" s="4" t="s">
        <v>319</v>
      </c>
      <c r="C346" s="4" t="s">
        <v>366</v>
      </c>
      <c r="H346" s="5">
        <v>500</v>
      </c>
      <c r="I346" s="221"/>
      <c r="J346" s="246"/>
    </row>
    <row r="347" spans="1:10" x14ac:dyDescent="0.25">
      <c r="A347" s="4" t="s">
        <v>45</v>
      </c>
      <c r="B347" s="4" t="s">
        <v>319</v>
      </c>
      <c r="C347" s="4" t="s">
        <v>366</v>
      </c>
      <c r="H347" s="5">
        <v>500</v>
      </c>
      <c r="I347" s="221"/>
      <c r="J347" s="246"/>
    </row>
    <row r="348" spans="1:10" x14ac:dyDescent="0.25">
      <c r="A348" s="4" t="s">
        <v>45</v>
      </c>
      <c r="B348" s="4" t="s">
        <v>319</v>
      </c>
      <c r="C348" s="4" t="s">
        <v>366</v>
      </c>
      <c r="H348" s="5">
        <v>500</v>
      </c>
      <c r="I348" s="221"/>
      <c r="J348" s="246"/>
    </row>
    <row r="349" spans="1:10" x14ac:dyDescent="0.25">
      <c r="A349" s="4" t="s">
        <v>45</v>
      </c>
      <c r="B349" s="4" t="s">
        <v>319</v>
      </c>
      <c r="C349" s="4" t="s">
        <v>366</v>
      </c>
      <c r="H349" s="5">
        <v>500</v>
      </c>
      <c r="I349" s="221"/>
      <c r="J349" s="246"/>
    </row>
    <row r="350" spans="1:10" x14ac:dyDescent="0.25">
      <c r="A350" s="4" t="s">
        <v>45</v>
      </c>
      <c r="B350" s="4" t="s">
        <v>319</v>
      </c>
      <c r="C350" s="4" t="s">
        <v>366</v>
      </c>
      <c r="H350" s="5">
        <v>500</v>
      </c>
      <c r="I350" s="221"/>
      <c r="J350" s="246"/>
    </row>
    <row r="351" spans="1:10" x14ac:dyDescent="0.25">
      <c r="A351" s="4" t="s">
        <v>45</v>
      </c>
      <c r="B351" s="4" t="s">
        <v>319</v>
      </c>
      <c r="C351" s="4" t="s">
        <v>366</v>
      </c>
      <c r="H351" s="5">
        <v>500</v>
      </c>
      <c r="I351" s="221"/>
      <c r="J351" s="246"/>
    </row>
    <row r="352" spans="1:10" x14ac:dyDescent="0.25">
      <c r="A352" s="4" t="s">
        <v>45</v>
      </c>
      <c r="B352" s="4" t="s">
        <v>319</v>
      </c>
      <c r="C352" s="4" t="s">
        <v>366</v>
      </c>
      <c r="H352" s="5">
        <v>500</v>
      </c>
      <c r="I352" s="221"/>
      <c r="J352" s="246"/>
    </row>
    <row r="353" spans="1:10" x14ac:dyDescent="0.25">
      <c r="A353" s="4" t="s">
        <v>45</v>
      </c>
      <c r="B353" s="4" t="s">
        <v>319</v>
      </c>
      <c r="C353" s="4" t="s">
        <v>366</v>
      </c>
      <c r="H353" s="5">
        <v>500</v>
      </c>
      <c r="I353" s="221"/>
      <c r="J353" s="246"/>
    </row>
    <row r="354" spans="1:10" x14ac:dyDescent="0.25">
      <c r="A354" s="4" t="s">
        <v>45</v>
      </c>
      <c r="B354" s="4" t="s">
        <v>319</v>
      </c>
      <c r="C354" s="4" t="s">
        <v>366</v>
      </c>
      <c r="H354" s="5">
        <v>500</v>
      </c>
      <c r="I354" s="221"/>
      <c r="J354" s="246"/>
    </row>
    <row r="355" spans="1:10" x14ac:dyDescent="0.25">
      <c r="A355" s="4" t="s">
        <v>45</v>
      </c>
      <c r="B355" s="4" t="s">
        <v>319</v>
      </c>
      <c r="C355" s="4" t="s">
        <v>366</v>
      </c>
      <c r="H355" s="5">
        <v>500</v>
      </c>
      <c r="I355" s="221"/>
      <c r="J355" s="246"/>
    </row>
    <row r="356" spans="1:10" x14ac:dyDescent="0.25">
      <c r="A356" s="4" t="s">
        <v>45</v>
      </c>
      <c r="B356" s="4" t="s">
        <v>319</v>
      </c>
      <c r="C356" s="4" t="s">
        <v>366</v>
      </c>
      <c r="H356" s="5">
        <v>750</v>
      </c>
      <c r="I356" s="221"/>
      <c r="J356" s="246"/>
    </row>
    <row r="357" spans="1:10" x14ac:dyDescent="0.25">
      <c r="A357" s="4" t="s">
        <v>45</v>
      </c>
      <c r="B357" s="4" t="s">
        <v>319</v>
      </c>
      <c r="C357" s="4" t="s">
        <v>366</v>
      </c>
      <c r="H357" s="5">
        <v>500</v>
      </c>
      <c r="I357" s="221"/>
      <c r="J357" s="246"/>
    </row>
    <row r="358" spans="1:10" x14ac:dyDescent="0.25">
      <c r="A358" s="4" t="s">
        <v>45</v>
      </c>
      <c r="B358" s="4" t="s">
        <v>319</v>
      </c>
      <c r="C358" s="4" t="s">
        <v>366</v>
      </c>
      <c r="H358" s="5">
        <v>500</v>
      </c>
      <c r="I358" s="221"/>
      <c r="J358" s="246"/>
    </row>
    <row r="359" spans="1:10" x14ac:dyDescent="0.25">
      <c r="A359" s="4" t="s">
        <v>45</v>
      </c>
      <c r="B359" s="4" t="s">
        <v>319</v>
      </c>
      <c r="C359" s="4" t="s">
        <v>366</v>
      </c>
      <c r="H359" s="5">
        <v>500</v>
      </c>
      <c r="I359" s="221"/>
      <c r="J359" s="246"/>
    </row>
    <row r="360" spans="1:10" x14ac:dyDescent="0.25">
      <c r="A360" s="4" t="s">
        <v>45</v>
      </c>
      <c r="B360" s="4" t="s">
        <v>319</v>
      </c>
      <c r="C360" s="4" t="s">
        <v>366</v>
      </c>
      <c r="H360" s="5">
        <v>500</v>
      </c>
      <c r="I360" s="221"/>
      <c r="J360" s="246"/>
    </row>
    <row r="361" spans="1:10" x14ac:dyDescent="0.25">
      <c r="A361" s="4" t="s">
        <v>45</v>
      </c>
      <c r="B361" s="4" t="s">
        <v>319</v>
      </c>
      <c r="C361" s="4" t="s">
        <v>366</v>
      </c>
      <c r="H361" s="5">
        <v>500</v>
      </c>
      <c r="I361" s="221"/>
      <c r="J361" s="246"/>
    </row>
    <row r="362" spans="1:10" x14ac:dyDescent="0.25">
      <c r="A362" s="4" t="s">
        <v>45</v>
      </c>
      <c r="B362" s="4" t="s">
        <v>319</v>
      </c>
      <c r="C362" s="4" t="s">
        <v>366</v>
      </c>
      <c r="H362" s="5">
        <v>500</v>
      </c>
      <c r="I362" s="221"/>
      <c r="J362" s="246"/>
    </row>
    <row r="363" spans="1:10" x14ac:dyDescent="0.25">
      <c r="A363" s="4" t="s">
        <v>45</v>
      </c>
      <c r="B363" s="4" t="s">
        <v>319</v>
      </c>
      <c r="C363" s="4" t="s">
        <v>366</v>
      </c>
      <c r="H363" s="5">
        <v>500</v>
      </c>
      <c r="I363" s="221"/>
      <c r="J363" s="246"/>
    </row>
    <row r="364" spans="1:10" x14ac:dyDescent="0.25">
      <c r="A364" s="4" t="s">
        <v>45</v>
      </c>
      <c r="B364" s="4" t="s">
        <v>319</v>
      </c>
      <c r="C364" s="4" t="s">
        <v>366</v>
      </c>
      <c r="H364" s="5">
        <v>500</v>
      </c>
      <c r="I364" s="221"/>
      <c r="J364" s="246"/>
    </row>
    <row r="365" spans="1:10" x14ac:dyDescent="0.25">
      <c r="A365" s="4" t="s">
        <v>45</v>
      </c>
      <c r="B365" s="4" t="s">
        <v>319</v>
      </c>
      <c r="C365" s="4" t="s">
        <v>366</v>
      </c>
      <c r="H365" s="5">
        <v>500</v>
      </c>
      <c r="I365" s="221"/>
      <c r="J365" s="246"/>
    </row>
    <row r="366" spans="1:10" x14ac:dyDescent="0.25">
      <c r="A366" s="4" t="s">
        <v>45</v>
      </c>
      <c r="B366" s="4" t="s">
        <v>319</v>
      </c>
      <c r="C366" s="4" t="s">
        <v>366</v>
      </c>
      <c r="H366" s="5">
        <v>500</v>
      </c>
      <c r="I366" s="221"/>
      <c r="J366" s="246"/>
    </row>
    <row r="367" spans="1:10" x14ac:dyDescent="0.25">
      <c r="A367" s="4" t="s">
        <v>45</v>
      </c>
      <c r="B367" s="4" t="s">
        <v>319</v>
      </c>
      <c r="C367" s="4" t="s">
        <v>366</v>
      </c>
      <c r="H367" s="5">
        <v>500</v>
      </c>
      <c r="I367" s="221"/>
      <c r="J367" s="246"/>
    </row>
    <row r="368" spans="1:10" x14ac:dyDescent="0.25">
      <c r="A368" s="4" t="s">
        <v>45</v>
      </c>
      <c r="B368" s="4" t="s">
        <v>319</v>
      </c>
      <c r="C368" s="4" t="s">
        <v>366</v>
      </c>
      <c r="H368" s="5">
        <v>500</v>
      </c>
      <c r="I368" s="221"/>
      <c r="J368" s="246"/>
    </row>
    <row r="369" spans="1:10" x14ac:dyDescent="0.25">
      <c r="A369" s="4" t="s">
        <v>45</v>
      </c>
      <c r="B369" s="4" t="s">
        <v>319</v>
      </c>
      <c r="C369" s="4" t="s">
        <v>366</v>
      </c>
      <c r="H369" s="5">
        <v>500</v>
      </c>
      <c r="I369" s="221"/>
      <c r="J369" s="246"/>
    </row>
    <row r="370" spans="1:10" x14ac:dyDescent="0.25">
      <c r="A370" s="4" t="s">
        <v>45</v>
      </c>
      <c r="B370" s="4" t="s">
        <v>319</v>
      </c>
      <c r="C370" s="4" t="s">
        <v>366</v>
      </c>
      <c r="H370" s="5">
        <v>500</v>
      </c>
      <c r="I370" s="221"/>
      <c r="J370" s="246"/>
    </row>
    <row r="371" spans="1:10" x14ac:dyDescent="0.25">
      <c r="A371" s="4" t="s">
        <v>45</v>
      </c>
      <c r="B371" s="4" t="s">
        <v>319</v>
      </c>
      <c r="C371" s="4" t="s">
        <v>366</v>
      </c>
      <c r="H371" s="5">
        <v>500</v>
      </c>
      <c r="I371" s="221"/>
      <c r="J371" s="246"/>
    </row>
    <row r="372" spans="1:10" x14ac:dyDescent="0.25">
      <c r="A372" s="4" t="s">
        <v>45</v>
      </c>
      <c r="B372" s="4" t="s">
        <v>319</v>
      </c>
      <c r="C372" s="4" t="s">
        <v>366</v>
      </c>
      <c r="H372" s="5">
        <v>500</v>
      </c>
      <c r="I372" s="221"/>
      <c r="J372" s="246"/>
    </row>
    <row r="373" spans="1:10" x14ac:dyDescent="0.25">
      <c r="A373" s="4" t="s">
        <v>45</v>
      </c>
      <c r="B373" s="4" t="s">
        <v>319</v>
      </c>
      <c r="C373" s="4" t="s">
        <v>366</v>
      </c>
      <c r="H373" s="5">
        <v>500</v>
      </c>
      <c r="I373" s="221"/>
      <c r="J373" s="246"/>
    </row>
    <row r="374" spans="1:10" x14ac:dyDescent="0.25">
      <c r="A374" s="4" t="s">
        <v>45</v>
      </c>
      <c r="B374" s="4" t="s">
        <v>319</v>
      </c>
      <c r="C374" s="4" t="s">
        <v>366</v>
      </c>
      <c r="H374" s="5">
        <v>500</v>
      </c>
      <c r="I374" s="221"/>
      <c r="J374" s="246"/>
    </row>
    <row r="375" spans="1:10" x14ac:dyDescent="0.25">
      <c r="A375" s="4" t="s">
        <v>45</v>
      </c>
      <c r="B375" s="4" t="s">
        <v>319</v>
      </c>
      <c r="C375" s="4" t="s">
        <v>366</v>
      </c>
      <c r="H375" s="5">
        <v>500</v>
      </c>
      <c r="I375" s="221"/>
      <c r="J375" s="246"/>
    </row>
    <row r="376" spans="1:10" x14ac:dyDescent="0.25">
      <c r="A376" s="4" t="s">
        <v>45</v>
      </c>
      <c r="B376" s="4" t="s">
        <v>319</v>
      </c>
      <c r="C376" s="4" t="s">
        <v>366</v>
      </c>
      <c r="H376" s="5">
        <v>500</v>
      </c>
      <c r="I376" s="221"/>
      <c r="J376" s="246"/>
    </row>
    <row r="377" spans="1:10" x14ac:dyDescent="0.25">
      <c r="A377" s="4" t="s">
        <v>45</v>
      </c>
      <c r="B377" s="4" t="s">
        <v>319</v>
      </c>
      <c r="C377" s="4" t="s">
        <v>366</v>
      </c>
      <c r="H377" s="5">
        <v>500</v>
      </c>
      <c r="I377" s="221"/>
      <c r="J377" s="246"/>
    </row>
    <row r="378" spans="1:10" x14ac:dyDescent="0.25">
      <c r="A378" s="4" t="s">
        <v>45</v>
      </c>
      <c r="B378" s="4" t="s">
        <v>319</v>
      </c>
      <c r="C378" s="4" t="s">
        <v>366</v>
      </c>
      <c r="H378" s="5">
        <v>500</v>
      </c>
      <c r="I378" s="221"/>
      <c r="J378" s="246"/>
    </row>
    <row r="379" spans="1:10" x14ac:dyDescent="0.25">
      <c r="A379" s="4" t="s">
        <v>45</v>
      </c>
      <c r="B379" s="4" t="s">
        <v>319</v>
      </c>
      <c r="C379" s="4" t="s">
        <v>366</v>
      </c>
      <c r="H379" s="5">
        <v>500</v>
      </c>
      <c r="I379" s="221"/>
      <c r="J379" s="246"/>
    </row>
    <row r="380" spans="1:10" x14ac:dyDescent="0.25">
      <c r="A380" s="4" t="s">
        <v>45</v>
      </c>
      <c r="B380" s="4" t="s">
        <v>319</v>
      </c>
      <c r="C380" s="4" t="s">
        <v>366</v>
      </c>
      <c r="H380" s="5">
        <v>500</v>
      </c>
      <c r="I380" s="221"/>
      <c r="J380" s="246"/>
    </row>
    <row r="381" spans="1:10" x14ac:dyDescent="0.25">
      <c r="A381" s="4" t="s">
        <v>45</v>
      </c>
      <c r="B381" s="4" t="s">
        <v>319</v>
      </c>
      <c r="C381" s="4" t="s">
        <v>366</v>
      </c>
      <c r="H381" s="5">
        <v>500</v>
      </c>
      <c r="I381" s="221"/>
      <c r="J381" s="246"/>
    </row>
    <row r="382" spans="1:10" x14ac:dyDescent="0.25">
      <c r="A382" s="4" t="s">
        <v>45</v>
      </c>
      <c r="B382" s="4" t="s">
        <v>319</v>
      </c>
      <c r="C382" s="4" t="s">
        <v>366</v>
      </c>
      <c r="H382" s="5">
        <v>500</v>
      </c>
      <c r="I382" s="221"/>
      <c r="J382" s="246"/>
    </row>
    <row r="383" spans="1:10" x14ac:dyDescent="0.25">
      <c r="A383" s="4" t="s">
        <v>45</v>
      </c>
      <c r="B383" s="4" t="s">
        <v>319</v>
      </c>
      <c r="C383" s="4" t="s">
        <v>366</v>
      </c>
      <c r="H383" s="5">
        <v>500</v>
      </c>
      <c r="I383" s="221"/>
      <c r="J383" s="246"/>
    </row>
    <row r="384" spans="1:10" x14ac:dyDescent="0.25">
      <c r="A384" s="4" t="s">
        <v>45</v>
      </c>
      <c r="B384" s="4" t="s">
        <v>319</v>
      </c>
      <c r="C384" s="4" t="s">
        <v>366</v>
      </c>
      <c r="H384" s="5">
        <v>500</v>
      </c>
      <c r="I384" s="221"/>
      <c r="J384" s="246"/>
    </row>
    <row r="385" spans="1:10" x14ac:dyDescent="0.25">
      <c r="A385" s="4" t="s">
        <v>45</v>
      </c>
      <c r="B385" s="4" t="s">
        <v>319</v>
      </c>
      <c r="C385" s="4" t="s">
        <v>366</v>
      </c>
      <c r="H385" s="5">
        <v>500</v>
      </c>
      <c r="I385" s="221"/>
      <c r="J385" s="246"/>
    </row>
    <row r="386" spans="1:10" x14ac:dyDescent="0.25">
      <c r="A386" s="4" t="s">
        <v>45</v>
      </c>
      <c r="B386" s="4" t="s">
        <v>319</v>
      </c>
      <c r="C386" s="4" t="s">
        <v>366</v>
      </c>
      <c r="H386" s="5">
        <v>500</v>
      </c>
      <c r="I386" s="221"/>
      <c r="J386" s="246"/>
    </row>
    <row r="387" spans="1:10" x14ac:dyDescent="0.25">
      <c r="A387" s="4" t="s">
        <v>45</v>
      </c>
      <c r="B387" s="4" t="s">
        <v>319</v>
      </c>
      <c r="C387" s="4" t="s">
        <v>366</v>
      </c>
      <c r="H387" s="5">
        <v>500</v>
      </c>
      <c r="I387" s="221"/>
      <c r="J387" s="246"/>
    </row>
    <row r="388" spans="1:10" x14ac:dyDescent="0.25">
      <c r="A388" s="4" t="s">
        <v>45</v>
      </c>
      <c r="B388" s="4" t="s">
        <v>319</v>
      </c>
      <c r="C388" s="4" t="s">
        <v>366</v>
      </c>
      <c r="H388" s="5">
        <v>500</v>
      </c>
      <c r="I388" s="221"/>
      <c r="J388" s="246"/>
    </row>
    <row r="389" spans="1:10" x14ac:dyDescent="0.25">
      <c r="A389" s="4" t="s">
        <v>45</v>
      </c>
      <c r="B389" s="4" t="s">
        <v>319</v>
      </c>
      <c r="C389" s="4" t="s">
        <v>366</v>
      </c>
      <c r="H389" s="5">
        <v>500</v>
      </c>
      <c r="I389" s="221"/>
      <c r="J389" s="246"/>
    </row>
    <row r="390" spans="1:10" x14ac:dyDescent="0.25">
      <c r="A390" s="4" t="s">
        <v>45</v>
      </c>
      <c r="B390" s="4" t="s">
        <v>319</v>
      </c>
      <c r="C390" s="4" t="s">
        <v>366</v>
      </c>
      <c r="H390" s="5">
        <v>500</v>
      </c>
      <c r="I390" s="221"/>
      <c r="J390" s="246"/>
    </row>
    <row r="391" spans="1:10" x14ac:dyDescent="0.25">
      <c r="A391" s="4" t="s">
        <v>45</v>
      </c>
      <c r="B391" s="4" t="s">
        <v>319</v>
      </c>
      <c r="C391" s="4" t="s">
        <v>366</v>
      </c>
      <c r="H391" s="5">
        <v>500</v>
      </c>
      <c r="I391" s="221"/>
      <c r="J391" s="246"/>
    </row>
    <row r="392" spans="1:10" x14ac:dyDescent="0.25">
      <c r="A392" s="4" t="s">
        <v>45</v>
      </c>
      <c r="B392" s="4" t="s">
        <v>319</v>
      </c>
      <c r="C392" s="4" t="s">
        <v>366</v>
      </c>
      <c r="H392" s="5">
        <v>500</v>
      </c>
      <c r="I392" s="221"/>
      <c r="J392" s="246"/>
    </row>
    <row r="393" spans="1:10" x14ac:dyDescent="0.25">
      <c r="A393" s="4" t="s">
        <v>45</v>
      </c>
      <c r="B393" s="4" t="s">
        <v>319</v>
      </c>
      <c r="C393" s="4" t="s">
        <v>366</v>
      </c>
      <c r="H393" s="5">
        <v>500</v>
      </c>
      <c r="I393" s="221"/>
      <c r="J393" s="246"/>
    </row>
    <row r="394" spans="1:10" x14ac:dyDescent="0.25">
      <c r="A394" s="4" t="s">
        <v>45</v>
      </c>
      <c r="B394" s="4" t="s">
        <v>319</v>
      </c>
      <c r="C394" s="4" t="s">
        <v>366</v>
      </c>
      <c r="H394" s="5">
        <v>500</v>
      </c>
      <c r="I394" s="221"/>
      <c r="J394" s="246"/>
    </row>
    <row r="395" spans="1:10" x14ac:dyDescent="0.25">
      <c r="A395" s="4" t="s">
        <v>45</v>
      </c>
      <c r="B395" s="4" t="s">
        <v>319</v>
      </c>
      <c r="C395" s="4" t="s">
        <v>366</v>
      </c>
      <c r="H395" s="5">
        <v>500</v>
      </c>
      <c r="I395" s="221"/>
      <c r="J395" s="246"/>
    </row>
    <row r="396" spans="1:10" x14ac:dyDescent="0.25">
      <c r="A396" s="4" t="s">
        <v>45</v>
      </c>
      <c r="B396" s="4" t="s">
        <v>319</v>
      </c>
      <c r="C396" s="4" t="s">
        <v>366</v>
      </c>
      <c r="H396" s="5">
        <v>500</v>
      </c>
      <c r="I396" s="221"/>
      <c r="J396" s="246"/>
    </row>
    <row r="397" spans="1:10" x14ac:dyDescent="0.25">
      <c r="A397" s="4" t="s">
        <v>45</v>
      </c>
      <c r="B397" s="4" t="s">
        <v>319</v>
      </c>
      <c r="C397" s="4" t="s">
        <v>366</v>
      </c>
      <c r="H397" s="5">
        <v>500</v>
      </c>
      <c r="I397" s="221"/>
      <c r="J397" s="246"/>
    </row>
    <row r="398" spans="1:10" x14ac:dyDescent="0.25">
      <c r="A398" s="4" t="s">
        <v>45</v>
      </c>
      <c r="B398" s="4" t="s">
        <v>319</v>
      </c>
      <c r="C398" s="4" t="s">
        <v>366</v>
      </c>
      <c r="H398" s="5">
        <v>500</v>
      </c>
      <c r="I398" s="221"/>
      <c r="J398" s="246"/>
    </row>
    <row r="399" spans="1:10" x14ac:dyDescent="0.25">
      <c r="A399" s="4" t="s">
        <v>45</v>
      </c>
      <c r="B399" s="4" t="s">
        <v>319</v>
      </c>
      <c r="C399" s="4" t="s">
        <v>366</v>
      </c>
      <c r="H399" s="5">
        <v>500</v>
      </c>
      <c r="I399" s="221"/>
      <c r="J399" s="246"/>
    </row>
    <row r="400" spans="1:10" x14ac:dyDescent="0.25">
      <c r="A400" s="4" t="s">
        <v>45</v>
      </c>
      <c r="B400" s="4" t="s">
        <v>319</v>
      </c>
      <c r="C400" s="4" t="s">
        <v>366</v>
      </c>
      <c r="H400" s="5">
        <v>500</v>
      </c>
      <c r="I400" s="221"/>
      <c r="J400" s="246"/>
    </row>
    <row r="401" spans="1:10" x14ac:dyDescent="0.25">
      <c r="A401" s="4" t="s">
        <v>45</v>
      </c>
      <c r="B401" s="4" t="s">
        <v>319</v>
      </c>
      <c r="C401" s="4" t="s">
        <v>366</v>
      </c>
      <c r="H401" s="5">
        <v>500</v>
      </c>
      <c r="I401" s="221"/>
      <c r="J401" s="246"/>
    </row>
    <row r="402" spans="1:10" x14ac:dyDescent="0.25">
      <c r="A402" s="4" t="s">
        <v>45</v>
      </c>
      <c r="B402" s="4" t="s">
        <v>319</v>
      </c>
      <c r="C402" s="4" t="s">
        <v>366</v>
      </c>
      <c r="H402" s="5">
        <v>500</v>
      </c>
      <c r="I402" s="221"/>
      <c r="J402" s="246"/>
    </row>
    <row r="403" spans="1:10" x14ac:dyDescent="0.25">
      <c r="A403" s="4" t="s">
        <v>45</v>
      </c>
      <c r="B403" s="4" t="s">
        <v>319</v>
      </c>
      <c r="C403" s="4" t="s">
        <v>366</v>
      </c>
      <c r="H403" s="5">
        <v>500</v>
      </c>
      <c r="I403" s="221"/>
      <c r="J403" s="246"/>
    </row>
    <row r="404" spans="1:10" x14ac:dyDescent="0.25">
      <c r="A404" s="4" t="s">
        <v>45</v>
      </c>
      <c r="B404" s="4" t="s">
        <v>319</v>
      </c>
      <c r="C404" s="4" t="s">
        <v>366</v>
      </c>
      <c r="H404" s="5">
        <v>500</v>
      </c>
      <c r="I404" s="221"/>
      <c r="J404" s="246"/>
    </row>
    <row r="405" spans="1:10" x14ac:dyDescent="0.25">
      <c r="A405" s="4" t="s">
        <v>45</v>
      </c>
      <c r="B405" s="4" t="s">
        <v>319</v>
      </c>
      <c r="C405" s="4" t="s">
        <v>366</v>
      </c>
      <c r="H405" s="5">
        <v>500</v>
      </c>
      <c r="I405" s="245">
        <v>51750</v>
      </c>
      <c r="J405" s="245">
        <v>15500</v>
      </c>
    </row>
    <row r="406" spans="1:10" x14ac:dyDescent="0.25">
      <c r="A406" s="4" t="s">
        <v>45</v>
      </c>
      <c r="B406" s="4" t="s">
        <v>319</v>
      </c>
      <c r="C406" s="4" t="s">
        <v>100</v>
      </c>
      <c r="H406" s="5">
        <v>19688.66</v>
      </c>
      <c r="I406" s="221"/>
      <c r="J406" s="246"/>
    </row>
    <row r="407" spans="1:10" x14ac:dyDescent="0.25">
      <c r="A407" s="4" t="s">
        <v>45</v>
      </c>
      <c r="B407" s="4" t="s">
        <v>319</v>
      </c>
      <c r="C407" s="4" t="s">
        <v>71</v>
      </c>
      <c r="H407" s="5">
        <v>91291.199999999997</v>
      </c>
      <c r="I407" s="245">
        <v>6240</v>
      </c>
      <c r="J407" s="244" t="s">
        <v>452</v>
      </c>
    </row>
    <row r="408" spans="1:10" x14ac:dyDescent="0.25">
      <c r="A408" s="4" t="s">
        <v>45</v>
      </c>
      <c r="B408" s="4" t="s">
        <v>319</v>
      </c>
      <c r="C408" s="4" t="s">
        <v>71</v>
      </c>
      <c r="H408" s="5">
        <v>0</v>
      </c>
      <c r="I408" s="245">
        <v>9360</v>
      </c>
      <c r="J408" s="244" t="s">
        <v>452</v>
      </c>
    </row>
    <row r="409" spans="1:10" x14ac:dyDescent="0.25">
      <c r="A409" s="4" t="s">
        <v>45</v>
      </c>
      <c r="B409" s="4" t="s">
        <v>319</v>
      </c>
      <c r="C409" s="4" t="s">
        <v>71</v>
      </c>
      <c r="H409" s="5">
        <v>0</v>
      </c>
      <c r="I409" s="245">
        <v>60218.18</v>
      </c>
      <c r="J409" s="244" t="s">
        <v>452</v>
      </c>
    </row>
    <row r="410" spans="1:10" x14ac:dyDescent="0.25">
      <c r="A410" s="4" t="s">
        <v>45</v>
      </c>
      <c r="B410" s="4" t="s">
        <v>319</v>
      </c>
      <c r="C410" s="4" t="s">
        <v>71</v>
      </c>
      <c r="H410" s="5">
        <v>0</v>
      </c>
      <c r="I410" s="245">
        <v>44681.67</v>
      </c>
      <c r="J410" s="244" t="s">
        <v>452</v>
      </c>
    </row>
    <row r="411" spans="1:10" x14ac:dyDescent="0.25">
      <c r="A411" s="4" t="s">
        <v>45</v>
      </c>
      <c r="B411" s="4" t="s">
        <v>319</v>
      </c>
      <c r="C411" s="4" t="s">
        <v>71</v>
      </c>
      <c r="H411" s="5">
        <v>0</v>
      </c>
      <c r="I411" s="245">
        <v>17640</v>
      </c>
      <c r="J411" s="244" t="s">
        <v>452</v>
      </c>
    </row>
    <row r="412" spans="1:10" x14ac:dyDescent="0.25">
      <c r="A412" s="4" t="s">
        <v>45</v>
      </c>
      <c r="B412" s="4" t="s">
        <v>319</v>
      </c>
      <c r="C412" s="4" t="s">
        <v>71</v>
      </c>
      <c r="H412" s="5">
        <v>-5635.79</v>
      </c>
      <c r="I412" s="245">
        <v>17640</v>
      </c>
      <c r="J412" s="244" t="s">
        <v>452</v>
      </c>
    </row>
    <row r="413" spans="1:10" x14ac:dyDescent="0.25">
      <c r="A413" s="4" t="s">
        <v>45</v>
      </c>
      <c r="B413" s="4" t="s">
        <v>319</v>
      </c>
      <c r="C413" s="4" t="s">
        <v>71</v>
      </c>
      <c r="H413" s="5">
        <v>-136225.73000000001</v>
      </c>
      <c r="I413" s="245">
        <v>14877.53</v>
      </c>
      <c r="J413" s="244" t="s">
        <v>452</v>
      </c>
    </row>
    <row r="414" spans="1:10" x14ac:dyDescent="0.25">
      <c r="A414" s="4" t="s">
        <v>45</v>
      </c>
      <c r="B414" s="4" t="s">
        <v>319</v>
      </c>
      <c r="C414" s="4" t="s">
        <v>71</v>
      </c>
      <c r="H414" s="5">
        <v>-27895.02</v>
      </c>
      <c r="I414" s="245">
        <v>22316.3</v>
      </c>
      <c r="J414" s="244" t="s">
        <v>452</v>
      </c>
    </row>
    <row r="415" spans="1:10" x14ac:dyDescent="0.25">
      <c r="A415" s="4" t="s">
        <v>45</v>
      </c>
      <c r="B415" s="4" t="s">
        <v>319</v>
      </c>
      <c r="C415" s="4" t="s">
        <v>71</v>
      </c>
      <c r="H415" s="5">
        <v>-79430.289999999994</v>
      </c>
      <c r="I415" s="244" t="s">
        <v>452</v>
      </c>
      <c r="J415" s="245">
        <v>19315.43</v>
      </c>
    </row>
    <row r="416" spans="1:10" x14ac:dyDescent="0.25">
      <c r="A416" s="4" t="s">
        <v>45</v>
      </c>
      <c r="B416" s="4" t="s">
        <v>319</v>
      </c>
      <c r="C416" s="4" t="s">
        <v>71</v>
      </c>
      <c r="H416" s="5">
        <v>136225.73000000001</v>
      </c>
      <c r="I416" s="244" t="s">
        <v>452</v>
      </c>
      <c r="J416" s="245">
        <v>14199.83</v>
      </c>
    </row>
    <row r="417" spans="1:10" x14ac:dyDescent="0.25">
      <c r="A417" s="4" t="s">
        <v>45</v>
      </c>
      <c r="B417" s="4" t="s">
        <v>319</v>
      </c>
      <c r="C417" s="4" t="s">
        <v>71</v>
      </c>
      <c r="H417" s="5">
        <v>-2038.05</v>
      </c>
      <c r="I417" s="244" t="s">
        <v>452</v>
      </c>
      <c r="J417" s="245">
        <v>11769.36</v>
      </c>
    </row>
    <row r="418" spans="1:10" x14ac:dyDescent="0.25">
      <c r="A418" s="4" t="s">
        <v>82</v>
      </c>
      <c r="B418" s="4" t="s">
        <v>319</v>
      </c>
      <c r="C418" s="4" t="s">
        <v>366</v>
      </c>
      <c r="H418" s="5">
        <v>500</v>
      </c>
      <c r="I418" s="221"/>
      <c r="J418" s="246"/>
    </row>
    <row r="419" spans="1:10" x14ac:dyDescent="0.25">
      <c r="A419" s="4" t="s">
        <v>367</v>
      </c>
      <c r="B419" s="4" t="s">
        <v>319</v>
      </c>
      <c r="C419" s="4" t="s">
        <v>366</v>
      </c>
      <c r="H419" s="5">
        <v>500</v>
      </c>
      <c r="I419" s="221"/>
      <c r="J419" s="246"/>
    </row>
    <row r="420" spans="1:10" x14ac:dyDescent="0.25">
      <c r="A420" s="4" t="s">
        <v>367</v>
      </c>
      <c r="B420" s="4" t="s">
        <v>319</v>
      </c>
      <c r="C420" s="4" t="s">
        <v>366</v>
      </c>
      <c r="H420" s="5">
        <v>500</v>
      </c>
      <c r="I420" s="221"/>
      <c r="J420" s="246"/>
    </row>
    <row r="421" spans="1:10" x14ac:dyDescent="0.25">
      <c r="A421" s="4" t="s">
        <v>367</v>
      </c>
      <c r="B421" s="4" t="s">
        <v>319</v>
      </c>
      <c r="C421" s="4" t="s">
        <v>366</v>
      </c>
      <c r="H421" s="5">
        <v>500</v>
      </c>
      <c r="I421" s="221"/>
      <c r="J421" s="246"/>
    </row>
    <row r="422" spans="1:10" x14ac:dyDescent="0.25">
      <c r="A422" s="4" t="s">
        <v>367</v>
      </c>
      <c r="B422" s="4" t="s">
        <v>319</v>
      </c>
      <c r="C422" s="4" t="s">
        <v>366</v>
      </c>
      <c r="H422" s="5">
        <v>500</v>
      </c>
      <c r="I422" s="221"/>
      <c r="J422" s="246"/>
    </row>
    <row r="423" spans="1:10" x14ac:dyDescent="0.25">
      <c r="A423" s="4" t="s">
        <v>367</v>
      </c>
      <c r="B423" s="4" t="s">
        <v>319</v>
      </c>
      <c r="C423" s="4" t="s">
        <v>366</v>
      </c>
      <c r="H423" s="5">
        <v>500</v>
      </c>
      <c r="I423" s="221"/>
      <c r="J423" s="246"/>
    </row>
    <row r="424" spans="1:10" x14ac:dyDescent="0.25">
      <c r="A424" s="4" t="s">
        <v>368</v>
      </c>
      <c r="B424" s="4" t="s">
        <v>319</v>
      </c>
      <c r="C424" s="4" t="s">
        <v>366</v>
      </c>
      <c r="H424" s="5">
        <v>500</v>
      </c>
      <c r="I424" s="221"/>
      <c r="J424" s="246"/>
    </row>
    <row r="425" spans="1:10" x14ac:dyDescent="0.25">
      <c r="A425" s="4" t="s">
        <v>369</v>
      </c>
      <c r="B425" s="4" t="s">
        <v>319</v>
      </c>
      <c r="C425" s="4" t="s">
        <v>71</v>
      </c>
      <c r="H425" s="5">
        <v>0</v>
      </c>
      <c r="I425" s="245">
        <v>17640</v>
      </c>
      <c r="J425" s="244" t="s">
        <v>452</v>
      </c>
    </row>
    <row r="426" spans="1:10" x14ac:dyDescent="0.25">
      <c r="A426" s="4" t="s">
        <v>369</v>
      </c>
      <c r="B426" s="4" t="s">
        <v>319</v>
      </c>
      <c r="C426" s="4" t="s">
        <v>71</v>
      </c>
      <c r="H426" s="5">
        <v>9708.1299999999992</v>
      </c>
      <c r="I426" s="221"/>
      <c r="J426" s="246"/>
    </row>
    <row r="427" spans="1:10" x14ac:dyDescent="0.25">
      <c r="A427" s="4" t="s">
        <v>369</v>
      </c>
      <c r="B427" s="4" t="s">
        <v>319</v>
      </c>
      <c r="C427" s="4" t="s">
        <v>71</v>
      </c>
      <c r="H427" s="5">
        <v>-3825.96</v>
      </c>
      <c r="I427" s="221"/>
      <c r="J427" s="246"/>
    </row>
    <row r="428" spans="1:10" x14ac:dyDescent="0.25">
      <c r="A428" s="4" t="s">
        <v>369</v>
      </c>
      <c r="B428" s="4" t="s">
        <v>319</v>
      </c>
      <c r="C428" s="4" t="s">
        <v>71</v>
      </c>
      <c r="H428" s="5">
        <v>567.5</v>
      </c>
      <c r="I428" s="221"/>
      <c r="J428" s="246"/>
    </row>
    <row r="429" spans="1:10" x14ac:dyDescent="0.25">
      <c r="A429" s="4" t="s">
        <v>46</v>
      </c>
      <c r="B429" s="4" t="s">
        <v>319</v>
      </c>
      <c r="C429" s="4" t="s">
        <v>100</v>
      </c>
      <c r="H429" s="5">
        <v>937.2</v>
      </c>
      <c r="I429" s="221"/>
      <c r="J429" s="246"/>
    </row>
    <row r="430" spans="1:10" x14ac:dyDescent="0.25">
      <c r="A430" s="4" t="s">
        <v>22</v>
      </c>
      <c r="B430" s="4" t="s">
        <v>319</v>
      </c>
      <c r="C430" s="4" t="s">
        <v>100</v>
      </c>
      <c r="I430" s="245">
        <v>5209.49</v>
      </c>
      <c r="J430" s="245">
        <v>2699.48</v>
      </c>
    </row>
    <row r="431" spans="1:10" x14ac:dyDescent="0.25">
      <c r="A431" s="4" t="s">
        <v>47</v>
      </c>
      <c r="B431" s="4" t="s">
        <v>319</v>
      </c>
      <c r="C431" s="4" t="s">
        <v>100</v>
      </c>
      <c r="H431" s="5">
        <v>647.52</v>
      </c>
      <c r="I431" s="245">
        <v>1320.6</v>
      </c>
      <c r="J431" s="244" t="s">
        <v>452</v>
      </c>
    </row>
    <row r="432" spans="1:10" x14ac:dyDescent="0.25">
      <c r="A432" s="231" t="s">
        <v>462</v>
      </c>
      <c r="B432" s="231" t="s">
        <v>319</v>
      </c>
      <c r="C432" s="231" t="s">
        <v>454</v>
      </c>
      <c r="D432" s="63"/>
      <c r="E432" s="63"/>
      <c r="F432" s="63"/>
      <c r="G432" s="63"/>
      <c r="H432" s="63"/>
      <c r="I432" s="245">
        <v>1655.01</v>
      </c>
      <c r="J432" s="247"/>
    </row>
    <row r="433" spans="1:10" x14ac:dyDescent="0.25">
      <c r="A433" s="4" t="s">
        <v>370</v>
      </c>
      <c r="B433" s="4" t="s">
        <v>319</v>
      </c>
      <c r="C433" s="4" t="s">
        <v>100</v>
      </c>
      <c r="H433" s="5">
        <v>1930.15</v>
      </c>
      <c r="I433" s="221"/>
      <c r="J433" s="246"/>
    </row>
    <row r="434" spans="1:10" x14ac:dyDescent="0.25">
      <c r="A434" s="4" t="s">
        <v>370</v>
      </c>
      <c r="B434" s="4" t="s">
        <v>319</v>
      </c>
      <c r="C434" s="4" t="s">
        <v>100</v>
      </c>
      <c r="H434" s="5">
        <v>687.36</v>
      </c>
      <c r="I434" s="221"/>
      <c r="J434" s="246"/>
    </row>
    <row r="435" spans="1:10" x14ac:dyDescent="0.25">
      <c r="A435" s="4" t="s">
        <v>370</v>
      </c>
      <c r="B435" s="4" t="s">
        <v>319</v>
      </c>
      <c r="C435" s="4" t="s">
        <v>100</v>
      </c>
      <c r="H435" s="5">
        <v>1778.48</v>
      </c>
      <c r="I435" s="221"/>
      <c r="J435" s="246"/>
    </row>
    <row r="436" spans="1:10" x14ac:dyDescent="0.25">
      <c r="A436" s="4" t="s">
        <v>370</v>
      </c>
      <c r="B436" s="4" t="s">
        <v>319</v>
      </c>
      <c r="C436" s="4" t="s">
        <v>100</v>
      </c>
      <c r="H436" s="5">
        <v>1963.8</v>
      </c>
      <c r="I436" s="221"/>
      <c r="J436" s="246"/>
    </row>
    <row r="437" spans="1:10" x14ac:dyDescent="0.25">
      <c r="A437" s="4" t="s">
        <v>370</v>
      </c>
      <c r="B437" s="4" t="s">
        <v>319</v>
      </c>
      <c r="C437" s="4" t="s">
        <v>100</v>
      </c>
      <c r="H437" s="5">
        <v>1893.06</v>
      </c>
      <c r="I437" s="221"/>
      <c r="J437" s="246"/>
    </row>
    <row r="438" spans="1:10" x14ac:dyDescent="0.25">
      <c r="A438" s="4" t="s">
        <v>370</v>
      </c>
      <c r="B438" s="4" t="s">
        <v>319</v>
      </c>
      <c r="C438" s="4" t="s">
        <v>100</v>
      </c>
      <c r="H438" s="5">
        <v>3828.2</v>
      </c>
      <c r="I438" s="221"/>
      <c r="J438" s="246"/>
    </row>
    <row r="439" spans="1:10" x14ac:dyDescent="0.25">
      <c r="A439" s="4" t="s">
        <v>370</v>
      </c>
      <c r="B439" s="4" t="s">
        <v>319</v>
      </c>
      <c r="C439" s="4" t="s">
        <v>100</v>
      </c>
      <c r="H439" s="5">
        <v>1909.14</v>
      </c>
      <c r="I439" s="221"/>
      <c r="J439" s="246"/>
    </row>
    <row r="440" spans="1:10" x14ac:dyDescent="0.25">
      <c r="A440" s="4" t="s">
        <v>370</v>
      </c>
      <c r="B440" s="4" t="s">
        <v>319</v>
      </c>
      <c r="C440" s="4" t="s">
        <v>100</v>
      </c>
      <c r="H440" s="5">
        <v>1928.83</v>
      </c>
      <c r="I440" s="221"/>
      <c r="J440" s="246"/>
    </row>
    <row r="441" spans="1:10" x14ac:dyDescent="0.25">
      <c r="A441" s="4" t="s">
        <v>370</v>
      </c>
      <c r="B441" s="4" t="s">
        <v>319</v>
      </c>
      <c r="C441" s="4" t="s">
        <v>100</v>
      </c>
      <c r="H441" s="5">
        <v>1900.13</v>
      </c>
      <c r="I441" s="221"/>
      <c r="J441" s="246"/>
    </row>
    <row r="442" spans="1:10" x14ac:dyDescent="0.25">
      <c r="A442" s="4" t="s">
        <v>370</v>
      </c>
      <c r="B442" s="4" t="s">
        <v>319</v>
      </c>
      <c r="C442" s="4" t="s">
        <v>100</v>
      </c>
      <c r="H442" s="5">
        <v>1930.06</v>
      </c>
      <c r="I442" s="221"/>
      <c r="J442" s="246"/>
    </row>
    <row r="443" spans="1:10" x14ac:dyDescent="0.25">
      <c r="A443" s="4" t="s">
        <v>370</v>
      </c>
      <c r="B443" s="4" t="s">
        <v>319</v>
      </c>
      <c r="C443" s="4" t="s">
        <v>100</v>
      </c>
      <c r="H443" s="5">
        <v>4305.91</v>
      </c>
      <c r="I443" s="221"/>
      <c r="J443" s="246"/>
    </row>
    <row r="444" spans="1:10" x14ac:dyDescent="0.25">
      <c r="A444" s="4" t="s">
        <v>370</v>
      </c>
      <c r="B444" s="4" t="s">
        <v>319</v>
      </c>
      <c r="C444" s="4" t="s">
        <v>100</v>
      </c>
      <c r="H444" s="5">
        <v>1461.09</v>
      </c>
      <c r="I444" s="221"/>
      <c r="J444" s="246"/>
    </row>
    <row r="445" spans="1:10" x14ac:dyDescent="0.25">
      <c r="A445" s="4" t="s">
        <v>370</v>
      </c>
      <c r="B445" s="4" t="s">
        <v>319</v>
      </c>
      <c r="C445" s="4" t="s">
        <v>100</v>
      </c>
      <c r="H445" s="5">
        <v>1909.73</v>
      </c>
      <c r="I445" s="221"/>
      <c r="J445" s="246"/>
    </row>
    <row r="446" spans="1:10" x14ac:dyDescent="0.25">
      <c r="A446" s="4" t="s">
        <v>370</v>
      </c>
      <c r="B446" s="4" t="s">
        <v>319</v>
      </c>
      <c r="C446" s="4" t="s">
        <v>100</v>
      </c>
      <c r="H446" s="5">
        <v>35.880000000000003</v>
      </c>
      <c r="I446" s="221"/>
      <c r="J446" s="246"/>
    </row>
    <row r="447" spans="1:10" x14ac:dyDescent="0.25">
      <c r="A447" s="4" t="s">
        <v>370</v>
      </c>
      <c r="B447" s="4" t="s">
        <v>319</v>
      </c>
      <c r="C447" s="4" t="s">
        <v>100</v>
      </c>
      <c r="H447" s="5">
        <v>1907.32</v>
      </c>
      <c r="I447" s="221"/>
      <c r="J447" s="246"/>
    </row>
    <row r="448" spans="1:10" x14ac:dyDescent="0.25">
      <c r="A448" s="4" t="s">
        <v>370</v>
      </c>
      <c r="B448" s="4" t="s">
        <v>319</v>
      </c>
      <c r="C448" s="4" t="s">
        <v>100</v>
      </c>
      <c r="H448" s="5">
        <v>3802.64</v>
      </c>
      <c r="I448" s="221"/>
      <c r="J448" s="246"/>
    </row>
    <row r="449" spans="1:10" x14ac:dyDescent="0.25">
      <c r="A449" s="4" t="s">
        <v>370</v>
      </c>
      <c r="B449" s="4" t="s">
        <v>319</v>
      </c>
      <c r="C449" s="4" t="s">
        <v>100</v>
      </c>
      <c r="H449" s="5">
        <v>2934.35</v>
      </c>
      <c r="I449" s="221"/>
      <c r="J449" s="246"/>
    </row>
    <row r="450" spans="1:10" x14ac:dyDescent="0.25">
      <c r="A450" s="4" t="s">
        <v>370</v>
      </c>
      <c r="B450" s="4" t="s">
        <v>319</v>
      </c>
      <c r="C450" s="4" t="s">
        <v>100</v>
      </c>
      <c r="H450" s="5">
        <v>1934.5</v>
      </c>
      <c r="I450" s="221"/>
      <c r="J450" s="246"/>
    </row>
    <row r="451" spans="1:10" x14ac:dyDescent="0.25">
      <c r="A451" s="4" t="s">
        <v>370</v>
      </c>
      <c r="B451" s="4" t="s">
        <v>319</v>
      </c>
      <c r="C451" s="4" t="s">
        <v>100</v>
      </c>
      <c r="H451" s="5">
        <v>429.77</v>
      </c>
      <c r="I451" s="221"/>
      <c r="J451" s="246"/>
    </row>
    <row r="452" spans="1:10" x14ac:dyDescent="0.25">
      <c r="A452" s="4" t="s">
        <v>370</v>
      </c>
      <c r="B452" s="4" t="s">
        <v>319</v>
      </c>
      <c r="C452" s="4" t="s">
        <v>100</v>
      </c>
      <c r="H452" s="5">
        <v>2336.39</v>
      </c>
      <c r="I452" s="221"/>
      <c r="J452" s="246"/>
    </row>
    <row r="453" spans="1:10" x14ac:dyDescent="0.25">
      <c r="A453" s="4" t="s">
        <v>370</v>
      </c>
      <c r="B453" s="4" t="s">
        <v>319</v>
      </c>
      <c r="C453" s="4" t="s">
        <v>100</v>
      </c>
      <c r="H453" s="5">
        <v>1955.65</v>
      </c>
      <c r="I453" s="221"/>
      <c r="J453" s="246"/>
    </row>
    <row r="454" spans="1:10" x14ac:dyDescent="0.25">
      <c r="A454" s="4" t="s">
        <v>370</v>
      </c>
      <c r="B454" s="4" t="s">
        <v>319</v>
      </c>
      <c r="C454" s="4" t="s">
        <v>100</v>
      </c>
      <c r="H454" s="5">
        <v>1103.08</v>
      </c>
      <c r="I454" s="221"/>
      <c r="J454" s="246"/>
    </row>
    <row r="455" spans="1:10" x14ac:dyDescent="0.25">
      <c r="A455" s="4" t="s">
        <v>370</v>
      </c>
      <c r="B455" s="4" t="s">
        <v>319</v>
      </c>
      <c r="C455" s="4" t="s">
        <v>100</v>
      </c>
      <c r="H455" s="5">
        <v>2838.97</v>
      </c>
      <c r="I455" s="221"/>
      <c r="J455" s="246"/>
    </row>
    <row r="456" spans="1:10" x14ac:dyDescent="0.25">
      <c r="A456" s="4" t="s">
        <v>370</v>
      </c>
      <c r="B456" s="4" t="s">
        <v>319</v>
      </c>
      <c r="C456" s="4" t="s">
        <v>100</v>
      </c>
      <c r="H456" s="5">
        <v>1904.91</v>
      </c>
      <c r="I456" s="221"/>
      <c r="J456" s="246"/>
    </row>
    <row r="457" spans="1:10" x14ac:dyDescent="0.25">
      <c r="A457" s="4" t="s">
        <v>370</v>
      </c>
      <c r="B457" s="4" t="s">
        <v>319</v>
      </c>
      <c r="C457" s="4" t="s">
        <v>100</v>
      </c>
      <c r="H457" s="5">
        <v>4792.5</v>
      </c>
      <c r="I457" s="221"/>
      <c r="J457" s="246"/>
    </row>
    <row r="458" spans="1:10" x14ac:dyDescent="0.25">
      <c r="A458" s="4" t="s">
        <v>370</v>
      </c>
      <c r="B458" s="4" t="s">
        <v>319</v>
      </c>
      <c r="C458" s="4" t="s">
        <v>100</v>
      </c>
      <c r="H458" s="5">
        <v>14.35</v>
      </c>
      <c r="I458" s="221"/>
      <c r="J458" s="246"/>
    </row>
    <row r="459" spans="1:10" x14ac:dyDescent="0.25">
      <c r="A459" s="4" t="s">
        <v>370</v>
      </c>
      <c r="B459" s="4" t="s">
        <v>319</v>
      </c>
      <c r="C459" s="4" t="s">
        <v>100</v>
      </c>
      <c r="H459" s="5">
        <v>2840.09</v>
      </c>
      <c r="I459" s="221"/>
      <c r="J459" s="246"/>
    </row>
    <row r="460" spans="1:10" x14ac:dyDescent="0.25">
      <c r="A460" s="4" t="s">
        <v>370</v>
      </c>
      <c r="B460" s="4" t="s">
        <v>319</v>
      </c>
      <c r="C460" s="4" t="s">
        <v>100</v>
      </c>
      <c r="H460" s="5">
        <v>3902.32</v>
      </c>
      <c r="I460" s="221"/>
      <c r="J460" s="246"/>
    </row>
    <row r="461" spans="1:10" x14ac:dyDescent="0.25">
      <c r="A461" s="4" t="s">
        <v>370</v>
      </c>
      <c r="B461" s="4" t="s">
        <v>319</v>
      </c>
      <c r="C461" s="4" t="s">
        <v>100</v>
      </c>
      <c r="H461" s="5">
        <v>1898.68</v>
      </c>
      <c r="I461" s="221"/>
      <c r="J461" s="246"/>
    </row>
    <row r="462" spans="1:10" x14ac:dyDescent="0.25">
      <c r="A462" s="4" t="s">
        <v>370</v>
      </c>
      <c r="B462" s="4" t="s">
        <v>319</v>
      </c>
      <c r="C462" s="4" t="s">
        <v>100</v>
      </c>
      <c r="H462" s="5">
        <v>1902.36</v>
      </c>
      <c r="I462" s="221"/>
      <c r="J462" s="246"/>
    </row>
    <row r="463" spans="1:10" x14ac:dyDescent="0.25">
      <c r="A463" s="4" t="s">
        <v>370</v>
      </c>
      <c r="B463" s="4" t="s">
        <v>319</v>
      </c>
      <c r="C463" s="4" t="s">
        <v>100</v>
      </c>
      <c r="H463" s="5">
        <v>1970.94</v>
      </c>
      <c r="I463" s="221"/>
      <c r="J463" s="246"/>
    </row>
    <row r="464" spans="1:10" x14ac:dyDescent="0.25">
      <c r="A464" s="4" t="s">
        <v>370</v>
      </c>
      <c r="B464" s="4" t="s">
        <v>319</v>
      </c>
      <c r="C464" s="4" t="s">
        <v>100</v>
      </c>
      <c r="H464" s="5">
        <v>872.58</v>
      </c>
      <c r="I464" s="221"/>
      <c r="J464" s="246"/>
    </row>
    <row r="465" spans="1:10" x14ac:dyDescent="0.25">
      <c r="A465" s="4" t="s">
        <v>370</v>
      </c>
      <c r="B465" s="4" t="s">
        <v>319</v>
      </c>
      <c r="C465" s="4" t="s">
        <v>100</v>
      </c>
      <c r="H465" s="5">
        <v>1460.71</v>
      </c>
      <c r="I465" s="221"/>
      <c r="J465" s="246"/>
    </row>
    <row r="466" spans="1:10" x14ac:dyDescent="0.25">
      <c r="A466" s="4" t="s">
        <v>370</v>
      </c>
      <c r="B466" s="4" t="s">
        <v>319</v>
      </c>
      <c r="C466" s="4" t="s">
        <v>100</v>
      </c>
      <c r="H466" s="5">
        <v>1901.36</v>
      </c>
      <c r="I466" s="221"/>
      <c r="J466" s="246"/>
    </row>
    <row r="467" spans="1:10" x14ac:dyDescent="0.25">
      <c r="A467" s="4" t="s">
        <v>370</v>
      </c>
      <c r="B467" s="4" t="s">
        <v>319</v>
      </c>
      <c r="C467" s="4" t="s">
        <v>100</v>
      </c>
      <c r="H467" s="5">
        <v>1928.71</v>
      </c>
      <c r="I467" s="221"/>
      <c r="J467" s="246"/>
    </row>
    <row r="468" spans="1:10" x14ac:dyDescent="0.25">
      <c r="A468" s="4" t="s">
        <v>370</v>
      </c>
      <c r="B468" s="4" t="s">
        <v>319</v>
      </c>
      <c r="C468" s="4" t="s">
        <v>100</v>
      </c>
      <c r="H468" s="5">
        <v>3808.01</v>
      </c>
      <c r="I468" s="221"/>
      <c r="J468" s="246"/>
    </row>
    <row r="469" spans="1:10" x14ac:dyDescent="0.25">
      <c r="A469" s="4" t="s">
        <v>370</v>
      </c>
      <c r="B469" s="4" t="s">
        <v>319</v>
      </c>
      <c r="C469" s="4" t="s">
        <v>100</v>
      </c>
      <c r="H469" s="5">
        <v>1909.73</v>
      </c>
      <c r="I469" s="221"/>
      <c r="J469" s="246"/>
    </row>
    <row r="470" spans="1:10" x14ac:dyDescent="0.25">
      <c r="A470" s="4" t="s">
        <v>370</v>
      </c>
      <c r="B470" s="4" t="s">
        <v>319</v>
      </c>
      <c r="C470" s="4" t="s">
        <v>100</v>
      </c>
      <c r="H470" s="5">
        <v>1895.58</v>
      </c>
      <c r="I470" s="221"/>
      <c r="J470" s="246"/>
    </row>
    <row r="471" spans="1:10" x14ac:dyDescent="0.25">
      <c r="A471" s="4" t="s">
        <v>370</v>
      </c>
      <c r="B471" s="4" t="s">
        <v>319</v>
      </c>
      <c r="C471" s="4" t="s">
        <v>100</v>
      </c>
      <c r="H471" s="5">
        <v>1895.28</v>
      </c>
      <c r="I471" s="221"/>
      <c r="J471" s="246"/>
    </row>
    <row r="472" spans="1:10" x14ac:dyDescent="0.25">
      <c r="A472" s="4" t="s">
        <v>370</v>
      </c>
      <c r="B472" s="4" t="s">
        <v>319</v>
      </c>
      <c r="C472" s="4" t="s">
        <v>100</v>
      </c>
      <c r="I472" s="245">
        <v>410730.07999999949</v>
      </c>
      <c r="J472" s="245">
        <v>190049.19999999981</v>
      </c>
    </row>
    <row r="473" spans="1:10" x14ac:dyDescent="0.25">
      <c r="A473" s="4" t="s">
        <v>370</v>
      </c>
      <c r="B473" s="4" t="s">
        <v>319</v>
      </c>
      <c r="C473" s="4" t="s">
        <v>100</v>
      </c>
      <c r="H473" s="5">
        <v>47601.67</v>
      </c>
      <c r="I473" s="221"/>
      <c r="J473" s="246"/>
    </row>
    <row r="474" spans="1:10" x14ac:dyDescent="0.25">
      <c r="A474" s="4" t="s">
        <v>371</v>
      </c>
      <c r="B474" s="4" t="s">
        <v>319</v>
      </c>
      <c r="C474" s="4" t="s">
        <v>100</v>
      </c>
      <c r="H474" s="5">
        <v>3858.84</v>
      </c>
      <c r="I474" s="221"/>
      <c r="J474" s="246"/>
    </row>
    <row r="475" spans="1:10" x14ac:dyDescent="0.25">
      <c r="A475" s="4" t="s">
        <v>371</v>
      </c>
      <c r="B475" s="4" t="s">
        <v>319</v>
      </c>
      <c r="C475" s="4" t="s">
        <v>100</v>
      </c>
      <c r="H475" s="5">
        <v>3821.28</v>
      </c>
      <c r="I475" s="221"/>
      <c r="J475" s="246"/>
    </row>
    <row r="476" spans="1:10" x14ac:dyDescent="0.25">
      <c r="A476" s="4" t="s">
        <v>371</v>
      </c>
      <c r="B476" s="4" t="s">
        <v>319</v>
      </c>
      <c r="C476" s="4" t="s">
        <v>100</v>
      </c>
      <c r="H476" s="5">
        <v>3866.52</v>
      </c>
      <c r="I476" s="221"/>
      <c r="J476" s="246"/>
    </row>
    <row r="477" spans="1:10" x14ac:dyDescent="0.25">
      <c r="A477" s="4" t="s">
        <v>371</v>
      </c>
      <c r="B477" s="4" t="s">
        <v>319</v>
      </c>
      <c r="C477" s="4" t="s">
        <v>100</v>
      </c>
      <c r="H477" s="5">
        <v>1938.64</v>
      </c>
      <c r="I477" s="221"/>
      <c r="J477" s="246"/>
    </row>
    <row r="478" spans="1:10" x14ac:dyDescent="0.25">
      <c r="A478" s="4" t="s">
        <v>371</v>
      </c>
      <c r="B478" s="4" t="s">
        <v>319</v>
      </c>
      <c r="C478" s="4" t="s">
        <v>100</v>
      </c>
      <c r="H478" s="5">
        <v>4841.3900000000003</v>
      </c>
      <c r="I478" s="221"/>
      <c r="J478" s="246"/>
    </row>
    <row r="479" spans="1:10" x14ac:dyDescent="0.25">
      <c r="A479" s="4" t="s">
        <v>371</v>
      </c>
      <c r="B479" s="4" t="s">
        <v>319</v>
      </c>
      <c r="C479" s="4" t="s">
        <v>100</v>
      </c>
      <c r="H479" s="5">
        <v>3790.63</v>
      </c>
      <c r="I479" s="221"/>
      <c r="J479" s="246"/>
    </row>
    <row r="480" spans="1:10" x14ac:dyDescent="0.25">
      <c r="A480" s="4" t="s">
        <v>371</v>
      </c>
      <c r="B480" s="4" t="s">
        <v>319</v>
      </c>
      <c r="C480" s="4" t="s">
        <v>100</v>
      </c>
      <c r="H480" s="5">
        <v>3821.16</v>
      </c>
      <c r="I480" s="221"/>
      <c r="J480" s="246"/>
    </row>
    <row r="481" spans="1:10" x14ac:dyDescent="0.25">
      <c r="A481" s="4" t="s">
        <v>371</v>
      </c>
      <c r="B481" s="4" t="s">
        <v>319</v>
      </c>
      <c r="C481" s="4" t="s">
        <v>100</v>
      </c>
      <c r="H481" s="5">
        <v>1887.84</v>
      </c>
      <c r="I481" s="221"/>
      <c r="J481" s="246"/>
    </row>
    <row r="482" spans="1:10" x14ac:dyDescent="0.25">
      <c r="A482" s="4" t="s">
        <v>371</v>
      </c>
      <c r="B482" s="4" t="s">
        <v>319</v>
      </c>
      <c r="C482" s="4" t="s">
        <v>100</v>
      </c>
      <c r="H482" s="5">
        <v>1911.02</v>
      </c>
      <c r="I482" s="221"/>
      <c r="J482" s="246"/>
    </row>
    <row r="483" spans="1:10" x14ac:dyDescent="0.25">
      <c r="A483" s="4" t="s">
        <v>371</v>
      </c>
      <c r="B483" s="4" t="s">
        <v>319</v>
      </c>
      <c r="C483" s="4" t="s">
        <v>100</v>
      </c>
      <c r="H483" s="5">
        <v>5049.8900000000003</v>
      </c>
      <c r="I483" s="221"/>
      <c r="J483" s="246"/>
    </row>
    <row r="484" spans="1:10" x14ac:dyDescent="0.25">
      <c r="A484" s="4" t="s">
        <v>371</v>
      </c>
      <c r="B484" s="4" t="s">
        <v>319</v>
      </c>
      <c r="C484" s="4" t="s">
        <v>100</v>
      </c>
      <c r="H484" s="5">
        <v>1940.72</v>
      </c>
      <c r="I484" s="221"/>
      <c r="J484" s="246"/>
    </row>
    <row r="485" spans="1:10" x14ac:dyDescent="0.25">
      <c r="A485" s="4" t="s">
        <v>371</v>
      </c>
      <c r="B485" s="4" t="s">
        <v>319</v>
      </c>
      <c r="C485" s="4" t="s">
        <v>100</v>
      </c>
      <c r="I485" s="245">
        <v>151787.47999999998</v>
      </c>
      <c r="J485" s="245">
        <v>68125.570000000007</v>
      </c>
    </row>
    <row r="486" spans="1:10" x14ac:dyDescent="0.25">
      <c r="A486" s="4" t="s">
        <v>371</v>
      </c>
      <c r="B486" s="4" t="s">
        <v>319</v>
      </c>
      <c r="C486" s="4" t="s">
        <v>100</v>
      </c>
      <c r="H486" s="5">
        <v>23572.5</v>
      </c>
      <c r="I486" s="221"/>
      <c r="J486" s="246"/>
    </row>
    <row r="487" spans="1:10" x14ac:dyDescent="0.25">
      <c r="A487" s="4" t="s">
        <v>372</v>
      </c>
      <c r="B487" s="4" t="s">
        <v>319</v>
      </c>
      <c r="C487" s="4" t="s">
        <v>100</v>
      </c>
      <c r="H487" s="5">
        <v>2353.65</v>
      </c>
      <c r="I487" s="245">
        <v>1704</v>
      </c>
      <c r="J487" s="244" t="s">
        <v>452</v>
      </c>
    </row>
    <row r="488" spans="1:10" x14ac:dyDescent="0.25">
      <c r="A488" s="4" t="s">
        <v>373</v>
      </c>
      <c r="B488" s="4" t="s">
        <v>319</v>
      </c>
      <c r="C488" s="4" t="s">
        <v>100</v>
      </c>
      <c r="H488" s="5">
        <v>1893.49</v>
      </c>
      <c r="I488" s="221"/>
      <c r="J488" s="246"/>
    </row>
    <row r="489" spans="1:10" x14ac:dyDescent="0.25">
      <c r="A489" s="4" t="s">
        <v>373</v>
      </c>
      <c r="B489" s="4" t="s">
        <v>319</v>
      </c>
      <c r="C489" s="4" t="s">
        <v>100</v>
      </c>
      <c r="H489" s="5">
        <v>4792.09</v>
      </c>
      <c r="I489" s="221"/>
      <c r="J489" s="246"/>
    </row>
    <row r="490" spans="1:10" x14ac:dyDescent="0.25">
      <c r="A490" s="4" t="s">
        <v>373</v>
      </c>
      <c r="B490" s="4" t="s">
        <v>319</v>
      </c>
      <c r="C490" s="4" t="s">
        <v>100</v>
      </c>
      <c r="H490" s="5">
        <v>4787.05</v>
      </c>
      <c r="I490" s="221"/>
      <c r="J490" s="246"/>
    </row>
    <row r="491" spans="1:10" x14ac:dyDescent="0.25">
      <c r="A491" s="4" t="s">
        <v>373</v>
      </c>
      <c r="B491" s="4" t="s">
        <v>319</v>
      </c>
      <c r="C491" s="4" t="s">
        <v>100</v>
      </c>
      <c r="H491" s="5">
        <v>1898.77</v>
      </c>
      <c r="I491" s="221"/>
      <c r="J491" s="246"/>
    </row>
    <row r="492" spans="1:10" x14ac:dyDescent="0.25">
      <c r="A492" s="4" t="s">
        <v>373</v>
      </c>
      <c r="B492" s="4" t="s">
        <v>319</v>
      </c>
      <c r="C492" s="4" t="s">
        <v>100</v>
      </c>
      <c r="H492" s="5">
        <v>3326.35</v>
      </c>
      <c r="I492" s="221"/>
      <c r="J492" s="246"/>
    </row>
    <row r="493" spans="1:10" x14ac:dyDescent="0.25">
      <c r="A493" s="4" t="s">
        <v>373</v>
      </c>
      <c r="B493" s="4" t="s">
        <v>319</v>
      </c>
      <c r="C493" s="4" t="s">
        <v>100</v>
      </c>
      <c r="H493" s="5">
        <v>1921.55</v>
      </c>
      <c r="I493" s="221"/>
      <c r="J493" s="246"/>
    </row>
    <row r="494" spans="1:10" x14ac:dyDescent="0.25">
      <c r="A494" s="4" t="s">
        <v>373</v>
      </c>
      <c r="B494" s="4" t="s">
        <v>319</v>
      </c>
      <c r="C494" s="4" t="s">
        <v>100</v>
      </c>
      <c r="H494" s="5">
        <v>2854.61</v>
      </c>
      <c r="I494" s="221"/>
      <c r="J494" s="246"/>
    </row>
    <row r="495" spans="1:10" x14ac:dyDescent="0.25">
      <c r="A495" s="4" t="s">
        <v>373</v>
      </c>
      <c r="B495" s="4" t="s">
        <v>319</v>
      </c>
      <c r="C495" s="4" t="s">
        <v>100</v>
      </c>
      <c r="H495" s="5">
        <v>1907.2</v>
      </c>
      <c r="I495" s="221"/>
      <c r="J495" s="246"/>
    </row>
    <row r="496" spans="1:10" x14ac:dyDescent="0.25">
      <c r="A496" s="4" t="s">
        <v>373</v>
      </c>
      <c r="B496" s="4" t="s">
        <v>319</v>
      </c>
      <c r="C496" s="4" t="s">
        <v>100</v>
      </c>
      <c r="H496" s="5">
        <v>1898.53</v>
      </c>
      <c r="I496" s="221"/>
      <c r="J496" s="246"/>
    </row>
    <row r="497" spans="1:10" x14ac:dyDescent="0.25">
      <c r="A497" s="4" t="s">
        <v>373</v>
      </c>
      <c r="B497" s="4" t="s">
        <v>319</v>
      </c>
      <c r="C497" s="4" t="s">
        <v>100</v>
      </c>
      <c r="I497" s="245">
        <v>122945.93000000002</v>
      </c>
      <c r="J497" s="245">
        <v>54890.540000000015</v>
      </c>
    </row>
    <row r="498" spans="1:10" x14ac:dyDescent="0.25">
      <c r="A498" s="4" t="s">
        <v>373</v>
      </c>
      <c r="B498" s="4" t="s">
        <v>319</v>
      </c>
      <c r="C498" s="4" t="s">
        <v>100</v>
      </c>
      <c r="H498" s="5">
        <v>19987.919999999998</v>
      </c>
      <c r="I498" s="221"/>
      <c r="J498" s="246"/>
    </row>
    <row r="499" spans="1:10" x14ac:dyDescent="0.25">
      <c r="A499" s="4" t="s">
        <v>119</v>
      </c>
      <c r="B499" s="4" t="s">
        <v>319</v>
      </c>
      <c r="C499" s="4" t="s">
        <v>100</v>
      </c>
      <c r="H499" s="5">
        <v>3571.8</v>
      </c>
      <c r="I499" s="245">
        <v>65860.009999999995</v>
      </c>
      <c r="J499" s="244" t="s">
        <v>452</v>
      </c>
    </row>
    <row r="500" spans="1:10" x14ac:dyDescent="0.25">
      <c r="A500" s="4" t="s">
        <v>376</v>
      </c>
      <c r="B500" s="4" t="s">
        <v>319</v>
      </c>
      <c r="C500" s="4" t="s">
        <v>100</v>
      </c>
      <c r="H500" s="5">
        <v>5354.82</v>
      </c>
      <c r="I500" s="244" t="s">
        <v>452</v>
      </c>
      <c r="J500" s="245">
        <v>16946.28</v>
      </c>
    </row>
    <row r="501" spans="1:10" x14ac:dyDescent="0.25">
      <c r="A501" s="232" t="s">
        <v>463</v>
      </c>
      <c r="B501" s="232" t="s">
        <v>319</v>
      </c>
      <c r="C501" s="232" t="s">
        <v>71</v>
      </c>
      <c r="D501" s="63"/>
      <c r="E501" s="63"/>
      <c r="F501" s="63"/>
      <c r="G501" s="63"/>
      <c r="H501" s="63"/>
      <c r="I501" s="245">
        <v>9000</v>
      </c>
      <c r="J501" s="244" t="s">
        <v>452</v>
      </c>
    </row>
    <row r="502" spans="1:10" x14ac:dyDescent="0.25">
      <c r="A502" s="232" t="s">
        <v>463</v>
      </c>
      <c r="B502" s="232" t="s">
        <v>319</v>
      </c>
      <c r="C502" s="232" t="s">
        <v>71</v>
      </c>
      <c r="D502" s="63"/>
      <c r="E502" s="63"/>
      <c r="F502" s="63"/>
      <c r="G502" s="63"/>
      <c r="H502" s="63"/>
      <c r="I502" s="245">
        <v>6000</v>
      </c>
      <c r="J502" s="244" t="s">
        <v>452</v>
      </c>
    </row>
    <row r="503" spans="1:10" x14ac:dyDescent="0.25">
      <c r="A503" s="232" t="s">
        <v>463</v>
      </c>
      <c r="B503" s="232" t="s">
        <v>319</v>
      </c>
      <c r="C503" s="232" t="s">
        <v>71</v>
      </c>
      <c r="D503" s="63"/>
      <c r="E503" s="63"/>
      <c r="F503" s="63"/>
      <c r="G503" s="63"/>
      <c r="H503" s="63"/>
      <c r="I503" s="244" t="s">
        <v>452</v>
      </c>
      <c r="J503" s="245">
        <v>30428.38</v>
      </c>
    </row>
    <row r="504" spans="1:10" x14ac:dyDescent="0.25">
      <c r="A504" s="4" t="s">
        <v>231</v>
      </c>
      <c r="B504" s="4" t="s">
        <v>319</v>
      </c>
      <c r="C504" s="4" t="s">
        <v>100</v>
      </c>
      <c r="I504" s="245">
        <v>2556</v>
      </c>
      <c r="J504" s="245">
        <v>5954.43</v>
      </c>
    </row>
    <row r="505" spans="1:10" x14ac:dyDescent="0.25">
      <c r="A505" s="4" t="s">
        <v>122</v>
      </c>
      <c r="B505" s="4" t="s">
        <v>319</v>
      </c>
      <c r="C505" s="4" t="s">
        <v>100</v>
      </c>
      <c r="H505" s="5">
        <v>1837.13</v>
      </c>
      <c r="I505" s="245">
        <v>2213.5</v>
      </c>
      <c r="J505" s="244" t="s">
        <v>452</v>
      </c>
    </row>
    <row r="506" spans="1:10" x14ac:dyDescent="0.25">
      <c r="A506" s="4" t="s">
        <v>232</v>
      </c>
      <c r="B506" s="4" t="s">
        <v>319</v>
      </c>
      <c r="C506" s="4" t="s">
        <v>100</v>
      </c>
      <c r="H506" s="5">
        <v>4680.68</v>
      </c>
      <c r="I506" s="244" t="s">
        <v>452</v>
      </c>
      <c r="J506" s="245">
        <v>3738.15</v>
      </c>
    </row>
    <row r="507" spans="1:10" x14ac:dyDescent="0.25">
      <c r="A507" s="4" t="s">
        <v>157</v>
      </c>
      <c r="B507" s="4" t="s">
        <v>319</v>
      </c>
      <c r="C507" s="4" t="s">
        <v>100</v>
      </c>
      <c r="H507" s="5">
        <v>1515.74</v>
      </c>
      <c r="I507" s="221"/>
      <c r="J507" s="246"/>
    </row>
    <row r="508" spans="1:10" x14ac:dyDescent="0.25">
      <c r="A508" s="4" t="s">
        <v>157</v>
      </c>
      <c r="B508" s="4" t="s">
        <v>319</v>
      </c>
      <c r="C508" s="4" t="s">
        <v>100</v>
      </c>
      <c r="I508" s="245">
        <v>7505.2</v>
      </c>
      <c r="J508" s="245">
        <v>4625.6099999999997</v>
      </c>
    </row>
    <row r="509" spans="1:10" x14ac:dyDescent="0.25">
      <c r="A509" s="4" t="s">
        <v>157</v>
      </c>
      <c r="B509" s="4" t="s">
        <v>319</v>
      </c>
      <c r="C509" s="4" t="s">
        <v>100</v>
      </c>
      <c r="H509" s="5">
        <v>1022.4</v>
      </c>
      <c r="I509" s="221"/>
      <c r="J509" s="246"/>
    </row>
    <row r="510" spans="1:10" x14ac:dyDescent="0.25">
      <c r="A510" s="4" t="s">
        <v>263</v>
      </c>
      <c r="B510" s="4" t="s">
        <v>319</v>
      </c>
      <c r="C510" s="4" t="s">
        <v>100</v>
      </c>
      <c r="H510" s="5">
        <v>3315.09</v>
      </c>
      <c r="I510" s="221"/>
      <c r="J510" s="246"/>
    </row>
    <row r="511" spans="1:10" x14ac:dyDescent="0.25">
      <c r="A511" s="4" t="s">
        <v>263</v>
      </c>
      <c r="B511" s="4" t="s">
        <v>319</v>
      </c>
      <c r="C511" s="4" t="s">
        <v>71</v>
      </c>
      <c r="H511" s="5">
        <v>0</v>
      </c>
      <c r="I511" s="245">
        <v>122193.63</v>
      </c>
      <c r="J511" s="244" t="s">
        <v>452</v>
      </c>
    </row>
    <row r="512" spans="1:10" x14ac:dyDescent="0.25">
      <c r="A512" s="233" t="s">
        <v>464</v>
      </c>
      <c r="B512" s="233" t="s">
        <v>319</v>
      </c>
      <c r="C512" s="233" t="s">
        <v>454</v>
      </c>
      <c r="D512" s="63"/>
      <c r="E512" s="63"/>
      <c r="F512" s="63"/>
      <c r="G512" s="63"/>
      <c r="H512" s="63"/>
      <c r="I512" s="245">
        <v>36260</v>
      </c>
      <c r="J512" s="244" t="s">
        <v>452</v>
      </c>
    </row>
    <row r="513" spans="1:10" x14ac:dyDescent="0.25">
      <c r="A513" s="233" t="s">
        <v>464</v>
      </c>
      <c r="B513" s="233" t="s">
        <v>319</v>
      </c>
      <c r="C513" s="233" t="s">
        <v>454</v>
      </c>
      <c r="D513" s="63"/>
      <c r="E513" s="63"/>
      <c r="F513" s="63"/>
      <c r="G513" s="63"/>
      <c r="H513" s="63"/>
      <c r="I513" s="244" t="s">
        <v>452</v>
      </c>
      <c r="J513" s="245">
        <v>20258.82</v>
      </c>
    </row>
    <row r="514" spans="1:10" x14ac:dyDescent="0.25">
      <c r="A514" s="4" t="s">
        <v>377</v>
      </c>
      <c r="B514" s="4" t="s">
        <v>319</v>
      </c>
      <c r="C514" s="4" t="s">
        <v>100</v>
      </c>
      <c r="H514" s="5">
        <v>4085.34</v>
      </c>
      <c r="I514" s="221"/>
      <c r="J514" s="246"/>
    </row>
    <row r="515" spans="1:10" x14ac:dyDescent="0.25">
      <c r="A515" s="4" t="s">
        <v>378</v>
      </c>
      <c r="B515" s="4" t="s">
        <v>319</v>
      </c>
      <c r="C515" s="4" t="s">
        <v>71</v>
      </c>
      <c r="H515" s="5">
        <v>-4345.5</v>
      </c>
      <c r="I515" s="221"/>
      <c r="J515" s="246"/>
    </row>
    <row r="516" spans="1:10" x14ac:dyDescent="0.25">
      <c r="A516" s="4" t="s">
        <v>379</v>
      </c>
      <c r="B516" s="4" t="s">
        <v>319</v>
      </c>
      <c r="C516" s="4" t="s">
        <v>162</v>
      </c>
      <c r="H516" s="5">
        <v>25725</v>
      </c>
      <c r="I516" s="221"/>
      <c r="J516" s="246"/>
    </row>
    <row r="517" spans="1:10" x14ac:dyDescent="0.25">
      <c r="A517" s="4" t="s">
        <v>379</v>
      </c>
      <c r="B517" s="4" t="s">
        <v>319</v>
      </c>
      <c r="C517" s="4" t="s">
        <v>162</v>
      </c>
      <c r="H517" s="5">
        <v>48510</v>
      </c>
      <c r="I517" s="245">
        <v>54390</v>
      </c>
      <c r="J517" s="244" t="s">
        <v>452</v>
      </c>
    </row>
    <row r="518" spans="1:10" x14ac:dyDescent="0.25">
      <c r="A518" s="4" t="s">
        <v>379</v>
      </c>
      <c r="B518" s="4" t="s">
        <v>319</v>
      </c>
      <c r="C518" s="4" t="s">
        <v>162</v>
      </c>
      <c r="I518" s="244" t="s">
        <v>452</v>
      </c>
      <c r="J518" s="245">
        <v>34300</v>
      </c>
    </row>
    <row r="519" spans="1:10" x14ac:dyDescent="0.25">
      <c r="A519" s="4" t="s">
        <v>89</v>
      </c>
      <c r="B519" s="4" t="s">
        <v>319</v>
      </c>
      <c r="C519" s="4" t="s">
        <v>100</v>
      </c>
      <c r="H519" s="5">
        <v>592.30999999999995</v>
      </c>
      <c r="I519" s="221"/>
      <c r="J519" s="246"/>
    </row>
    <row r="520" spans="1:10" x14ac:dyDescent="0.25">
      <c r="A520" s="4" t="s">
        <v>89</v>
      </c>
      <c r="B520" s="4" t="s">
        <v>319</v>
      </c>
      <c r="C520" s="4" t="s">
        <v>100</v>
      </c>
      <c r="H520" s="5">
        <v>711.3</v>
      </c>
      <c r="I520" s="221"/>
      <c r="J520" s="246"/>
    </row>
    <row r="521" spans="1:10" x14ac:dyDescent="0.25">
      <c r="A521" s="4" t="s">
        <v>89</v>
      </c>
      <c r="B521" s="4" t="s">
        <v>319</v>
      </c>
      <c r="C521" s="4" t="s">
        <v>100</v>
      </c>
      <c r="H521" s="5">
        <v>602.64</v>
      </c>
      <c r="I521" s="221"/>
      <c r="J521" s="246"/>
    </row>
    <row r="522" spans="1:10" x14ac:dyDescent="0.25">
      <c r="A522" s="4" t="s">
        <v>89</v>
      </c>
      <c r="B522" s="4" t="s">
        <v>319</v>
      </c>
      <c r="C522" s="4" t="s">
        <v>100</v>
      </c>
      <c r="H522" s="5">
        <v>491.85</v>
      </c>
      <c r="I522" s="221"/>
      <c r="J522" s="246"/>
    </row>
    <row r="523" spans="1:10" x14ac:dyDescent="0.25">
      <c r="A523" s="4" t="s">
        <v>89</v>
      </c>
      <c r="B523" s="4" t="s">
        <v>319</v>
      </c>
      <c r="C523" s="4" t="s">
        <v>100</v>
      </c>
      <c r="H523" s="5">
        <v>682.51</v>
      </c>
      <c r="I523" s="221"/>
      <c r="J523" s="246"/>
    </row>
    <row r="524" spans="1:10" x14ac:dyDescent="0.25">
      <c r="A524" s="4" t="s">
        <v>89</v>
      </c>
      <c r="B524" s="4" t="s">
        <v>319</v>
      </c>
      <c r="C524" s="4" t="s">
        <v>100</v>
      </c>
      <c r="H524" s="5">
        <v>465.49</v>
      </c>
      <c r="I524" s="221"/>
      <c r="J524" s="246"/>
    </row>
    <row r="525" spans="1:10" x14ac:dyDescent="0.25">
      <c r="A525" s="4" t="s">
        <v>89</v>
      </c>
      <c r="B525" s="4" t="s">
        <v>319</v>
      </c>
      <c r="C525" s="4" t="s">
        <v>100</v>
      </c>
      <c r="H525" s="5">
        <v>254.19</v>
      </c>
      <c r="I525" s="221"/>
      <c r="J525" s="246"/>
    </row>
    <row r="526" spans="1:10" x14ac:dyDescent="0.25">
      <c r="A526" s="4" t="s">
        <v>89</v>
      </c>
      <c r="B526" s="4" t="s">
        <v>319</v>
      </c>
      <c r="C526" s="4" t="s">
        <v>100</v>
      </c>
      <c r="H526" s="5">
        <v>361.42</v>
      </c>
      <c r="I526" s="221"/>
      <c r="J526" s="246"/>
    </row>
    <row r="527" spans="1:10" x14ac:dyDescent="0.25">
      <c r="A527" s="4" t="s">
        <v>89</v>
      </c>
      <c r="B527" s="4" t="s">
        <v>319</v>
      </c>
      <c r="C527" s="4" t="s">
        <v>100</v>
      </c>
      <c r="H527" s="5">
        <v>591.30999999999995</v>
      </c>
      <c r="I527" s="221"/>
      <c r="J527" s="246"/>
    </row>
    <row r="528" spans="1:10" x14ac:dyDescent="0.25">
      <c r="A528" s="4" t="s">
        <v>89</v>
      </c>
      <c r="B528" s="4" t="s">
        <v>319</v>
      </c>
      <c r="C528" s="4" t="s">
        <v>100</v>
      </c>
      <c r="H528" s="5">
        <v>879.12</v>
      </c>
      <c r="I528" s="221"/>
      <c r="J528" s="246"/>
    </row>
    <row r="529" spans="1:10" x14ac:dyDescent="0.25">
      <c r="A529" s="4" t="s">
        <v>89</v>
      </c>
      <c r="B529" s="4" t="s">
        <v>319</v>
      </c>
      <c r="C529" s="4" t="s">
        <v>100</v>
      </c>
      <c r="H529" s="5">
        <v>1753.19</v>
      </c>
      <c r="I529" s="221"/>
      <c r="J529" s="246"/>
    </row>
    <row r="530" spans="1:10" x14ac:dyDescent="0.25">
      <c r="A530" s="4" t="s">
        <v>89</v>
      </c>
      <c r="B530" s="4" t="s">
        <v>319</v>
      </c>
      <c r="C530" s="4" t="s">
        <v>100</v>
      </c>
      <c r="H530" s="5">
        <v>181.99</v>
      </c>
      <c r="I530" s="221"/>
      <c r="J530" s="246"/>
    </row>
    <row r="531" spans="1:10" x14ac:dyDescent="0.25">
      <c r="A531" s="4" t="s">
        <v>89</v>
      </c>
      <c r="B531" s="4" t="s">
        <v>319</v>
      </c>
      <c r="C531" s="4" t="s">
        <v>100</v>
      </c>
      <c r="I531" s="245">
        <v>346675.95999999996</v>
      </c>
      <c r="J531" s="245">
        <v>141672.54999999996</v>
      </c>
    </row>
    <row r="532" spans="1:10" x14ac:dyDescent="0.25">
      <c r="A532" s="4" t="s">
        <v>89</v>
      </c>
      <c r="B532" s="4" t="s">
        <v>319</v>
      </c>
      <c r="C532" s="4" t="s">
        <v>100</v>
      </c>
      <c r="H532" s="5">
        <v>277903.8</v>
      </c>
      <c r="I532" s="221"/>
      <c r="J532" s="246"/>
    </row>
    <row r="533" spans="1:10" x14ac:dyDescent="0.25">
      <c r="A533" s="4" t="s">
        <v>381</v>
      </c>
      <c r="B533" s="4" t="s">
        <v>319</v>
      </c>
      <c r="C533" s="4" t="s">
        <v>100</v>
      </c>
      <c r="H533" s="5">
        <v>4500</v>
      </c>
      <c r="I533" s="221"/>
      <c r="J533" s="246"/>
    </row>
    <row r="534" spans="1:10" x14ac:dyDescent="0.25">
      <c r="A534" s="4" t="s">
        <v>381</v>
      </c>
      <c r="B534" s="4" t="s">
        <v>319</v>
      </c>
      <c r="C534" s="4" t="s">
        <v>100</v>
      </c>
      <c r="H534" s="5">
        <v>3743.16</v>
      </c>
      <c r="I534" s="221"/>
      <c r="J534" s="246"/>
    </row>
    <row r="535" spans="1:10" x14ac:dyDescent="0.25">
      <c r="A535" s="4" t="s">
        <v>381</v>
      </c>
      <c r="B535" s="4" t="s">
        <v>319</v>
      </c>
      <c r="C535" s="4" t="s">
        <v>100</v>
      </c>
      <c r="H535" s="5">
        <v>4500</v>
      </c>
      <c r="I535" s="221"/>
      <c r="J535" s="246"/>
    </row>
    <row r="536" spans="1:10" x14ac:dyDescent="0.25">
      <c r="A536" s="4" t="s">
        <v>381</v>
      </c>
      <c r="B536" s="4" t="s">
        <v>319</v>
      </c>
      <c r="C536" s="4" t="s">
        <v>100</v>
      </c>
      <c r="H536" s="5">
        <v>4500</v>
      </c>
      <c r="I536" s="221"/>
      <c r="J536" s="246"/>
    </row>
    <row r="537" spans="1:10" x14ac:dyDescent="0.25">
      <c r="A537" s="4" t="s">
        <v>381</v>
      </c>
      <c r="B537" s="4" t="s">
        <v>319</v>
      </c>
      <c r="C537" s="4" t="s">
        <v>100</v>
      </c>
      <c r="H537" s="5">
        <v>4500</v>
      </c>
      <c r="I537" s="221"/>
      <c r="J537" s="246"/>
    </row>
    <row r="538" spans="1:10" x14ac:dyDescent="0.25">
      <c r="A538" s="4" t="s">
        <v>381</v>
      </c>
      <c r="B538" s="4" t="s">
        <v>319</v>
      </c>
      <c r="C538" s="4" t="s">
        <v>100</v>
      </c>
      <c r="I538" s="245">
        <v>46667.26</v>
      </c>
      <c r="J538" s="245">
        <v>13423.78</v>
      </c>
    </row>
    <row r="539" spans="1:10" x14ac:dyDescent="0.25">
      <c r="A539" s="4" t="s">
        <v>382</v>
      </c>
      <c r="B539" s="4" t="s">
        <v>319</v>
      </c>
      <c r="C539" s="4" t="s">
        <v>100</v>
      </c>
      <c r="H539" s="5">
        <v>979.37</v>
      </c>
      <c r="I539" s="221"/>
      <c r="J539" s="246"/>
    </row>
    <row r="540" spans="1:10" x14ac:dyDescent="0.25">
      <c r="A540" s="4" t="s">
        <v>383</v>
      </c>
      <c r="B540" s="4" t="s">
        <v>319</v>
      </c>
      <c r="C540" s="4" t="s">
        <v>100</v>
      </c>
      <c r="H540" s="5">
        <v>1410</v>
      </c>
      <c r="I540" s="221"/>
      <c r="J540" s="246"/>
    </row>
    <row r="541" spans="1:10" x14ac:dyDescent="0.25">
      <c r="A541" s="4" t="s">
        <v>383</v>
      </c>
      <c r="B541" s="4" t="s">
        <v>319</v>
      </c>
      <c r="C541" s="4" t="s">
        <v>100</v>
      </c>
      <c r="H541" s="5">
        <v>2378.86</v>
      </c>
      <c r="I541" s="221"/>
      <c r="J541" s="246"/>
    </row>
    <row r="542" spans="1:10" x14ac:dyDescent="0.25">
      <c r="A542" s="4" t="s">
        <v>383</v>
      </c>
      <c r="B542" s="4" t="s">
        <v>319</v>
      </c>
      <c r="C542" s="4" t="s">
        <v>100</v>
      </c>
      <c r="H542" s="5">
        <v>1362.82</v>
      </c>
      <c r="I542" s="221"/>
      <c r="J542" s="246"/>
    </row>
    <row r="543" spans="1:10" x14ac:dyDescent="0.25">
      <c r="A543" s="4" t="s">
        <v>383</v>
      </c>
      <c r="B543" s="4" t="s">
        <v>319</v>
      </c>
      <c r="C543" s="4" t="s">
        <v>100</v>
      </c>
      <c r="I543" s="245">
        <v>23938.34</v>
      </c>
      <c r="J543" s="245">
        <v>14946.97</v>
      </c>
    </row>
    <row r="544" spans="1:10" x14ac:dyDescent="0.25">
      <c r="A544" s="4" t="s">
        <v>383</v>
      </c>
      <c r="B544" s="4" t="s">
        <v>319</v>
      </c>
      <c r="C544" s="4" t="s">
        <v>100</v>
      </c>
      <c r="H544" s="5">
        <v>5435.76</v>
      </c>
      <c r="I544" s="221"/>
      <c r="J544" s="246"/>
    </row>
    <row r="545" spans="1:10" x14ac:dyDescent="0.25">
      <c r="A545" s="4" t="s">
        <v>126</v>
      </c>
      <c r="B545" s="4" t="s">
        <v>319</v>
      </c>
      <c r="C545" s="4" t="s">
        <v>100</v>
      </c>
      <c r="H545" s="5">
        <v>3301.5</v>
      </c>
      <c r="I545" s="221"/>
      <c r="J545" s="246"/>
    </row>
    <row r="546" spans="1:10" x14ac:dyDescent="0.25">
      <c r="A546" s="4" t="s">
        <v>126</v>
      </c>
      <c r="B546" s="4" t="s">
        <v>319</v>
      </c>
      <c r="C546" s="4" t="s">
        <v>100</v>
      </c>
      <c r="I546" s="245">
        <v>919.31</v>
      </c>
      <c r="J546" s="245">
        <v>1904.65</v>
      </c>
    </row>
    <row r="547" spans="1:10" x14ac:dyDescent="0.25">
      <c r="A547" s="4" t="s">
        <v>384</v>
      </c>
      <c r="B547" s="4" t="s">
        <v>319</v>
      </c>
      <c r="C547" s="4" t="s">
        <v>71</v>
      </c>
      <c r="H547" s="5">
        <v>15859.37</v>
      </c>
      <c r="I547" s="221"/>
      <c r="J547" s="246"/>
    </row>
    <row r="548" spans="1:10" x14ac:dyDescent="0.25">
      <c r="A548" s="4" t="s">
        <v>384</v>
      </c>
      <c r="B548" s="4" t="s">
        <v>319</v>
      </c>
      <c r="C548" s="4" t="s">
        <v>71</v>
      </c>
      <c r="H548" s="5">
        <v>8918.2099999999991</v>
      </c>
      <c r="I548" s="221"/>
      <c r="J548" s="246"/>
    </row>
    <row r="549" spans="1:10" x14ac:dyDescent="0.25">
      <c r="A549" s="4" t="s">
        <v>384</v>
      </c>
      <c r="B549" s="4" t="s">
        <v>319</v>
      </c>
      <c r="C549" s="4" t="s">
        <v>71</v>
      </c>
      <c r="H549" s="5">
        <v>73208.44</v>
      </c>
      <c r="I549" s="221"/>
      <c r="J549" s="246"/>
    </row>
    <row r="550" spans="1:10" x14ac:dyDescent="0.25">
      <c r="A550" s="4" t="s">
        <v>384</v>
      </c>
      <c r="B550" s="4" t="s">
        <v>319</v>
      </c>
      <c r="C550" s="4" t="s">
        <v>71</v>
      </c>
      <c r="H550" s="5">
        <v>1092.6500000000001</v>
      </c>
      <c r="I550" s="221"/>
      <c r="J550" s="246"/>
    </row>
    <row r="551" spans="1:10" x14ac:dyDescent="0.25">
      <c r="A551" s="4" t="s">
        <v>384</v>
      </c>
      <c r="B551" s="4" t="s">
        <v>319</v>
      </c>
      <c r="C551" s="4" t="s">
        <v>71</v>
      </c>
      <c r="H551" s="5">
        <v>1588.18</v>
      </c>
      <c r="I551" s="221"/>
      <c r="J551" s="246"/>
    </row>
    <row r="552" spans="1:10" x14ac:dyDescent="0.25">
      <c r="A552" s="4" t="s">
        <v>384</v>
      </c>
      <c r="B552" s="4" t="s">
        <v>319</v>
      </c>
      <c r="C552" s="4" t="s">
        <v>71</v>
      </c>
      <c r="H552" s="5">
        <v>-5015.68</v>
      </c>
      <c r="I552" s="221"/>
      <c r="J552" s="246"/>
    </row>
    <row r="553" spans="1:10" x14ac:dyDescent="0.25">
      <c r="A553" s="4" t="s">
        <v>384</v>
      </c>
      <c r="B553" s="4" t="s">
        <v>319</v>
      </c>
      <c r="C553" s="4" t="s">
        <v>71</v>
      </c>
      <c r="H553" s="5">
        <v>39007.129999999997</v>
      </c>
      <c r="I553" s="245">
        <v>2476</v>
      </c>
      <c r="J553" s="244" t="s">
        <v>452</v>
      </c>
    </row>
    <row r="554" spans="1:10" x14ac:dyDescent="0.25">
      <c r="A554" s="4" t="s">
        <v>384</v>
      </c>
      <c r="B554" s="4" t="s">
        <v>319</v>
      </c>
      <c r="C554" s="4" t="s">
        <v>71</v>
      </c>
      <c r="H554" s="5">
        <v>1026.52</v>
      </c>
      <c r="I554" s="245">
        <v>3714</v>
      </c>
      <c r="J554" s="244" t="s">
        <v>452</v>
      </c>
    </row>
    <row r="555" spans="1:10" x14ac:dyDescent="0.25">
      <c r="A555" s="4" t="s">
        <v>385</v>
      </c>
      <c r="B555" s="4" t="s">
        <v>319</v>
      </c>
      <c r="C555" s="4" t="s">
        <v>71</v>
      </c>
      <c r="H555" s="5">
        <v>13500</v>
      </c>
      <c r="I555" s="221"/>
      <c r="J555" s="246"/>
    </row>
    <row r="556" spans="1:10" x14ac:dyDescent="0.25">
      <c r="A556" s="4" t="s">
        <v>385</v>
      </c>
      <c r="B556" s="4" t="s">
        <v>319</v>
      </c>
      <c r="C556" s="4" t="s">
        <v>71</v>
      </c>
      <c r="H556" s="5">
        <v>0</v>
      </c>
      <c r="I556" s="245">
        <v>9863.5499999999993</v>
      </c>
      <c r="J556" s="244" t="s">
        <v>452</v>
      </c>
    </row>
    <row r="557" spans="1:10" x14ac:dyDescent="0.25">
      <c r="A557" s="4" t="s">
        <v>385</v>
      </c>
      <c r="B557" s="4" t="s">
        <v>319</v>
      </c>
      <c r="C557" s="4" t="s">
        <v>145</v>
      </c>
      <c r="H557" s="5">
        <v>177877.35</v>
      </c>
      <c r="I557" s="221"/>
      <c r="J557" s="246"/>
    </row>
    <row r="558" spans="1:10" x14ac:dyDescent="0.25">
      <c r="A558" s="4" t="s">
        <v>385</v>
      </c>
      <c r="B558" s="4" t="s">
        <v>319</v>
      </c>
      <c r="C558" s="4" t="s">
        <v>145</v>
      </c>
      <c r="H558" s="5">
        <v>415047.15</v>
      </c>
      <c r="I558" s="221"/>
      <c r="J558" s="246"/>
    </row>
    <row r="559" spans="1:10" x14ac:dyDescent="0.25">
      <c r="A559" s="4" t="s">
        <v>385</v>
      </c>
      <c r="B559" s="4" t="s">
        <v>319</v>
      </c>
      <c r="C559" s="4" t="s">
        <v>145</v>
      </c>
      <c r="H559" s="5">
        <v>24750</v>
      </c>
      <c r="I559" s="221"/>
      <c r="J559" s="246"/>
    </row>
    <row r="560" spans="1:10" x14ac:dyDescent="0.25">
      <c r="A560" s="4" t="s">
        <v>385</v>
      </c>
      <c r="B560" s="4" t="s">
        <v>319</v>
      </c>
      <c r="C560" s="4" t="s">
        <v>145</v>
      </c>
      <c r="H560" s="5">
        <v>301754.7</v>
      </c>
      <c r="I560" s="221"/>
      <c r="J560" s="246"/>
    </row>
    <row r="561" spans="1:10" x14ac:dyDescent="0.25">
      <c r="A561" s="4" t="s">
        <v>385</v>
      </c>
      <c r="B561" s="4" t="s">
        <v>319</v>
      </c>
      <c r="C561" s="4" t="s">
        <v>145</v>
      </c>
      <c r="H561" s="5">
        <v>529125</v>
      </c>
      <c r="I561" s="221"/>
      <c r="J561" s="246"/>
    </row>
    <row r="562" spans="1:10" x14ac:dyDescent="0.25">
      <c r="A562" s="4" t="s">
        <v>158</v>
      </c>
      <c r="B562" s="4" t="s">
        <v>319</v>
      </c>
      <c r="C562" s="4" t="s">
        <v>100</v>
      </c>
      <c r="H562" s="5">
        <v>1465.58</v>
      </c>
      <c r="I562" s="221"/>
      <c r="J562" s="246"/>
    </row>
    <row r="563" spans="1:10" x14ac:dyDescent="0.25">
      <c r="A563" s="4" t="s">
        <v>158</v>
      </c>
      <c r="B563" s="4" t="s">
        <v>319</v>
      </c>
      <c r="C563" s="4" t="s">
        <v>100</v>
      </c>
      <c r="H563" s="5">
        <v>2623.65</v>
      </c>
      <c r="I563" s="221"/>
      <c r="J563" s="246"/>
    </row>
    <row r="564" spans="1:10" x14ac:dyDescent="0.25">
      <c r="A564" s="4" t="s">
        <v>158</v>
      </c>
      <c r="B564" s="4" t="s">
        <v>319</v>
      </c>
      <c r="C564" s="4" t="s">
        <v>100</v>
      </c>
      <c r="H564" s="5">
        <v>1901.74</v>
      </c>
      <c r="I564" s="221"/>
      <c r="J564" s="246"/>
    </row>
    <row r="565" spans="1:10" x14ac:dyDescent="0.25">
      <c r="A565" s="4" t="s">
        <v>158</v>
      </c>
      <c r="B565" s="4" t="s">
        <v>319</v>
      </c>
      <c r="C565" s="4" t="s">
        <v>100</v>
      </c>
      <c r="I565" s="245">
        <v>19959.900000000001</v>
      </c>
      <c r="J565" s="245">
        <v>9920.7199999999993</v>
      </c>
    </row>
    <row r="566" spans="1:10" x14ac:dyDescent="0.25">
      <c r="A566" s="4" t="s">
        <v>388</v>
      </c>
      <c r="B566" s="4" t="s">
        <v>319</v>
      </c>
      <c r="C566" s="4" t="s">
        <v>71</v>
      </c>
      <c r="H566" s="5">
        <v>18506.25</v>
      </c>
      <c r="I566" s="221"/>
      <c r="J566" s="246"/>
    </row>
    <row r="567" spans="1:10" x14ac:dyDescent="0.25">
      <c r="A567" s="4" t="s">
        <v>388</v>
      </c>
      <c r="B567" s="4" t="s">
        <v>319</v>
      </c>
      <c r="C567" s="4" t="s">
        <v>71</v>
      </c>
      <c r="H567" s="5">
        <v>0</v>
      </c>
      <c r="I567" s="221">
        <v>-4581.25</v>
      </c>
      <c r="J567" s="246"/>
    </row>
    <row r="568" spans="1:10" x14ac:dyDescent="0.25">
      <c r="A568" s="4" t="s">
        <v>388</v>
      </c>
      <c r="B568" s="4" t="s">
        <v>319</v>
      </c>
      <c r="C568" s="4" t="s">
        <v>71</v>
      </c>
      <c r="H568" s="5">
        <v>20027.37</v>
      </c>
      <c r="I568" s="221"/>
      <c r="J568" s="246"/>
    </row>
    <row r="569" spans="1:10" x14ac:dyDescent="0.25">
      <c r="A569" s="4" t="s">
        <v>388</v>
      </c>
      <c r="B569" s="4" t="s">
        <v>319</v>
      </c>
      <c r="C569" s="4" t="s">
        <v>71</v>
      </c>
      <c r="H569" s="5">
        <v>834.91</v>
      </c>
      <c r="I569" s="221"/>
      <c r="J569" s="246"/>
    </row>
    <row r="570" spans="1:10" x14ac:dyDescent="0.25">
      <c r="A570" s="4" t="s">
        <v>131</v>
      </c>
      <c r="B570" s="4" t="s">
        <v>319</v>
      </c>
      <c r="C570" s="4" t="s">
        <v>145</v>
      </c>
      <c r="H570" s="5">
        <v>169948.79999999999</v>
      </c>
      <c r="I570" s="221"/>
      <c r="J570" s="246"/>
    </row>
    <row r="571" spans="1:10" x14ac:dyDescent="0.25">
      <c r="A571" s="4" t="s">
        <v>131</v>
      </c>
      <c r="B571" s="4" t="s">
        <v>319</v>
      </c>
      <c r="C571" s="4" t="s">
        <v>145</v>
      </c>
      <c r="H571" s="5">
        <v>396547.2</v>
      </c>
      <c r="I571" s="221"/>
      <c r="J571" s="246"/>
    </row>
    <row r="572" spans="1:10" x14ac:dyDescent="0.25">
      <c r="A572" s="4" t="s">
        <v>131</v>
      </c>
      <c r="B572" s="4" t="s">
        <v>319</v>
      </c>
      <c r="C572" s="4" t="s">
        <v>145</v>
      </c>
      <c r="I572" s="245">
        <v>169948.79999999999</v>
      </c>
      <c r="J572" s="244" t="s">
        <v>452</v>
      </c>
    </row>
    <row r="573" spans="1:10" x14ac:dyDescent="0.25">
      <c r="A573" s="4" t="s">
        <v>131</v>
      </c>
      <c r="B573" s="4" t="s">
        <v>319</v>
      </c>
      <c r="C573" s="4" t="s">
        <v>145</v>
      </c>
      <c r="I573" s="245">
        <v>858044.6</v>
      </c>
      <c r="J573" s="244" t="s">
        <v>452</v>
      </c>
    </row>
    <row r="574" spans="1:10" x14ac:dyDescent="0.25">
      <c r="A574" s="4" t="s">
        <v>389</v>
      </c>
      <c r="B574" s="4" t="s">
        <v>319</v>
      </c>
      <c r="C574" s="4" t="s">
        <v>100</v>
      </c>
      <c r="H574" s="5">
        <v>665.8</v>
      </c>
      <c r="I574" s="221"/>
      <c r="J574" s="246"/>
    </row>
    <row r="575" spans="1:10" x14ac:dyDescent="0.25">
      <c r="A575" s="4" t="s">
        <v>389</v>
      </c>
      <c r="B575" s="4" t="s">
        <v>319</v>
      </c>
      <c r="C575" s="4" t="s">
        <v>100</v>
      </c>
      <c r="I575" s="245">
        <v>1709.08</v>
      </c>
      <c r="J575" s="244" t="s">
        <v>452</v>
      </c>
    </row>
    <row r="576" spans="1:10" x14ac:dyDescent="0.25">
      <c r="A576" s="4" t="s">
        <v>390</v>
      </c>
      <c r="B576" s="4" t="s">
        <v>319</v>
      </c>
      <c r="H576" s="5">
        <v>6302.9</v>
      </c>
      <c r="I576" s="221"/>
      <c r="J576" s="246"/>
    </row>
    <row r="577" spans="1:10" x14ac:dyDescent="0.25">
      <c r="A577" s="4" t="s">
        <v>390</v>
      </c>
      <c r="B577" s="4" t="s">
        <v>319</v>
      </c>
      <c r="H577" s="5">
        <v>35541.279999999999</v>
      </c>
      <c r="I577" s="221"/>
      <c r="J577" s="246"/>
    </row>
    <row r="578" spans="1:10" x14ac:dyDescent="0.25">
      <c r="A578" s="4" t="s">
        <v>391</v>
      </c>
      <c r="B578" s="4" t="s">
        <v>319</v>
      </c>
      <c r="C578" s="4" t="s">
        <v>71</v>
      </c>
      <c r="H578" s="5">
        <v>18055.02</v>
      </c>
      <c r="I578" s="221"/>
      <c r="J578" s="246"/>
    </row>
    <row r="579" spans="1:10" x14ac:dyDescent="0.25">
      <c r="A579" s="4" t="s">
        <v>391</v>
      </c>
      <c r="B579" s="4" t="s">
        <v>319</v>
      </c>
      <c r="C579" s="4" t="s">
        <v>71</v>
      </c>
      <c r="H579" s="5">
        <v>10571.34</v>
      </c>
      <c r="I579" s="221"/>
      <c r="J579" s="246"/>
    </row>
    <row r="580" spans="1:10" x14ac:dyDescent="0.25">
      <c r="A580" s="4" t="s">
        <v>391</v>
      </c>
      <c r="B580" s="4" t="s">
        <v>319</v>
      </c>
      <c r="C580" s="4" t="s">
        <v>71</v>
      </c>
      <c r="H580" s="5">
        <v>1854.87</v>
      </c>
      <c r="I580" s="221"/>
      <c r="J580" s="246"/>
    </row>
    <row r="581" spans="1:10" x14ac:dyDescent="0.25">
      <c r="A581" s="4" t="s">
        <v>391</v>
      </c>
      <c r="B581" s="4" t="s">
        <v>319</v>
      </c>
      <c r="C581" s="4" t="s">
        <v>71</v>
      </c>
      <c r="H581" s="5">
        <v>777.51</v>
      </c>
      <c r="I581" s="221"/>
      <c r="J581" s="246"/>
    </row>
    <row r="582" spans="1:10" x14ac:dyDescent="0.25">
      <c r="A582" s="4" t="s">
        <v>134</v>
      </c>
      <c r="B582" s="4" t="s">
        <v>319</v>
      </c>
      <c r="C582" s="4" t="s">
        <v>71</v>
      </c>
      <c r="H582" s="5">
        <v>27392.68</v>
      </c>
      <c r="I582" s="245">
        <v>32758.32</v>
      </c>
      <c r="J582" s="244" t="s">
        <v>452</v>
      </c>
    </row>
    <row r="583" spans="1:10" x14ac:dyDescent="0.25">
      <c r="A583" s="234" t="s">
        <v>134</v>
      </c>
      <c r="B583" s="234" t="s">
        <v>319</v>
      </c>
      <c r="C583" s="234" t="s">
        <v>71</v>
      </c>
      <c r="D583" s="63"/>
      <c r="E583" s="63"/>
      <c r="F583" s="63"/>
      <c r="G583" s="63"/>
      <c r="H583" s="63"/>
      <c r="I583" s="245">
        <v>5365.64</v>
      </c>
      <c r="J583" s="244" t="s">
        <v>452</v>
      </c>
    </row>
    <row r="584" spans="1:10" x14ac:dyDescent="0.25">
      <c r="A584" s="234" t="s">
        <v>134</v>
      </c>
      <c r="B584" s="234" t="s">
        <v>319</v>
      </c>
      <c r="C584" s="234" t="s">
        <v>71</v>
      </c>
      <c r="D584" s="63"/>
      <c r="E584" s="63"/>
      <c r="F584" s="63"/>
      <c r="G584" s="63"/>
      <c r="H584" s="63"/>
      <c r="I584" s="245">
        <v>24095.11</v>
      </c>
      <c r="J584" s="244" t="s">
        <v>452</v>
      </c>
    </row>
    <row r="585" spans="1:10" x14ac:dyDescent="0.25">
      <c r="A585" s="234" t="s">
        <v>134</v>
      </c>
      <c r="B585" s="234" t="s">
        <v>319</v>
      </c>
      <c r="C585" s="234" t="s">
        <v>71</v>
      </c>
      <c r="D585" s="63"/>
      <c r="E585" s="63"/>
      <c r="F585" s="63"/>
      <c r="G585" s="63"/>
      <c r="H585" s="63"/>
      <c r="I585" s="245">
        <v>24095.11</v>
      </c>
      <c r="J585" s="244" t="s">
        <v>452</v>
      </c>
    </row>
    <row r="586" spans="1:10" x14ac:dyDescent="0.25">
      <c r="A586" s="235" t="s">
        <v>135</v>
      </c>
      <c r="B586" s="235" t="s">
        <v>319</v>
      </c>
      <c r="C586" s="235" t="s">
        <v>454</v>
      </c>
      <c r="D586" s="63"/>
      <c r="E586" s="63"/>
      <c r="F586" s="63"/>
      <c r="G586" s="63"/>
      <c r="H586" s="63"/>
      <c r="I586" s="245">
        <v>5167.13</v>
      </c>
      <c r="J586" s="245">
        <v>7482.7</v>
      </c>
    </row>
    <row r="587" spans="1:10" x14ac:dyDescent="0.25">
      <c r="A587" s="4" t="s">
        <v>206</v>
      </c>
      <c r="B587" s="4" t="s">
        <v>319</v>
      </c>
      <c r="C587" s="4" t="s">
        <v>100</v>
      </c>
      <c r="H587" s="5">
        <v>1267.3499999999999</v>
      </c>
      <c r="I587" s="221"/>
      <c r="J587" s="246"/>
    </row>
    <row r="588" spans="1:10" x14ac:dyDescent="0.25">
      <c r="A588" s="4" t="s">
        <v>25</v>
      </c>
      <c r="B588" s="4" t="s">
        <v>319</v>
      </c>
      <c r="C588" s="4" t="s">
        <v>100</v>
      </c>
      <c r="I588" s="245">
        <v>13787.37</v>
      </c>
      <c r="J588" s="244" t="s">
        <v>452</v>
      </c>
    </row>
    <row r="589" spans="1:10" x14ac:dyDescent="0.25">
      <c r="A589" s="4" t="s">
        <v>394</v>
      </c>
      <c r="B589" s="4" t="s">
        <v>319</v>
      </c>
      <c r="C589" s="4" t="s">
        <v>71</v>
      </c>
      <c r="H589" s="5">
        <v>7050.64</v>
      </c>
      <c r="I589" s="221"/>
      <c r="J589" s="246"/>
    </row>
    <row r="590" spans="1:10" x14ac:dyDescent="0.25">
      <c r="A590" s="4" t="s">
        <v>394</v>
      </c>
      <c r="B590" s="4" t="s">
        <v>319</v>
      </c>
      <c r="C590" s="4" t="s">
        <v>71</v>
      </c>
      <c r="H590" s="5">
        <v>31622.47</v>
      </c>
      <c r="I590" s="221"/>
      <c r="J590" s="246"/>
    </row>
    <row r="591" spans="1:10" x14ac:dyDescent="0.25">
      <c r="A591" s="4" t="s">
        <v>137</v>
      </c>
      <c r="B591" s="4" t="s">
        <v>319</v>
      </c>
      <c r="C591" s="4" t="s">
        <v>145</v>
      </c>
      <c r="H591" s="5">
        <v>293348.18</v>
      </c>
      <c r="I591" s="221"/>
      <c r="J591" s="246"/>
    </row>
    <row r="592" spans="1:10" x14ac:dyDescent="0.25">
      <c r="A592" s="4" t="s">
        <v>137</v>
      </c>
      <c r="B592" s="4" t="s">
        <v>319</v>
      </c>
      <c r="C592" s="4" t="s">
        <v>145</v>
      </c>
      <c r="H592" s="5">
        <v>174221.47</v>
      </c>
      <c r="I592" s="245">
        <v>40408.980000000003</v>
      </c>
      <c r="J592" s="244" t="s">
        <v>452</v>
      </c>
    </row>
    <row r="593" spans="1:10" x14ac:dyDescent="0.25">
      <c r="A593" s="4" t="s">
        <v>137</v>
      </c>
      <c r="B593" s="4" t="s">
        <v>319</v>
      </c>
      <c r="C593" s="4" t="s">
        <v>145</v>
      </c>
      <c r="H593" s="5">
        <v>690138.21</v>
      </c>
      <c r="I593" s="245">
        <v>1150230.3400000001</v>
      </c>
      <c r="J593" s="244" t="s">
        <v>452</v>
      </c>
    </row>
    <row r="594" spans="1:10" x14ac:dyDescent="0.25">
      <c r="A594" s="4" t="s">
        <v>395</v>
      </c>
      <c r="B594" s="4" t="s">
        <v>319</v>
      </c>
      <c r="C594" s="4" t="s">
        <v>71</v>
      </c>
      <c r="H594" s="5">
        <v>10500</v>
      </c>
      <c r="I594" s="245">
        <v>16222.67</v>
      </c>
      <c r="J594" s="244" t="s">
        <v>452</v>
      </c>
    </row>
    <row r="595" spans="1:10" x14ac:dyDescent="0.25">
      <c r="A595" s="4" t="s">
        <v>395</v>
      </c>
      <c r="B595" s="4" t="s">
        <v>319</v>
      </c>
      <c r="C595" s="4" t="s">
        <v>71</v>
      </c>
      <c r="H595" s="5">
        <v>14000.7</v>
      </c>
      <c r="I595" s="245">
        <v>1667.61</v>
      </c>
      <c r="J595" s="244" t="s">
        <v>452</v>
      </c>
    </row>
    <row r="596" spans="1:10" x14ac:dyDescent="0.25">
      <c r="A596" s="4" t="s">
        <v>395</v>
      </c>
      <c r="B596" s="4" t="s">
        <v>319</v>
      </c>
      <c r="C596" s="4" t="s">
        <v>71</v>
      </c>
      <c r="H596" s="5">
        <v>0</v>
      </c>
      <c r="I596" s="245">
        <v>15573.22</v>
      </c>
      <c r="J596" s="244" t="s">
        <v>452</v>
      </c>
    </row>
    <row r="597" spans="1:10" x14ac:dyDescent="0.25">
      <c r="A597" s="4" t="s">
        <v>397</v>
      </c>
      <c r="B597" s="4" t="s">
        <v>319</v>
      </c>
      <c r="C597" s="4" t="s">
        <v>71</v>
      </c>
      <c r="H597" s="5">
        <v>13685</v>
      </c>
      <c r="I597" s="245">
        <v>20528.54</v>
      </c>
      <c r="J597" s="244" t="s">
        <v>452</v>
      </c>
    </row>
    <row r="598" spans="1:10" x14ac:dyDescent="0.25">
      <c r="A598" s="4" t="s">
        <v>397</v>
      </c>
      <c r="B598" s="4" t="s">
        <v>319</v>
      </c>
      <c r="C598" s="4" t="s">
        <v>71</v>
      </c>
      <c r="H598" s="5">
        <v>10484.290000000001</v>
      </c>
      <c r="I598" s="245">
        <v>-978.54</v>
      </c>
      <c r="J598" s="244" t="s">
        <v>452</v>
      </c>
    </row>
    <row r="599" spans="1:10" x14ac:dyDescent="0.25">
      <c r="A599" s="4" t="s">
        <v>397</v>
      </c>
      <c r="B599" s="4" t="s">
        <v>319</v>
      </c>
      <c r="C599" s="4" t="s">
        <v>71</v>
      </c>
      <c r="H599" s="5">
        <v>8979.7800000000007</v>
      </c>
      <c r="I599" s="245">
        <v>6843.54</v>
      </c>
      <c r="J599" s="244" t="s">
        <v>452</v>
      </c>
    </row>
    <row r="600" spans="1:10" x14ac:dyDescent="0.25">
      <c r="A600" s="4" t="s">
        <v>397</v>
      </c>
      <c r="B600" s="4" t="s">
        <v>319</v>
      </c>
      <c r="C600" s="4" t="s">
        <v>71</v>
      </c>
      <c r="H600" s="5">
        <v>0</v>
      </c>
      <c r="I600" s="245">
        <v>-978.54</v>
      </c>
      <c r="J600" s="244" t="s">
        <v>452</v>
      </c>
    </row>
    <row r="601" spans="1:10" x14ac:dyDescent="0.25">
      <c r="A601" s="4" t="s">
        <v>397</v>
      </c>
      <c r="B601" s="4" t="s">
        <v>319</v>
      </c>
      <c r="C601" s="4" t="s">
        <v>71</v>
      </c>
      <c r="H601" s="5">
        <v>0</v>
      </c>
      <c r="I601" s="245">
        <v>32628.11</v>
      </c>
      <c r="J601" s="244" t="s">
        <v>452</v>
      </c>
    </row>
    <row r="602" spans="1:10" x14ac:dyDescent="0.25">
      <c r="A602" s="237" t="s">
        <v>397</v>
      </c>
      <c r="B602" s="237" t="s">
        <v>319</v>
      </c>
      <c r="C602" s="237" t="s">
        <v>71</v>
      </c>
      <c r="D602" s="63"/>
      <c r="E602" s="63"/>
      <c r="F602" s="63"/>
      <c r="G602" s="63"/>
      <c r="H602" s="63"/>
      <c r="I602" s="245">
        <v>10492.55</v>
      </c>
      <c r="J602" s="244" t="s">
        <v>452</v>
      </c>
    </row>
    <row r="603" spans="1:10" x14ac:dyDescent="0.25">
      <c r="A603" s="4" t="s">
        <v>398</v>
      </c>
      <c r="B603" s="4" t="s">
        <v>319</v>
      </c>
      <c r="C603" s="4" t="s">
        <v>100</v>
      </c>
      <c r="H603" s="5">
        <v>2.5299999999999998</v>
      </c>
      <c r="I603" s="221"/>
      <c r="J603" s="246"/>
    </row>
    <row r="604" spans="1:10" x14ac:dyDescent="0.25">
      <c r="A604" s="4" t="s">
        <v>398</v>
      </c>
      <c r="B604" s="4" t="s">
        <v>319</v>
      </c>
      <c r="C604" s="4" t="s">
        <v>100</v>
      </c>
      <c r="H604" s="5">
        <v>1912.19</v>
      </c>
      <c r="I604" s="221"/>
      <c r="J604" s="246"/>
    </row>
    <row r="605" spans="1:10" x14ac:dyDescent="0.25">
      <c r="A605" s="4" t="s">
        <v>398</v>
      </c>
      <c r="B605" s="4" t="s">
        <v>319</v>
      </c>
      <c r="C605" s="4" t="s">
        <v>100</v>
      </c>
      <c r="I605" s="245">
        <v>7825.99</v>
      </c>
      <c r="J605" s="245">
        <v>1402.61</v>
      </c>
    </row>
    <row r="606" spans="1:10" x14ac:dyDescent="0.25">
      <c r="A606" s="4" t="s">
        <v>399</v>
      </c>
      <c r="B606" s="4" t="s">
        <v>319</v>
      </c>
      <c r="C606" s="4" t="s">
        <v>71</v>
      </c>
      <c r="H606" s="5">
        <v>9500.7999999999993</v>
      </c>
      <c r="I606" s="221"/>
      <c r="J606" s="246"/>
    </row>
    <row r="607" spans="1:10" x14ac:dyDescent="0.25">
      <c r="A607" s="4" t="s">
        <v>400</v>
      </c>
      <c r="B607" s="4" t="s">
        <v>319</v>
      </c>
      <c r="C607" s="4" t="s">
        <v>100</v>
      </c>
      <c r="H607" s="5">
        <v>1806.41</v>
      </c>
      <c r="I607" s="221"/>
      <c r="J607" s="246"/>
    </row>
    <row r="608" spans="1:10" x14ac:dyDescent="0.25">
      <c r="A608" s="4" t="s">
        <v>400</v>
      </c>
      <c r="B608" s="4" t="s">
        <v>319</v>
      </c>
      <c r="C608" s="4" t="s">
        <v>100</v>
      </c>
      <c r="H608" s="5">
        <v>1695</v>
      </c>
      <c r="I608" s="221"/>
      <c r="J608" s="246"/>
    </row>
    <row r="609" spans="1:10" x14ac:dyDescent="0.25">
      <c r="A609" s="4" t="s">
        <v>400</v>
      </c>
      <c r="B609" s="4" t="s">
        <v>319</v>
      </c>
      <c r="C609" s="4" t="s">
        <v>100</v>
      </c>
      <c r="H609" s="5">
        <v>1489.22</v>
      </c>
      <c r="I609" s="221"/>
      <c r="J609" s="246"/>
    </row>
    <row r="610" spans="1:10" x14ac:dyDescent="0.25">
      <c r="A610" s="4" t="s">
        <v>400</v>
      </c>
      <c r="B610" s="4" t="s">
        <v>319</v>
      </c>
      <c r="C610" s="4" t="s">
        <v>100</v>
      </c>
      <c r="H610" s="5">
        <v>1424.64</v>
      </c>
      <c r="I610" s="221"/>
      <c r="J610" s="246"/>
    </row>
    <row r="611" spans="1:10" x14ac:dyDescent="0.25">
      <c r="A611" s="4" t="s">
        <v>400</v>
      </c>
      <c r="B611" s="4" t="s">
        <v>319</v>
      </c>
      <c r="C611" s="4" t="s">
        <v>100</v>
      </c>
      <c r="H611" s="5">
        <v>1450.86</v>
      </c>
      <c r="I611" s="221"/>
      <c r="J611" s="246"/>
    </row>
    <row r="612" spans="1:10" x14ac:dyDescent="0.25">
      <c r="A612" s="4" t="s">
        <v>400</v>
      </c>
      <c r="B612" s="4" t="s">
        <v>319</v>
      </c>
      <c r="C612" s="4" t="s">
        <v>100</v>
      </c>
      <c r="H612" s="5">
        <v>431.95</v>
      </c>
      <c r="I612" s="221"/>
      <c r="J612" s="246"/>
    </row>
    <row r="613" spans="1:10" x14ac:dyDescent="0.25">
      <c r="A613" s="4" t="s">
        <v>400</v>
      </c>
      <c r="B613" s="4" t="s">
        <v>319</v>
      </c>
      <c r="C613" s="4" t="s">
        <v>100</v>
      </c>
      <c r="I613" s="245">
        <v>139879.16</v>
      </c>
      <c r="J613" s="245">
        <v>24373.88</v>
      </c>
    </row>
    <row r="614" spans="1:10" x14ac:dyDescent="0.25">
      <c r="A614" s="4" t="s">
        <v>400</v>
      </c>
      <c r="B614" s="4" t="s">
        <v>319</v>
      </c>
      <c r="C614" s="4" t="s">
        <v>100</v>
      </c>
      <c r="H614" s="5">
        <v>62811.79</v>
      </c>
      <c r="I614" s="221"/>
      <c r="J614" s="246"/>
    </row>
    <row r="615" spans="1:10" x14ac:dyDescent="0.25">
      <c r="A615" s="4" t="s">
        <v>140</v>
      </c>
      <c r="B615" s="4" t="s">
        <v>319</v>
      </c>
      <c r="C615" s="4" t="s">
        <v>100</v>
      </c>
      <c r="H615" s="5">
        <v>1911.4</v>
      </c>
      <c r="I615" s="221"/>
      <c r="J615" s="246"/>
    </row>
    <row r="616" spans="1:10" x14ac:dyDescent="0.25">
      <c r="A616" s="4" t="s">
        <v>140</v>
      </c>
      <c r="B616" s="4" t="s">
        <v>319</v>
      </c>
      <c r="C616" s="4" t="s">
        <v>100</v>
      </c>
      <c r="H616" s="5">
        <v>1027.28</v>
      </c>
      <c r="I616" s="221"/>
      <c r="J616" s="246"/>
    </row>
    <row r="617" spans="1:10" x14ac:dyDescent="0.25">
      <c r="A617" s="4" t="s">
        <v>140</v>
      </c>
      <c r="B617" s="4" t="s">
        <v>319</v>
      </c>
      <c r="C617" s="4" t="s">
        <v>100</v>
      </c>
      <c r="H617" s="5">
        <v>1909.61</v>
      </c>
      <c r="I617" s="221"/>
      <c r="J617" s="246"/>
    </row>
    <row r="618" spans="1:10" x14ac:dyDescent="0.25">
      <c r="A618" s="4" t="s">
        <v>140</v>
      </c>
      <c r="B618" s="4" t="s">
        <v>319</v>
      </c>
      <c r="C618" s="4" t="s">
        <v>100</v>
      </c>
      <c r="I618" s="245">
        <v>190221.15000000002</v>
      </c>
      <c r="J618" s="245">
        <v>23475.27</v>
      </c>
    </row>
    <row r="619" spans="1:10" x14ac:dyDescent="0.25">
      <c r="A619" s="4" t="s">
        <v>140</v>
      </c>
      <c r="B619" s="4" t="s">
        <v>319</v>
      </c>
      <c r="C619" s="4" t="s">
        <v>100</v>
      </c>
      <c r="H619" s="5">
        <v>143994.41</v>
      </c>
      <c r="I619" s="221"/>
      <c r="J619" s="246"/>
    </row>
    <row r="620" spans="1:10" x14ac:dyDescent="0.25">
      <c r="A620" s="4" t="s">
        <v>140</v>
      </c>
      <c r="B620" s="4" t="s">
        <v>319</v>
      </c>
      <c r="C620" s="4" t="s">
        <v>100</v>
      </c>
      <c r="H620" s="5">
        <v>395.54</v>
      </c>
      <c r="I620" s="221"/>
      <c r="J620" s="246"/>
    </row>
    <row r="621" spans="1:10" x14ac:dyDescent="0.25">
      <c r="A621" s="4" t="s">
        <v>141</v>
      </c>
      <c r="B621" s="4" t="s">
        <v>319</v>
      </c>
      <c r="C621" s="4" t="s">
        <v>100</v>
      </c>
      <c r="H621" s="5">
        <v>1428.3</v>
      </c>
      <c r="I621" s="221"/>
      <c r="J621" s="246"/>
    </row>
    <row r="622" spans="1:10" x14ac:dyDescent="0.25">
      <c r="A622" s="4" t="s">
        <v>141</v>
      </c>
      <c r="B622" s="4" t="s">
        <v>319</v>
      </c>
      <c r="C622" s="4" t="s">
        <v>100</v>
      </c>
      <c r="I622" s="245">
        <v>122612.7</v>
      </c>
      <c r="J622" s="245">
        <v>3427.12</v>
      </c>
    </row>
    <row r="623" spans="1:10" x14ac:dyDescent="0.25">
      <c r="A623" s="4" t="s">
        <v>142</v>
      </c>
      <c r="B623" s="4" t="s">
        <v>319</v>
      </c>
      <c r="C623" s="4" t="s">
        <v>100</v>
      </c>
      <c r="H623" s="5">
        <v>1457.27</v>
      </c>
      <c r="I623" s="221"/>
      <c r="J623" s="246"/>
    </row>
    <row r="624" spans="1:10" x14ac:dyDescent="0.25">
      <c r="A624" s="4" t="s">
        <v>142</v>
      </c>
      <c r="B624" s="4" t="s">
        <v>319</v>
      </c>
      <c r="C624" s="4" t="s">
        <v>100</v>
      </c>
      <c r="H624" s="5">
        <v>1141.73</v>
      </c>
      <c r="I624" s="221"/>
      <c r="J624" s="246"/>
    </row>
    <row r="625" spans="1:10" x14ac:dyDescent="0.25">
      <c r="A625" s="4" t="s">
        <v>142</v>
      </c>
      <c r="B625" s="4" t="s">
        <v>319</v>
      </c>
      <c r="C625" s="4" t="s">
        <v>100</v>
      </c>
      <c r="H625" s="5">
        <v>3138.09</v>
      </c>
      <c r="I625" s="221"/>
      <c r="J625" s="246"/>
    </row>
    <row r="626" spans="1:10" x14ac:dyDescent="0.25">
      <c r="A626" s="4" t="s">
        <v>142</v>
      </c>
      <c r="B626" s="4" t="s">
        <v>319</v>
      </c>
      <c r="C626" s="4" t="s">
        <v>100</v>
      </c>
      <c r="H626" s="5">
        <v>1827.81</v>
      </c>
      <c r="I626" s="221"/>
      <c r="J626" s="246"/>
    </row>
    <row r="627" spans="1:10" x14ac:dyDescent="0.25">
      <c r="A627" s="4" t="s">
        <v>142</v>
      </c>
      <c r="B627" s="4" t="s">
        <v>319</v>
      </c>
      <c r="C627" s="4" t="s">
        <v>100</v>
      </c>
      <c r="H627" s="5">
        <v>1446.31</v>
      </c>
      <c r="I627" s="221"/>
      <c r="J627" s="246"/>
    </row>
    <row r="628" spans="1:10" x14ac:dyDescent="0.25">
      <c r="A628" s="4" t="s">
        <v>142</v>
      </c>
      <c r="B628" s="4" t="s">
        <v>319</v>
      </c>
      <c r="C628" s="4" t="s">
        <v>100</v>
      </c>
      <c r="H628" s="5">
        <v>1839.48</v>
      </c>
      <c r="I628" s="221"/>
      <c r="J628" s="246"/>
    </row>
    <row r="629" spans="1:10" x14ac:dyDescent="0.25">
      <c r="A629" s="4" t="s">
        <v>142</v>
      </c>
      <c r="B629" s="4" t="s">
        <v>319</v>
      </c>
      <c r="C629" s="4" t="s">
        <v>100</v>
      </c>
      <c r="H629" s="5">
        <v>1371.5</v>
      </c>
      <c r="I629" s="221"/>
      <c r="J629" s="246"/>
    </row>
    <row r="630" spans="1:10" x14ac:dyDescent="0.25">
      <c r="A630" s="4" t="s">
        <v>142</v>
      </c>
      <c r="B630" s="4" t="s">
        <v>319</v>
      </c>
      <c r="C630" s="4" t="s">
        <v>100</v>
      </c>
      <c r="I630" s="245">
        <v>129600.65999999999</v>
      </c>
      <c r="J630" s="245">
        <v>41880.01</v>
      </c>
    </row>
    <row r="631" spans="1:10" x14ac:dyDescent="0.25">
      <c r="A631" s="4" t="s">
        <v>142</v>
      </c>
      <c r="B631" s="4" t="s">
        <v>319</v>
      </c>
      <c r="C631" s="4" t="s">
        <v>100</v>
      </c>
      <c r="H631" s="5">
        <v>50322.54</v>
      </c>
      <c r="I631" s="221"/>
      <c r="J631" s="246"/>
    </row>
    <row r="632" spans="1:10" x14ac:dyDescent="0.25">
      <c r="A632" s="4" t="s">
        <v>401</v>
      </c>
      <c r="B632" s="4" t="s">
        <v>319</v>
      </c>
      <c r="C632" s="4" t="s">
        <v>100</v>
      </c>
      <c r="H632" s="5">
        <v>1256.7</v>
      </c>
      <c r="I632" s="221"/>
      <c r="J632" s="246"/>
    </row>
    <row r="633" spans="1:10" x14ac:dyDescent="0.25">
      <c r="A633" s="4" t="s">
        <v>87</v>
      </c>
      <c r="B633" s="4" t="s">
        <v>319</v>
      </c>
      <c r="C633" s="4" t="s">
        <v>91</v>
      </c>
      <c r="H633" s="5">
        <v>26521.74</v>
      </c>
      <c r="I633" s="245">
        <v>29813.34</v>
      </c>
      <c r="J633" s="246"/>
    </row>
    <row r="634" spans="1:10" x14ac:dyDescent="0.25">
      <c r="A634" s="4" t="s">
        <v>87</v>
      </c>
      <c r="B634" s="4" t="s">
        <v>319</v>
      </c>
      <c r="C634" s="4" t="s">
        <v>91</v>
      </c>
      <c r="H634" s="5">
        <v>15924.11</v>
      </c>
      <c r="I634" s="245">
        <v>26928.18</v>
      </c>
      <c r="J634" s="246"/>
    </row>
    <row r="635" spans="1:10" x14ac:dyDescent="0.25">
      <c r="A635" s="4" t="s">
        <v>87</v>
      </c>
      <c r="B635" s="4" t="s">
        <v>319</v>
      </c>
      <c r="C635" s="4" t="s">
        <v>91</v>
      </c>
      <c r="H635" s="5">
        <v>26521.74</v>
      </c>
      <c r="I635" s="245">
        <v>29813.34</v>
      </c>
      <c r="J635" s="246"/>
    </row>
    <row r="636" spans="1:10" x14ac:dyDescent="0.25">
      <c r="A636" s="4" t="s">
        <v>87</v>
      </c>
      <c r="B636" s="4" t="s">
        <v>319</v>
      </c>
      <c r="C636" s="4" t="s">
        <v>91</v>
      </c>
      <c r="H636" s="5">
        <v>25666.2</v>
      </c>
      <c r="I636" s="245">
        <v>28851.62</v>
      </c>
      <c r="J636" s="246"/>
    </row>
    <row r="637" spans="1:10" x14ac:dyDescent="0.25">
      <c r="A637" s="4" t="s">
        <v>87</v>
      </c>
      <c r="B637" s="4" t="s">
        <v>319</v>
      </c>
      <c r="C637" s="4" t="s">
        <v>91</v>
      </c>
      <c r="H637" s="5">
        <v>26521.74</v>
      </c>
      <c r="I637" s="245">
        <v>29813.34</v>
      </c>
      <c r="J637" s="246"/>
    </row>
    <row r="638" spans="1:10" x14ac:dyDescent="0.25">
      <c r="A638" s="4" t="s">
        <v>87</v>
      </c>
      <c r="B638" s="4" t="s">
        <v>319</v>
      </c>
      <c r="C638" s="4" t="s">
        <v>91</v>
      </c>
      <c r="H638" s="5">
        <v>25666.2</v>
      </c>
      <c r="I638" s="245">
        <v>28851.62</v>
      </c>
      <c r="J638" s="246"/>
    </row>
    <row r="639" spans="1:10" x14ac:dyDescent="0.25">
      <c r="A639" s="4" t="s">
        <v>87</v>
      </c>
      <c r="B639" s="4" t="s">
        <v>319</v>
      </c>
      <c r="C639" s="4" t="s">
        <v>91</v>
      </c>
      <c r="H639" s="5">
        <v>27547.38</v>
      </c>
      <c r="I639" s="245">
        <v>30409.61</v>
      </c>
      <c r="J639" s="246"/>
    </row>
    <row r="640" spans="1:10" x14ac:dyDescent="0.25">
      <c r="A640" s="4" t="s">
        <v>87</v>
      </c>
      <c r="B640" s="4" t="s">
        <v>319</v>
      </c>
      <c r="C640" s="4" t="s">
        <v>91</v>
      </c>
      <c r="H640" s="5">
        <v>27547.38</v>
      </c>
      <c r="I640" s="245">
        <v>30409.61</v>
      </c>
      <c r="J640" s="246"/>
    </row>
    <row r="641" spans="1:10" x14ac:dyDescent="0.25">
      <c r="A641" s="4" t="s">
        <v>87</v>
      </c>
      <c r="B641" s="4" t="s">
        <v>319</v>
      </c>
      <c r="C641" s="4" t="s">
        <v>91</v>
      </c>
      <c r="H641" s="5">
        <v>26658.75</v>
      </c>
      <c r="I641" s="245">
        <v>29428.65</v>
      </c>
      <c r="J641" s="246"/>
    </row>
    <row r="642" spans="1:10" x14ac:dyDescent="0.25">
      <c r="A642" s="4" t="s">
        <v>87</v>
      </c>
      <c r="B642" s="4" t="s">
        <v>319</v>
      </c>
      <c r="C642" s="4" t="s">
        <v>91</v>
      </c>
      <c r="H642" s="5">
        <v>27547.38</v>
      </c>
      <c r="I642" s="245">
        <v>30409.61</v>
      </c>
      <c r="J642" s="246"/>
    </row>
    <row r="643" spans="1:10" x14ac:dyDescent="0.25">
      <c r="A643" s="4" t="s">
        <v>87</v>
      </c>
      <c r="B643" s="4" t="s">
        <v>319</v>
      </c>
      <c r="C643" s="4" t="s">
        <v>91</v>
      </c>
      <c r="H643" s="5">
        <v>26658.75</v>
      </c>
      <c r="I643" s="245">
        <v>29428.65</v>
      </c>
      <c r="J643" s="246"/>
    </row>
    <row r="644" spans="1:10" x14ac:dyDescent="0.25">
      <c r="A644" s="4" t="s">
        <v>87</v>
      </c>
      <c r="B644" s="4" t="s">
        <v>319</v>
      </c>
      <c r="C644" s="4" t="s">
        <v>91</v>
      </c>
      <c r="H644" s="5">
        <v>27547.38</v>
      </c>
      <c r="I644" s="245">
        <v>18242.32</v>
      </c>
      <c r="J644" s="246"/>
    </row>
    <row r="645" spans="1:10" x14ac:dyDescent="0.25">
      <c r="A645" s="4" t="s">
        <v>87</v>
      </c>
      <c r="B645" s="4" t="s">
        <v>319</v>
      </c>
      <c r="C645" s="4" t="s">
        <v>91</v>
      </c>
      <c r="H645" s="5">
        <v>1425.15</v>
      </c>
      <c r="I645" s="245">
        <v>30409.61</v>
      </c>
      <c r="J645" s="246"/>
    </row>
    <row r="646" spans="1:10" x14ac:dyDescent="0.25">
      <c r="A646" s="4" t="s">
        <v>87</v>
      </c>
      <c r="B646" s="4" t="s">
        <v>319</v>
      </c>
      <c r="C646" s="4" t="s">
        <v>91</v>
      </c>
      <c r="H646" s="5">
        <v>1425.15</v>
      </c>
      <c r="I646" s="221"/>
      <c r="J646" s="246"/>
    </row>
    <row r="647" spans="1:10" x14ac:dyDescent="0.25">
      <c r="A647" s="4" t="s">
        <v>87</v>
      </c>
      <c r="B647" s="4" t="s">
        <v>319</v>
      </c>
      <c r="C647" s="4" t="s">
        <v>91</v>
      </c>
      <c r="H647" s="5">
        <v>20499.8</v>
      </c>
      <c r="I647" s="221"/>
      <c r="J647" s="246"/>
    </row>
    <row r="648" spans="1:10" x14ac:dyDescent="0.25">
      <c r="A648" s="4" t="s">
        <v>87</v>
      </c>
      <c r="B648" s="4" t="s">
        <v>319</v>
      </c>
      <c r="C648" s="4" t="s">
        <v>91</v>
      </c>
      <c r="I648" s="221"/>
      <c r="J648" s="245">
        <v>32643.91</v>
      </c>
    </row>
    <row r="649" spans="1:10" x14ac:dyDescent="0.25">
      <c r="A649" s="4" t="s">
        <v>87</v>
      </c>
      <c r="B649" s="4" t="s">
        <v>319</v>
      </c>
      <c r="C649" s="4" t="s">
        <v>91</v>
      </c>
      <c r="I649" s="221"/>
      <c r="J649" s="245">
        <v>29484.82</v>
      </c>
    </row>
    <row r="650" spans="1:10" x14ac:dyDescent="0.25">
      <c r="A650" s="4" t="s">
        <v>87</v>
      </c>
      <c r="B650" s="4" t="s">
        <v>319</v>
      </c>
      <c r="C650" s="4" t="s">
        <v>91</v>
      </c>
      <c r="I650" s="221"/>
      <c r="J650" s="245">
        <v>32643.89</v>
      </c>
    </row>
    <row r="651" spans="1:10" x14ac:dyDescent="0.25">
      <c r="A651" s="4" t="s">
        <v>87</v>
      </c>
      <c r="B651" s="4" t="s">
        <v>319</v>
      </c>
      <c r="C651" s="4" t="s">
        <v>91</v>
      </c>
      <c r="I651" s="221"/>
      <c r="J651" s="245">
        <v>31590.98</v>
      </c>
    </row>
    <row r="652" spans="1:10" x14ac:dyDescent="0.25">
      <c r="A652" s="4" t="s">
        <v>87</v>
      </c>
      <c r="B652" s="4" t="s">
        <v>319</v>
      </c>
      <c r="C652" s="4" t="s">
        <v>91</v>
      </c>
      <c r="I652" s="221"/>
      <c r="J652" s="245">
        <v>32643.89</v>
      </c>
    </row>
    <row r="653" spans="1:10" x14ac:dyDescent="0.25">
      <c r="A653" s="4" t="s">
        <v>87</v>
      </c>
      <c r="B653" s="4" t="s">
        <v>319</v>
      </c>
      <c r="C653" s="4" t="s">
        <v>91</v>
      </c>
      <c r="I653" s="221"/>
      <c r="J653" s="245">
        <v>31590.98</v>
      </c>
    </row>
    <row r="654" spans="1:10" x14ac:dyDescent="0.25">
      <c r="A654" s="4" t="s">
        <v>88</v>
      </c>
      <c r="B654" s="4" t="s">
        <v>319</v>
      </c>
      <c r="C654" s="4" t="s">
        <v>91</v>
      </c>
      <c r="H654" s="5">
        <v>3912.05</v>
      </c>
      <c r="I654" s="245">
        <v>4462.6400000000003</v>
      </c>
      <c r="J654" s="246"/>
    </row>
    <row r="655" spans="1:10" x14ac:dyDescent="0.25">
      <c r="A655" s="4" t="s">
        <v>88</v>
      </c>
      <c r="B655" s="4" t="s">
        <v>319</v>
      </c>
      <c r="C655" s="4" t="s">
        <v>91</v>
      </c>
      <c r="H655" s="5">
        <v>1403.76</v>
      </c>
      <c r="I655" s="245">
        <v>4026.94</v>
      </c>
      <c r="J655" s="246"/>
    </row>
    <row r="656" spans="1:10" x14ac:dyDescent="0.25">
      <c r="A656" s="4" t="s">
        <v>88</v>
      </c>
      <c r="B656" s="4" t="s">
        <v>319</v>
      </c>
      <c r="C656" s="4" t="s">
        <v>91</v>
      </c>
      <c r="H656" s="5">
        <v>3912.05</v>
      </c>
      <c r="I656" s="245">
        <v>4502.0600000000004</v>
      </c>
      <c r="J656" s="246"/>
    </row>
    <row r="657" spans="1:10" x14ac:dyDescent="0.25">
      <c r="A657" s="4" t="s">
        <v>88</v>
      </c>
      <c r="B657" s="4" t="s">
        <v>319</v>
      </c>
      <c r="C657" s="4" t="s">
        <v>91</v>
      </c>
      <c r="H657" s="5">
        <v>3785.86</v>
      </c>
      <c r="I657" s="245">
        <v>4356.83</v>
      </c>
      <c r="J657" s="246"/>
    </row>
    <row r="658" spans="1:10" x14ac:dyDescent="0.25">
      <c r="A658" s="4" t="s">
        <v>88</v>
      </c>
      <c r="B658" s="4" t="s">
        <v>319</v>
      </c>
      <c r="C658" s="4" t="s">
        <v>91</v>
      </c>
      <c r="H658" s="5">
        <v>3912.05</v>
      </c>
      <c r="I658" s="245">
        <v>4502.0600000000004</v>
      </c>
      <c r="J658" s="246"/>
    </row>
    <row r="659" spans="1:10" x14ac:dyDescent="0.25">
      <c r="A659" s="4" t="s">
        <v>88</v>
      </c>
      <c r="B659" s="4" t="s">
        <v>319</v>
      </c>
      <c r="C659" s="4" t="s">
        <v>91</v>
      </c>
      <c r="H659" s="5">
        <v>3785.86</v>
      </c>
      <c r="I659" s="245">
        <v>4356.83</v>
      </c>
      <c r="J659" s="246"/>
    </row>
    <row r="660" spans="1:10" x14ac:dyDescent="0.25">
      <c r="A660" s="4" t="s">
        <v>88</v>
      </c>
      <c r="B660" s="4" t="s">
        <v>319</v>
      </c>
      <c r="C660" s="4" t="s">
        <v>91</v>
      </c>
      <c r="H660" s="5">
        <v>3898.62</v>
      </c>
      <c r="I660" s="245">
        <v>4592.1000000000004</v>
      </c>
      <c r="J660" s="246"/>
    </row>
    <row r="661" spans="1:10" x14ac:dyDescent="0.25">
      <c r="A661" s="4" t="s">
        <v>88</v>
      </c>
      <c r="B661" s="4" t="s">
        <v>319</v>
      </c>
      <c r="C661" s="4" t="s">
        <v>91</v>
      </c>
      <c r="H661" s="5">
        <v>3976.59</v>
      </c>
      <c r="I661" s="245">
        <v>4592.1000000000004</v>
      </c>
      <c r="J661" s="246"/>
    </row>
    <row r="662" spans="1:10" x14ac:dyDescent="0.25">
      <c r="A662" s="4" t="s">
        <v>88</v>
      </c>
      <c r="B662" s="4" t="s">
        <v>319</v>
      </c>
      <c r="C662" s="4" t="s">
        <v>91</v>
      </c>
      <c r="H662" s="5">
        <v>3848.32</v>
      </c>
      <c r="I662" s="245">
        <v>4443.9799999999996</v>
      </c>
      <c r="J662" s="246"/>
    </row>
    <row r="663" spans="1:10" x14ac:dyDescent="0.25">
      <c r="A663" s="4" t="s">
        <v>88</v>
      </c>
      <c r="B663" s="4" t="s">
        <v>319</v>
      </c>
      <c r="C663" s="4" t="s">
        <v>91</v>
      </c>
      <c r="H663" s="5">
        <v>3976.59</v>
      </c>
      <c r="I663" s="245">
        <v>4592.1000000000004</v>
      </c>
      <c r="J663" s="246"/>
    </row>
    <row r="664" spans="1:10" x14ac:dyDescent="0.25">
      <c r="A664" s="4" t="s">
        <v>88</v>
      </c>
      <c r="B664" s="4" t="s">
        <v>319</v>
      </c>
      <c r="C664" s="4" t="s">
        <v>91</v>
      </c>
      <c r="H664" s="5">
        <v>3848.32</v>
      </c>
      <c r="I664" s="245">
        <v>4443.9799999999996</v>
      </c>
      <c r="J664" s="246"/>
    </row>
    <row r="665" spans="1:10" x14ac:dyDescent="0.25">
      <c r="A665" s="4" t="s">
        <v>88</v>
      </c>
      <c r="B665" s="4" t="s">
        <v>319</v>
      </c>
      <c r="C665" s="4" t="s">
        <v>91</v>
      </c>
      <c r="H665" s="5">
        <v>3976.59</v>
      </c>
      <c r="I665" s="245">
        <v>2938.52</v>
      </c>
      <c r="J665" s="246"/>
    </row>
    <row r="666" spans="1:10" x14ac:dyDescent="0.25">
      <c r="A666" s="4" t="s">
        <v>88</v>
      </c>
      <c r="B666" s="4" t="s">
        <v>319</v>
      </c>
      <c r="C666" s="4" t="s">
        <v>91</v>
      </c>
      <c r="H666" s="5">
        <v>77.98</v>
      </c>
      <c r="I666" s="245">
        <v>4592.1000000000004</v>
      </c>
      <c r="J666" s="246"/>
    </row>
    <row r="667" spans="1:10" x14ac:dyDescent="0.25">
      <c r="A667" s="4" t="s">
        <v>88</v>
      </c>
      <c r="B667" s="4" t="s">
        <v>319</v>
      </c>
      <c r="C667" s="4" t="s">
        <v>91</v>
      </c>
      <c r="H667" s="5">
        <v>0.01</v>
      </c>
      <c r="I667" s="221"/>
      <c r="J667" s="246"/>
    </row>
    <row r="668" spans="1:10" x14ac:dyDescent="0.25">
      <c r="A668" s="4" t="s">
        <v>88</v>
      </c>
      <c r="B668" s="4" t="s">
        <v>319</v>
      </c>
      <c r="C668" s="4" t="s">
        <v>91</v>
      </c>
      <c r="H668" s="5">
        <v>3492.03</v>
      </c>
      <c r="I668" s="221"/>
      <c r="J668" s="246"/>
    </row>
    <row r="669" spans="1:10" x14ac:dyDescent="0.25">
      <c r="A669" s="4" t="s">
        <v>88</v>
      </c>
      <c r="B669" s="4" t="s">
        <v>319</v>
      </c>
      <c r="C669" s="4" t="s">
        <v>91</v>
      </c>
      <c r="I669" s="221"/>
      <c r="J669" s="245">
        <v>5116.97</v>
      </c>
    </row>
    <row r="670" spans="1:10" x14ac:dyDescent="0.25">
      <c r="A670" s="4" t="s">
        <v>88</v>
      </c>
      <c r="B670" s="4" t="s">
        <v>319</v>
      </c>
      <c r="C670" s="4" t="s">
        <v>91</v>
      </c>
      <c r="I670" s="221"/>
      <c r="J670" s="245">
        <v>4621.7700000000004</v>
      </c>
    </row>
    <row r="671" spans="1:10" x14ac:dyDescent="0.25">
      <c r="A671" s="4" t="s">
        <v>88</v>
      </c>
      <c r="B671" s="4" t="s">
        <v>319</v>
      </c>
      <c r="C671" s="4" t="s">
        <v>91</v>
      </c>
      <c r="I671" s="221"/>
      <c r="J671" s="245">
        <v>5116.97</v>
      </c>
    </row>
    <row r="672" spans="1:10" x14ac:dyDescent="0.25">
      <c r="A672" s="4" t="s">
        <v>88</v>
      </c>
      <c r="B672" s="4" t="s">
        <v>319</v>
      </c>
      <c r="C672" s="4" t="s">
        <v>91</v>
      </c>
      <c r="I672" s="221"/>
      <c r="J672" s="245">
        <v>4951.92</v>
      </c>
    </row>
    <row r="673" spans="1:10" x14ac:dyDescent="0.25">
      <c r="A673" s="4" t="s">
        <v>88</v>
      </c>
      <c r="B673" s="4" t="s">
        <v>319</v>
      </c>
      <c r="C673" s="4" t="s">
        <v>91</v>
      </c>
      <c r="I673" s="221"/>
      <c r="J673" s="245">
        <v>5116.97</v>
      </c>
    </row>
    <row r="674" spans="1:10" x14ac:dyDescent="0.25">
      <c r="A674" s="4" t="s">
        <v>88</v>
      </c>
      <c r="B674" s="4" t="s">
        <v>319</v>
      </c>
      <c r="C674" s="4" t="s">
        <v>91</v>
      </c>
      <c r="I674" s="221"/>
      <c r="J674" s="245">
        <v>4951.92</v>
      </c>
    </row>
    <row r="675" spans="1:10" x14ac:dyDescent="0.25">
      <c r="A675" s="4" t="s">
        <v>45</v>
      </c>
      <c r="B675" s="4" t="s">
        <v>319</v>
      </c>
      <c r="C675" s="4" t="s">
        <v>91</v>
      </c>
      <c r="H675" s="5">
        <v>52065.7</v>
      </c>
      <c r="I675" s="245">
        <v>55263.77</v>
      </c>
      <c r="J675" s="246"/>
    </row>
    <row r="676" spans="1:10" x14ac:dyDescent="0.25">
      <c r="A676" s="4" t="s">
        <v>45</v>
      </c>
      <c r="B676" s="4" t="s">
        <v>319</v>
      </c>
      <c r="C676" s="4" t="s">
        <v>91</v>
      </c>
      <c r="H676" s="5">
        <v>46994.26</v>
      </c>
      <c r="I676" s="245">
        <v>49915.66</v>
      </c>
      <c r="J676" s="246"/>
    </row>
    <row r="677" spans="1:10" x14ac:dyDescent="0.25">
      <c r="A677" s="4" t="s">
        <v>45</v>
      </c>
      <c r="B677" s="4" t="s">
        <v>319</v>
      </c>
      <c r="C677" s="4" t="s">
        <v>91</v>
      </c>
      <c r="H677" s="5">
        <v>52065.7</v>
      </c>
      <c r="I677" s="245">
        <v>55263.77</v>
      </c>
      <c r="J677" s="246"/>
    </row>
    <row r="678" spans="1:10" x14ac:dyDescent="0.25">
      <c r="A678" s="4" t="s">
        <v>45</v>
      </c>
      <c r="B678" s="4" t="s">
        <v>319</v>
      </c>
      <c r="C678" s="4" t="s">
        <v>91</v>
      </c>
      <c r="H678" s="5">
        <v>50386.16</v>
      </c>
      <c r="I678" s="245">
        <v>53481.07</v>
      </c>
      <c r="J678" s="246"/>
    </row>
    <row r="679" spans="1:10" x14ac:dyDescent="0.25">
      <c r="A679" s="4" t="s">
        <v>45</v>
      </c>
      <c r="B679" s="4" t="s">
        <v>319</v>
      </c>
      <c r="C679" s="4" t="s">
        <v>91</v>
      </c>
      <c r="H679" s="5">
        <v>52065.7</v>
      </c>
      <c r="I679" s="245">
        <v>55263.77</v>
      </c>
      <c r="J679" s="246"/>
    </row>
    <row r="680" spans="1:10" x14ac:dyDescent="0.25">
      <c r="A680" s="4" t="s">
        <v>45</v>
      </c>
      <c r="B680" s="4" t="s">
        <v>319</v>
      </c>
      <c r="C680" s="4" t="s">
        <v>91</v>
      </c>
      <c r="H680" s="5">
        <v>50386.16</v>
      </c>
      <c r="I680" s="245">
        <v>53481.07</v>
      </c>
      <c r="J680" s="246"/>
    </row>
    <row r="681" spans="1:10" x14ac:dyDescent="0.25">
      <c r="A681" s="4" t="s">
        <v>45</v>
      </c>
      <c r="B681" s="4" t="s">
        <v>319</v>
      </c>
      <c r="C681" s="4" t="s">
        <v>91</v>
      </c>
      <c r="H681" s="5">
        <v>53283.53</v>
      </c>
      <c r="I681" s="245">
        <v>56369.05</v>
      </c>
      <c r="J681" s="246"/>
    </row>
    <row r="682" spans="1:10" x14ac:dyDescent="0.25">
      <c r="A682" s="4" t="s">
        <v>45</v>
      </c>
      <c r="B682" s="4" t="s">
        <v>319</v>
      </c>
      <c r="C682" s="4" t="s">
        <v>91</v>
      </c>
      <c r="H682" s="5">
        <v>51564.7</v>
      </c>
      <c r="I682" s="245">
        <v>56369.05</v>
      </c>
      <c r="J682" s="246"/>
    </row>
    <row r="683" spans="1:10" x14ac:dyDescent="0.25">
      <c r="A683" s="4" t="s">
        <v>45</v>
      </c>
      <c r="B683" s="4" t="s">
        <v>319</v>
      </c>
      <c r="C683" s="4" t="s">
        <v>91</v>
      </c>
      <c r="H683" s="5">
        <v>51564.7</v>
      </c>
      <c r="I683" s="245">
        <v>54550.69</v>
      </c>
      <c r="J683" s="246"/>
    </row>
    <row r="684" spans="1:10" x14ac:dyDescent="0.25">
      <c r="A684" s="4" t="s">
        <v>45</v>
      </c>
      <c r="B684" s="4" t="s">
        <v>319</v>
      </c>
      <c r="C684" s="4" t="s">
        <v>91</v>
      </c>
      <c r="H684" s="5">
        <v>53283.53</v>
      </c>
      <c r="I684" s="245">
        <v>56369.05</v>
      </c>
      <c r="J684" s="246"/>
    </row>
    <row r="685" spans="1:10" x14ac:dyDescent="0.25">
      <c r="A685" s="4" t="s">
        <v>45</v>
      </c>
      <c r="B685" s="4" t="s">
        <v>319</v>
      </c>
      <c r="C685" s="4" t="s">
        <v>91</v>
      </c>
      <c r="H685" s="5">
        <v>51564.7</v>
      </c>
      <c r="I685" s="245">
        <v>54550.69</v>
      </c>
      <c r="J685" s="246"/>
    </row>
    <row r="686" spans="1:10" x14ac:dyDescent="0.25">
      <c r="A686" s="4" t="s">
        <v>45</v>
      </c>
      <c r="B686" s="4" t="s">
        <v>319</v>
      </c>
      <c r="C686" s="4" t="s">
        <v>91</v>
      </c>
      <c r="H686" s="5">
        <v>53283.53</v>
      </c>
      <c r="I686" s="245">
        <v>48722.45</v>
      </c>
      <c r="J686" s="246"/>
    </row>
    <row r="687" spans="1:10" x14ac:dyDescent="0.25">
      <c r="A687" s="4" t="s">
        <v>45</v>
      </c>
      <c r="B687" s="4" t="s">
        <v>319</v>
      </c>
      <c r="C687" s="4" t="s">
        <v>91</v>
      </c>
      <c r="H687" s="5">
        <v>507.99</v>
      </c>
      <c r="I687" s="245">
        <v>56369.05</v>
      </c>
      <c r="J687" s="246"/>
    </row>
    <row r="688" spans="1:10" x14ac:dyDescent="0.25">
      <c r="A688" s="4" t="s">
        <v>45</v>
      </c>
      <c r="B688" s="4" t="s">
        <v>319</v>
      </c>
      <c r="C688" s="4" t="s">
        <v>91</v>
      </c>
      <c r="H688" s="5">
        <v>507.99</v>
      </c>
      <c r="I688" s="221"/>
      <c r="J688" s="246"/>
    </row>
    <row r="689" spans="1:10" x14ac:dyDescent="0.25">
      <c r="A689" s="4" t="s">
        <v>45</v>
      </c>
      <c r="B689" s="4" t="s">
        <v>319</v>
      </c>
      <c r="C689" s="4" t="s">
        <v>91</v>
      </c>
      <c r="H689" s="5">
        <v>1718.83</v>
      </c>
      <c r="I689" s="221"/>
      <c r="J689" s="246"/>
    </row>
    <row r="690" spans="1:10" x14ac:dyDescent="0.25">
      <c r="A690" s="4" t="s">
        <v>45</v>
      </c>
      <c r="B690" s="4" t="s">
        <v>319</v>
      </c>
      <c r="C690" s="4" t="s">
        <v>91</v>
      </c>
      <c r="H690" s="5">
        <v>61120.08</v>
      </c>
      <c r="I690" s="221"/>
      <c r="J690" s="246"/>
    </row>
    <row r="691" spans="1:10" x14ac:dyDescent="0.25">
      <c r="A691" s="4" t="s">
        <v>45</v>
      </c>
      <c r="B691" s="4" t="s">
        <v>319</v>
      </c>
      <c r="C691" s="4" t="s">
        <v>91</v>
      </c>
      <c r="I691" s="221"/>
      <c r="J691" s="245">
        <v>58240</v>
      </c>
    </row>
    <row r="692" spans="1:10" x14ac:dyDescent="0.25">
      <c r="A692" s="4" t="s">
        <v>45</v>
      </c>
      <c r="B692" s="4" t="s">
        <v>319</v>
      </c>
      <c r="C692" s="4" t="s">
        <v>91</v>
      </c>
      <c r="I692" s="221"/>
      <c r="J692" s="245">
        <v>52603.86</v>
      </c>
    </row>
    <row r="693" spans="1:10" x14ac:dyDescent="0.25">
      <c r="A693" s="4" t="s">
        <v>45</v>
      </c>
      <c r="B693" s="4" t="s">
        <v>319</v>
      </c>
      <c r="C693" s="4" t="s">
        <v>91</v>
      </c>
      <c r="I693" s="221"/>
      <c r="J693" s="245">
        <v>64920.2</v>
      </c>
    </row>
    <row r="694" spans="1:10" x14ac:dyDescent="0.25">
      <c r="A694" s="4" t="s">
        <v>45</v>
      </c>
      <c r="B694" s="4" t="s">
        <v>319</v>
      </c>
      <c r="C694" s="4" t="s">
        <v>91</v>
      </c>
      <c r="I694" s="221"/>
      <c r="J694" s="245">
        <v>56361.46</v>
      </c>
    </row>
    <row r="695" spans="1:10" x14ac:dyDescent="0.25">
      <c r="A695" s="4" t="s">
        <v>45</v>
      </c>
      <c r="B695" s="4" t="s">
        <v>319</v>
      </c>
      <c r="C695" s="4" t="s">
        <v>91</v>
      </c>
      <c r="I695" s="221"/>
      <c r="J695" s="245">
        <v>58239.98</v>
      </c>
    </row>
    <row r="696" spans="1:10" x14ac:dyDescent="0.25">
      <c r="A696" s="4" t="s">
        <v>45</v>
      </c>
      <c r="B696" s="4" t="s">
        <v>319</v>
      </c>
      <c r="C696" s="4" t="s">
        <v>91</v>
      </c>
      <c r="I696" s="221"/>
      <c r="J696" s="245">
        <v>56361.46</v>
      </c>
    </row>
    <row r="697" spans="1:10" x14ac:dyDescent="0.25">
      <c r="A697" s="4" t="s">
        <v>89</v>
      </c>
      <c r="B697" s="4" t="s">
        <v>319</v>
      </c>
      <c r="C697" s="4" t="s">
        <v>91</v>
      </c>
      <c r="H697" s="5">
        <v>8456.0300000000007</v>
      </c>
      <c r="I697" s="245">
        <v>7672.64</v>
      </c>
      <c r="J697" s="246"/>
    </row>
    <row r="698" spans="1:10" x14ac:dyDescent="0.25">
      <c r="A698" s="4" t="s">
        <v>89</v>
      </c>
      <c r="B698" s="4" t="s">
        <v>319</v>
      </c>
      <c r="C698" s="4" t="s">
        <v>91</v>
      </c>
      <c r="H698" s="5">
        <v>7910.48</v>
      </c>
      <c r="I698" s="245">
        <v>6930.13</v>
      </c>
      <c r="J698" s="246"/>
    </row>
    <row r="699" spans="1:10" x14ac:dyDescent="0.25">
      <c r="A699" s="4" t="s">
        <v>89</v>
      </c>
      <c r="B699" s="4" t="s">
        <v>319</v>
      </c>
      <c r="C699" s="4" t="s">
        <v>91</v>
      </c>
      <c r="H699" s="5">
        <v>8456.0300000000007</v>
      </c>
      <c r="I699" s="245">
        <v>7672.64</v>
      </c>
      <c r="J699" s="246"/>
    </row>
    <row r="700" spans="1:10" x14ac:dyDescent="0.25">
      <c r="A700" s="4" t="s">
        <v>89</v>
      </c>
      <c r="B700" s="4" t="s">
        <v>319</v>
      </c>
      <c r="C700" s="4" t="s">
        <v>91</v>
      </c>
      <c r="H700" s="5">
        <v>8183.26</v>
      </c>
      <c r="I700" s="245">
        <v>7425.14</v>
      </c>
      <c r="J700" s="246"/>
    </row>
    <row r="701" spans="1:10" x14ac:dyDescent="0.25">
      <c r="A701" s="4" t="s">
        <v>89</v>
      </c>
      <c r="B701" s="4" t="s">
        <v>319</v>
      </c>
      <c r="C701" s="4" t="s">
        <v>91</v>
      </c>
      <c r="H701" s="5">
        <v>8456.0300000000007</v>
      </c>
      <c r="I701" s="245">
        <v>7672.64</v>
      </c>
      <c r="J701" s="246"/>
    </row>
    <row r="702" spans="1:10" x14ac:dyDescent="0.25">
      <c r="A702" s="4" t="s">
        <v>89</v>
      </c>
      <c r="B702" s="4" t="s">
        <v>319</v>
      </c>
      <c r="C702" s="4" t="s">
        <v>91</v>
      </c>
      <c r="H702" s="5">
        <v>8183.26</v>
      </c>
      <c r="I702" s="245">
        <v>7425.14</v>
      </c>
      <c r="J702" s="246"/>
    </row>
    <row r="703" spans="1:10" x14ac:dyDescent="0.25">
      <c r="A703" s="4" t="s">
        <v>89</v>
      </c>
      <c r="B703" s="4" t="s">
        <v>319</v>
      </c>
      <c r="C703" s="4" t="s">
        <v>91</v>
      </c>
      <c r="H703" s="5">
        <v>8635.93</v>
      </c>
      <c r="I703" s="245">
        <v>7826.09</v>
      </c>
      <c r="J703" s="246"/>
    </row>
    <row r="704" spans="1:10" x14ac:dyDescent="0.25">
      <c r="A704" s="4" t="s">
        <v>89</v>
      </c>
      <c r="B704" s="4" t="s">
        <v>319</v>
      </c>
      <c r="C704" s="4" t="s">
        <v>91</v>
      </c>
      <c r="H704" s="5">
        <v>8635.93</v>
      </c>
      <c r="I704" s="245">
        <v>7826.09</v>
      </c>
      <c r="J704" s="246"/>
    </row>
    <row r="705" spans="1:10" x14ac:dyDescent="0.25">
      <c r="A705" s="4" t="s">
        <v>89</v>
      </c>
      <c r="B705" s="4" t="s">
        <v>319</v>
      </c>
      <c r="C705" s="4" t="s">
        <v>91</v>
      </c>
      <c r="H705" s="5">
        <v>8357.35</v>
      </c>
      <c r="I705" s="245">
        <v>7573.64</v>
      </c>
      <c r="J705" s="246"/>
    </row>
    <row r="706" spans="1:10" x14ac:dyDescent="0.25">
      <c r="A706" s="4" t="s">
        <v>89</v>
      </c>
      <c r="B706" s="4" t="s">
        <v>319</v>
      </c>
      <c r="C706" s="4" t="s">
        <v>91</v>
      </c>
      <c r="H706" s="5">
        <v>8635.93</v>
      </c>
      <c r="I706" s="245">
        <v>7826.09</v>
      </c>
      <c r="J706" s="246"/>
    </row>
    <row r="707" spans="1:10" x14ac:dyDescent="0.25">
      <c r="A707" s="4" t="s">
        <v>89</v>
      </c>
      <c r="B707" s="4" t="s">
        <v>319</v>
      </c>
      <c r="C707" s="4" t="s">
        <v>91</v>
      </c>
      <c r="H707" s="5">
        <v>8357.35</v>
      </c>
      <c r="I707" s="245">
        <v>7573.64</v>
      </c>
      <c r="J707" s="246"/>
    </row>
    <row r="708" spans="1:10" x14ac:dyDescent="0.25">
      <c r="A708" s="4" t="s">
        <v>89</v>
      </c>
      <c r="B708" s="4" t="s">
        <v>319</v>
      </c>
      <c r="C708" s="4" t="s">
        <v>91</v>
      </c>
      <c r="H708" s="5">
        <v>8635.93</v>
      </c>
      <c r="I708" s="245">
        <v>5343.41</v>
      </c>
      <c r="J708" s="246"/>
    </row>
    <row r="709" spans="1:10" x14ac:dyDescent="0.25">
      <c r="A709" s="4" t="s">
        <v>89</v>
      </c>
      <c r="B709" s="4" t="s">
        <v>319</v>
      </c>
      <c r="C709" s="4" t="s">
        <v>91</v>
      </c>
      <c r="H709" s="5">
        <v>31.03</v>
      </c>
      <c r="I709" s="245">
        <v>7826.09</v>
      </c>
      <c r="J709" s="246"/>
    </row>
    <row r="710" spans="1:10" x14ac:dyDescent="0.25">
      <c r="A710" s="4" t="s">
        <v>89</v>
      </c>
      <c r="B710" s="4" t="s">
        <v>319</v>
      </c>
      <c r="C710" s="4" t="s">
        <v>91</v>
      </c>
      <c r="H710" s="5">
        <v>31.02</v>
      </c>
      <c r="I710" s="221"/>
      <c r="J710" s="246"/>
    </row>
    <row r="711" spans="1:10" x14ac:dyDescent="0.25">
      <c r="A711" s="4" t="s">
        <v>89</v>
      </c>
      <c r="B711" s="4" t="s">
        <v>319</v>
      </c>
      <c r="C711" s="4" t="s">
        <v>91</v>
      </c>
      <c r="H711" s="5">
        <v>0.01</v>
      </c>
      <c r="I711" s="221"/>
      <c r="J711" s="246"/>
    </row>
    <row r="712" spans="1:10" x14ac:dyDescent="0.25">
      <c r="A712" s="4" t="s">
        <v>89</v>
      </c>
      <c r="B712" s="4" t="s">
        <v>319</v>
      </c>
      <c r="C712" s="4" t="s">
        <v>91</v>
      </c>
      <c r="H712" s="5">
        <v>9153.23</v>
      </c>
      <c r="I712" s="221"/>
      <c r="J712" s="246"/>
    </row>
    <row r="713" spans="1:10" x14ac:dyDescent="0.25">
      <c r="A713" s="4" t="s">
        <v>89</v>
      </c>
      <c r="B713" s="4" t="s">
        <v>319</v>
      </c>
      <c r="C713" s="4" t="s">
        <v>91</v>
      </c>
      <c r="I713" s="221"/>
      <c r="J713" s="245">
        <v>6819.4</v>
      </c>
    </row>
    <row r="714" spans="1:10" x14ac:dyDescent="0.25">
      <c r="A714" s="4" t="s">
        <v>89</v>
      </c>
      <c r="B714" s="4" t="s">
        <v>319</v>
      </c>
      <c r="C714" s="4" t="s">
        <v>91</v>
      </c>
      <c r="I714" s="221"/>
      <c r="J714" s="245">
        <v>6159.46</v>
      </c>
    </row>
    <row r="715" spans="1:10" x14ac:dyDescent="0.25">
      <c r="A715" s="4" t="s">
        <v>89</v>
      </c>
      <c r="B715" s="4" t="s">
        <v>319</v>
      </c>
      <c r="C715" s="4" t="s">
        <v>91</v>
      </c>
      <c r="I715" s="221"/>
      <c r="J715" s="245">
        <v>6819.4</v>
      </c>
    </row>
    <row r="716" spans="1:10" x14ac:dyDescent="0.25">
      <c r="A716" s="4" t="s">
        <v>89</v>
      </c>
      <c r="B716" s="4" t="s">
        <v>319</v>
      </c>
      <c r="C716" s="4" t="s">
        <v>91</v>
      </c>
      <c r="I716" s="221"/>
      <c r="J716" s="245">
        <v>6599.45</v>
      </c>
    </row>
    <row r="717" spans="1:10" x14ac:dyDescent="0.25">
      <c r="A717" s="4" t="s">
        <v>89</v>
      </c>
      <c r="B717" s="4" t="s">
        <v>319</v>
      </c>
      <c r="C717" s="4" t="s">
        <v>91</v>
      </c>
      <c r="I717" s="221"/>
      <c r="J717" s="245">
        <v>6819.4</v>
      </c>
    </row>
    <row r="718" spans="1:10" x14ac:dyDescent="0.25">
      <c r="A718" s="4" t="s">
        <v>89</v>
      </c>
      <c r="B718" s="4" t="s">
        <v>319</v>
      </c>
      <c r="C718" s="4" t="s">
        <v>91</v>
      </c>
      <c r="I718" s="221"/>
      <c r="J718" s="245">
        <v>6599.45</v>
      </c>
    </row>
    <row r="719" spans="1:10" x14ac:dyDescent="0.25">
      <c r="A719" s="4" t="s">
        <v>9</v>
      </c>
      <c r="B719" s="4" t="s">
        <v>90</v>
      </c>
      <c r="C719" s="4" t="s">
        <v>91</v>
      </c>
      <c r="D719" s="5">
        <v>29065.139999999989</v>
      </c>
      <c r="E719" s="5">
        <v>29252.730000000003</v>
      </c>
      <c r="F719" s="5">
        <v>11180.150000000001</v>
      </c>
      <c r="I719" s="221"/>
      <c r="J719" s="246"/>
    </row>
    <row r="720" spans="1:10" x14ac:dyDescent="0.25">
      <c r="A720" s="4" t="s">
        <v>87</v>
      </c>
      <c r="B720" s="4" t="s">
        <v>90</v>
      </c>
      <c r="C720" s="4" t="s">
        <v>91</v>
      </c>
      <c r="D720" s="5">
        <v>237454.91000000015</v>
      </c>
      <c r="E720" s="5">
        <v>336891.93</v>
      </c>
      <c r="F720" s="5">
        <v>340662.3899999999</v>
      </c>
      <c r="G720" s="5">
        <v>336424.31000000006</v>
      </c>
      <c r="H720" s="5">
        <v>146821.73000000001</v>
      </c>
      <c r="I720" s="221"/>
      <c r="J720" s="246"/>
    </row>
    <row r="721" spans="1:10" x14ac:dyDescent="0.25">
      <c r="A721" s="4" t="s">
        <v>88</v>
      </c>
      <c r="B721" s="4" t="s">
        <v>90</v>
      </c>
      <c r="C721" s="4" t="s">
        <v>91</v>
      </c>
      <c r="D721" s="5">
        <v>43499.120000000024</v>
      </c>
      <c r="E721" s="5">
        <v>49198.48000000001</v>
      </c>
      <c r="F721" s="5">
        <v>49551.459999999992</v>
      </c>
      <c r="G721" s="5">
        <v>53473.71</v>
      </c>
      <c r="H721" s="5">
        <v>20711.63</v>
      </c>
      <c r="I721" s="221"/>
      <c r="J721" s="246"/>
    </row>
    <row r="722" spans="1:10" x14ac:dyDescent="0.25">
      <c r="A722" s="4" t="s">
        <v>45</v>
      </c>
      <c r="B722" s="4" t="s">
        <v>90</v>
      </c>
      <c r="C722" s="4" t="s">
        <v>91</v>
      </c>
      <c r="D722" s="5">
        <v>496368.11000000022</v>
      </c>
      <c r="E722" s="5">
        <v>502102.97000000055</v>
      </c>
      <c r="F722" s="5">
        <v>665762.35000000068</v>
      </c>
      <c r="G722" s="5">
        <v>750295.72</v>
      </c>
      <c r="H722" s="5">
        <v>303963.67999999993</v>
      </c>
      <c r="I722" s="221"/>
      <c r="J722" s="246"/>
    </row>
    <row r="723" spans="1:10" x14ac:dyDescent="0.25">
      <c r="A723" s="4" t="s">
        <v>89</v>
      </c>
      <c r="B723" s="4" t="s">
        <v>90</v>
      </c>
      <c r="C723" s="4" t="s">
        <v>91</v>
      </c>
      <c r="D723" s="5">
        <v>152774.72999999995</v>
      </c>
      <c r="E723" s="5">
        <v>189421.81999999986</v>
      </c>
      <c r="F723" s="5">
        <v>185337.17999999979</v>
      </c>
      <c r="G723" s="5">
        <v>101242.46</v>
      </c>
      <c r="H723" s="5">
        <v>49645.090000000004</v>
      </c>
      <c r="I723" s="221"/>
      <c r="J723" s="246"/>
    </row>
    <row r="724" spans="1:10" x14ac:dyDescent="0.25">
      <c r="A724" s="4" t="s">
        <v>49</v>
      </c>
      <c r="B724" s="4" t="s">
        <v>240</v>
      </c>
      <c r="C724" s="4" t="s">
        <v>241</v>
      </c>
      <c r="E724" s="5">
        <v>14740.56</v>
      </c>
      <c r="I724" s="221"/>
      <c r="J724" s="246"/>
    </row>
    <row r="725" spans="1:10" x14ac:dyDescent="0.25">
      <c r="A725" s="4" t="s">
        <v>242</v>
      </c>
      <c r="B725" s="4" t="s">
        <v>240</v>
      </c>
      <c r="C725" s="4" t="s">
        <v>241</v>
      </c>
      <c r="D725" s="5">
        <v>1467.3</v>
      </c>
      <c r="E725" s="5">
        <v>1249.2</v>
      </c>
      <c r="I725" s="221"/>
      <c r="J725" s="246"/>
    </row>
    <row r="726" spans="1:10" x14ac:dyDescent="0.25">
      <c r="A726" s="4" t="s">
        <v>206</v>
      </c>
      <c r="B726" s="4" t="s">
        <v>240</v>
      </c>
      <c r="C726" s="4" t="s">
        <v>241</v>
      </c>
      <c r="D726" s="5">
        <v>4157.3500000000004</v>
      </c>
      <c r="E726" s="5">
        <v>4497.12</v>
      </c>
      <c r="F726" s="5">
        <v>2775.96</v>
      </c>
      <c r="I726" s="221"/>
      <c r="J726" s="246"/>
    </row>
    <row r="727" spans="1:10" x14ac:dyDescent="0.25">
      <c r="A727" s="4" t="s">
        <v>243</v>
      </c>
      <c r="B727" s="4" t="s">
        <v>240</v>
      </c>
      <c r="C727" s="4" t="s">
        <v>241</v>
      </c>
      <c r="D727" s="5">
        <v>11738.4</v>
      </c>
      <c r="E727" s="5">
        <v>2248.56</v>
      </c>
      <c r="I727" s="221"/>
      <c r="J727" s="246"/>
    </row>
    <row r="728" spans="1:10" x14ac:dyDescent="0.25">
      <c r="A728" s="4" t="s">
        <v>244</v>
      </c>
      <c r="B728" s="4" t="s">
        <v>240</v>
      </c>
      <c r="C728" s="4" t="s">
        <v>241</v>
      </c>
      <c r="D728" s="5">
        <v>8559.25</v>
      </c>
      <c r="E728" s="5">
        <v>3497.76</v>
      </c>
      <c r="I728" s="221"/>
      <c r="J728" s="246"/>
    </row>
    <row r="729" spans="1:10" x14ac:dyDescent="0.25">
      <c r="A729" s="4" t="s">
        <v>87</v>
      </c>
      <c r="B729" s="4" t="s">
        <v>354</v>
      </c>
      <c r="C729" s="4" t="s">
        <v>355</v>
      </c>
      <c r="H729" s="5">
        <v>1391050</v>
      </c>
      <c r="I729" s="245">
        <v>1322850</v>
      </c>
      <c r="J729" s="245">
        <v>707000</v>
      </c>
    </row>
    <row r="730" spans="1:10" x14ac:dyDescent="0.25">
      <c r="A730" s="4" t="s">
        <v>88</v>
      </c>
      <c r="B730" s="4" t="s">
        <v>354</v>
      </c>
      <c r="C730" s="4" t="s">
        <v>355</v>
      </c>
      <c r="H730" s="5">
        <v>335250</v>
      </c>
      <c r="I730" s="245">
        <v>285050</v>
      </c>
      <c r="J730" s="245">
        <v>120200</v>
      </c>
    </row>
    <row r="731" spans="1:10" x14ac:dyDescent="0.25">
      <c r="A731" s="4" t="s">
        <v>114</v>
      </c>
      <c r="B731" s="4" t="s">
        <v>354</v>
      </c>
      <c r="C731" s="4" t="s">
        <v>355</v>
      </c>
      <c r="H731" s="5">
        <v>305350</v>
      </c>
      <c r="I731" s="245">
        <v>289600</v>
      </c>
      <c r="J731" s="245">
        <v>141150</v>
      </c>
    </row>
    <row r="732" spans="1:10" x14ac:dyDescent="0.25">
      <c r="A732" s="4" t="s">
        <v>363</v>
      </c>
      <c r="B732" s="4" t="s">
        <v>354</v>
      </c>
      <c r="C732" s="4" t="s">
        <v>364</v>
      </c>
      <c r="H732" s="5">
        <v>445325</v>
      </c>
      <c r="I732" s="245">
        <v>253089.4</v>
      </c>
      <c r="J732" s="245">
        <v>477000</v>
      </c>
    </row>
    <row r="733" spans="1:10" x14ac:dyDescent="0.25">
      <c r="A733" s="4" t="s">
        <v>119</v>
      </c>
      <c r="B733" s="4" t="s">
        <v>354</v>
      </c>
      <c r="C733" s="4" t="s">
        <v>374</v>
      </c>
      <c r="H733" s="5">
        <v>315848.73</v>
      </c>
      <c r="I733" s="245">
        <v>61169.75</v>
      </c>
      <c r="J733" s="244" t="s">
        <v>452</v>
      </c>
    </row>
    <row r="734" spans="1:10" x14ac:dyDescent="0.25">
      <c r="A734" s="4" t="s">
        <v>375</v>
      </c>
      <c r="B734" s="4" t="s">
        <v>354</v>
      </c>
      <c r="C734" s="4" t="s">
        <v>374</v>
      </c>
      <c r="H734" s="5">
        <v>659281.97</v>
      </c>
      <c r="I734" s="245">
        <v>174164.94</v>
      </c>
      <c r="J734" s="244" t="s">
        <v>452</v>
      </c>
    </row>
    <row r="735" spans="1:10" x14ac:dyDescent="0.25">
      <c r="A735" s="4" t="s">
        <v>380</v>
      </c>
      <c r="B735" s="4" t="s">
        <v>354</v>
      </c>
      <c r="C735" s="4" t="s">
        <v>355</v>
      </c>
      <c r="H735" s="5">
        <v>1302400</v>
      </c>
      <c r="I735" s="245">
        <v>1224100</v>
      </c>
      <c r="J735" s="245">
        <v>521800</v>
      </c>
    </row>
    <row r="736" spans="1:10" x14ac:dyDescent="0.25">
      <c r="A736" s="4" t="s">
        <v>386</v>
      </c>
      <c r="B736" s="4" t="s">
        <v>354</v>
      </c>
      <c r="C736" s="4" t="s">
        <v>387</v>
      </c>
      <c r="H736" s="5">
        <v>70000</v>
      </c>
      <c r="I736" s="245">
        <v>75000</v>
      </c>
      <c r="J736" s="245">
        <v>10000</v>
      </c>
    </row>
    <row r="737" spans="1:10" x14ac:dyDescent="0.25">
      <c r="A737" s="4" t="s">
        <v>392</v>
      </c>
      <c r="B737" s="4" t="s">
        <v>354</v>
      </c>
      <c r="C737" s="4" t="s">
        <v>393</v>
      </c>
      <c r="H737" s="5">
        <v>40000</v>
      </c>
      <c r="I737" s="245">
        <v>50000</v>
      </c>
      <c r="J737" s="245">
        <v>50000</v>
      </c>
    </row>
    <row r="738" spans="1:10" x14ac:dyDescent="0.25">
      <c r="A738" s="236" t="s">
        <v>139</v>
      </c>
      <c r="B738" s="236" t="s">
        <v>354</v>
      </c>
      <c r="C738" s="236" t="s">
        <v>465</v>
      </c>
      <c r="D738" s="63"/>
      <c r="E738" s="63"/>
      <c r="F738" s="63"/>
      <c r="G738" s="63"/>
      <c r="H738" s="63"/>
      <c r="I738" s="245"/>
      <c r="J738" s="245">
        <v>632250</v>
      </c>
    </row>
    <row r="739" spans="1:10" x14ac:dyDescent="0.25">
      <c r="A739" s="236" t="s">
        <v>139</v>
      </c>
      <c r="B739" s="236" t="s">
        <v>354</v>
      </c>
      <c r="C739" s="236" t="s">
        <v>466</v>
      </c>
      <c r="D739" s="63"/>
      <c r="E739" s="63"/>
      <c r="F739" s="63"/>
      <c r="G739" s="63"/>
      <c r="H739" s="63"/>
      <c r="I739" s="245">
        <v>133873.5</v>
      </c>
      <c r="J739" s="244" t="s">
        <v>452</v>
      </c>
    </row>
    <row r="740" spans="1:10" x14ac:dyDescent="0.25">
      <c r="A740" s="4" t="s">
        <v>396</v>
      </c>
      <c r="B740" s="4" t="s">
        <v>354</v>
      </c>
      <c r="C740" s="4" t="s">
        <v>374</v>
      </c>
      <c r="H740" s="5">
        <v>886264</v>
      </c>
      <c r="I740" s="245">
        <v>177252.8</v>
      </c>
      <c r="J740" s="244" t="s">
        <v>452</v>
      </c>
    </row>
    <row r="741" spans="1:10" x14ac:dyDescent="0.25">
      <c r="A741" s="4" t="s">
        <v>101</v>
      </c>
      <c r="B741" s="4" t="s">
        <v>144</v>
      </c>
      <c r="C741" s="4" t="s">
        <v>145</v>
      </c>
      <c r="G741" s="5">
        <v>72</v>
      </c>
      <c r="I741" s="221"/>
      <c r="J741" s="246"/>
    </row>
    <row r="742" spans="1:10" x14ac:dyDescent="0.25">
      <c r="A742" s="4" t="s">
        <v>102</v>
      </c>
      <c r="B742" s="4" t="s">
        <v>144</v>
      </c>
      <c r="C742" s="4" t="s">
        <v>145</v>
      </c>
      <c r="D742" s="5">
        <v>590489.14</v>
      </c>
      <c r="E742" s="5">
        <v>772937.53</v>
      </c>
      <c r="F742" s="5">
        <v>621906.19999999995</v>
      </c>
      <c r="G742" s="5">
        <v>574167.43999999994</v>
      </c>
      <c r="H742" s="5">
        <v>120000</v>
      </c>
      <c r="I742" s="221"/>
      <c r="J742" s="246"/>
    </row>
    <row r="743" spans="1:10" x14ac:dyDescent="0.25">
      <c r="A743" s="4" t="s">
        <v>103</v>
      </c>
      <c r="B743" s="4" t="s">
        <v>144</v>
      </c>
      <c r="C743" s="4" t="s">
        <v>145</v>
      </c>
      <c r="G743" s="5">
        <v>76</v>
      </c>
      <c r="I743" s="221"/>
      <c r="J743" s="246"/>
    </row>
    <row r="744" spans="1:10" x14ac:dyDescent="0.25">
      <c r="A744" s="4" t="s">
        <v>104</v>
      </c>
      <c r="B744" s="4" t="s">
        <v>144</v>
      </c>
      <c r="C744" s="4" t="s">
        <v>145</v>
      </c>
      <c r="D744" s="5">
        <v>184757.96</v>
      </c>
      <c r="E744" s="5">
        <v>244455.86000000002</v>
      </c>
      <c r="F744" s="5">
        <v>225919.19999999998</v>
      </c>
      <c r="G744" s="5">
        <v>208577.34</v>
      </c>
      <c r="I744" s="221"/>
      <c r="J744" s="246"/>
    </row>
    <row r="745" spans="1:10" x14ac:dyDescent="0.25">
      <c r="A745" s="4" t="s">
        <v>105</v>
      </c>
      <c r="B745" s="4" t="s">
        <v>144</v>
      </c>
      <c r="C745" s="4" t="s">
        <v>145</v>
      </c>
      <c r="G745" s="5">
        <v>10000</v>
      </c>
      <c r="I745" s="221"/>
      <c r="J745" s="246"/>
    </row>
    <row r="746" spans="1:10" x14ac:dyDescent="0.25">
      <c r="A746" s="4" t="s">
        <v>106</v>
      </c>
      <c r="B746" s="4" t="s">
        <v>144</v>
      </c>
      <c r="C746" s="4" t="s">
        <v>145</v>
      </c>
      <c r="E746" s="5">
        <v>10000</v>
      </c>
      <c r="F746" s="5">
        <v>2500</v>
      </c>
      <c r="I746" s="221"/>
      <c r="J746" s="246"/>
    </row>
    <row r="747" spans="1:10" x14ac:dyDescent="0.25">
      <c r="A747" s="4" t="s">
        <v>107</v>
      </c>
      <c r="B747" s="4" t="s">
        <v>144</v>
      </c>
      <c r="C747" s="4" t="s">
        <v>145</v>
      </c>
      <c r="F747" s="5">
        <v>48741.15</v>
      </c>
      <c r="G747" s="5">
        <v>15800</v>
      </c>
      <c r="I747" s="221"/>
      <c r="J747" s="246"/>
    </row>
    <row r="748" spans="1:10" x14ac:dyDescent="0.25">
      <c r="A748" s="4" t="s">
        <v>108</v>
      </c>
      <c r="B748" s="4" t="s">
        <v>144</v>
      </c>
      <c r="C748" s="4" t="s">
        <v>145</v>
      </c>
      <c r="G748" s="5">
        <v>45000</v>
      </c>
      <c r="I748" s="242">
        <v>28000</v>
      </c>
      <c r="J748" s="246"/>
    </row>
    <row r="749" spans="1:10" x14ac:dyDescent="0.25">
      <c r="A749" s="4" t="s">
        <v>109</v>
      </c>
      <c r="B749" s="4" t="s">
        <v>144</v>
      </c>
      <c r="C749" s="4" t="s">
        <v>145</v>
      </c>
      <c r="D749" s="5">
        <v>34390.479999999996</v>
      </c>
      <c r="I749" s="221"/>
      <c r="J749" s="246"/>
    </row>
    <row r="750" spans="1:10" x14ac:dyDescent="0.25">
      <c r="A750" s="4" t="s">
        <v>110</v>
      </c>
      <c r="B750" s="4" t="s">
        <v>144</v>
      </c>
      <c r="C750" s="4" t="s">
        <v>145</v>
      </c>
      <c r="D750" s="5">
        <v>166015.15</v>
      </c>
      <c r="G750" s="5">
        <v>30507.439999999999</v>
      </c>
      <c r="I750" s="221"/>
      <c r="J750" s="246"/>
    </row>
    <row r="751" spans="1:10" x14ac:dyDescent="0.25">
      <c r="A751" s="4" t="s">
        <v>41</v>
      </c>
      <c r="B751" s="4" t="s">
        <v>144</v>
      </c>
      <c r="C751" s="4" t="s">
        <v>145</v>
      </c>
      <c r="G751" s="5">
        <v>6464</v>
      </c>
      <c r="I751" s="221"/>
      <c r="J751" s="246"/>
    </row>
    <row r="752" spans="1:10" x14ac:dyDescent="0.25">
      <c r="A752" s="4" t="s">
        <v>112</v>
      </c>
      <c r="B752" s="4" t="s">
        <v>144</v>
      </c>
      <c r="C752" s="4" t="s">
        <v>145</v>
      </c>
      <c r="D752" s="5">
        <v>55000</v>
      </c>
      <c r="I752" s="221"/>
      <c r="J752" s="246"/>
    </row>
    <row r="753" spans="1:10" x14ac:dyDescent="0.25">
      <c r="A753" s="4" t="s">
        <v>113</v>
      </c>
      <c r="B753" s="4" t="s">
        <v>144</v>
      </c>
      <c r="C753" s="4" t="s">
        <v>145</v>
      </c>
      <c r="E753" s="5">
        <v>9198.3700000000008</v>
      </c>
      <c r="I753" s="221"/>
      <c r="J753" s="246"/>
    </row>
    <row r="754" spans="1:10" x14ac:dyDescent="0.25">
      <c r="A754" s="4" t="s">
        <v>87</v>
      </c>
      <c r="B754" s="4" t="s">
        <v>144</v>
      </c>
      <c r="C754" s="4" t="s">
        <v>145</v>
      </c>
      <c r="D754" s="5">
        <v>82500</v>
      </c>
      <c r="F754" s="5">
        <v>789300</v>
      </c>
      <c r="G754" s="5">
        <v>1534000</v>
      </c>
      <c r="H754" s="5">
        <v>821516.67</v>
      </c>
      <c r="I754" s="221"/>
      <c r="J754" s="246"/>
    </row>
    <row r="755" spans="1:10" x14ac:dyDescent="0.25">
      <c r="A755" s="4" t="s">
        <v>87</v>
      </c>
      <c r="B755" s="4" t="s">
        <v>144</v>
      </c>
      <c r="C755" s="4" t="s">
        <v>146</v>
      </c>
      <c r="D755" s="5">
        <v>65429.419999999991</v>
      </c>
      <c r="E755" s="5">
        <v>50545.130000000026</v>
      </c>
      <c r="F755" s="5">
        <v>52815.160000000011</v>
      </c>
      <c r="G755" s="5">
        <v>292987.56</v>
      </c>
      <c r="H755" s="5">
        <v>174369.11</v>
      </c>
      <c r="I755" s="221"/>
      <c r="J755" s="246"/>
    </row>
    <row r="756" spans="1:10" x14ac:dyDescent="0.25">
      <c r="A756" s="4" t="s">
        <v>87</v>
      </c>
      <c r="B756" s="4" t="s">
        <v>144</v>
      </c>
      <c r="C756" s="4" t="s">
        <v>147</v>
      </c>
      <c r="E756" s="5">
        <v>10208.52</v>
      </c>
      <c r="F756" s="5">
        <v>7017.12</v>
      </c>
      <c r="G756" s="5">
        <v>4134.79</v>
      </c>
      <c r="I756" s="221"/>
      <c r="J756" s="246"/>
    </row>
    <row r="757" spans="1:10" x14ac:dyDescent="0.25">
      <c r="A757" s="4" t="s">
        <v>87</v>
      </c>
      <c r="B757" s="4" t="s">
        <v>144</v>
      </c>
      <c r="C757" s="4" t="s">
        <v>148</v>
      </c>
      <c r="G757" s="5">
        <v>12000</v>
      </c>
      <c r="I757" s="221"/>
      <c r="J757" s="246"/>
    </row>
    <row r="758" spans="1:10" x14ac:dyDescent="0.25">
      <c r="A758" s="4" t="s">
        <v>88</v>
      </c>
      <c r="B758" s="4" t="s">
        <v>144</v>
      </c>
      <c r="C758" s="4" t="s">
        <v>145</v>
      </c>
      <c r="F758" s="5">
        <v>202450</v>
      </c>
      <c r="G758" s="5">
        <v>328793.27</v>
      </c>
      <c r="H758" s="5">
        <v>179100</v>
      </c>
      <c r="I758" s="221"/>
      <c r="J758" s="246"/>
    </row>
    <row r="759" spans="1:10" x14ac:dyDescent="0.25">
      <c r="A759" s="4" t="s">
        <v>88</v>
      </c>
      <c r="B759" s="4" t="s">
        <v>144</v>
      </c>
      <c r="C759" s="4" t="s">
        <v>146</v>
      </c>
      <c r="H759" s="5">
        <v>24610.249999999996</v>
      </c>
      <c r="I759" s="221"/>
      <c r="J759" s="246"/>
    </row>
    <row r="760" spans="1:10" x14ac:dyDescent="0.25">
      <c r="A760" s="4" t="s">
        <v>115</v>
      </c>
      <c r="B760" s="4" t="s">
        <v>144</v>
      </c>
      <c r="C760" s="4" t="s">
        <v>145</v>
      </c>
      <c r="E760" s="5">
        <v>9198.3700000000008</v>
      </c>
      <c r="I760" s="221"/>
      <c r="J760" s="246"/>
    </row>
    <row r="761" spans="1:10" x14ac:dyDescent="0.25">
      <c r="A761" s="4" t="s">
        <v>115</v>
      </c>
      <c r="B761" s="4" t="s">
        <v>144</v>
      </c>
      <c r="C761" s="4" t="s">
        <v>147</v>
      </c>
      <c r="D761" s="5">
        <v>45082.16</v>
      </c>
      <c r="E761" s="5">
        <v>46611.41</v>
      </c>
      <c r="F761" s="5">
        <v>46404.560000000005</v>
      </c>
      <c r="G761" s="5">
        <v>30161.08</v>
      </c>
      <c r="I761" s="221"/>
      <c r="J761" s="246"/>
    </row>
    <row r="762" spans="1:10" x14ac:dyDescent="0.25">
      <c r="A762" s="4" t="s">
        <v>45</v>
      </c>
      <c r="B762" s="4" t="s">
        <v>144</v>
      </c>
      <c r="C762" s="4" t="s">
        <v>145</v>
      </c>
      <c r="D762" s="5">
        <v>118705.54</v>
      </c>
      <c r="E762" s="5">
        <v>3339960</v>
      </c>
      <c r="G762" s="5">
        <v>622231.35</v>
      </c>
      <c r="H762" s="5">
        <v>105291.2</v>
      </c>
      <c r="I762" s="221"/>
      <c r="J762" s="246"/>
    </row>
    <row r="763" spans="1:10" x14ac:dyDescent="0.25">
      <c r="A763" s="4" t="s">
        <v>45</v>
      </c>
      <c r="B763" s="4" t="s">
        <v>144</v>
      </c>
      <c r="C763" s="4" t="s">
        <v>146</v>
      </c>
      <c r="D763" s="5">
        <v>192872.21999999997</v>
      </c>
      <c r="E763" s="5">
        <v>29190.36</v>
      </c>
      <c r="F763" s="5">
        <v>266636.89999999997</v>
      </c>
      <c r="G763" s="5">
        <v>3545916.9500000007</v>
      </c>
      <c r="H763" s="5">
        <v>79756.960000000006</v>
      </c>
      <c r="I763" s="221"/>
      <c r="J763" s="246"/>
    </row>
    <row r="764" spans="1:10" x14ac:dyDescent="0.25">
      <c r="A764" s="4" t="s">
        <v>45</v>
      </c>
      <c r="B764" s="4" t="s">
        <v>144</v>
      </c>
      <c r="C764" s="4" t="s">
        <v>147</v>
      </c>
      <c r="E764" s="5">
        <v>192479.35000000003</v>
      </c>
      <c r="I764" s="221"/>
      <c r="J764" s="246"/>
    </row>
    <row r="765" spans="1:10" x14ac:dyDescent="0.25">
      <c r="A765" s="4" t="s">
        <v>45</v>
      </c>
      <c r="B765" s="4" t="s">
        <v>144</v>
      </c>
      <c r="C765" s="4" t="s">
        <v>148</v>
      </c>
      <c r="G765" s="5">
        <v>6000</v>
      </c>
      <c r="I765" s="221"/>
      <c r="J765" s="246"/>
    </row>
    <row r="766" spans="1:10" x14ac:dyDescent="0.25">
      <c r="A766" s="4" t="s">
        <v>116</v>
      </c>
      <c r="B766" s="4" t="s">
        <v>144</v>
      </c>
      <c r="C766" s="4" t="s">
        <v>146</v>
      </c>
      <c r="F766" s="5">
        <v>28813.21</v>
      </c>
      <c r="G766" s="5">
        <v>21577.03</v>
      </c>
      <c r="I766" s="221"/>
      <c r="J766" s="246"/>
    </row>
    <row r="767" spans="1:10" x14ac:dyDescent="0.25">
      <c r="A767" s="4" t="s">
        <v>117</v>
      </c>
      <c r="B767" s="4" t="s">
        <v>144</v>
      </c>
      <c r="C767" s="4" t="s">
        <v>145</v>
      </c>
      <c r="E767" s="5">
        <v>338400</v>
      </c>
      <c r="I767" s="221"/>
      <c r="J767" s="246"/>
    </row>
    <row r="768" spans="1:10" x14ac:dyDescent="0.25">
      <c r="A768" s="4" t="s">
        <v>117</v>
      </c>
      <c r="B768" s="4" t="s">
        <v>144</v>
      </c>
      <c r="C768" s="4" t="s">
        <v>146</v>
      </c>
      <c r="E768" s="5">
        <v>7914.01</v>
      </c>
      <c r="F768" s="5">
        <v>87945.69</v>
      </c>
      <c r="H768" s="5">
        <v>357247.21</v>
      </c>
      <c r="I768" s="221"/>
      <c r="J768" s="246"/>
    </row>
    <row r="769" spans="1:10" x14ac:dyDescent="0.25">
      <c r="A769" s="4" t="s">
        <v>118</v>
      </c>
      <c r="B769" s="4" t="s">
        <v>144</v>
      </c>
      <c r="C769" s="4" t="s">
        <v>145</v>
      </c>
      <c r="G769" s="5">
        <v>196225</v>
      </c>
      <c r="I769" s="221"/>
      <c r="J769" s="246"/>
    </row>
    <row r="770" spans="1:10" x14ac:dyDescent="0.25">
      <c r="A770" s="4" t="s">
        <v>118</v>
      </c>
      <c r="B770" s="4" t="s">
        <v>144</v>
      </c>
      <c r="C770" s="4" t="s">
        <v>146</v>
      </c>
      <c r="G770" s="5">
        <v>487545.76</v>
      </c>
      <c r="I770" s="221"/>
      <c r="J770" s="246"/>
    </row>
    <row r="771" spans="1:10" x14ac:dyDescent="0.25">
      <c r="A771" s="4" t="s">
        <v>118</v>
      </c>
      <c r="B771" s="4" t="s">
        <v>144</v>
      </c>
      <c r="C771" s="4" t="s">
        <v>146</v>
      </c>
      <c r="F771" s="5">
        <v>56780.92</v>
      </c>
      <c r="G771" s="5">
        <v>56579.3</v>
      </c>
      <c r="I771" s="221"/>
      <c r="J771" s="246"/>
    </row>
    <row r="772" spans="1:10" x14ac:dyDescent="0.25">
      <c r="A772" s="4" t="s">
        <v>118</v>
      </c>
      <c r="B772" s="4" t="s">
        <v>144</v>
      </c>
      <c r="C772" s="4" t="s">
        <v>147</v>
      </c>
      <c r="D772" s="5">
        <v>50486.76999999999</v>
      </c>
      <c r="E772" s="5">
        <v>43343.89</v>
      </c>
      <c r="I772" s="221"/>
      <c r="J772" s="246"/>
    </row>
    <row r="773" spans="1:10" x14ac:dyDescent="0.25">
      <c r="A773" s="4" t="s">
        <v>119</v>
      </c>
      <c r="B773" s="4" t="s">
        <v>144</v>
      </c>
      <c r="C773" s="4" t="s">
        <v>145</v>
      </c>
      <c r="D773" s="5">
        <v>501545.1</v>
      </c>
      <c r="E773" s="5">
        <v>135932.76</v>
      </c>
      <c r="F773" s="5">
        <v>424465.3</v>
      </c>
      <c r="G773" s="5">
        <v>352585.18</v>
      </c>
      <c r="H773" s="5">
        <v>71169.75</v>
      </c>
      <c r="I773" s="221"/>
      <c r="J773" s="246"/>
    </row>
    <row r="774" spans="1:10" x14ac:dyDescent="0.25">
      <c r="A774" s="4" t="s">
        <v>120</v>
      </c>
      <c r="B774" s="4" t="s">
        <v>144</v>
      </c>
      <c r="C774" s="4" t="s">
        <v>145</v>
      </c>
      <c r="D774" s="5">
        <v>1056542.81</v>
      </c>
      <c r="E774" s="5">
        <v>293014.2</v>
      </c>
      <c r="F774" s="5">
        <v>879042.62</v>
      </c>
      <c r="G774" s="5">
        <v>673932.68</v>
      </c>
      <c r="H774" s="5">
        <v>131856.39000000001</v>
      </c>
      <c r="I774" s="221"/>
      <c r="J774" s="246"/>
    </row>
    <row r="775" spans="1:10" x14ac:dyDescent="0.25">
      <c r="A775" s="4" t="s">
        <v>121</v>
      </c>
      <c r="B775" s="4" t="s">
        <v>144</v>
      </c>
      <c r="C775" s="4" t="s">
        <v>145</v>
      </c>
      <c r="G775" s="5">
        <v>30000</v>
      </c>
      <c r="I775" s="221"/>
      <c r="J775" s="246"/>
    </row>
    <row r="776" spans="1:10" x14ac:dyDescent="0.25">
      <c r="A776" s="4" t="s">
        <v>123</v>
      </c>
      <c r="B776" s="4" t="s">
        <v>144</v>
      </c>
      <c r="C776" s="4" t="s">
        <v>146</v>
      </c>
      <c r="D776" s="5">
        <v>44173.83</v>
      </c>
      <c r="E776" s="5">
        <v>34102.410000000003</v>
      </c>
      <c r="F776" s="5">
        <v>28798.29</v>
      </c>
      <c r="G776" s="5">
        <v>23708.82</v>
      </c>
      <c r="I776" s="221"/>
      <c r="J776" s="246"/>
    </row>
    <row r="777" spans="1:10" x14ac:dyDescent="0.25">
      <c r="A777" s="4" t="s">
        <v>123</v>
      </c>
      <c r="B777" s="4" t="s">
        <v>144</v>
      </c>
      <c r="C777" s="4" t="s">
        <v>145</v>
      </c>
      <c r="F777" s="5">
        <v>65043.25</v>
      </c>
      <c r="I777" s="221"/>
      <c r="J777" s="246"/>
    </row>
    <row r="778" spans="1:10" x14ac:dyDescent="0.25">
      <c r="A778" s="4" t="s">
        <v>124</v>
      </c>
      <c r="B778" s="4" t="s">
        <v>144</v>
      </c>
      <c r="C778" s="4" t="s">
        <v>145</v>
      </c>
      <c r="E778" s="5">
        <v>75465.899999999994</v>
      </c>
      <c r="I778" s="221"/>
      <c r="J778" s="246"/>
    </row>
    <row r="779" spans="1:10" x14ac:dyDescent="0.25">
      <c r="A779" s="4" t="s">
        <v>89</v>
      </c>
      <c r="B779" s="4" t="s">
        <v>144</v>
      </c>
      <c r="C779" s="4" t="s">
        <v>145</v>
      </c>
      <c r="F779" s="5">
        <v>688300</v>
      </c>
      <c r="G779" s="5">
        <v>1306000</v>
      </c>
      <c r="H779" s="5">
        <v>634250</v>
      </c>
      <c r="I779" s="221"/>
      <c r="J779" s="246"/>
    </row>
    <row r="780" spans="1:10" x14ac:dyDescent="0.25">
      <c r="A780" s="4" t="s">
        <v>89</v>
      </c>
      <c r="B780" s="4" t="s">
        <v>144</v>
      </c>
      <c r="C780" s="4" t="s">
        <v>146</v>
      </c>
      <c r="D780" s="5">
        <v>2078.4499999999998</v>
      </c>
      <c r="G780" s="5">
        <v>63161.58</v>
      </c>
      <c r="H780" s="5">
        <v>58281.020000000004</v>
      </c>
      <c r="I780" s="221"/>
      <c r="J780" s="246"/>
    </row>
    <row r="781" spans="1:10" x14ac:dyDescent="0.25">
      <c r="A781" s="4" t="s">
        <v>89</v>
      </c>
      <c r="B781" s="4" t="s">
        <v>144</v>
      </c>
      <c r="C781" s="4" t="s">
        <v>147</v>
      </c>
      <c r="D781" s="5">
        <v>611913.04999999935</v>
      </c>
      <c r="E781" s="5">
        <v>674756.45000000007</v>
      </c>
      <c r="F781" s="5">
        <v>656508.04</v>
      </c>
      <c r="G781" s="5">
        <v>126002.29</v>
      </c>
      <c r="I781" s="221"/>
      <c r="J781" s="246"/>
    </row>
    <row r="782" spans="1:10" x14ac:dyDescent="0.25">
      <c r="A782" s="4" t="s">
        <v>89</v>
      </c>
      <c r="B782" s="4" t="s">
        <v>144</v>
      </c>
      <c r="C782" s="4" t="s">
        <v>148</v>
      </c>
      <c r="G782" s="5">
        <v>9000</v>
      </c>
      <c r="H782" s="5">
        <v>8243.16</v>
      </c>
      <c r="I782" s="221"/>
      <c r="J782" s="246"/>
    </row>
    <row r="783" spans="1:10" x14ac:dyDescent="0.25">
      <c r="A783" s="4" t="s">
        <v>56</v>
      </c>
      <c r="B783" s="4" t="s">
        <v>144</v>
      </c>
      <c r="C783" s="4" t="s">
        <v>147</v>
      </c>
      <c r="D783" s="5">
        <v>24327.489999999998</v>
      </c>
      <c r="E783" s="5">
        <v>26902.160000000007</v>
      </c>
      <c r="F783" s="5">
        <v>24883.120000000006</v>
      </c>
      <c r="G783" s="5">
        <v>25126.799999999999</v>
      </c>
      <c r="I783" s="221"/>
      <c r="J783" s="246"/>
    </row>
    <row r="784" spans="1:10" x14ac:dyDescent="0.25">
      <c r="A784" s="4" t="s">
        <v>125</v>
      </c>
      <c r="B784" s="4" t="s">
        <v>144</v>
      </c>
      <c r="C784" s="4" t="s">
        <v>145</v>
      </c>
      <c r="D784" s="5">
        <v>20750.830000000002</v>
      </c>
      <c r="F784" s="5">
        <v>52289.99</v>
      </c>
      <c r="H784" s="5">
        <v>120000</v>
      </c>
      <c r="I784" s="221"/>
      <c r="J784" s="246"/>
    </row>
    <row r="785" spans="1:10" x14ac:dyDescent="0.25">
      <c r="A785" s="4" t="s">
        <v>126</v>
      </c>
      <c r="B785" s="4" t="s">
        <v>144</v>
      </c>
      <c r="C785" s="4" t="s">
        <v>145</v>
      </c>
      <c r="G785" s="5">
        <v>12000</v>
      </c>
      <c r="I785" s="221"/>
      <c r="J785" s="246"/>
    </row>
    <row r="786" spans="1:10" x14ac:dyDescent="0.25">
      <c r="A786" s="4" t="s">
        <v>127</v>
      </c>
      <c r="B786" s="4" t="s">
        <v>144</v>
      </c>
      <c r="C786" s="4" t="s">
        <v>145</v>
      </c>
      <c r="D786" s="5">
        <v>2500</v>
      </c>
      <c r="E786" s="5">
        <v>251358.28</v>
      </c>
      <c r="H786" s="5">
        <v>13200</v>
      </c>
      <c r="I786" s="221"/>
      <c r="J786" s="246"/>
    </row>
    <row r="787" spans="1:10" x14ac:dyDescent="0.25">
      <c r="A787" s="4" t="s">
        <v>128</v>
      </c>
      <c r="B787" s="4" t="s">
        <v>144</v>
      </c>
      <c r="C787" s="4" t="s">
        <v>145</v>
      </c>
      <c r="E787" s="5">
        <v>55000</v>
      </c>
      <c r="G787" s="5">
        <v>26437.5</v>
      </c>
      <c r="I787" s="221"/>
      <c r="J787" s="246"/>
    </row>
    <row r="788" spans="1:10" x14ac:dyDescent="0.25">
      <c r="A788" s="4" t="s">
        <v>129</v>
      </c>
      <c r="B788" s="4" t="s">
        <v>144</v>
      </c>
      <c r="C788" s="4" t="s">
        <v>145</v>
      </c>
      <c r="E788" s="5">
        <v>79198.37</v>
      </c>
      <c r="F788" s="5">
        <v>70000</v>
      </c>
      <c r="G788" s="5">
        <v>115000</v>
      </c>
      <c r="H788" s="5">
        <v>35000</v>
      </c>
      <c r="I788" s="221"/>
      <c r="J788" s="246"/>
    </row>
    <row r="789" spans="1:10" x14ac:dyDescent="0.25">
      <c r="A789" s="4" t="s">
        <v>130</v>
      </c>
      <c r="B789" s="4" t="s">
        <v>144</v>
      </c>
      <c r="C789" s="4" t="s">
        <v>145</v>
      </c>
      <c r="D789" s="5">
        <v>162500</v>
      </c>
      <c r="F789" s="5">
        <v>42500</v>
      </c>
      <c r="I789" s="221"/>
      <c r="J789" s="246"/>
    </row>
    <row r="790" spans="1:10" x14ac:dyDescent="0.25">
      <c r="A790" s="4" t="s">
        <v>131</v>
      </c>
      <c r="B790" s="4" t="s">
        <v>144</v>
      </c>
      <c r="C790" s="4" t="s">
        <v>145</v>
      </c>
      <c r="E790" s="5">
        <v>185332.63</v>
      </c>
      <c r="I790" s="221"/>
      <c r="J790" s="246"/>
    </row>
    <row r="791" spans="1:10" x14ac:dyDescent="0.25">
      <c r="A791" s="4" t="s">
        <v>132</v>
      </c>
      <c r="B791" s="4" t="s">
        <v>144</v>
      </c>
      <c r="C791" s="4" t="s">
        <v>145</v>
      </c>
      <c r="D791" s="5">
        <v>1106695.82</v>
      </c>
      <c r="E791" s="5">
        <v>120551.58</v>
      </c>
      <c r="I791" s="221"/>
      <c r="J791" s="246"/>
    </row>
    <row r="792" spans="1:10" x14ac:dyDescent="0.25">
      <c r="A792" s="4" t="s">
        <v>133</v>
      </c>
      <c r="B792" s="4" t="s">
        <v>144</v>
      </c>
      <c r="C792" s="4" t="s">
        <v>147</v>
      </c>
      <c r="D792" s="5">
        <v>20548.560000000001</v>
      </c>
      <c r="E792" s="5">
        <v>25072.740000000005</v>
      </c>
      <c r="F792" s="5">
        <v>25127.500000000004</v>
      </c>
      <c r="G792" s="5">
        <v>24331.41</v>
      </c>
      <c r="H792" s="5">
        <v>6302.9</v>
      </c>
      <c r="I792" s="221"/>
      <c r="J792" s="246"/>
    </row>
    <row r="793" spans="1:10" x14ac:dyDescent="0.25">
      <c r="A793" s="4" t="s">
        <v>134</v>
      </c>
      <c r="B793" s="4" t="s">
        <v>144</v>
      </c>
      <c r="C793" s="4" t="s">
        <v>145</v>
      </c>
      <c r="G793" s="5">
        <v>58698.61</v>
      </c>
      <c r="I793" s="221"/>
      <c r="J793" s="246"/>
    </row>
    <row r="794" spans="1:10" x14ac:dyDescent="0.25">
      <c r="A794" s="4" t="s">
        <v>135</v>
      </c>
      <c r="B794" s="4" t="s">
        <v>144</v>
      </c>
      <c r="C794" s="4" t="s">
        <v>145</v>
      </c>
      <c r="G794" s="5">
        <v>620</v>
      </c>
      <c r="I794" s="221"/>
      <c r="J794" s="246"/>
    </row>
    <row r="795" spans="1:10" x14ac:dyDescent="0.25">
      <c r="A795" s="4" t="s">
        <v>136</v>
      </c>
      <c r="B795" s="4" t="s">
        <v>144</v>
      </c>
      <c r="C795" s="4" t="s">
        <v>145</v>
      </c>
      <c r="D795" s="5">
        <v>99550</v>
      </c>
      <c r="F795" s="5">
        <v>54920.75</v>
      </c>
      <c r="I795" s="221"/>
      <c r="J795" s="246"/>
    </row>
    <row r="796" spans="1:10" x14ac:dyDescent="0.25">
      <c r="A796" s="4" t="s">
        <v>25</v>
      </c>
      <c r="B796" s="4" t="s">
        <v>144</v>
      </c>
      <c r="C796" s="4" t="s">
        <v>145</v>
      </c>
      <c r="H796" s="5">
        <v>10500</v>
      </c>
      <c r="I796" s="221"/>
      <c r="J796" s="246"/>
    </row>
    <row r="797" spans="1:10" x14ac:dyDescent="0.25">
      <c r="A797" s="4" t="s">
        <v>137</v>
      </c>
      <c r="B797" s="4" t="s">
        <v>144</v>
      </c>
      <c r="C797" s="4" t="s">
        <v>145</v>
      </c>
      <c r="E797" s="5">
        <v>1394977.4</v>
      </c>
      <c r="F797" s="5">
        <v>1378339</v>
      </c>
      <c r="G797" s="5">
        <v>1181192.51</v>
      </c>
      <c r="I797" s="221"/>
      <c r="J797" s="246"/>
    </row>
    <row r="798" spans="1:10" x14ac:dyDescent="0.25">
      <c r="A798" s="4" t="s">
        <v>27</v>
      </c>
      <c r="B798" s="4" t="s">
        <v>144</v>
      </c>
      <c r="C798" s="4" t="s">
        <v>145</v>
      </c>
      <c r="D798" s="5">
        <v>150107</v>
      </c>
      <c r="F798" s="5">
        <v>47710.6</v>
      </c>
      <c r="G798" s="5">
        <v>64483</v>
      </c>
      <c r="H798" s="5">
        <v>24169.29</v>
      </c>
      <c r="I798" s="221"/>
      <c r="J798" s="246"/>
    </row>
    <row r="799" spans="1:10" x14ac:dyDescent="0.25">
      <c r="A799" s="4" t="s">
        <v>138</v>
      </c>
      <c r="B799" s="4" t="s">
        <v>144</v>
      </c>
      <c r="C799" s="4" t="s">
        <v>145</v>
      </c>
      <c r="G799" s="5">
        <v>45000</v>
      </c>
      <c r="I799" s="221"/>
      <c r="J799" s="246"/>
    </row>
    <row r="800" spans="1:10" x14ac:dyDescent="0.25">
      <c r="A800" s="4" t="s">
        <v>139</v>
      </c>
      <c r="B800" s="4" t="s">
        <v>144</v>
      </c>
      <c r="C800" s="4" t="s">
        <v>145</v>
      </c>
      <c r="D800" s="5">
        <v>1424973.79</v>
      </c>
      <c r="E800" s="5">
        <v>393915.12</v>
      </c>
      <c r="F800" s="5">
        <v>1181695.3400000001</v>
      </c>
      <c r="G800" s="5">
        <v>905958.76</v>
      </c>
      <c r="H800" s="5">
        <v>177252.8</v>
      </c>
      <c r="I800" s="221"/>
      <c r="J800" s="246"/>
    </row>
    <row r="801" spans="1:10" x14ac:dyDescent="0.25">
      <c r="A801" s="4" t="s">
        <v>140</v>
      </c>
      <c r="B801" s="4" t="s">
        <v>144</v>
      </c>
      <c r="C801" s="4" t="s">
        <v>145</v>
      </c>
      <c r="D801" s="5">
        <v>2500</v>
      </c>
      <c r="F801" s="5">
        <v>93000</v>
      </c>
      <c r="I801" s="221"/>
      <c r="J801" s="246"/>
    </row>
    <row r="802" spans="1:10" x14ac:dyDescent="0.25">
      <c r="A802" s="4" t="s">
        <v>141</v>
      </c>
      <c r="B802" s="4" t="s">
        <v>144</v>
      </c>
      <c r="C802" s="4" t="s">
        <v>145</v>
      </c>
      <c r="D802" s="5">
        <v>52044.4</v>
      </c>
      <c r="I802" s="221"/>
      <c r="J802" s="246"/>
    </row>
    <row r="803" spans="1:10" x14ac:dyDescent="0.25">
      <c r="A803" s="4" t="s">
        <v>142</v>
      </c>
      <c r="B803" s="4" t="s">
        <v>144</v>
      </c>
      <c r="C803" s="4" t="s">
        <v>145</v>
      </c>
      <c r="E803" s="5">
        <v>57500</v>
      </c>
      <c r="I803" s="221"/>
      <c r="J803" s="246"/>
    </row>
    <row r="804" spans="1:10" x14ac:dyDescent="0.25">
      <c r="A804" s="4" t="s">
        <v>143</v>
      </c>
      <c r="B804" s="4" t="s">
        <v>144</v>
      </c>
      <c r="C804" s="4" t="s">
        <v>145</v>
      </c>
      <c r="D804" s="5">
        <v>97500</v>
      </c>
      <c r="I804" s="221"/>
      <c r="J804" s="246"/>
    </row>
    <row r="805" spans="1:10" x14ac:dyDescent="0.25">
      <c r="A805" s="65"/>
      <c r="B805" s="65"/>
      <c r="C805" s="65"/>
      <c r="D805" s="63"/>
      <c r="E805" s="63"/>
      <c r="F805" s="63"/>
      <c r="G805" s="63"/>
      <c r="H805" s="63"/>
      <c r="I805" s="222"/>
      <c r="J805" s="63"/>
    </row>
    <row r="806" spans="1:10" x14ac:dyDescent="0.25">
      <c r="I806" s="5">
        <f>SUM(Tabel9[Toegekend bedrag 2017])</f>
        <v>14656803.99</v>
      </c>
    </row>
  </sheetData>
  <pageMargins left="0.7" right="0.7" top="0.75" bottom="0.75" header="0.3" footer="0.3"/>
  <pageSetup paperSize="9" orientation="portrait" verticalDpi="0" r:id="rId1"/>
  <legacyDrawing r:id="rId2"/>
  <tableParts count="1">
    <tablePart r:id="rId3"/>
  </tableParts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43"/>
  <sheetViews>
    <sheetView topLeftCell="E8" workbookViewId="0">
      <selection activeCell="J43" sqref="J43"/>
    </sheetView>
  </sheetViews>
  <sheetFormatPr defaultRowHeight="15" x14ac:dyDescent="0.25"/>
  <cols>
    <col min="1" max="1" width="47.7109375" bestFit="1" customWidth="1"/>
    <col min="2" max="2" width="32.85546875" bestFit="1" customWidth="1"/>
    <col min="3" max="3" width="16.5703125" bestFit="1" customWidth="1"/>
    <col min="4" max="9" width="24.5703125" style="1" bestFit="1" customWidth="1"/>
    <col min="10" max="10" width="24" customWidth="1"/>
  </cols>
  <sheetData>
    <row r="1" spans="1:10" x14ac:dyDescent="0.25">
      <c r="A1" t="s">
        <v>0</v>
      </c>
      <c r="B1" t="s">
        <v>6</v>
      </c>
      <c r="C1" t="s">
        <v>18</v>
      </c>
      <c r="D1" s="1" t="s">
        <v>1</v>
      </c>
      <c r="E1" s="1" t="s">
        <v>2</v>
      </c>
      <c r="F1" s="1" t="s">
        <v>3</v>
      </c>
      <c r="G1" s="1" t="s">
        <v>4</v>
      </c>
      <c r="H1" s="1" t="s">
        <v>5</v>
      </c>
      <c r="I1" s="1" t="s">
        <v>264</v>
      </c>
      <c r="J1" s="19" t="s">
        <v>410</v>
      </c>
    </row>
    <row r="2" spans="1:10" x14ac:dyDescent="0.25">
      <c r="A2" t="s">
        <v>190</v>
      </c>
      <c r="B2" t="s">
        <v>298</v>
      </c>
      <c r="C2" t="s">
        <v>71</v>
      </c>
      <c r="H2" s="1">
        <v>21351.42</v>
      </c>
      <c r="I2" s="1">
        <v>77646.8</v>
      </c>
      <c r="J2" s="1"/>
    </row>
    <row r="3" spans="1:10" s="16" customFormat="1" x14ac:dyDescent="0.25">
      <c r="A3" s="16" t="s">
        <v>190</v>
      </c>
      <c r="B3" s="16" t="s">
        <v>298</v>
      </c>
      <c r="C3" s="16" t="s">
        <v>71</v>
      </c>
      <c r="D3" s="17"/>
      <c r="E3" s="17"/>
      <c r="F3" s="17"/>
      <c r="G3" s="17"/>
      <c r="H3" s="17"/>
      <c r="I3" s="1"/>
      <c r="J3" s="1">
        <v>33269.47</v>
      </c>
    </row>
    <row r="4" spans="1:10" x14ac:dyDescent="0.25">
      <c r="A4" s="16" t="s">
        <v>190</v>
      </c>
      <c r="B4" s="16" t="s">
        <v>298</v>
      </c>
      <c r="C4" s="16" t="s">
        <v>71</v>
      </c>
      <c r="H4" s="1">
        <v>32111.06</v>
      </c>
      <c r="I4" s="1">
        <v>64000</v>
      </c>
      <c r="J4" s="1"/>
    </row>
    <row r="5" spans="1:10" x14ac:dyDescent="0.25">
      <c r="A5" s="16" t="s">
        <v>190</v>
      </c>
      <c r="B5" s="16" t="s">
        <v>298</v>
      </c>
      <c r="C5" s="16" t="s">
        <v>71</v>
      </c>
      <c r="H5" s="1">
        <v>35064.480000000003</v>
      </c>
      <c r="I5" s="1">
        <v>32980.5</v>
      </c>
      <c r="J5" s="1"/>
    </row>
    <row r="6" spans="1:10" s="16" customFormat="1" x14ac:dyDescent="0.25">
      <c r="A6" s="16" t="s">
        <v>190</v>
      </c>
      <c r="B6" s="16" t="s">
        <v>298</v>
      </c>
      <c r="C6" s="16" t="s">
        <v>71</v>
      </c>
      <c r="D6" s="17"/>
      <c r="E6" s="17"/>
      <c r="F6" s="17"/>
      <c r="G6" s="17"/>
      <c r="H6" s="17"/>
      <c r="I6" s="1"/>
      <c r="J6" s="1">
        <v>64000</v>
      </c>
    </row>
    <row r="7" spans="1:10" x14ac:dyDescent="0.25">
      <c r="A7" s="16" t="s">
        <v>190</v>
      </c>
      <c r="B7" s="16" t="s">
        <v>298</v>
      </c>
      <c r="C7" s="16" t="s">
        <v>71</v>
      </c>
      <c r="H7" s="1">
        <v>77628.75</v>
      </c>
      <c r="I7" s="1">
        <v>3294.02</v>
      </c>
      <c r="J7" s="1"/>
    </row>
    <row r="8" spans="1:10" x14ac:dyDescent="0.25">
      <c r="A8" s="16" t="s">
        <v>190</v>
      </c>
      <c r="B8" s="16" t="s">
        <v>298</v>
      </c>
      <c r="C8" s="16" t="s">
        <v>71</v>
      </c>
      <c r="I8" s="1">
        <v>80059.11</v>
      </c>
      <c r="J8" s="1"/>
    </row>
    <row r="9" spans="1:10" x14ac:dyDescent="0.25">
      <c r="A9" s="16" t="s">
        <v>190</v>
      </c>
      <c r="B9" s="16" t="s">
        <v>298</v>
      </c>
      <c r="C9" s="16" t="s">
        <v>71</v>
      </c>
      <c r="I9" s="1">
        <v>59072.46</v>
      </c>
      <c r="J9" s="1"/>
    </row>
    <row r="10" spans="1:10" x14ac:dyDescent="0.25">
      <c r="A10" t="s">
        <v>249</v>
      </c>
      <c r="B10" t="s">
        <v>298</v>
      </c>
      <c r="C10" t="s">
        <v>71</v>
      </c>
      <c r="H10" s="1">
        <v>28000</v>
      </c>
      <c r="J10" s="18"/>
    </row>
    <row r="11" spans="1:10" x14ac:dyDescent="0.25">
      <c r="A11" t="s">
        <v>249</v>
      </c>
      <c r="B11" t="s">
        <v>298</v>
      </c>
      <c r="C11" t="s">
        <v>71</v>
      </c>
      <c r="I11" s="1">
        <v>7989.33</v>
      </c>
      <c r="J11" s="1"/>
    </row>
    <row r="12" spans="1:10" x14ac:dyDescent="0.25">
      <c r="A12" t="s">
        <v>249</v>
      </c>
      <c r="B12" t="s">
        <v>298</v>
      </c>
      <c r="C12" t="s">
        <v>71</v>
      </c>
      <c r="H12" s="1">
        <v>32000</v>
      </c>
      <c r="I12" s="1">
        <v>24000</v>
      </c>
      <c r="J12" s="1"/>
    </row>
    <row r="13" spans="1:10" x14ac:dyDescent="0.25">
      <c r="A13" t="s">
        <v>249</v>
      </c>
      <c r="B13" t="s">
        <v>298</v>
      </c>
      <c r="C13" t="s">
        <v>71</v>
      </c>
      <c r="J13" s="1">
        <v>36000</v>
      </c>
    </row>
    <row r="14" spans="1:10" x14ac:dyDescent="0.25">
      <c r="A14" t="s">
        <v>299</v>
      </c>
      <c r="B14" t="s">
        <v>298</v>
      </c>
      <c r="C14" t="s">
        <v>246</v>
      </c>
      <c r="H14" s="1">
        <v>102260.99</v>
      </c>
      <c r="I14" s="1">
        <v>98977.78</v>
      </c>
      <c r="J14" s="1"/>
    </row>
    <row r="15" spans="1:10" x14ac:dyDescent="0.25">
      <c r="A15" t="s">
        <v>299</v>
      </c>
      <c r="B15" t="s">
        <v>298</v>
      </c>
      <c r="C15" t="s">
        <v>246</v>
      </c>
      <c r="H15" s="1">
        <v>112500</v>
      </c>
      <c r="I15" s="1">
        <v>112500</v>
      </c>
      <c r="J15" s="1"/>
    </row>
    <row r="16" spans="1:10" x14ac:dyDescent="0.25">
      <c r="A16" t="s">
        <v>300</v>
      </c>
      <c r="B16" t="s">
        <v>298</v>
      </c>
      <c r="C16" t="s">
        <v>71</v>
      </c>
      <c r="H16" s="1">
        <v>4785.5600000000004</v>
      </c>
      <c r="J16" s="18"/>
    </row>
    <row r="17" spans="1:10" x14ac:dyDescent="0.25">
      <c r="A17" t="s">
        <v>301</v>
      </c>
      <c r="B17" t="s">
        <v>298</v>
      </c>
      <c r="C17" t="s">
        <v>71</v>
      </c>
      <c r="H17" s="1">
        <v>55750.93</v>
      </c>
      <c r="J17" s="18"/>
    </row>
    <row r="18" spans="1:10" x14ac:dyDescent="0.25">
      <c r="A18" t="s">
        <v>301</v>
      </c>
      <c r="B18" t="s">
        <v>298</v>
      </c>
      <c r="C18" t="s">
        <v>71</v>
      </c>
      <c r="H18" s="1">
        <v>101948.05</v>
      </c>
      <c r="J18" s="18"/>
    </row>
    <row r="19" spans="1:10" x14ac:dyDescent="0.25">
      <c r="A19" t="s">
        <v>301</v>
      </c>
      <c r="B19" t="s">
        <v>298</v>
      </c>
      <c r="C19" t="s">
        <v>71</v>
      </c>
      <c r="H19" s="1">
        <v>207420.96</v>
      </c>
      <c r="J19" s="18"/>
    </row>
    <row r="20" spans="1:10" x14ac:dyDescent="0.25">
      <c r="A20" t="s">
        <v>301</v>
      </c>
      <c r="B20" t="s">
        <v>298</v>
      </c>
      <c r="C20" t="s">
        <v>71</v>
      </c>
      <c r="H20" s="1">
        <v>344985.87</v>
      </c>
      <c r="J20" s="18"/>
    </row>
    <row r="21" spans="1:10" x14ac:dyDescent="0.25">
      <c r="A21" t="s">
        <v>301</v>
      </c>
      <c r="B21" t="s">
        <v>298</v>
      </c>
      <c r="C21" t="s">
        <v>71</v>
      </c>
      <c r="I21" s="1">
        <v>872923.27</v>
      </c>
      <c r="J21" s="1"/>
    </row>
    <row r="22" spans="1:10" x14ac:dyDescent="0.25">
      <c r="A22" t="s">
        <v>301</v>
      </c>
      <c r="B22" t="s">
        <v>298</v>
      </c>
      <c r="C22" t="s">
        <v>71</v>
      </c>
      <c r="J22" s="1">
        <v>668885.85</v>
      </c>
    </row>
    <row r="23" spans="1:10" s="16" customFormat="1" x14ac:dyDescent="0.25">
      <c r="A23" s="60" t="s">
        <v>411</v>
      </c>
      <c r="B23" s="16" t="s">
        <v>298</v>
      </c>
      <c r="C23" s="16" t="s">
        <v>71</v>
      </c>
      <c r="D23" s="18"/>
      <c r="E23" s="18"/>
      <c r="F23" s="18"/>
      <c r="G23" s="18"/>
      <c r="H23" s="18"/>
      <c r="I23" s="1">
        <v>10000</v>
      </c>
      <c r="J23" s="1"/>
    </row>
    <row r="24" spans="1:10" s="16" customFormat="1" x14ac:dyDescent="0.25">
      <c r="A24" s="60" t="s">
        <v>411</v>
      </c>
      <c r="B24" s="16" t="s">
        <v>298</v>
      </c>
      <c r="C24" s="16" t="s">
        <v>246</v>
      </c>
      <c r="D24" s="18"/>
      <c r="E24" s="18"/>
      <c r="F24" s="18"/>
      <c r="G24" s="18"/>
      <c r="H24" s="18"/>
      <c r="I24" s="1">
        <v>25000</v>
      </c>
      <c r="J24" s="1"/>
    </row>
    <row r="25" spans="1:10" s="16" customFormat="1" x14ac:dyDescent="0.25">
      <c r="A25" s="60" t="s">
        <v>411</v>
      </c>
      <c r="B25" s="16" t="s">
        <v>298</v>
      </c>
      <c r="C25" s="16" t="s">
        <v>71</v>
      </c>
      <c r="D25" s="18"/>
      <c r="E25" s="18"/>
      <c r="F25" s="18"/>
      <c r="G25" s="18"/>
      <c r="H25" s="18"/>
      <c r="I25" s="1"/>
      <c r="J25" s="1">
        <v>10224.5</v>
      </c>
    </row>
    <row r="26" spans="1:10" x14ac:dyDescent="0.25">
      <c r="A26" t="s">
        <v>245</v>
      </c>
      <c r="B26" t="s">
        <v>298</v>
      </c>
      <c r="C26" t="s">
        <v>71</v>
      </c>
      <c r="E26" s="1">
        <v>40515.24</v>
      </c>
      <c r="F26" s="1">
        <v>32737.339999999997</v>
      </c>
      <c r="G26" s="1">
        <v>24553</v>
      </c>
      <c r="J26" s="18"/>
    </row>
    <row r="27" spans="1:10" x14ac:dyDescent="0.25">
      <c r="A27" t="s">
        <v>245</v>
      </c>
      <c r="B27" t="s">
        <v>298</v>
      </c>
      <c r="C27" t="s">
        <v>246</v>
      </c>
      <c r="G27" s="1">
        <v>248000</v>
      </c>
      <c r="J27" s="18"/>
    </row>
    <row r="28" spans="1:10" x14ac:dyDescent="0.25">
      <c r="A28" t="s">
        <v>247</v>
      </c>
      <c r="B28" t="s">
        <v>298</v>
      </c>
      <c r="C28" t="s">
        <v>71</v>
      </c>
      <c r="D28" s="1">
        <v>4000</v>
      </c>
      <c r="J28" s="18"/>
    </row>
    <row r="29" spans="1:10" x14ac:dyDescent="0.25">
      <c r="A29" t="s">
        <v>190</v>
      </c>
      <c r="B29" t="s">
        <v>298</v>
      </c>
      <c r="C29" t="s">
        <v>71</v>
      </c>
      <c r="D29" s="1">
        <v>97160</v>
      </c>
      <c r="E29" s="1">
        <v>7265.5</v>
      </c>
      <c r="F29" s="1">
        <v>91521.7</v>
      </c>
      <c r="G29" s="1">
        <v>77175.789999999994</v>
      </c>
      <c r="H29" s="1">
        <v>134044.65</v>
      </c>
      <c r="J29" s="18"/>
    </row>
    <row r="30" spans="1:10" x14ac:dyDescent="0.25">
      <c r="A30" t="s">
        <v>42</v>
      </c>
      <c r="B30" t="s">
        <v>298</v>
      </c>
      <c r="C30" t="s">
        <v>246</v>
      </c>
      <c r="D30" s="1">
        <v>6736.2300000000005</v>
      </c>
      <c r="E30" s="1">
        <v>6977.25</v>
      </c>
      <c r="F30" s="1">
        <v>1296.75</v>
      </c>
      <c r="J30" s="18"/>
    </row>
    <row r="31" spans="1:10" x14ac:dyDescent="0.25">
      <c r="A31" t="s">
        <v>248</v>
      </c>
      <c r="B31" t="s">
        <v>298</v>
      </c>
      <c r="C31" t="s">
        <v>246</v>
      </c>
      <c r="D31" s="1">
        <v>10441.939999999999</v>
      </c>
      <c r="J31" s="18"/>
    </row>
    <row r="32" spans="1:10" x14ac:dyDescent="0.25">
      <c r="A32" t="s">
        <v>249</v>
      </c>
      <c r="B32" t="s">
        <v>298</v>
      </c>
      <c r="C32" t="s">
        <v>71</v>
      </c>
      <c r="D32" s="1">
        <v>88000</v>
      </c>
      <c r="E32" s="1">
        <v>80000</v>
      </c>
      <c r="F32" s="1">
        <v>80000</v>
      </c>
      <c r="G32" s="1">
        <v>116000</v>
      </c>
      <c r="H32" s="1">
        <v>28000</v>
      </c>
      <c r="J32" s="18"/>
    </row>
    <row r="33" spans="1:10" x14ac:dyDescent="0.25">
      <c r="A33" t="s">
        <v>245</v>
      </c>
      <c r="B33" t="s">
        <v>298</v>
      </c>
      <c r="C33" t="s">
        <v>246</v>
      </c>
      <c r="D33" s="1">
        <v>248000</v>
      </c>
      <c r="E33" s="1">
        <v>248000</v>
      </c>
      <c r="F33" s="1">
        <v>248000</v>
      </c>
      <c r="J33" s="18"/>
    </row>
    <row r="34" spans="1:10" x14ac:dyDescent="0.25">
      <c r="A34" s="20" t="s">
        <v>412</v>
      </c>
      <c r="B34" s="20" t="s">
        <v>298</v>
      </c>
      <c r="C34" s="21" t="s">
        <v>246</v>
      </c>
      <c r="D34" s="18"/>
      <c r="E34" s="18"/>
      <c r="F34" s="18"/>
      <c r="G34" s="18"/>
      <c r="H34" s="18"/>
      <c r="I34" s="1">
        <v>77000</v>
      </c>
      <c r="J34" s="1"/>
    </row>
    <row r="35" spans="1:10" x14ac:dyDescent="0.25">
      <c r="A35" s="21" t="s">
        <v>412</v>
      </c>
      <c r="B35" s="21" t="s">
        <v>298</v>
      </c>
      <c r="C35" s="21" t="s">
        <v>246</v>
      </c>
      <c r="D35" s="18"/>
      <c r="E35" s="18"/>
      <c r="F35" s="18"/>
      <c r="G35" s="18"/>
      <c r="H35" s="18"/>
      <c r="I35" s="1">
        <v>33000</v>
      </c>
      <c r="J35" s="1"/>
    </row>
    <row r="36" spans="1:10" s="14" customFormat="1" x14ac:dyDescent="0.25">
      <c r="A36" s="21" t="s">
        <v>413</v>
      </c>
      <c r="B36" s="21" t="s">
        <v>298</v>
      </c>
      <c r="C36" s="21" t="s">
        <v>71</v>
      </c>
      <c r="D36" s="18"/>
      <c r="E36" s="18"/>
      <c r="F36" s="18"/>
      <c r="G36" s="18"/>
      <c r="H36" s="18"/>
      <c r="I36" s="1">
        <v>33785.5</v>
      </c>
      <c r="J36" s="1"/>
    </row>
    <row r="37" spans="1:10" s="13" customFormat="1" x14ac:dyDescent="0.25">
      <c r="A37" s="21" t="s">
        <v>414</v>
      </c>
      <c r="B37" s="21" t="s">
        <v>298</v>
      </c>
      <c r="C37" s="21" t="s">
        <v>71</v>
      </c>
      <c r="D37" s="18"/>
      <c r="E37" s="18"/>
      <c r="F37" s="18"/>
      <c r="G37" s="18"/>
      <c r="H37" s="18"/>
      <c r="I37" s="1">
        <v>5000</v>
      </c>
      <c r="J37" s="1"/>
    </row>
    <row r="38" spans="1:10" s="13" customFormat="1" x14ac:dyDescent="0.25">
      <c r="A38" s="21" t="s">
        <v>415</v>
      </c>
      <c r="B38" s="21" t="s">
        <v>298</v>
      </c>
      <c r="C38" s="21" t="s">
        <v>71</v>
      </c>
      <c r="D38" s="18"/>
      <c r="E38" s="18"/>
      <c r="F38" s="18"/>
      <c r="G38" s="18"/>
      <c r="H38" s="18"/>
      <c r="I38" s="1">
        <v>2450</v>
      </c>
      <c r="J38" s="1"/>
    </row>
    <row r="39" spans="1:10" x14ac:dyDescent="0.25">
      <c r="A39" s="21" t="s">
        <v>415</v>
      </c>
      <c r="B39" s="21" t="s">
        <v>298</v>
      </c>
      <c r="C39" s="21" t="s">
        <v>71</v>
      </c>
      <c r="D39" s="18"/>
      <c r="E39" s="18"/>
      <c r="F39" s="18"/>
      <c r="G39" s="18"/>
      <c r="H39" s="18"/>
      <c r="J39" s="1">
        <v>6350</v>
      </c>
    </row>
    <row r="40" spans="1:10" x14ac:dyDescent="0.25">
      <c r="A40" s="21" t="s">
        <v>415</v>
      </c>
      <c r="B40" s="21" t="s">
        <v>298</v>
      </c>
      <c r="C40" s="21" t="s">
        <v>71</v>
      </c>
      <c r="D40" s="18"/>
      <c r="E40" s="18"/>
      <c r="F40" s="18"/>
      <c r="G40" s="18"/>
      <c r="H40" s="18"/>
      <c r="I40" s="1">
        <v>12183.5</v>
      </c>
      <c r="J40" s="1"/>
    </row>
    <row r="41" spans="1:10" x14ac:dyDescent="0.25">
      <c r="A41" s="21" t="s">
        <v>300</v>
      </c>
      <c r="B41" s="21" t="s">
        <v>298</v>
      </c>
      <c r="C41" s="21" t="s">
        <v>71</v>
      </c>
      <c r="D41" s="18"/>
      <c r="E41" s="18"/>
      <c r="F41" s="18"/>
      <c r="G41" s="18"/>
      <c r="H41" s="18"/>
      <c r="I41" s="1">
        <v>1892.71</v>
      </c>
      <c r="J41" s="1"/>
    </row>
    <row r="42" spans="1:10" x14ac:dyDescent="0.25">
      <c r="A42" s="21" t="s">
        <v>300</v>
      </c>
      <c r="B42" s="21" t="s">
        <v>298</v>
      </c>
      <c r="C42" s="21" t="s">
        <v>71</v>
      </c>
      <c r="D42" s="18"/>
      <c r="E42" s="18"/>
      <c r="F42" s="18"/>
      <c r="G42" s="18"/>
      <c r="H42" s="18"/>
      <c r="J42" s="1">
        <v>5658.4</v>
      </c>
    </row>
    <row r="43" spans="1:10" x14ac:dyDescent="0.25">
      <c r="A43" s="265"/>
      <c r="B43" s="266"/>
      <c r="C43" s="266"/>
      <c r="D43" s="270"/>
      <c r="E43" s="270"/>
      <c r="F43" s="270"/>
      <c r="G43" s="270"/>
      <c r="H43" s="270"/>
      <c r="I43" s="270">
        <f>SUBTOTAL(109,Tabel10[Toegekend bedrag 2017])</f>
        <v>1633754.98</v>
      </c>
      <c r="J43" s="270">
        <f>SUBTOTAL(109,Tabel10[Toegekend bedrag 2018])</f>
        <v>824388.22</v>
      </c>
    </row>
  </sheetData>
  <pageMargins left="0.7" right="0.7" top="0.75" bottom="0.75" header="0.3" footer="0.3"/>
  <pageSetup paperSize="9" orientation="portrait" verticalDpi="0" r:id="rId1"/>
  <legacyDrawing r:id="rId2"/>
  <tableParts count="1">
    <tablePart r:id="rId3"/>
  </tableParts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37"/>
  <sheetViews>
    <sheetView topLeftCell="F1" workbookViewId="0">
      <selection activeCell="A20" sqref="A20:XFD20"/>
    </sheetView>
  </sheetViews>
  <sheetFormatPr defaultRowHeight="15" x14ac:dyDescent="0.25"/>
  <cols>
    <col min="1" max="1" width="47.7109375" customWidth="1"/>
    <col min="2" max="2" width="15.42578125" customWidth="1"/>
    <col min="3" max="3" width="27.28515625" customWidth="1"/>
    <col min="4" max="8" width="24.5703125" style="1" bestFit="1" customWidth="1"/>
    <col min="9" max="9" width="25.5703125" style="1" bestFit="1" customWidth="1"/>
    <col min="10" max="10" width="24" customWidth="1"/>
  </cols>
  <sheetData>
    <row r="1" spans="1:10" x14ac:dyDescent="0.25">
      <c r="A1" s="2" t="s">
        <v>0</v>
      </c>
      <c r="B1" s="2" t="s">
        <v>6</v>
      </c>
      <c r="C1" s="2" t="s">
        <v>18</v>
      </c>
      <c r="D1" s="7" t="s">
        <v>1</v>
      </c>
      <c r="E1" s="7" t="s">
        <v>2</v>
      </c>
      <c r="F1" s="7" t="s">
        <v>3</v>
      </c>
      <c r="G1" s="7" t="s">
        <v>4</v>
      </c>
      <c r="H1" s="7" t="s">
        <v>5</v>
      </c>
      <c r="I1" s="9" t="s">
        <v>264</v>
      </c>
      <c r="J1" s="9" t="s">
        <v>410</v>
      </c>
    </row>
    <row r="2" spans="1:10" x14ac:dyDescent="0.25">
      <c r="A2" t="s">
        <v>247</v>
      </c>
      <c r="B2" t="s">
        <v>265</v>
      </c>
      <c r="C2" t="s">
        <v>152</v>
      </c>
      <c r="H2" s="1">
        <v>15000</v>
      </c>
      <c r="J2" s="22"/>
    </row>
    <row r="3" spans="1:10" x14ac:dyDescent="0.25">
      <c r="A3" t="s">
        <v>132</v>
      </c>
      <c r="B3" t="s">
        <v>265</v>
      </c>
      <c r="C3" t="s">
        <v>152</v>
      </c>
      <c r="H3" s="1">
        <v>15000</v>
      </c>
      <c r="J3" s="22"/>
    </row>
    <row r="4" spans="1:10" x14ac:dyDescent="0.25">
      <c r="A4" t="s">
        <v>247</v>
      </c>
      <c r="B4" s="33" t="s">
        <v>419</v>
      </c>
      <c r="C4" t="s">
        <v>152</v>
      </c>
      <c r="I4" s="35">
        <v>35000</v>
      </c>
      <c r="J4" s="34"/>
    </row>
    <row r="5" spans="1:10" x14ac:dyDescent="0.25">
      <c r="A5" t="s">
        <v>132</v>
      </c>
      <c r="B5" t="s">
        <v>265</v>
      </c>
      <c r="C5" t="s">
        <v>152</v>
      </c>
      <c r="I5" s="38">
        <v>9000</v>
      </c>
      <c r="J5" s="22"/>
    </row>
    <row r="6" spans="1:10" x14ac:dyDescent="0.25">
      <c r="A6" t="s">
        <v>132</v>
      </c>
      <c r="B6" t="s">
        <v>265</v>
      </c>
      <c r="C6" t="s">
        <v>152</v>
      </c>
      <c r="H6" s="1">
        <v>15000</v>
      </c>
      <c r="J6" s="22"/>
    </row>
    <row r="7" spans="1:10" x14ac:dyDescent="0.25">
      <c r="A7" t="s">
        <v>247</v>
      </c>
      <c r="B7" t="s">
        <v>265</v>
      </c>
      <c r="C7" t="s">
        <v>152</v>
      </c>
      <c r="H7" s="1">
        <v>20000</v>
      </c>
      <c r="J7" s="22"/>
    </row>
    <row r="8" spans="1:10" x14ac:dyDescent="0.25">
      <c r="A8" t="s">
        <v>250</v>
      </c>
      <c r="B8" t="s">
        <v>403</v>
      </c>
      <c r="C8" t="s">
        <v>71</v>
      </c>
      <c r="E8" s="1">
        <v>39219.129999999997</v>
      </c>
      <c r="F8" s="1">
        <v>60337.120000000003</v>
      </c>
      <c r="G8" s="1">
        <v>44155.08</v>
      </c>
      <c r="H8" s="1">
        <v>20629.91</v>
      </c>
      <c r="J8" s="22"/>
    </row>
    <row r="9" spans="1:10" x14ac:dyDescent="0.25">
      <c r="A9" t="s">
        <v>251</v>
      </c>
      <c r="B9" t="s">
        <v>403</v>
      </c>
      <c r="C9" t="s">
        <v>71</v>
      </c>
      <c r="E9" s="1">
        <v>45328.72</v>
      </c>
      <c r="F9" s="1">
        <v>82873.53</v>
      </c>
      <c r="G9" s="1">
        <v>53675.02</v>
      </c>
      <c r="J9" s="22"/>
    </row>
    <row r="10" spans="1:10" s="16" customFormat="1" x14ac:dyDescent="0.25">
      <c r="A10" s="27" t="s">
        <v>268</v>
      </c>
      <c r="B10" s="27" t="s">
        <v>416</v>
      </c>
      <c r="C10" s="27" t="s">
        <v>71</v>
      </c>
      <c r="D10" s="22"/>
      <c r="E10" s="22"/>
      <c r="F10" s="22"/>
      <c r="G10" s="22"/>
      <c r="H10" s="22"/>
      <c r="I10" s="28">
        <v>22692.79</v>
      </c>
      <c r="J10" s="28"/>
    </row>
    <row r="11" spans="1:10" s="26" customFormat="1" x14ac:dyDescent="0.25">
      <c r="A11" s="31" t="s">
        <v>81</v>
      </c>
      <c r="B11" s="31" t="s">
        <v>416</v>
      </c>
      <c r="C11" s="31" t="s">
        <v>417</v>
      </c>
      <c r="D11" s="22"/>
      <c r="E11" s="22"/>
      <c r="F11" s="22"/>
      <c r="G11" s="22"/>
      <c r="H11" s="22"/>
      <c r="I11" s="32">
        <v>80000</v>
      </c>
      <c r="J11" s="32"/>
    </row>
    <row r="12" spans="1:10" s="26" customFormat="1" x14ac:dyDescent="0.25">
      <c r="A12" s="31" t="s">
        <v>109</v>
      </c>
      <c r="B12" s="31" t="s">
        <v>416</v>
      </c>
      <c r="C12" s="31" t="s">
        <v>71</v>
      </c>
      <c r="D12" s="22"/>
      <c r="E12" s="22"/>
      <c r="F12" s="22"/>
      <c r="G12" s="22"/>
      <c r="H12" s="22"/>
      <c r="I12" s="32">
        <v>17789.91</v>
      </c>
      <c r="J12" s="32"/>
    </row>
    <row r="13" spans="1:10" s="26" customFormat="1" x14ac:dyDescent="0.25">
      <c r="A13" s="30" t="s">
        <v>418</v>
      </c>
      <c r="B13" s="31" t="s">
        <v>416</v>
      </c>
      <c r="C13" s="31" t="s">
        <v>71</v>
      </c>
      <c r="D13" s="22"/>
      <c r="E13" s="22"/>
      <c r="F13" s="22"/>
      <c r="G13" s="22"/>
      <c r="H13" s="22"/>
      <c r="I13" s="32">
        <v>25825.769999999997</v>
      </c>
      <c r="J13" s="32"/>
    </row>
    <row r="14" spans="1:10" s="37" customFormat="1" x14ac:dyDescent="0.25">
      <c r="A14" s="40" t="s">
        <v>190</v>
      </c>
      <c r="B14" s="40" t="s">
        <v>420</v>
      </c>
      <c r="C14" s="40" t="s">
        <v>421</v>
      </c>
      <c r="D14" s="22"/>
      <c r="E14" s="22"/>
      <c r="F14" s="22"/>
      <c r="G14" s="22"/>
      <c r="H14" s="22"/>
      <c r="I14" s="42">
        <v>14404.72</v>
      </c>
      <c r="J14" s="29"/>
    </row>
    <row r="15" spans="1:10" s="41" customFormat="1" x14ac:dyDescent="0.25">
      <c r="A15" s="44" t="s">
        <v>192</v>
      </c>
      <c r="B15" s="44" t="s">
        <v>416</v>
      </c>
      <c r="C15" s="44" t="s">
        <v>72</v>
      </c>
      <c r="D15" s="36"/>
      <c r="E15" s="36"/>
      <c r="F15" s="36"/>
      <c r="G15" s="36"/>
      <c r="H15" s="36"/>
      <c r="I15" s="47">
        <v>16000</v>
      </c>
      <c r="J15" s="39"/>
    </row>
    <row r="16" spans="1:10" s="41" customFormat="1" x14ac:dyDescent="0.25">
      <c r="A16" s="44" t="s">
        <v>192</v>
      </c>
      <c r="B16" s="44" t="s">
        <v>420</v>
      </c>
      <c r="C16" s="44" t="s">
        <v>421</v>
      </c>
      <c r="D16" s="22"/>
      <c r="E16" s="22"/>
      <c r="F16" s="22"/>
      <c r="G16" s="22"/>
      <c r="H16" s="22"/>
      <c r="I16" s="46">
        <v>145030.97</v>
      </c>
      <c r="J16" s="29"/>
    </row>
    <row r="17" spans="1:10" s="45" customFormat="1" x14ac:dyDescent="0.25">
      <c r="A17" s="48" t="s">
        <v>10</v>
      </c>
      <c r="B17" s="48" t="s">
        <v>420</v>
      </c>
      <c r="C17" s="48" t="s">
        <v>421</v>
      </c>
      <c r="D17" s="22"/>
      <c r="E17" s="22"/>
      <c r="F17" s="22"/>
      <c r="G17" s="22"/>
      <c r="H17" s="22"/>
      <c r="I17" s="54"/>
      <c r="J17" s="53"/>
    </row>
    <row r="18" spans="1:10" s="45" customFormat="1" x14ac:dyDescent="0.25">
      <c r="A18" s="48" t="s">
        <v>31</v>
      </c>
      <c r="B18" s="48" t="s">
        <v>416</v>
      </c>
      <c r="C18" s="48" t="s">
        <v>71</v>
      </c>
      <c r="D18" s="22"/>
      <c r="E18" s="22"/>
      <c r="F18" s="22"/>
      <c r="G18" s="22"/>
      <c r="H18" s="22"/>
      <c r="I18" s="53">
        <v>44238</v>
      </c>
      <c r="J18" s="53"/>
    </row>
    <row r="19" spans="1:10" s="45" customFormat="1" x14ac:dyDescent="0.25">
      <c r="A19" s="48" t="s">
        <v>261</v>
      </c>
      <c r="B19" s="48" t="s">
        <v>416</v>
      </c>
      <c r="C19" s="48" t="s">
        <v>71</v>
      </c>
      <c r="D19" s="22"/>
      <c r="E19" s="22"/>
      <c r="F19" s="22"/>
      <c r="G19" s="22"/>
      <c r="H19" s="22"/>
      <c r="I19" s="56">
        <v>112435.97</v>
      </c>
      <c r="J19" s="53"/>
    </row>
    <row r="20" spans="1:10" s="45" customFormat="1" x14ac:dyDescent="0.25">
      <c r="A20" s="48" t="s">
        <v>263</v>
      </c>
      <c r="B20" s="48" t="s">
        <v>422</v>
      </c>
      <c r="C20" s="48" t="s">
        <v>423</v>
      </c>
      <c r="D20" s="22"/>
      <c r="E20" s="22"/>
      <c r="F20" s="22"/>
      <c r="G20" s="22"/>
      <c r="H20" s="22"/>
      <c r="I20" s="56">
        <v>20000</v>
      </c>
      <c r="J20" s="53"/>
    </row>
    <row r="21" spans="1:10" s="45" customFormat="1" x14ac:dyDescent="0.25">
      <c r="A21" s="48" t="s">
        <v>261</v>
      </c>
      <c r="B21" s="48" t="s">
        <v>420</v>
      </c>
      <c r="C21" s="48" t="s">
        <v>421</v>
      </c>
      <c r="D21" s="22"/>
      <c r="E21" s="22"/>
      <c r="F21" s="22"/>
      <c r="G21" s="22"/>
      <c r="H21" s="22"/>
      <c r="I21" s="56">
        <v>134400.20000000001</v>
      </c>
      <c r="J21" s="53"/>
    </row>
    <row r="22" spans="1:10" s="45" customFormat="1" x14ac:dyDescent="0.25">
      <c r="A22" s="48" t="s">
        <v>60</v>
      </c>
      <c r="B22" s="48" t="s">
        <v>419</v>
      </c>
      <c r="C22" s="48" t="s">
        <v>72</v>
      </c>
      <c r="D22" s="22"/>
      <c r="E22" s="22"/>
      <c r="F22" s="22"/>
      <c r="G22" s="22"/>
      <c r="H22" s="22"/>
      <c r="I22" s="56">
        <v>15000</v>
      </c>
      <c r="J22" s="53"/>
    </row>
    <row r="23" spans="1:10" x14ac:dyDescent="0.25">
      <c r="A23" t="s">
        <v>245</v>
      </c>
      <c r="B23" t="s">
        <v>403</v>
      </c>
      <c r="C23" t="s">
        <v>252</v>
      </c>
      <c r="D23" s="1">
        <v>116375</v>
      </c>
      <c r="E23" s="1">
        <v>16625</v>
      </c>
      <c r="J23" s="22"/>
    </row>
    <row r="24" spans="1:10" x14ac:dyDescent="0.25">
      <c r="A24" t="s">
        <v>190</v>
      </c>
      <c r="B24" t="s">
        <v>403</v>
      </c>
      <c r="C24" t="s">
        <v>253</v>
      </c>
      <c r="D24" s="1">
        <v>698.9</v>
      </c>
      <c r="E24" s="1">
        <v>699.05</v>
      </c>
      <c r="J24" s="22"/>
    </row>
    <row r="25" spans="1:10" x14ac:dyDescent="0.25">
      <c r="A25" t="s">
        <v>254</v>
      </c>
      <c r="B25" t="s">
        <v>403</v>
      </c>
      <c r="C25" t="s">
        <v>71</v>
      </c>
      <c r="D25" s="1">
        <v>29000</v>
      </c>
      <c r="J25" s="22"/>
    </row>
    <row r="26" spans="1:10" x14ac:dyDescent="0.25">
      <c r="A26" t="s">
        <v>255</v>
      </c>
      <c r="B26" t="s">
        <v>403</v>
      </c>
      <c r="C26" t="s">
        <v>71</v>
      </c>
      <c r="G26" s="1">
        <v>5102.16</v>
      </c>
      <c r="J26" s="22"/>
    </row>
    <row r="27" spans="1:10" s="45" customFormat="1" x14ac:dyDescent="0.25">
      <c r="A27" s="21" t="s">
        <v>261</v>
      </c>
      <c r="B27" s="60" t="s">
        <v>262</v>
      </c>
      <c r="C27" s="60" t="s">
        <v>425</v>
      </c>
      <c r="D27" s="61"/>
      <c r="E27" s="61"/>
      <c r="F27" s="61"/>
      <c r="G27" s="61"/>
      <c r="H27" s="61">
        <v>8361.0300000000007</v>
      </c>
      <c r="I27" s="61">
        <v>0</v>
      </c>
      <c r="J27" s="61"/>
    </row>
    <row r="28" spans="1:10" s="45" customFormat="1" x14ac:dyDescent="0.25">
      <c r="A28" s="21" t="s">
        <v>261</v>
      </c>
      <c r="B28" s="60" t="s">
        <v>262</v>
      </c>
      <c r="C28" s="60" t="s">
        <v>426</v>
      </c>
      <c r="D28" s="61"/>
      <c r="E28" s="61"/>
      <c r="F28" s="61"/>
      <c r="G28" s="61"/>
      <c r="H28" s="61">
        <v>66552.5</v>
      </c>
      <c r="I28" s="62">
        <v>26621</v>
      </c>
      <c r="J28" s="62"/>
    </row>
    <row r="29" spans="1:10" s="45" customFormat="1" x14ac:dyDescent="0.25">
      <c r="A29" s="21" t="s">
        <v>261</v>
      </c>
      <c r="B29" s="60" t="s">
        <v>262</v>
      </c>
      <c r="C29" s="60" t="s">
        <v>427</v>
      </c>
      <c r="D29" s="61"/>
      <c r="E29" s="61"/>
      <c r="F29" s="61"/>
      <c r="G29" s="61"/>
      <c r="H29" s="61">
        <v>0</v>
      </c>
      <c r="I29" s="61">
        <v>107779.2</v>
      </c>
      <c r="J29" s="61"/>
    </row>
    <row r="30" spans="1:10" s="45" customFormat="1" x14ac:dyDescent="0.25">
      <c r="A30" s="21" t="s">
        <v>173</v>
      </c>
      <c r="B30" s="60" t="s">
        <v>262</v>
      </c>
      <c r="C30" s="60" t="s">
        <v>426</v>
      </c>
      <c r="D30" s="61"/>
      <c r="E30" s="61"/>
      <c r="F30" s="61"/>
      <c r="G30" s="61"/>
      <c r="H30" s="61">
        <v>66125</v>
      </c>
      <c r="I30" s="61">
        <v>0</v>
      </c>
      <c r="J30" s="61"/>
    </row>
    <row r="31" spans="1:10" s="45" customFormat="1" x14ac:dyDescent="0.25">
      <c r="A31" s="21" t="s">
        <v>173</v>
      </c>
      <c r="B31" s="60" t="s">
        <v>262</v>
      </c>
      <c r="C31" s="60" t="s">
        <v>426</v>
      </c>
      <c r="D31" s="61"/>
      <c r="E31" s="61"/>
      <c r="F31" s="61"/>
      <c r="G31" s="61"/>
      <c r="H31" s="61">
        <v>66125</v>
      </c>
      <c r="I31" s="61">
        <v>0</v>
      </c>
      <c r="J31" s="61"/>
    </row>
    <row r="32" spans="1:10" s="45" customFormat="1" x14ac:dyDescent="0.25">
      <c r="A32" s="21" t="s">
        <v>173</v>
      </c>
      <c r="B32" s="60" t="s">
        <v>262</v>
      </c>
      <c r="C32" s="60" t="s">
        <v>427</v>
      </c>
      <c r="D32" s="61"/>
      <c r="E32" s="61"/>
      <c r="F32" s="61"/>
      <c r="G32" s="61"/>
      <c r="H32" s="61">
        <v>0</v>
      </c>
      <c r="I32" s="61">
        <v>121777.2</v>
      </c>
      <c r="J32" s="62"/>
    </row>
    <row r="33" spans="1:10" s="45" customFormat="1" x14ac:dyDescent="0.25">
      <c r="A33" s="21" t="s">
        <v>190</v>
      </c>
      <c r="B33" s="60" t="s">
        <v>262</v>
      </c>
      <c r="C33" s="60" t="s">
        <v>428</v>
      </c>
      <c r="D33" s="61"/>
      <c r="E33" s="61"/>
      <c r="F33" s="61"/>
      <c r="G33" s="61"/>
      <c r="H33" s="61">
        <v>87500</v>
      </c>
      <c r="I33" s="61">
        <v>0</v>
      </c>
      <c r="J33" s="61"/>
    </row>
    <row r="34" spans="1:10" s="45" customFormat="1" x14ac:dyDescent="0.25">
      <c r="A34" s="21" t="s">
        <v>263</v>
      </c>
      <c r="B34" s="60" t="s">
        <v>262</v>
      </c>
      <c r="C34" s="60" t="s">
        <v>429</v>
      </c>
      <c r="D34" s="61"/>
      <c r="E34" s="61"/>
      <c r="F34" s="61"/>
      <c r="G34" s="61"/>
      <c r="H34" s="61">
        <v>20000</v>
      </c>
      <c r="I34" s="61">
        <v>0</v>
      </c>
      <c r="J34" s="61"/>
    </row>
    <row r="35" spans="1:10" s="45" customFormat="1" x14ac:dyDescent="0.25">
      <c r="A35" s="21" t="s">
        <v>263</v>
      </c>
      <c r="B35" s="60" t="s">
        <v>262</v>
      </c>
      <c r="C35" s="60" t="s">
        <v>429</v>
      </c>
      <c r="D35" s="61"/>
      <c r="E35" s="61"/>
      <c r="F35" s="61"/>
      <c r="G35" s="61"/>
      <c r="H35" s="61">
        <v>20000</v>
      </c>
      <c r="I35" s="61">
        <v>0</v>
      </c>
      <c r="J35" s="61"/>
    </row>
    <row r="36" spans="1:10" s="45" customFormat="1" x14ac:dyDescent="0.25">
      <c r="A36" s="72"/>
      <c r="B36" s="73"/>
      <c r="C36" s="73"/>
      <c r="D36" s="74"/>
      <c r="E36" s="74"/>
      <c r="F36" s="74"/>
      <c r="G36" s="74"/>
      <c r="H36" s="74"/>
      <c r="I36" s="74">
        <f>SUBTOTAL(109,I2:I35)</f>
        <v>947995.73</v>
      </c>
      <c r="J36" s="74"/>
    </row>
    <row r="37" spans="1:10" x14ac:dyDescent="0.25">
      <c r="A37" s="24"/>
      <c r="B37" s="50"/>
      <c r="C37" s="50"/>
      <c r="D37" s="7"/>
      <c r="E37" s="7"/>
      <c r="F37" s="7"/>
      <c r="G37" s="7"/>
      <c r="H37" s="7"/>
      <c r="I37" s="7"/>
      <c r="J37" s="7" t="s">
        <v>424</v>
      </c>
    </row>
  </sheetData>
  <pageMargins left="0.7" right="0.7" top="0.75" bottom="0.75" header="0.3" footer="0.3"/>
  <legacyDrawing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Vraag_x0020_nummer xmlns="e58823c3-9226-4bb7-a434-941750dd9581" xsi:nil="true"/>
    <dossiernummer xmlns="e58823c3-9226-4bb7-a434-941750dd9581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A5915AD95C66D4DA87DFF3AF555BDAF" ma:contentTypeVersion="4" ma:contentTypeDescription="Een nieuw document maken." ma:contentTypeScope="" ma:versionID="7fd78f2d8fc341e8b9eeec6907ec217e">
  <xsd:schema xmlns:xsd="http://www.w3.org/2001/XMLSchema" xmlns:xs="http://www.w3.org/2001/XMLSchema" xmlns:p="http://schemas.microsoft.com/office/2006/metadata/properties" xmlns:ns2="e58823c3-9226-4bb7-a434-941750dd9581" targetNamespace="http://schemas.microsoft.com/office/2006/metadata/properties" ma:root="true" ma:fieldsID="3076d0522c60d6afd387469cb198da2e" ns2:_="">
    <xsd:import namespace="e58823c3-9226-4bb7-a434-941750dd9581"/>
    <xsd:element name="properties">
      <xsd:complexType>
        <xsd:sequence>
          <xsd:element name="documentManagement">
            <xsd:complexType>
              <xsd:all>
                <xsd:element ref="ns2:Vraag_x0020_nummer" minOccurs="0"/>
                <xsd:element ref="ns2:dossiernumm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8823c3-9226-4bb7-a434-941750dd9581" elementFormDefault="qualified">
    <xsd:import namespace="http://schemas.microsoft.com/office/2006/documentManagement/types"/>
    <xsd:import namespace="http://schemas.microsoft.com/office/infopath/2007/PartnerControls"/>
    <xsd:element name="Vraag_x0020_nummer" ma:index="1" nillable="true" ma:displayName="Vraag nummer" ma:description="Geef hier het nummer van de VOU in" ma:internalName="Vraag_x0020_nummer" ma:percentage="FALSE">
      <xsd:simpleType>
        <xsd:restriction base="dms:Number"/>
      </xsd:simpleType>
    </xsd:element>
    <xsd:element name="dossiernummer" ma:index="2" nillable="true" ma:displayName="dossiernummer" ma:description="het nummer dat een dossier krijgt vanuit het postregistratiesysteem = een uniek nummer" ma:internalName="dossiernummer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Inhoudstype"/>
        <xsd:element ref="dc:title" minOccurs="0" maxOccurs="1" ma:index="0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A32F32B-65AD-4DA0-8E20-B474F4AA1716}">
  <ds:schemaRefs>
    <ds:schemaRef ds:uri="http://schemas.microsoft.com/office/infopath/2007/PartnerControls"/>
    <ds:schemaRef ds:uri="http://schemas.microsoft.com/office/2006/documentManagement/types"/>
    <ds:schemaRef ds:uri="e58823c3-9226-4bb7-a434-941750dd9581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7091D56A-5533-41A8-A840-8660E7AAD0A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58823c3-9226-4bb7-a434-941750dd958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794B7EB-5F93-4BBB-9F8C-B3F426EBF19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13</vt:i4>
      </vt:variant>
    </vt:vector>
  </HeadingPairs>
  <TitlesOfParts>
    <vt:vector size="13" baseType="lpstr">
      <vt:lpstr>1a_C_FB</vt:lpstr>
      <vt:lpstr>1a_D_IV</vt:lpstr>
      <vt:lpstr>1a_E_EWI</vt:lpstr>
      <vt:lpstr>1a_F_OV</vt:lpstr>
      <vt:lpstr>1a_G_WVG</vt:lpstr>
      <vt:lpstr>1a_H_CJSM</vt:lpstr>
      <vt:lpstr>1a_J_WSE</vt:lpstr>
      <vt:lpstr>1a_K_LV</vt:lpstr>
      <vt:lpstr>1a_L_LNE</vt:lpstr>
      <vt:lpstr>1a_M_MOW</vt:lpstr>
      <vt:lpstr>1a_N_RWO</vt:lpstr>
      <vt:lpstr>1a_P_KB</vt:lpstr>
      <vt:lpstr>1a_Q_OMG</vt:lpstr>
    </vt:vector>
  </TitlesOfParts>
  <Company>Vlaamse Overheid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Dauw, Mieke</dc:creator>
  <cp:lastModifiedBy>Geert Verbruggen</cp:lastModifiedBy>
  <dcterms:created xsi:type="dcterms:W3CDTF">2016-07-12T11:41:50Z</dcterms:created>
  <dcterms:modified xsi:type="dcterms:W3CDTF">2018-10-22T08:36:47Z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ItemGuid">
    <vt:lpwstr>e0ab0102-fcde-42a5-bab8-d620c3ad5190</vt:lpwstr>
  </property>
  <property fmtid="{D5CDD505-2E9C-101B-9397-08002B2CF9AE}" pid="3" name="ContentTypeId">
    <vt:lpwstr>0x0101009A5915AD95C66D4DA87DFF3AF555BDAF</vt:lpwstr>
  </property>
</Properties>
</file>