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501 - 550\"/>
    </mc:Choice>
  </mc:AlternateContent>
  <xr:revisionPtr revIDLastSave="0" documentId="8_{E9E65D64-B659-4503-9ED8-B35DA5094F0A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TOAH 2014-2015 tot 2017-2018" sheetId="2" r:id="rId1"/>
    <sheet name="indeling in periodes SO" sheetId="3" r:id="rId2"/>
    <sheet name="indeling in periodes BaO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4" l="1"/>
  <c r="D46" i="4"/>
  <c r="E46" i="4"/>
  <c r="B46" i="4"/>
  <c r="C35" i="4"/>
  <c r="D35" i="4"/>
  <c r="E35" i="4"/>
  <c r="B35" i="4"/>
  <c r="C24" i="4"/>
  <c r="D24" i="4"/>
  <c r="E24" i="4"/>
  <c r="B24" i="4"/>
  <c r="O18" i="2"/>
  <c r="O19" i="2"/>
  <c r="O20" i="2"/>
  <c r="O21" i="2"/>
  <c r="K19" i="2"/>
  <c r="K20" i="2"/>
  <c r="K21" i="2"/>
  <c r="K18" i="2"/>
  <c r="H29" i="4"/>
  <c r="H30" i="4"/>
  <c r="H31" i="4"/>
  <c r="H32" i="4"/>
  <c r="H33" i="4"/>
  <c r="H34" i="4"/>
  <c r="H39" i="4"/>
  <c r="H40" i="4"/>
  <c r="H41" i="4"/>
  <c r="H42" i="4"/>
  <c r="H43" i="4"/>
  <c r="H44" i="4"/>
  <c r="H45" i="4"/>
  <c r="H28" i="4"/>
  <c r="G40" i="4"/>
  <c r="G41" i="4"/>
  <c r="G42" i="4"/>
  <c r="G43" i="4"/>
  <c r="G44" i="4"/>
  <c r="G45" i="4"/>
  <c r="G39" i="4"/>
  <c r="G29" i="4"/>
  <c r="G30" i="4"/>
  <c r="G31" i="4"/>
  <c r="G32" i="4"/>
  <c r="G33" i="4"/>
  <c r="G34" i="4"/>
  <c r="G28" i="4"/>
  <c r="G18" i="4"/>
  <c r="G19" i="4"/>
  <c r="G20" i="4"/>
  <c r="G21" i="4"/>
  <c r="G22" i="4"/>
  <c r="G23" i="4"/>
  <c r="G17" i="4"/>
  <c r="H45" i="3" l="1"/>
  <c r="G45" i="3"/>
  <c r="F45" i="3"/>
  <c r="E45" i="3"/>
  <c r="D45" i="3"/>
  <c r="C45" i="3"/>
  <c r="B45" i="3"/>
  <c r="I44" i="3"/>
  <c r="I43" i="3"/>
  <c r="I42" i="3"/>
  <c r="I41" i="3"/>
  <c r="I40" i="3"/>
  <c r="I39" i="3"/>
  <c r="I45" i="3" l="1"/>
  <c r="J40" i="3" s="1"/>
  <c r="C46" i="3" l="1"/>
  <c r="J42" i="3"/>
  <c r="J41" i="3"/>
  <c r="D46" i="3"/>
  <c r="J43" i="3"/>
  <c r="E46" i="3"/>
  <c r="J39" i="3"/>
  <c r="J45" i="3" s="1"/>
  <c r="F46" i="3"/>
  <c r="J44" i="3"/>
  <c r="H46" i="3"/>
  <c r="G46" i="3"/>
  <c r="B46" i="3"/>
  <c r="I46" i="3" s="1"/>
  <c r="M12" i="2"/>
  <c r="L12" i="2"/>
  <c r="N11" i="2"/>
  <c r="N10" i="2"/>
  <c r="N9" i="2"/>
  <c r="N8" i="2"/>
  <c r="N7" i="2"/>
  <c r="N6" i="2"/>
  <c r="N5" i="2"/>
  <c r="N12" i="2" l="1"/>
  <c r="C34" i="3"/>
  <c r="D34" i="3"/>
  <c r="E34" i="3"/>
  <c r="F34" i="3"/>
  <c r="G34" i="3"/>
  <c r="H34" i="3"/>
  <c r="B34" i="3"/>
  <c r="I33" i="3"/>
  <c r="C23" i="3"/>
  <c r="D23" i="3"/>
  <c r="E23" i="3"/>
  <c r="F23" i="3"/>
  <c r="G23" i="3"/>
  <c r="H23" i="3"/>
  <c r="B23" i="3"/>
  <c r="I22" i="3"/>
  <c r="K33" i="3" l="1"/>
  <c r="K44" i="3"/>
  <c r="I32" i="3"/>
  <c r="I31" i="3"/>
  <c r="I30" i="3"/>
  <c r="I29" i="3"/>
  <c r="I28" i="3"/>
  <c r="I21" i="3"/>
  <c r="I20" i="3"/>
  <c r="I19" i="3"/>
  <c r="I18" i="3"/>
  <c r="I17" i="3"/>
  <c r="K28" i="3" l="1"/>
  <c r="K30" i="3"/>
  <c r="K41" i="3"/>
  <c r="K31" i="3"/>
  <c r="K42" i="3"/>
  <c r="K39" i="3"/>
  <c r="K32" i="3"/>
  <c r="K43" i="3"/>
  <c r="K29" i="3"/>
  <c r="K40" i="3"/>
  <c r="I34" i="3"/>
  <c r="J28" i="3" s="1"/>
  <c r="I23" i="3"/>
  <c r="J22" i="3" s="1"/>
  <c r="J11" i="2"/>
  <c r="I12" i="2"/>
  <c r="H12" i="2"/>
  <c r="J10" i="2"/>
  <c r="J9" i="2"/>
  <c r="J8" i="2"/>
  <c r="J7" i="2"/>
  <c r="J6" i="2"/>
  <c r="J5" i="2"/>
  <c r="F12" i="2"/>
  <c r="E12" i="2"/>
  <c r="G11" i="2"/>
  <c r="G10" i="2"/>
  <c r="G9" i="2"/>
  <c r="G8" i="2"/>
  <c r="G7" i="2"/>
  <c r="G6" i="2"/>
  <c r="G5" i="2"/>
  <c r="D6" i="2"/>
  <c r="D7" i="2"/>
  <c r="D8" i="2"/>
  <c r="D9" i="2"/>
  <c r="D10" i="2"/>
  <c r="D11" i="2"/>
  <c r="D5" i="2"/>
  <c r="C12" i="2"/>
  <c r="B12" i="2"/>
  <c r="D12" i="2" s="1"/>
  <c r="K10" i="2" l="1"/>
  <c r="O10" i="2"/>
  <c r="K6" i="2"/>
  <c r="O6" i="2"/>
  <c r="K7" i="2"/>
  <c r="O7" i="2"/>
  <c r="K8" i="2"/>
  <c r="O8" i="2"/>
  <c r="K5" i="2"/>
  <c r="O5" i="2"/>
  <c r="K9" i="2"/>
  <c r="O9" i="2"/>
  <c r="K11" i="2"/>
  <c r="O11" i="2"/>
  <c r="J19" i="3"/>
  <c r="J20" i="3"/>
  <c r="J18" i="3"/>
  <c r="J17" i="3"/>
  <c r="J21" i="3"/>
  <c r="J31" i="3"/>
  <c r="J32" i="3"/>
  <c r="J30" i="3"/>
  <c r="K45" i="3"/>
  <c r="B35" i="3"/>
  <c r="G35" i="3"/>
  <c r="F35" i="3"/>
  <c r="E35" i="3"/>
  <c r="C35" i="3"/>
  <c r="H35" i="3"/>
  <c r="D35" i="3"/>
  <c r="J33" i="3"/>
  <c r="J29" i="3"/>
  <c r="J34" i="3" s="1"/>
  <c r="B24" i="3"/>
  <c r="H24" i="3"/>
  <c r="G24" i="3"/>
  <c r="F24" i="3"/>
  <c r="E24" i="3"/>
  <c r="D24" i="3"/>
  <c r="C24" i="3"/>
  <c r="K34" i="3"/>
  <c r="J12" i="2"/>
  <c r="G12" i="2"/>
  <c r="J23" i="3" l="1"/>
  <c r="I24" i="3"/>
  <c r="I35" i="3"/>
</calcChain>
</file>

<file path=xl/sharedStrings.xml><?xml version="1.0" encoding="utf-8"?>
<sst xmlns="http://schemas.openxmlformats.org/spreadsheetml/2006/main" count="201" uniqueCount="51">
  <si>
    <t>chronisch</t>
  </si>
  <si>
    <t>niet-chronisch</t>
  </si>
  <si>
    <t>totaal</t>
  </si>
  <si>
    <t>Onderwijsvorm</t>
  </si>
  <si>
    <t>schooljaar 2014-2015</t>
  </si>
  <si>
    <t>ASO</t>
  </si>
  <si>
    <t>1ste graad</t>
  </si>
  <si>
    <t>BSO</t>
  </si>
  <si>
    <t>TSO</t>
  </si>
  <si>
    <t>KSO</t>
  </si>
  <si>
    <t>OKAN</t>
  </si>
  <si>
    <t>BUSO</t>
  </si>
  <si>
    <t>TOTAAL</t>
  </si>
  <si>
    <t>schooljaar 2015-2016</t>
  </si>
  <si>
    <t>schooljaar 2016-2017</t>
  </si>
  <si>
    <t>Aantal leerlingen met Tijdelijk Onderwijs aan Huis</t>
  </si>
  <si>
    <t>Totaal</t>
  </si>
  <si>
    <t>&lt; 1 maand</t>
  </si>
  <si>
    <t>1-3 maanden</t>
  </si>
  <si>
    <t>3-5 maanden</t>
  </si>
  <si>
    <t>5-7 maanden</t>
  </si>
  <si>
    <t>7-9 maanden</t>
  </si>
  <si>
    <t>SCHOOLJAAR 2015-2016</t>
  </si>
  <si>
    <t>&gt;9 maanden</t>
  </si>
  <si>
    <t>SCHOOLJAAR 2016-2017</t>
  </si>
  <si>
    <t>Aantal leerlingen die een aanvraag ingediend hebben voor tijdelijk onderwijs aan huis - Secundair onderwijs</t>
  </si>
  <si>
    <t>aantal maanden TOAH</t>
  </si>
  <si>
    <t>schooljaar 2017-2018</t>
  </si>
  <si>
    <t>SCHOOLJAAR 2017-2018</t>
  </si>
  <si>
    <t>Bron: Agentschap voor Onderwijsdiensten, 27 augustus 2018</t>
  </si>
  <si>
    <t>evolutie tav 2015-2016</t>
  </si>
  <si>
    <t>evolutie tav 2016-2017</t>
  </si>
  <si>
    <t>%</t>
  </si>
  <si>
    <t>Srt_Ond</t>
  </si>
  <si>
    <t>Chronisch</t>
  </si>
  <si>
    <t>Niet-Chronisch</t>
  </si>
  <si>
    <t>BaO - KO</t>
  </si>
  <si>
    <t>BaO - LO</t>
  </si>
  <si>
    <t>BuBaO - KO</t>
  </si>
  <si>
    <t>BuBaO - LO</t>
  </si>
  <si>
    <t>Aantal maandenTOAH</t>
  </si>
  <si>
    <t>1-2 maanden</t>
  </si>
  <si>
    <t>3-4 maanden</t>
  </si>
  <si>
    <t>5-6 maanden</t>
  </si>
  <si>
    <t>7-8 maanden</t>
  </si>
  <si>
    <t>&gt;=9 maanden</t>
  </si>
  <si>
    <t>Aantal leerlingen die een aanvraag ingediend hebben voor tijdelijk onderwijs aan huis - Basisonderwijs</t>
  </si>
  <si>
    <t>schooljaar 2015-2016 afgezet t.o.v. schooljaar 2016-2017</t>
  </si>
  <si>
    <t>schooljaar 2016-2017 afgezet t.o.v. schooljaar 2017-2018</t>
  </si>
  <si>
    <t>SCHOOLJAAR 2014-2015</t>
  </si>
  <si>
    <t>&gt; 9 maanden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</si>
</sst>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7" fillId="0" borderId="0"/>
    <xf numFmtId="0" fontId="5" fillId="0" borderId="0"/>
    <xf numFmtId="9" fontId="9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9" fillId="0" borderId="0"/>
    <xf numFmtId="0" fontId="9" fillId="0" borderId="0"/>
    <xf numFmtId="0" fontId="9" fillId="0" borderId="0"/>
  </cellStyleXfs>
  <cellXfs count="21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2" xfId="2" applyFont="1" applyFill="1" applyBorder="1" applyAlignment="1">
      <alignment horizontal="center" wrapText="1"/>
    </xf>
    <xf numFmtId="0" fontId="6" fillId="0" borderId="2" xfId="2" applyFont="1" applyBorder="1" applyAlignment="1">
      <alignment horizontal="center"/>
    </xf>
    <xf numFmtId="0" fontId="6" fillId="0" borderId="2" xfId="3" applyFont="1" applyFill="1" applyBorder="1" applyAlignment="1">
      <alignment horizontal="center" wrapText="1"/>
    </xf>
    <xf numFmtId="0" fontId="6" fillId="0" borderId="2" xfId="3" applyFont="1" applyBorder="1" applyAlignment="1">
      <alignment horizontal="center"/>
    </xf>
    <xf numFmtId="0" fontId="1" fillId="0" borderId="0" xfId="0" applyFont="1"/>
    <xf numFmtId="10" fontId="0" fillId="0" borderId="0" xfId="0" applyNumberFormat="1"/>
    <xf numFmtId="0" fontId="4" fillId="0" borderId="13" xfId="0" applyFont="1" applyBorder="1" applyAlignment="1">
      <alignment horizontal="center"/>
    </xf>
    <xf numFmtId="10" fontId="0" fillId="0" borderId="0" xfId="0" applyNumberFormat="1" applyBorder="1"/>
    <xf numFmtId="0" fontId="6" fillId="0" borderId="25" xfId="2" applyFont="1" applyFill="1" applyBorder="1" applyAlignment="1">
      <alignment horizontal="center" wrapText="1"/>
    </xf>
    <xf numFmtId="1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13" xfId="2" applyFont="1" applyFill="1" applyBorder="1" applyAlignment="1">
      <alignment horizontal="center" wrapText="1"/>
    </xf>
    <xf numFmtId="0" fontId="6" fillId="0" borderId="28" xfId="2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19" xfId="2" applyFont="1" applyFill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0" fontId="6" fillId="2" borderId="29" xfId="1" applyFont="1" applyFill="1" applyBorder="1" applyAlignment="1">
      <alignment horizontal="center"/>
    </xf>
    <xf numFmtId="0" fontId="6" fillId="2" borderId="30" xfId="2" applyFont="1" applyFill="1" applyBorder="1" applyAlignment="1">
      <alignment horizontal="center"/>
    </xf>
    <xf numFmtId="0" fontId="6" fillId="2" borderId="31" xfId="2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 wrapText="1"/>
    </xf>
    <xf numFmtId="0" fontId="6" fillId="2" borderId="30" xfId="3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6" fillId="2" borderId="33" xfId="3" applyFont="1" applyFill="1" applyBorder="1" applyAlignment="1">
      <alignment horizontal="center"/>
    </xf>
    <xf numFmtId="0" fontId="6" fillId="0" borderId="22" xfId="3" applyFont="1" applyFill="1" applyBorder="1" applyAlignment="1">
      <alignment horizontal="center" wrapText="1"/>
    </xf>
    <xf numFmtId="0" fontId="6" fillId="0" borderId="13" xfId="3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25" xfId="3" applyFont="1" applyFill="1" applyBorder="1" applyAlignment="1">
      <alignment horizontal="center" wrapText="1"/>
    </xf>
    <xf numFmtId="0" fontId="6" fillId="0" borderId="25" xfId="3" applyFont="1" applyBorder="1" applyAlignment="1">
      <alignment horizontal="center"/>
    </xf>
    <xf numFmtId="0" fontId="6" fillId="0" borderId="28" xfId="3" applyFont="1" applyFill="1" applyBorder="1" applyAlignment="1">
      <alignment horizontal="center" wrapText="1"/>
    </xf>
    <xf numFmtId="0" fontId="8" fillId="2" borderId="37" xfId="2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2" borderId="37" xfId="3" applyFont="1" applyFill="1" applyBorder="1" applyAlignment="1">
      <alignment horizontal="center"/>
    </xf>
    <xf numFmtId="10" fontId="4" fillId="0" borderId="46" xfId="0" applyNumberFormat="1" applyFont="1" applyBorder="1" applyAlignment="1">
      <alignment horizontal="center"/>
    </xf>
    <xf numFmtId="9" fontId="4" fillId="0" borderId="37" xfId="0" applyNumberFormat="1" applyFont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0" fillId="0" borderId="19" xfId="6" applyFont="1" applyFill="1" applyBorder="1" applyAlignment="1">
      <alignment horizontal="center" wrapText="1"/>
    </xf>
    <xf numFmtId="0" fontId="10" fillId="0" borderId="2" xfId="6" applyFont="1" applyFill="1" applyBorder="1" applyAlignment="1">
      <alignment horizontal="center" wrapText="1"/>
    </xf>
    <xf numFmtId="0" fontId="10" fillId="0" borderId="25" xfId="6" applyFont="1" applyFill="1" applyBorder="1" applyAlignment="1">
      <alignment horizontal="center" wrapText="1"/>
    </xf>
    <xf numFmtId="10" fontId="0" fillId="0" borderId="0" xfId="4" applyNumberFormat="1" applyFont="1"/>
    <xf numFmtId="0" fontId="0" fillId="0" borderId="0" xfId="0"/>
    <xf numFmtId="0" fontId="2" fillId="0" borderId="0" xfId="0" applyFont="1"/>
    <xf numFmtId="0" fontId="6" fillId="2" borderId="2" xfId="5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2" borderId="2" xfId="2" applyFont="1" applyFill="1" applyBorder="1" applyAlignment="1">
      <alignment horizontal="center"/>
    </xf>
    <xf numFmtId="0" fontId="6" fillId="2" borderId="2" xfId="7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6" fillId="0" borderId="2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center"/>
    </xf>
    <xf numFmtId="0" fontId="6" fillId="0" borderId="2" xfId="7" applyFont="1" applyFill="1" applyBorder="1" applyAlignment="1"/>
    <xf numFmtId="0" fontId="6" fillId="0" borderId="2" xfId="7" applyFont="1" applyFill="1" applyBorder="1" applyAlignment="1">
      <alignment horizontal="center"/>
    </xf>
    <xf numFmtId="0" fontId="8" fillId="2" borderId="2" xfId="7" applyFont="1" applyFill="1" applyBorder="1" applyAlignment="1">
      <alignment horizontal="center"/>
    </xf>
    <xf numFmtId="0" fontId="8" fillId="0" borderId="2" xfId="7" applyFont="1" applyFill="1" applyBorder="1" applyAlignment="1"/>
    <xf numFmtId="0" fontId="11" fillId="0" borderId="2" xfId="0" applyFont="1" applyBorder="1" applyAlignment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0" fillId="0" borderId="21" xfId="6" applyFont="1" applyFill="1" applyBorder="1" applyAlignment="1">
      <alignment horizontal="center" wrapText="1"/>
    </xf>
    <xf numFmtId="0" fontId="10" fillId="0" borderId="11" xfId="6" applyFont="1" applyFill="1" applyBorder="1" applyAlignment="1">
      <alignment horizontal="center" wrapText="1"/>
    </xf>
    <xf numFmtId="0" fontId="10" fillId="0" borderId="27" xfId="6" applyFont="1" applyFill="1" applyBorder="1" applyAlignment="1">
      <alignment horizontal="center" wrapText="1"/>
    </xf>
    <xf numFmtId="10" fontId="0" fillId="0" borderId="2" xfId="4" applyNumberFormat="1" applyFont="1" applyBorder="1"/>
    <xf numFmtId="0" fontId="1" fillId="0" borderId="50" xfId="0" applyFont="1" applyBorder="1" applyAlignment="1">
      <alignment horizontal="center"/>
    </xf>
    <xf numFmtId="0" fontId="10" fillId="0" borderId="11" xfId="6" applyFont="1" applyFill="1" applyBorder="1" applyAlignment="1">
      <alignment horizontal="center"/>
    </xf>
    <xf numFmtId="0" fontId="10" fillId="0" borderId="2" xfId="6" applyFont="1" applyFill="1" applyBorder="1" applyAlignment="1">
      <alignment horizontal="center"/>
    </xf>
    <xf numFmtId="10" fontId="4" fillId="0" borderId="2" xfId="4" applyNumberFormat="1" applyFont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/>
    </xf>
    <xf numFmtId="0" fontId="1" fillId="0" borderId="2" xfId="0" applyFont="1" applyBorder="1"/>
    <xf numFmtId="10" fontId="1" fillId="0" borderId="2" xfId="4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4" xfId="0" applyNumberForma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0" fontId="1" fillId="0" borderId="35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49" xfId="0" applyBorder="1" applyAlignment="1">
      <alignment wrapText="1"/>
    </xf>
    <xf numFmtId="10" fontId="1" fillId="0" borderId="41" xfId="4" applyNumberFormat="1" applyFont="1" applyBorder="1" applyAlignment="1">
      <alignment wrapText="1"/>
    </xf>
    <xf numFmtId="10" fontId="1" fillId="0" borderId="42" xfId="4" applyNumberFormat="1" applyFont="1" applyBorder="1" applyAlignment="1">
      <alignment wrapText="1"/>
    </xf>
    <xf numFmtId="10" fontId="1" fillId="0" borderId="43" xfId="4" applyNumberFormat="1" applyFont="1" applyBorder="1" applyAlignment="1">
      <alignment wrapText="1"/>
    </xf>
    <xf numFmtId="10" fontId="0" fillId="0" borderId="37" xfId="4" applyNumberFormat="1" applyFont="1" applyBorder="1" applyAlignment="1">
      <alignment wrapText="1"/>
    </xf>
    <xf numFmtId="11" fontId="0" fillId="0" borderId="41" xfId="0" applyNumberFormat="1" applyBorder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10" fontId="1" fillId="0" borderId="51" xfId="0" applyNumberFormat="1" applyFont="1" applyBorder="1" applyAlignment="1">
      <alignment wrapText="1"/>
    </xf>
    <xf numFmtId="10" fontId="1" fillId="0" borderId="42" xfId="0" applyNumberFormat="1" applyFont="1" applyBorder="1" applyAlignment="1">
      <alignment wrapText="1"/>
    </xf>
    <xf numFmtId="10" fontId="1" fillId="0" borderId="43" xfId="0" applyNumberFormat="1" applyFont="1" applyBorder="1" applyAlignment="1">
      <alignment wrapText="1"/>
    </xf>
    <xf numFmtId="10" fontId="1" fillId="0" borderId="0" xfId="0" applyNumberFormat="1" applyFont="1" applyAlignment="1">
      <alignment wrapText="1"/>
    </xf>
    <xf numFmtId="0" fontId="0" fillId="0" borderId="2" xfId="0" applyFont="1" applyBorder="1" applyAlignment="1">
      <alignment wrapText="1"/>
    </xf>
    <xf numFmtId="10" fontId="0" fillId="0" borderId="2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4" fillId="0" borderId="0" xfId="0" applyFont="1"/>
    <xf numFmtId="0" fontId="11" fillId="0" borderId="0" xfId="0" applyFont="1"/>
    <xf numFmtId="0" fontId="6" fillId="2" borderId="2" xfId="5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0" borderId="2" xfId="5" applyFont="1" applyFill="1" applyBorder="1" applyAlignment="1">
      <alignment horizontal="left" wrapText="1"/>
    </xf>
    <xf numFmtId="0" fontId="6" fillId="0" borderId="2" xfId="5" applyFont="1" applyFill="1" applyBorder="1" applyAlignment="1">
      <alignment horizontal="center" wrapText="1"/>
    </xf>
    <xf numFmtId="0" fontId="6" fillId="0" borderId="2" xfId="5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6" fillId="2" borderId="2" xfId="5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2" borderId="2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wrapText="1"/>
    </xf>
    <xf numFmtId="0" fontId="6" fillId="0" borderId="2" xfId="5" applyFont="1" applyFill="1" applyBorder="1" applyAlignment="1">
      <alignment horizontal="left"/>
    </xf>
    <xf numFmtId="0" fontId="6" fillId="0" borderId="2" xfId="5" applyFont="1" applyFill="1" applyBorder="1" applyAlignment="1">
      <alignment horizontal="center"/>
    </xf>
    <xf numFmtId="0" fontId="4" fillId="0" borderId="0" xfId="0" applyFont="1" applyAlignment="1"/>
    <xf numFmtId="0" fontId="11" fillId="0" borderId="0" xfId="0" applyFont="1" applyAlignment="1"/>
    <xf numFmtId="10" fontId="4" fillId="0" borderId="2" xfId="0" applyNumberFormat="1" applyFont="1" applyBorder="1" applyAlignment="1">
      <alignment horizontal="center"/>
    </xf>
    <xf numFmtId="0" fontId="0" fillId="0" borderId="0" xfId="0" applyFont="1"/>
    <xf numFmtId="10" fontId="0" fillId="0" borderId="2" xfId="0" applyNumberFormat="1" applyFont="1" applyBorder="1" applyAlignment="1">
      <alignment horizontal="right"/>
    </xf>
    <xf numFmtId="0" fontId="0" fillId="0" borderId="2" xfId="0" applyFont="1" applyBorder="1"/>
    <xf numFmtId="10" fontId="9" fillId="0" borderId="2" xfId="4" applyNumberFormat="1" applyFont="1" applyBorder="1"/>
    <xf numFmtId="0" fontId="0" fillId="3" borderId="2" xfId="0" applyFont="1" applyFill="1" applyBorder="1" applyAlignment="1">
      <alignment horizontal="center"/>
    </xf>
    <xf numFmtId="0" fontId="0" fillId="0" borderId="2" xfId="0" applyBorder="1"/>
    <xf numFmtId="0" fontId="6" fillId="0" borderId="19" xfId="2" applyFont="1" applyFill="1" applyBorder="1" applyAlignment="1">
      <alignment horizontal="left" wrapText="1"/>
    </xf>
    <xf numFmtId="0" fontId="6" fillId="0" borderId="25" xfId="2" applyFont="1" applyFill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6" fillId="0" borderId="19" xfId="3" applyFont="1" applyFill="1" applyBorder="1" applyAlignment="1">
      <alignment horizontal="left" wrapText="1"/>
    </xf>
    <xf numFmtId="0" fontId="6" fillId="0" borderId="2" xfId="3" applyFont="1" applyFill="1" applyBorder="1" applyAlignment="1">
      <alignment horizontal="left" wrapText="1"/>
    </xf>
    <xf numFmtId="0" fontId="6" fillId="0" borderId="25" xfId="3" applyFont="1" applyFill="1" applyBorder="1" applyAlignment="1">
      <alignment horizontal="left" wrapText="1"/>
    </xf>
    <xf numFmtId="10" fontId="0" fillId="0" borderId="41" xfId="0" applyNumberFormat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10" fontId="0" fillId="0" borderId="43" xfId="0" applyNumberFormat="1" applyBorder="1" applyAlignment="1">
      <alignment horizontal="right"/>
    </xf>
    <xf numFmtId="10" fontId="0" fillId="0" borderId="37" xfId="0" applyNumberFormat="1" applyBorder="1" applyAlignment="1">
      <alignment horizontal="right"/>
    </xf>
    <xf numFmtId="10" fontId="0" fillId="0" borderId="45" xfId="0" applyNumberFormat="1" applyBorder="1" applyAlignment="1">
      <alignment horizontal="right"/>
    </xf>
    <xf numFmtId="10" fontId="0" fillId="0" borderId="15" xfId="0" applyNumberFormat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0" fillId="0" borderId="2" xfId="0" applyNumberFormat="1" applyBorder="1"/>
    <xf numFmtId="0" fontId="0" fillId="3" borderId="2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</cellXfs>
  <cellStyles count="11">
    <cellStyle name="Procent" xfId="4" builtinId="5"/>
    <cellStyle name="Standaard" xfId="0" builtinId="0"/>
    <cellStyle name="Standaard 2" xfId="8" xr:uid="{00000000-0005-0000-0000-000002000000}"/>
    <cellStyle name="Standaard 3" xfId="9" xr:uid="{00000000-0005-0000-0000-000003000000}"/>
    <cellStyle name="Standaard 4" xfId="10" xr:uid="{00000000-0005-0000-0000-000004000000}"/>
    <cellStyle name="Standaard_naar OV en soort 1415 tem 1617" xfId="3" xr:uid="{00000000-0005-0000-0000-000005000000}"/>
    <cellStyle name="Standaard_naar OV en soort 1415 tem 1617 2" xfId="7" xr:uid="{00000000-0005-0000-0000-000006000000}"/>
    <cellStyle name="Standaard_Periodes" xfId="1" xr:uid="{00000000-0005-0000-0000-000007000000}"/>
    <cellStyle name="Standaard_Periodes 2" xfId="5" xr:uid="{00000000-0005-0000-0000-000008000000}"/>
    <cellStyle name="Standaard_Periodes_1" xfId="2" xr:uid="{00000000-0005-0000-0000-000009000000}"/>
    <cellStyle name="Standaard_TOAH 2014-2015 tot 2016-2017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workbookViewId="0">
      <selection activeCell="D25" sqref="D25"/>
    </sheetView>
  </sheetViews>
  <sheetFormatPr defaultRowHeight="15" x14ac:dyDescent="0.25"/>
  <cols>
    <col min="1" max="1" width="14.85546875" bestFit="1" customWidth="1"/>
    <col min="2" max="2" width="9.42578125" bestFit="1" customWidth="1"/>
    <col min="3" max="3" width="13.85546875" bestFit="1" customWidth="1"/>
    <col min="4" max="4" width="6.140625" bestFit="1" customWidth="1"/>
    <col min="5" max="5" width="9.42578125" bestFit="1" customWidth="1"/>
    <col min="6" max="6" width="13.85546875" bestFit="1" customWidth="1"/>
    <col min="7" max="7" width="6.140625" bestFit="1" customWidth="1"/>
    <col min="8" max="8" width="9.42578125" bestFit="1" customWidth="1"/>
    <col min="9" max="9" width="13.85546875" bestFit="1" customWidth="1"/>
    <col min="10" max="10" width="6.140625" bestFit="1" customWidth="1"/>
    <col min="11" max="11" width="23.42578125" style="138" customWidth="1"/>
    <col min="12" max="12" width="8.7109375" bestFit="1" customWidth="1"/>
    <col min="13" max="13" width="12.5703125" bestFit="1" customWidth="1"/>
    <col min="15" max="15" width="14.28515625" style="150" customWidth="1"/>
  </cols>
  <sheetData>
    <row r="1" spans="1:15" ht="18.75" x14ac:dyDescent="0.3">
      <c r="A1" s="33" t="s">
        <v>15</v>
      </c>
    </row>
    <row r="2" spans="1:15" s="32" customFormat="1" ht="15.75" thickBot="1" x14ac:dyDescent="0.3">
      <c r="A2" s="32" t="s">
        <v>29</v>
      </c>
      <c r="K2" s="139"/>
      <c r="O2" s="151"/>
    </row>
    <row r="3" spans="1:15" ht="54" customHeight="1" x14ac:dyDescent="0.25">
      <c r="A3" s="2"/>
      <c r="B3" s="207" t="s">
        <v>4</v>
      </c>
      <c r="C3" s="208"/>
      <c r="D3" s="209"/>
      <c r="E3" s="208" t="s">
        <v>13</v>
      </c>
      <c r="F3" s="208"/>
      <c r="G3" s="208"/>
      <c r="H3" s="207" t="s">
        <v>14</v>
      </c>
      <c r="I3" s="208"/>
      <c r="J3" s="209"/>
      <c r="K3" s="140" t="s">
        <v>47</v>
      </c>
      <c r="L3" s="207" t="s">
        <v>27</v>
      </c>
      <c r="M3" s="208"/>
      <c r="N3" s="208"/>
      <c r="O3" s="157" t="s">
        <v>48</v>
      </c>
    </row>
    <row r="4" spans="1:15" ht="15.75" thickBot="1" x14ac:dyDescent="0.3">
      <c r="A4" s="16" t="s">
        <v>3</v>
      </c>
      <c r="B4" s="17" t="s">
        <v>0</v>
      </c>
      <c r="C4" s="18" t="s">
        <v>1</v>
      </c>
      <c r="D4" s="4" t="s">
        <v>2</v>
      </c>
      <c r="E4" s="19" t="s">
        <v>0</v>
      </c>
      <c r="F4" s="18" t="s">
        <v>1</v>
      </c>
      <c r="G4" s="7" t="s">
        <v>2</v>
      </c>
      <c r="H4" s="17" t="s">
        <v>0</v>
      </c>
      <c r="I4" s="18" t="s">
        <v>1</v>
      </c>
      <c r="J4" s="4" t="s">
        <v>2</v>
      </c>
      <c r="K4" s="141"/>
      <c r="L4" s="17" t="s">
        <v>0</v>
      </c>
      <c r="M4" s="18" t="s">
        <v>1</v>
      </c>
      <c r="N4" s="84" t="s">
        <v>2</v>
      </c>
      <c r="O4" s="152"/>
    </row>
    <row r="5" spans="1:15" x14ac:dyDescent="0.25">
      <c r="A5" s="10" t="s">
        <v>6</v>
      </c>
      <c r="B5" s="11">
        <v>42</v>
      </c>
      <c r="C5" s="12">
        <v>130</v>
      </c>
      <c r="D5" s="13">
        <f>SUM(B5:C5)</f>
        <v>172</v>
      </c>
      <c r="E5" s="14">
        <v>40</v>
      </c>
      <c r="F5" s="12">
        <v>136</v>
      </c>
      <c r="G5" s="15">
        <f>SUM(E5:F5)</f>
        <v>176</v>
      </c>
      <c r="H5" s="11">
        <v>36</v>
      </c>
      <c r="I5" s="12">
        <v>188</v>
      </c>
      <c r="J5" s="13">
        <f>SUM(H5:I5)</f>
        <v>224</v>
      </c>
      <c r="K5" s="142">
        <f>(J5-G5)/G5</f>
        <v>0.27272727272727271</v>
      </c>
      <c r="L5" s="11">
        <v>38</v>
      </c>
      <c r="M5" s="12">
        <v>206</v>
      </c>
      <c r="N5" s="92">
        <f>SUM(L5:M5)</f>
        <v>244</v>
      </c>
      <c r="O5" s="153">
        <f>(N5-J5)/J5</f>
        <v>8.9285714285714288E-2</v>
      </c>
    </row>
    <row r="6" spans="1:15" x14ac:dyDescent="0.25">
      <c r="A6" s="9" t="s">
        <v>5</v>
      </c>
      <c r="B6" s="8">
        <v>59</v>
      </c>
      <c r="C6" s="1">
        <v>204</v>
      </c>
      <c r="D6" s="3">
        <f t="shared" ref="D6:D12" si="0">SUM(B6:C6)</f>
        <v>263</v>
      </c>
      <c r="E6" s="5">
        <v>61</v>
      </c>
      <c r="F6" s="1">
        <v>222</v>
      </c>
      <c r="G6" s="6">
        <f t="shared" ref="G6:G12" si="1">SUM(E6:F6)</f>
        <v>283</v>
      </c>
      <c r="H6" s="8">
        <v>58</v>
      </c>
      <c r="I6" s="1">
        <v>222</v>
      </c>
      <c r="J6" s="3">
        <f t="shared" ref="J6:J12" si="2">SUM(H6:I6)</f>
        <v>280</v>
      </c>
      <c r="K6" s="142">
        <f t="shared" ref="K6:K10" si="3">(J6-G6)/G6</f>
        <v>-1.0600706713780919E-2</v>
      </c>
      <c r="L6" s="8">
        <v>77</v>
      </c>
      <c r="M6" s="1">
        <v>227</v>
      </c>
      <c r="N6" s="83">
        <f t="shared" ref="N6:N12" si="4">SUM(L6:M6)</f>
        <v>304</v>
      </c>
      <c r="O6" s="154">
        <f t="shared" ref="O6:O21" si="5">(N6-J6)/J6</f>
        <v>8.5714285714285715E-2</v>
      </c>
    </row>
    <row r="7" spans="1:15" x14ac:dyDescent="0.25">
      <c r="A7" s="9" t="s">
        <v>7</v>
      </c>
      <c r="B7" s="8">
        <v>23</v>
      </c>
      <c r="C7" s="1">
        <v>116</v>
      </c>
      <c r="D7" s="3">
        <f t="shared" si="0"/>
        <v>139</v>
      </c>
      <c r="E7" s="5">
        <v>29</v>
      </c>
      <c r="F7" s="1">
        <v>139</v>
      </c>
      <c r="G7" s="6">
        <f t="shared" si="1"/>
        <v>168</v>
      </c>
      <c r="H7" s="8">
        <v>30</v>
      </c>
      <c r="I7" s="1">
        <v>135</v>
      </c>
      <c r="J7" s="3">
        <f t="shared" si="2"/>
        <v>165</v>
      </c>
      <c r="K7" s="142">
        <f t="shared" si="3"/>
        <v>-1.7857142857142856E-2</v>
      </c>
      <c r="L7" s="8">
        <v>35</v>
      </c>
      <c r="M7" s="1">
        <v>173</v>
      </c>
      <c r="N7" s="83">
        <f t="shared" si="4"/>
        <v>208</v>
      </c>
      <c r="O7" s="154">
        <f t="shared" si="5"/>
        <v>0.26060606060606062</v>
      </c>
    </row>
    <row r="8" spans="1:15" x14ac:dyDescent="0.25">
      <c r="A8" s="9" t="s">
        <v>8</v>
      </c>
      <c r="B8" s="8">
        <v>44</v>
      </c>
      <c r="C8" s="1">
        <v>137</v>
      </c>
      <c r="D8" s="3">
        <f t="shared" si="0"/>
        <v>181</v>
      </c>
      <c r="E8" s="5">
        <v>34</v>
      </c>
      <c r="F8" s="1">
        <v>177</v>
      </c>
      <c r="G8" s="6">
        <f t="shared" si="1"/>
        <v>211</v>
      </c>
      <c r="H8" s="8">
        <v>44</v>
      </c>
      <c r="I8" s="1">
        <v>178</v>
      </c>
      <c r="J8" s="3">
        <f t="shared" si="2"/>
        <v>222</v>
      </c>
      <c r="K8" s="142">
        <f t="shared" si="3"/>
        <v>5.2132701421800945E-2</v>
      </c>
      <c r="L8" s="8">
        <v>60</v>
      </c>
      <c r="M8" s="1">
        <v>213</v>
      </c>
      <c r="N8" s="83">
        <f t="shared" si="4"/>
        <v>273</v>
      </c>
      <c r="O8" s="154">
        <f t="shared" si="5"/>
        <v>0.22972972972972974</v>
      </c>
    </row>
    <row r="9" spans="1:15" x14ac:dyDescent="0.25">
      <c r="A9" s="9" t="s">
        <v>9</v>
      </c>
      <c r="B9" s="8">
        <v>7</v>
      </c>
      <c r="C9" s="1">
        <v>10</v>
      </c>
      <c r="D9" s="3">
        <f t="shared" si="0"/>
        <v>17</v>
      </c>
      <c r="E9" s="5">
        <v>7</v>
      </c>
      <c r="F9" s="1">
        <v>14</v>
      </c>
      <c r="G9" s="6">
        <f t="shared" si="1"/>
        <v>21</v>
      </c>
      <c r="H9" s="8">
        <v>7</v>
      </c>
      <c r="I9" s="1">
        <v>19</v>
      </c>
      <c r="J9" s="3">
        <f t="shared" si="2"/>
        <v>26</v>
      </c>
      <c r="K9" s="142">
        <f t="shared" si="3"/>
        <v>0.23809523809523808</v>
      </c>
      <c r="L9" s="8">
        <v>8</v>
      </c>
      <c r="M9" s="1">
        <v>22</v>
      </c>
      <c r="N9" s="83">
        <f t="shared" si="4"/>
        <v>30</v>
      </c>
      <c r="O9" s="154">
        <f t="shared" si="5"/>
        <v>0.15384615384615385</v>
      </c>
    </row>
    <row r="10" spans="1:15" x14ac:dyDescent="0.25">
      <c r="A10" s="9" t="s">
        <v>10</v>
      </c>
      <c r="B10" s="8">
        <v>1</v>
      </c>
      <c r="C10" s="1">
        <v>2</v>
      </c>
      <c r="D10" s="3">
        <f t="shared" si="0"/>
        <v>3</v>
      </c>
      <c r="E10" s="5">
        <v>1</v>
      </c>
      <c r="F10" s="1">
        <v>3</v>
      </c>
      <c r="G10" s="6">
        <f t="shared" si="1"/>
        <v>4</v>
      </c>
      <c r="H10" s="8">
        <v>0</v>
      </c>
      <c r="I10" s="1">
        <v>6</v>
      </c>
      <c r="J10" s="3">
        <f t="shared" si="2"/>
        <v>6</v>
      </c>
      <c r="K10" s="142">
        <f t="shared" si="3"/>
        <v>0.5</v>
      </c>
      <c r="L10" s="8">
        <v>0</v>
      </c>
      <c r="M10" s="1">
        <v>7</v>
      </c>
      <c r="N10" s="83">
        <f t="shared" si="4"/>
        <v>7</v>
      </c>
      <c r="O10" s="154">
        <f t="shared" si="5"/>
        <v>0.16666666666666666</v>
      </c>
    </row>
    <row r="11" spans="1:15" ht="15.75" thickBot="1" x14ac:dyDescent="0.3">
      <c r="A11" s="20" t="s">
        <v>11</v>
      </c>
      <c r="B11" s="21">
        <v>55</v>
      </c>
      <c r="C11" s="22">
        <v>356</v>
      </c>
      <c r="D11" s="23">
        <f t="shared" si="0"/>
        <v>411</v>
      </c>
      <c r="E11" s="24">
        <v>78</v>
      </c>
      <c r="F11" s="22">
        <v>468</v>
      </c>
      <c r="G11" s="25">
        <f t="shared" si="1"/>
        <v>546</v>
      </c>
      <c r="H11" s="21">
        <v>60</v>
      </c>
      <c r="I11" s="22">
        <v>576</v>
      </c>
      <c r="J11" s="23">
        <f t="shared" si="2"/>
        <v>636</v>
      </c>
      <c r="K11" s="142">
        <f>(J11-G11)/G11</f>
        <v>0.16483516483516483</v>
      </c>
      <c r="L11" s="21">
        <v>62</v>
      </c>
      <c r="M11" s="22">
        <v>563</v>
      </c>
      <c r="N11" s="97">
        <f t="shared" si="4"/>
        <v>625</v>
      </c>
      <c r="O11" s="155">
        <f t="shared" si="5"/>
        <v>-1.7295597484276729E-2</v>
      </c>
    </row>
    <row r="12" spans="1:15" ht="15.75" thickBot="1" x14ac:dyDescent="0.3">
      <c r="A12" s="26" t="s">
        <v>12</v>
      </c>
      <c r="B12" s="27">
        <f>SUM(B5:B11)</f>
        <v>231</v>
      </c>
      <c r="C12" s="28">
        <f>SUM(C5:C11)</f>
        <v>955</v>
      </c>
      <c r="D12" s="29">
        <f t="shared" si="0"/>
        <v>1186</v>
      </c>
      <c r="E12" s="30">
        <f>SUM(E5:E11)</f>
        <v>250</v>
      </c>
      <c r="F12" s="28">
        <f>SUM(F5:F11)</f>
        <v>1159</v>
      </c>
      <c r="G12" s="31">
        <f t="shared" si="1"/>
        <v>1409</v>
      </c>
      <c r="H12" s="27">
        <f>SUM(H5:H11)</f>
        <v>235</v>
      </c>
      <c r="I12" s="28">
        <f>SUM(I5:I11)</f>
        <v>1324</v>
      </c>
      <c r="J12" s="29">
        <f t="shared" si="2"/>
        <v>1559</v>
      </c>
      <c r="K12" s="143"/>
      <c r="L12" s="27">
        <f>SUM(L5:L11)</f>
        <v>280</v>
      </c>
      <c r="M12" s="28">
        <f>SUM(M5:M11)</f>
        <v>1411</v>
      </c>
      <c r="N12" s="29">
        <f t="shared" si="4"/>
        <v>1691</v>
      </c>
      <c r="O12" s="156"/>
    </row>
    <row r="13" spans="1:15" x14ac:dyDescent="0.25">
      <c r="O13" s="156"/>
    </row>
    <row r="14" spans="1:15" x14ac:dyDescent="0.25">
      <c r="O14" s="156"/>
    </row>
    <row r="15" spans="1:15" ht="15.75" thickBot="1" x14ac:dyDescent="0.3">
      <c r="A15" s="77"/>
      <c r="B15" s="77"/>
      <c r="C15" s="77"/>
      <c r="D15" s="77"/>
      <c r="E15" s="77"/>
      <c r="F15" s="77"/>
      <c r="G15" s="77"/>
      <c r="H15" s="77"/>
      <c r="I15" s="77"/>
      <c r="J15" s="77"/>
      <c r="L15" s="77"/>
      <c r="M15" s="77"/>
      <c r="O15" s="156"/>
    </row>
    <row r="16" spans="1:15" ht="75" x14ac:dyDescent="0.25">
      <c r="A16" s="79"/>
      <c r="B16" s="207" t="s">
        <v>4</v>
      </c>
      <c r="C16" s="208"/>
      <c r="D16" s="209"/>
      <c r="E16" s="208" t="s">
        <v>13</v>
      </c>
      <c r="F16" s="208"/>
      <c r="G16" s="208"/>
      <c r="H16" s="207" t="s">
        <v>14</v>
      </c>
      <c r="I16" s="208"/>
      <c r="J16" s="208"/>
      <c r="K16" s="149" t="s">
        <v>47</v>
      </c>
      <c r="L16" s="210" t="s">
        <v>27</v>
      </c>
      <c r="M16" s="211"/>
      <c r="N16" s="212"/>
      <c r="O16" s="158" t="s">
        <v>48</v>
      </c>
    </row>
    <row r="17" spans="1:15" ht="15.75" thickBot="1" x14ac:dyDescent="0.3">
      <c r="A17" s="93" t="s">
        <v>33</v>
      </c>
      <c r="B17" s="94" t="s">
        <v>0</v>
      </c>
      <c r="C17" s="95" t="s">
        <v>1</v>
      </c>
      <c r="D17" s="81" t="s">
        <v>2</v>
      </c>
      <c r="E17" s="96" t="s">
        <v>0</v>
      </c>
      <c r="F17" s="95" t="s">
        <v>1</v>
      </c>
      <c r="G17" s="84" t="s">
        <v>2</v>
      </c>
      <c r="H17" s="94" t="s">
        <v>0</v>
      </c>
      <c r="I17" s="95" t="s">
        <v>1</v>
      </c>
      <c r="J17" s="84" t="s">
        <v>2</v>
      </c>
      <c r="K17" s="144"/>
      <c r="L17" s="131" t="s">
        <v>34</v>
      </c>
      <c r="M17" s="132" t="s">
        <v>35</v>
      </c>
      <c r="N17" s="83" t="s">
        <v>2</v>
      </c>
      <c r="O17" s="158"/>
    </row>
    <row r="18" spans="1:15" x14ac:dyDescent="0.25">
      <c r="A18" s="87" t="s">
        <v>36</v>
      </c>
      <c r="B18" s="88">
        <v>9</v>
      </c>
      <c r="C18" s="89">
        <v>21</v>
      </c>
      <c r="D18" s="90">
        <v>30</v>
      </c>
      <c r="E18" s="91">
        <v>5</v>
      </c>
      <c r="F18" s="89">
        <v>22</v>
      </c>
      <c r="G18" s="92">
        <v>27</v>
      </c>
      <c r="H18" s="88">
        <v>6</v>
      </c>
      <c r="I18" s="89">
        <v>15</v>
      </c>
      <c r="J18" s="92">
        <v>21</v>
      </c>
      <c r="K18" s="145">
        <f>(J18-G18)/G18</f>
        <v>-0.22222222222222221</v>
      </c>
      <c r="L18" s="126">
        <v>2</v>
      </c>
      <c r="M18" s="104">
        <v>20</v>
      </c>
      <c r="N18" s="92">
        <v>22</v>
      </c>
      <c r="O18" s="153">
        <f t="shared" si="5"/>
        <v>4.7619047619047616E-2</v>
      </c>
    </row>
    <row r="19" spans="1:15" x14ac:dyDescent="0.25">
      <c r="A19" s="86" t="s">
        <v>37</v>
      </c>
      <c r="B19" s="85">
        <v>59</v>
      </c>
      <c r="C19" s="78">
        <v>193</v>
      </c>
      <c r="D19" s="80">
        <v>252</v>
      </c>
      <c r="E19" s="82">
        <v>66</v>
      </c>
      <c r="F19" s="78">
        <v>193</v>
      </c>
      <c r="G19" s="83">
        <v>259</v>
      </c>
      <c r="H19" s="85">
        <v>62</v>
      </c>
      <c r="I19" s="78">
        <v>191</v>
      </c>
      <c r="J19" s="83">
        <v>253</v>
      </c>
      <c r="K19" s="146">
        <f t="shared" ref="K19:K21" si="6">(J19-G19)/G19</f>
        <v>-2.3166023166023165E-2</v>
      </c>
      <c r="L19" s="127">
        <v>88</v>
      </c>
      <c r="M19" s="105">
        <v>204</v>
      </c>
      <c r="N19" s="92">
        <v>292</v>
      </c>
      <c r="O19" s="154">
        <f t="shared" si="5"/>
        <v>0.1541501976284585</v>
      </c>
    </row>
    <row r="20" spans="1:15" x14ac:dyDescent="0.25">
      <c r="A20" s="86" t="s">
        <v>38</v>
      </c>
      <c r="B20" s="85"/>
      <c r="C20" s="78">
        <v>2</v>
      </c>
      <c r="D20" s="80">
        <v>2</v>
      </c>
      <c r="E20" s="82"/>
      <c r="F20" s="78">
        <v>2</v>
      </c>
      <c r="G20" s="83">
        <v>2</v>
      </c>
      <c r="H20" s="85">
        <v>1</v>
      </c>
      <c r="I20" s="78">
        <v>8</v>
      </c>
      <c r="J20" s="83">
        <v>9</v>
      </c>
      <c r="K20" s="146">
        <f t="shared" si="6"/>
        <v>3.5</v>
      </c>
      <c r="L20" s="127">
        <v>2</v>
      </c>
      <c r="M20" s="105">
        <v>5</v>
      </c>
      <c r="N20" s="92">
        <v>7</v>
      </c>
      <c r="O20" s="154">
        <f t="shared" si="5"/>
        <v>-0.22222222222222221</v>
      </c>
    </row>
    <row r="21" spans="1:15" ht="15.75" thickBot="1" x14ac:dyDescent="0.3">
      <c r="A21" s="86" t="s">
        <v>39</v>
      </c>
      <c r="B21" s="85">
        <v>13</v>
      </c>
      <c r="C21" s="78">
        <v>84</v>
      </c>
      <c r="D21" s="80">
        <v>97</v>
      </c>
      <c r="E21" s="82">
        <v>14</v>
      </c>
      <c r="F21" s="78">
        <v>104</v>
      </c>
      <c r="G21" s="83">
        <v>118</v>
      </c>
      <c r="H21" s="85">
        <v>13</v>
      </c>
      <c r="I21" s="78">
        <v>118</v>
      </c>
      <c r="J21" s="83">
        <v>131</v>
      </c>
      <c r="K21" s="147">
        <f t="shared" si="6"/>
        <v>0.11016949152542373</v>
      </c>
      <c r="L21" s="128">
        <v>20</v>
      </c>
      <c r="M21" s="106">
        <v>174</v>
      </c>
      <c r="N21" s="130">
        <v>194</v>
      </c>
      <c r="O21" s="155">
        <f t="shared" si="5"/>
        <v>0.48091603053435117</v>
      </c>
    </row>
    <row r="22" spans="1:15" ht="15.75" thickBot="1" x14ac:dyDescent="0.3">
      <c r="A22" s="98" t="s">
        <v>12</v>
      </c>
      <c r="B22" s="99">
        <v>81</v>
      </c>
      <c r="C22" s="100">
        <v>300</v>
      </c>
      <c r="D22" s="101">
        <v>381</v>
      </c>
      <c r="E22" s="102">
        <v>85</v>
      </c>
      <c r="F22" s="100">
        <v>321</v>
      </c>
      <c r="G22" s="103">
        <v>406</v>
      </c>
      <c r="H22" s="99">
        <v>82</v>
      </c>
      <c r="I22" s="100">
        <v>332</v>
      </c>
      <c r="J22" s="103">
        <v>414</v>
      </c>
      <c r="K22" s="148"/>
      <c r="L22" s="102">
        <v>112</v>
      </c>
      <c r="M22" s="100">
        <v>403</v>
      </c>
      <c r="N22" s="101">
        <v>515</v>
      </c>
    </row>
  </sheetData>
  <mergeCells count="8">
    <mergeCell ref="B3:D3"/>
    <mergeCell ref="E3:G3"/>
    <mergeCell ref="H3:J3"/>
    <mergeCell ref="L3:N3"/>
    <mergeCell ref="B16:D16"/>
    <mergeCell ref="E16:G16"/>
    <mergeCell ref="H16:J16"/>
    <mergeCell ref="L16:N16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9"/>
  <sheetViews>
    <sheetView workbookViewId="0">
      <selection activeCell="J11" sqref="J11"/>
    </sheetView>
  </sheetViews>
  <sheetFormatPr defaultRowHeight="15" x14ac:dyDescent="0.25"/>
  <cols>
    <col min="1" max="1" width="23.42578125" customWidth="1"/>
    <col min="2" max="2" width="9.42578125" bestFit="1" customWidth="1"/>
    <col min="7" max="7" width="10.5703125" bestFit="1" customWidth="1"/>
    <col min="8" max="8" width="9" customWidth="1"/>
    <col min="10" max="10" width="19.140625" customWidth="1"/>
    <col min="11" max="11" width="23.7109375" customWidth="1"/>
  </cols>
  <sheetData>
    <row r="1" spans="1:13" s="32" customFormat="1" x14ac:dyDescent="0.25">
      <c r="A1" s="39" t="s">
        <v>25</v>
      </c>
      <c r="B1"/>
      <c r="C1"/>
      <c r="D1"/>
      <c r="E1"/>
      <c r="F1"/>
      <c r="G1"/>
      <c r="H1"/>
      <c r="I1"/>
      <c r="J1"/>
      <c r="K1"/>
      <c r="L1"/>
      <c r="M1"/>
    </row>
    <row r="2" spans="1:13" s="32" customFormat="1" x14ac:dyDescent="0.25">
      <c r="A2" s="32" t="s">
        <v>29</v>
      </c>
    </row>
    <row r="3" spans="1:13" s="109" customFormat="1" x14ac:dyDescent="0.25"/>
    <row r="4" spans="1:13" s="109" customFormat="1" x14ac:dyDescent="0.25">
      <c r="A4" s="163" t="s">
        <v>49</v>
      </c>
      <c r="B4" s="164"/>
      <c r="C4" s="164"/>
      <c r="D4" s="164"/>
      <c r="E4" s="164"/>
      <c r="F4" s="164"/>
      <c r="G4" s="164"/>
      <c r="H4" s="164"/>
      <c r="I4" s="164"/>
      <c r="J4" s="161"/>
      <c r="K4" s="161"/>
      <c r="L4" s="161"/>
      <c r="M4" s="161"/>
    </row>
    <row r="5" spans="1:13" s="109" customFormat="1" x14ac:dyDescent="0.25">
      <c r="A5" s="165" t="s">
        <v>26</v>
      </c>
      <c r="B5" s="165" t="s">
        <v>6</v>
      </c>
      <c r="C5" s="165" t="s">
        <v>5</v>
      </c>
      <c r="D5" s="165" t="s">
        <v>7</v>
      </c>
      <c r="E5" s="165" t="s">
        <v>11</v>
      </c>
      <c r="F5" s="165" t="s">
        <v>9</v>
      </c>
      <c r="G5" s="165" t="s">
        <v>10</v>
      </c>
      <c r="H5" s="165" t="s">
        <v>32</v>
      </c>
      <c r="I5" s="166" t="s">
        <v>16</v>
      </c>
      <c r="J5" s="206" t="s">
        <v>32</v>
      </c>
      <c r="K5" s="161"/>
      <c r="L5" s="161"/>
      <c r="M5" s="161"/>
    </row>
    <row r="6" spans="1:13" s="109" customFormat="1" x14ac:dyDescent="0.25">
      <c r="A6" s="167" t="s">
        <v>17</v>
      </c>
      <c r="B6" s="168">
        <v>40</v>
      </c>
      <c r="C6" s="168">
        <v>51</v>
      </c>
      <c r="D6" s="168">
        <v>23</v>
      </c>
      <c r="E6" s="168">
        <v>20</v>
      </c>
      <c r="F6" s="168">
        <v>1</v>
      </c>
      <c r="G6" s="169"/>
      <c r="H6" s="168">
        <v>32</v>
      </c>
      <c r="I6" s="170">
        <v>167</v>
      </c>
      <c r="J6" s="204">
        <v>0.14080000000000001</v>
      </c>
      <c r="K6" s="161"/>
      <c r="L6" s="161"/>
      <c r="M6" s="161"/>
    </row>
    <row r="7" spans="1:13" s="109" customFormat="1" x14ac:dyDescent="0.25">
      <c r="A7" s="167" t="s">
        <v>18</v>
      </c>
      <c r="B7" s="168">
        <v>52</v>
      </c>
      <c r="C7" s="168">
        <v>86</v>
      </c>
      <c r="D7" s="168">
        <v>60</v>
      </c>
      <c r="E7" s="168">
        <v>69</v>
      </c>
      <c r="F7" s="168">
        <v>8</v>
      </c>
      <c r="G7" s="168">
        <v>1</v>
      </c>
      <c r="H7" s="168">
        <v>53</v>
      </c>
      <c r="I7" s="170">
        <v>329</v>
      </c>
      <c r="J7" s="204">
        <v>0.27739999999999998</v>
      </c>
      <c r="K7" s="161"/>
      <c r="L7" s="161"/>
      <c r="M7" s="161"/>
    </row>
    <row r="8" spans="1:13" s="109" customFormat="1" x14ac:dyDescent="0.25">
      <c r="A8" s="167" t="s">
        <v>19</v>
      </c>
      <c r="B8" s="168">
        <v>40</v>
      </c>
      <c r="C8" s="168">
        <v>48</v>
      </c>
      <c r="D8" s="168">
        <v>19</v>
      </c>
      <c r="E8" s="168">
        <v>71</v>
      </c>
      <c r="F8" s="168">
        <v>3</v>
      </c>
      <c r="G8" s="168">
        <v>1</v>
      </c>
      <c r="H8" s="168">
        <v>30</v>
      </c>
      <c r="I8" s="170">
        <v>212</v>
      </c>
      <c r="J8" s="204">
        <v>0.17879999999999999</v>
      </c>
      <c r="K8" s="161"/>
      <c r="L8" s="161"/>
      <c r="M8" s="161"/>
    </row>
    <row r="9" spans="1:13" s="109" customFormat="1" x14ac:dyDescent="0.25">
      <c r="A9" s="167" t="s">
        <v>20</v>
      </c>
      <c r="B9" s="168">
        <v>14</v>
      </c>
      <c r="C9" s="168">
        <v>27</v>
      </c>
      <c r="D9" s="168">
        <v>10</v>
      </c>
      <c r="E9" s="168">
        <v>33</v>
      </c>
      <c r="F9" s="168">
        <v>1</v>
      </c>
      <c r="G9" s="169"/>
      <c r="H9" s="168">
        <v>22</v>
      </c>
      <c r="I9" s="170">
        <v>107</v>
      </c>
      <c r="J9" s="204">
        <v>9.0200000000000002E-2</v>
      </c>
      <c r="K9" s="161"/>
      <c r="L9" s="161"/>
      <c r="M9" s="161"/>
    </row>
    <row r="10" spans="1:13" s="109" customFormat="1" x14ac:dyDescent="0.25">
      <c r="A10" s="167" t="s">
        <v>21</v>
      </c>
      <c r="B10" s="168">
        <v>11</v>
      </c>
      <c r="C10" s="168">
        <v>27</v>
      </c>
      <c r="D10" s="168">
        <v>11</v>
      </c>
      <c r="E10" s="168">
        <v>25</v>
      </c>
      <c r="F10" s="168">
        <v>4</v>
      </c>
      <c r="G10" s="168">
        <v>1</v>
      </c>
      <c r="H10" s="168">
        <v>21</v>
      </c>
      <c r="I10" s="170">
        <v>100</v>
      </c>
      <c r="J10" s="204">
        <v>8.43E-2</v>
      </c>
      <c r="K10" s="161"/>
      <c r="L10" s="161"/>
      <c r="M10" s="161"/>
    </row>
    <row r="11" spans="1:13" s="109" customFormat="1" x14ac:dyDescent="0.25">
      <c r="A11" s="167" t="s">
        <v>50</v>
      </c>
      <c r="B11" s="168">
        <v>15</v>
      </c>
      <c r="C11" s="168">
        <v>24</v>
      </c>
      <c r="D11" s="168">
        <v>16</v>
      </c>
      <c r="E11" s="168">
        <v>193</v>
      </c>
      <c r="F11" s="169"/>
      <c r="G11" s="169"/>
      <c r="H11" s="168">
        <v>23</v>
      </c>
      <c r="I11" s="170">
        <v>271</v>
      </c>
      <c r="J11" s="204">
        <v>0.22850000000000001</v>
      </c>
      <c r="K11" s="161"/>
      <c r="L11" s="161"/>
      <c r="M11" s="161"/>
    </row>
    <row r="12" spans="1:13" s="109" customFormat="1" x14ac:dyDescent="0.25">
      <c r="A12" s="159" t="s">
        <v>16</v>
      </c>
      <c r="B12" s="160">
        <v>172</v>
      </c>
      <c r="C12" s="160">
        <v>263</v>
      </c>
      <c r="D12" s="160">
        <v>139</v>
      </c>
      <c r="E12" s="160">
        <v>411</v>
      </c>
      <c r="F12" s="160">
        <v>17</v>
      </c>
      <c r="G12" s="160">
        <v>3</v>
      </c>
      <c r="H12" s="160">
        <v>181</v>
      </c>
      <c r="I12" s="160">
        <v>1186</v>
      </c>
      <c r="J12" s="205">
        <v>1</v>
      </c>
      <c r="K12" s="161"/>
      <c r="L12" s="161"/>
      <c r="M12" s="161"/>
    </row>
    <row r="13" spans="1:13" s="172" customFormat="1" x14ac:dyDescent="0.25">
      <c r="A13" s="176" t="s">
        <v>32</v>
      </c>
      <c r="B13" s="183">
        <v>0.14499999999999999</v>
      </c>
      <c r="C13" s="183">
        <v>0.2218</v>
      </c>
      <c r="D13" s="183">
        <v>0.1172</v>
      </c>
      <c r="E13" s="183">
        <v>0.34649999999999997</v>
      </c>
      <c r="F13" s="183">
        <v>1.43E-2</v>
      </c>
      <c r="G13" s="183">
        <v>2.5000000000000001E-3</v>
      </c>
      <c r="H13" s="183">
        <v>0.15260000000000001</v>
      </c>
      <c r="I13" s="175"/>
      <c r="J13" s="189"/>
      <c r="K13" s="171"/>
      <c r="L13" s="171"/>
      <c r="M13" s="171"/>
    </row>
    <row r="15" spans="1:13" ht="15.75" thickBot="1" x14ac:dyDescent="0.3">
      <c r="A15" s="34" t="s">
        <v>22</v>
      </c>
    </row>
    <row r="16" spans="1:13" ht="15.75" thickBot="1" x14ac:dyDescent="0.3">
      <c r="A16" s="54" t="s">
        <v>26</v>
      </c>
      <c r="B16" s="55" t="s">
        <v>6</v>
      </c>
      <c r="C16" s="55" t="s">
        <v>5</v>
      </c>
      <c r="D16" s="55" t="s">
        <v>7</v>
      </c>
      <c r="E16" s="55" t="s">
        <v>11</v>
      </c>
      <c r="F16" s="55" t="s">
        <v>9</v>
      </c>
      <c r="G16" s="55" t="s">
        <v>10</v>
      </c>
      <c r="H16" s="56" t="s">
        <v>8</v>
      </c>
      <c r="I16" s="63" t="s">
        <v>16</v>
      </c>
      <c r="J16" s="68" t="s">
        <v>32</v>
      </c>
    </row>
    <row r="17" spans="1:11" x14ac:dyDescent="0.25">
      <c r="A17" s="190" t="s">
        <v>17</v>
      </c>
      <c r="B17" s="52">
        <v>35</v>
      </c>
      <c r="C17" s="52">
        <v>37</v>
      </c>
      <c r="D17" s="52">
        <v>35</v>
      </c>
      <c r="E17" s="52">
        <v>21</v>
      </c>
      <c r="F17" s="52">
        <v>1</v>
      </c>
      <c r="G17" s="52">
        <v>1</v>
      </c>
      <c r="H17" s="53">
        <v>43</v>
      </c>
      <c r="I17" s="71">
        <f>SUM(B17:H17)</f>
        <v>173</v>
      </c>
      <c r="J17" s="197">
        <f>I17/$I$23</f>
        <v>0.12278211497515969</v>
      </c>
    </row>
    <row r="18" spans="1:11" x14ac:dyDescent="0.25">
      <c r="A18" s="178" t="s">
        <v>18</v>
      </c>
      <c r="B18" s="35">
        <v>64</v>
      </c>
      <c r="C18" s="35">
        <v>91</v>
      </c>
      <c r="D18" s="35">
        <v>59</v>
      </c>
      <c r="E18" s="35">
        <v>93</v>
      </c>
      <c r="F18" s="35">
        <v>7</v>
      </c>
      <c r="G18" s="36"/>
      <c r="H18" s="48">
        <v>72</v>
      </c>
      <c r="I18" s="69">
        <f t="shared" ref="I18:I21" si="0">SUM(B18:H18)</f>
        <v>386</v>
      </c>
      <c r="J18" s="198">
        <f t="shared" ref="J18:J22" si="1">I18/$I$23</f>
        <v>0.27395315826827538</v>
      </c>
    </row>
    <row r="19" spans="1:11" x14ac:dyDescent="0.25">
      <c r="A19" s="178" t="s">
        <v>19</v>
      </c>
      <c r="B19" s="35">
        <v>30</v>
      </c>
      <c r="C19" s="35">
        <v>59</v>
      </c>
      <c r="D19" s="35">
        <v>28</v>
      </c>
      <c r="E19" s="35">
        <v>68</v>
      </c>
      <c r="F19" s="35">
        <v>4</v>
      </c>
      <c r="G19" s="35">
        <v>1</v>
      </c>
      <c r="H19" s="48">
        <v>23</v>
      </c>
      <c r="I19" s="69">
        <f t="shared" si="0"/>
        <v>213</v>
      </c>
      <c r="J19" s="198">
        <f t="shared" si="1"/>
        <v>0.15117104329311568</v>
      </c>
    </row>
    <row r="20" spans="1:11" x14ac:dyDescent="0.25">
      <c r="A20" s="178" t="s">
        <v>20</v>
      </c>
      <c r="B20" s="35">
        <v>14</v>
      </c>
      <c r="C20" s="35">
        <v>31</v>
      </c>
      <c r="D20" s="35">
        <v>14</v>
      </c>
      <c r="E20" s="35">
        <v>53</v>
      </c>
      <c r="F20" s="35">
        <v>3</v>
      </c>
      <c r="G20" s="35">
        <v>1</v>
      </c>
      <c r="H20" s="48">
        <v>26</v>
      </c>
      <c r="I20" s="69">
        <f t="shared" si="0"/>
        <v>142</v>
      </c>
      <c r="J20" s="198">
        <f t="shared" si="1"/>
        <v>0.10078069552874379</v>
      </c>
    </row>
    <row r="21" spans="1:11" x14ac:dyDescent="0.25">
      <c r="A21" s="178" t="s">
        <v>21</v>
      </c>
      <c r="B21" s="35">
        <v>15</v>
      </c>
      <c r="C21" s="35">
        <v>21</v>
      </c>
      <c r="D21" s="35">
        <v>16</v>
      </c>
      <c r="E21" s="35">
        <v>62</v>
      </c>
      <c r="F21" s="35">
        <v>2</v>
      </c>
      <c r="G21" s="36"/>
      <c r="H21" s="48">
        <v>24</v>
      </c>
      <c r="I21" s="69">
        <f t="shared" si="0"/>
        <v>140</v>
      </c>
      <c r="J21" s="198">
        <f t="shared" si="1"/>
        <v>9.9361249112845995E-2</v>
      </c>
    </row>
    <row r="22" spans="1:11" ht="15.75" thickBot="1" x14ac:dyDescent="0.3">
      <c r="A22" s="191" t="s">
        <v>23</v>
      </c>
      <c r="B22" s="43">
        <v>18</v>
      </c>
      <c r="C22" s="43">
        <v>44</v>
      </c>
      <c r="D22" s="43">
        <v>16</v>
      </c>
      <c r="E22" s="43">
        <v>249</v>
      </c>
      <c r="F22" s="43">
        <v>4</v>
      </c>
      <c r="G22" s="43">
        <v>1</v>
      </c>
      <c r="H22" s="49">
        <v>23</v>
      </c>
      <c r="I22" s="70">
        <f t="shared" ref="I22" si="2">SUM(B22:H22)</f>
        <v>355</v>
      </c>
      <c r="J22" s="199">
        <f t="shared" si="1"/>
        <v>0.25195173882185945</v>
      </c>
    </row>
    <row r="23" spans="1:11" ht="15.75" thickBot="1" x14ac:dyDescent="0.3">
      <c r="A23" s="192" t="s">
        <v>16</v>
      </c>
      <c r="B23" s="46">
        <f>SUM(B17:B22)</f>
        <v>176</v>
      </c>
      <c r="C23" s="46">
        <f t="shared" ref="C23:I23" si="3">SUM(C17:C22)</f>
        <v>283</v>
      </c>
      <c r="D23" s="46">
        <f t="shared" si="3"/>
        <v>168</v>
      </c>
      <c r="E23" s="46">
        <f t="shared" si="3"/>
        <v>546</v>
      </c>
      <c r="F23" s="46">
        <f t="shared" si="3"/>
        <v>21</v>
      </c>
      <c r="G23" s="46">
        <f t="shared" si="3"/>
        <v>4</v>
      </c>
      <c r="H23" s="50">
        <f t="shared" si="3"/>
        <v>211</v>
      </c>
      <c r="I23" s="51">
        <f t="shared" si="3"/>
        <v>1409</v>
      </c>
      <c r="J23" s="200">
        <f>SUM(J17:J22)</f>
        <v>1</v>
      </c>
    </row>
    <row r="24" spans="1:11" ht="15.75" thickBot="1" x14ac:dyDescent="0.3">
      <c r="A24" s="193" t="s">
        <v>32</v>
      </c>
      <c r="B24" s="44">
        <f>B23/$I$23</f>
        <v>0.12491128459900638</v>
      </c>
      <c r="C24" s="44">
        <f t="shared" ref="C24:H24" si="4">C23/$I$23</f>
        <v>0.20085166784953867</v>
      </c>
      <c r="D24" s="44">
        <f t="shared" si="4"/>
        <v>0.11923349893541518</v>
      </c>
      <c r="E24" s="44">
        <f t="shared" si="4"/>
        <v>0.38750887154009939</v>
      </c>
      <c r="F24" s="44">
        <f t="shared" si="4"/>
        <v>1.4904187366926898E-2</v>
      </c>
      <c r="G24" s="44">
        <f t="shared" si="4"/>
        <v>2.8388928317955998E-3</v>
      </c>
      <c r="H24" s="45">
        <f t="shared" si="4"/>
        <v>0.1497515968772179</v>
      </c>
      <c r="I24" s="76">
        <f>SUM(B24:H24)</f>
        <v>1</v>
      </c>
    </row>
    <row r="26" spans="1:11" ht="15.75" thickBot="1" x14ac:dyDescent="0.3">
      <c r="A26" s="34" t="s">
        <v>24</v>
      </c>
    </row>
    <row r="27" spans="1:11" ht="15.75" thickBot="1" x14ac:dyDescent="0.3">
      <c r="A27" s="54" t="s">
        <v>26</v>
      </c>
      <c r="B27" s="58" t="s">
        <v>6</v>
      </c>
      <c r="C27" s="58" t="s">
        <v>5</v>
      </c>
      <c r="D27" s="58" t="s">
        <v>7</v>
      </c>
      <c r="E27" s="58" t="s">
        <v>11</v>
      </c>
      <c r="F27" s="58" t="s">
        <v>9</v>
      </c>
      <c r="G27" s="58" t="s">
        <v>10</v>
      </c>
      <c r="H27" s="60" t="s">
        <v>8</v>
      </c>
      <c r="I27" s="63" t="s">
        <v>16</v>
      </c>
      <c r="J27" s="68" t="s">
        <v>32</v>
      </c>
      <c r="K27" s="74" t="s">
        <v>30</v>
      </c>
    </row>
    <row r="28" spans="1:11" x14ac:dyDescent="0.25">
      <c r="A28" s="194" t="s">
        <v>17</v>
      </c>
      <c r="B28" s="57">
        <v>39</v>
      </c>
      <c r="C28" s="57">
        <v>49</v>
      </c>
      <c r="D28" s="57">
        <v>32</v>
      </c>
      <c r="E28" s="57">
        <v>12</v>
      </c>
      <c r="F28" s="57">
        <v>3</v>
      </c>
      <c r="G28" s="57">
        <v>2</v>
      </c>
      <c r="H28" s="61">
        <v>48</v>
      </c>
      <c r="I28" s="71">
        <f>SUM(B28:H28)</f>
        <v>185</v>
      </c>
      <c r="J28" s="201">
        <f>I28/$I$34</f>
        <v>0.11866581141757537</v>
      </c>
      <c r="K28" s="197">
        <f>(I28-I17)/I17</f>
        <v>6.9364161849710976E-2</v>
      </c>
    </row>
    <row r="29" spans="1:11" x14ac:dyDescent="0.25">
      <c r="A29" s="195" t="s">
        <v>18</v>
      </c>
      <c r="B29" s="37">
        <v>88</v>
      </c>
      <c r="C29" s="37">
        <v>94</v>
      </c>
      <c r="D29" s="37">
        <v>53</v>
      </c>
      <c r="E29" s="37">
        <v>97</v>
      </c>
      <c r="F29" s="37">
        <v>11</v>
      </c>
      <c r="G29" s="37">
        <v>3</v>
      </c>
      <c r="H29" s="62">
        <v>77</v>
      </c>
      <c r="I29" s="69">
        <f t="shared" ref="I29:I32" si="5">SUM(B29:H29)</f>
        <v>423</v>
      </c>
      <c r="J29" s="202">
        <f t="shared" ref="J29:J33" si="6">I29/$I$34</f>
        <v>0.27132777421423987</v>
      </c>
      <c r="K29" s="198">
        <f t="shared" ref="K29:K34" si="7">(I29-I18)/I18</f>
        <v>9.585492227979274E-2</v>
      </c>
    </row>
    <row r="30" spans="1:11" x14ac:dyDescent="0.25">
      <c r="A30" s="195" t="s">
        <v>19</v>
      </c>
      <c r="B30" s="37">
        <v>43</v>
      </c>
      <c r="C30" s="37">
        <v>54</v>
      </c>
      <c r="D30" s="37">
        <v>34</v>
      </c>
      <c r="E30" s="37">
        <v>88</v>
      </c>
      <c r="F30" s="37">
        <v>7</v>
      </c>
      <c r="G30" s="38"/>
      <c r="H30" s="62">
        <v>37</v>
      </c>
      <c r="I30" s="69">
        <f t="shared" si="5"/>
        <v>263</v>
      </c>
      <c r="J30" s="202">
        <f t="shared" si="6"/>
        <v>0.16869788325849905</v>
      </c>
      <c r="K30" s="198">
        <f t="shared" si="7"/>
        <v>0.23474178403755869</v>
      </c>
    </row>
    <row r="31" spans="1:11" x14ac:dyDescent="0.25">
      <c r="A31" s="195" t="s">
        <v>20</v>
      </c>
      <c r="B31" s="37">
        <v>18</v>
      </c>
      <c r="C31" s="37">
        <v>21</v>
      </c>
      <c r="D31" s="37">
        <v>15</v>
      </c>
      <c r="E31" s="37">
        <v>56</v>
      </c>
      <c r="F31" s="37">
        <v>1</v>
      </c>
      <c r="G31" s="38"/>
      <c r="H31" s="62">
        <v>21</v>
      </c>
      <c r="I31" s="69">
        <f t="shared" si="5"/>
        <v>132</v>
      </c>
      <c r="J31" s="202">
        <f t="shared" si="6"/>
        <v>8.4669660038486208E-2</v>
      </c>
      <c r="K31" s="198">
        <f t="shared" si="7"/>
        <v>-7.0422535211267609E-2</v>
      </c>
    </row>
    <row r="32" spans="1:11" x14ac:dyDescent="0.25">
      <c r="A32" s="195" t="s">
        <v>21</v>
      </c>
      <c r="B32" s="37">
        <v>23</v>
      </c>
      <c r="C32" s="37">
        <v>22</v>
      </c>
      <c r="D32" s="37">
        <v>16</v>
      </c>
      <c r="E32" s="37">
        <v>51</v>
      </c>
      <c r="F32" s="37">
        <v>2</v>
      </c>
      <c r="G32" s="37">
        <v>1</v>
      </c>
      <c r="H32" s="62">
        <v>18</v>
      </c>
      <c r="I32" s="69">
        <f t="shared" si="5"/>
        <v>133</v>
      </c>
      <c r="J32" s="202">
        <f t="shared" si="6"/>
        <v>8.531109685695959E-2</v>
      </c>
      <c r="K32" s="198">
        <f t="shared" si="7"/>
        <v>-0.05</v>
      </c>
    </row>
    <row r="33" spans="1:12" ht="15.75" thickBot="1" x14ac:dyDescent="0.3">
      <c r="A33" s="196" t="s">
        <v>23</v>
      </c>
      <c r="B33" s="65">
        <v>13</v>
      </c>
      <c r="C33" s="65">
        <v>40</v>
      </c>
      <c r="D33" s="65">
        <v>15</v>
      </c>
      <c r="E33" s="65">
        <v>332</v>
      </c>
      <c r="F33" s="65">
        <v>2</v>
      </c>
      <c r="G33" s="66"/>
      <c r="H33" s="67">
        <v>21</v>
      </c>
      <c r="I33" s="69">
        <f t="shared" ref="I33" si="8">SUM(B33:H33)</f>
        <v>423</v>
      </c>
      <c r="J33" s="203">
        <f t="shared" si="6"/>
        <v>0.27132777421423987</v>
      </c>
      <c r="K33" s="199">
        <f t="shared" si="7"/>
        <v>0.19154929577464788</v>
      </c>
    </row>
    <row r="34" spans="1:12" ht="15.75" thickBot="1" x14ac:dyDescent="0.3">
      <c r="A34" s="192" t="s">
        <v>16</v>
      </c>
      <c r="B34" s="46">
        <f>SUM(B28:B33)</f>
        <v>224</v>
      </c>
      <c r="C34" s="46">
        <f t="shared" ref="C34:I34" si="9">SUM(C28:C33)</f>
        <v>280</v>
      </c>
      <c r="D34" s="46">
        <f t="shared" si="9"/>
        <v>165</v>
      </c>
      <c r="E34" s="46">
        <f t="shared" si="9"/>
        <v>636</v>
      </c>
      <c r="F34" s="46">
        <f t="shared" si="9"/>
        <v>26</v>
      </c>
      <c r="G34" s="46">
        <f t="shared" si="9"/>
        <v>6</v>
      </c>
      <c r="H34" s="47">
        <f t="shared" si="9"/>
        <v>222</v>
      </c>
      <c r="I34" s="64">
        <f t="shared" si="9"/>
        <v>1559</v>
      </c>
      <c r="J34" s="200">
        <f>SUM(J28:J33)</f>
        <v>1</v>
      </c>
      <c r="K34" s="200">
        <f t="shared" si="7"/>
        <v>0.10645848119233499</v>
      </c>
    </row>
    <row r="35" spans="1:12" ht="15.75" thickBot="1" x14ac:dyDescent="0.3">
      <c r="A35" s="193" t="s">
        <v>32</v>
      </c>
      <c r="B35" s="44">
        <f>B34/$I$34</f>
        <v>0.14368184733803721</v>
      </c>
      <c r="C35" s="44">
        <f t="shared" ref="C35:H35" si="10">C34/$I$34</f>
        <v>0.17960230917254649</v>
      </c>
      <c r="D35" s="44">
        <f t="shared" si="10"/>
        <v>0.10583707504810776</v>
      </c>
      <c r="E35" s="44">
        <f t="shared" si="10"/>
        <v>0.40795381654906993</v>
      </c>
      <c r="F35" s="44">
        <f t="shared" si="10"/>
        <v>1.6677357280307888E-2</v>
      </c>
      <c r="G35" s="44">
        <f t="shared" si="10"/>
        <v>3.8486209108402822E-3</v>
      </c>
      <c r="H35" s="45">
        <f t="shared" si="10"/>
        <v>0.14239897370109045</v>
      </c>
      <c r="I35" s="76">
        <f>SUM(B35:H35)</f>
        <v>0.99999999999999989</v>
      </c>
      <c r="J35" s="42"/>
    </row>
    <row r="36" spans="1:12" x14ac:dyDescent="0.25">
      <c r="J36" s="40"/>
    </row>
    <row r="37" spans="1:12" ht="15.75" thickBot="1" x14ac:dyDescent="0.3">
      <c r="A37" s="34" t="s">
        <v>28</v>
      </c>
      <c r="J37" s="40"/>
    </row>
    <row r="38" spans="1:12" ht="15.75" thickBot="1" x14ac:dyDescent="0.3">
      <c r="A38" s="54" t="s">
        <v>26</v>
      </c>
      <c r="B38" s="58" t="s">
        <v>6</v>
      </c>
      <c r="C38" s="58" t="s">
        <v>5</v>
      </c>
      <c r="D38" s="58" t="s">
        <v>7</v>
      </c>
      <c r="E38" s="58" t="s">
        <v>11</v>
      </c>
      <c r="F38" s="58" t="s">
        <v>9</v>
      </c>
      <c r="G38" s="58" t="s">
        <v>10</v>
      </c>
      <c r="H38" s="58" t="s">
        <v>8</v>
      </c>
      <c r="I38" s="59" t="s">
        <v>16</v>
      </c>
      <c r="J38" s="68" t="s">
        <v>32</v>
      </c>
      <c r="K38" s="74" t="s">
        <v>31</v>
      </c>
    </row>
    <row r="39" spans="1:12" x14ac:dyDescent="0.25">
      <c r="A39" s="194" t="s">
        <v>17</v>
      </c>
      <c r="B39" s="57">
        <v>35</v>
      </c>
      <c r="C39" s="57">
        <v>54</v>
      </c>
      <c r="D39" s="57">
        <v>33</v>
      </c>
      <c r="E39" s="57">
        <v>14</v>
      </c>
      <c r="F39" s="57">
        <v>4</v>
      </c>
      <c r="G39" s="57">
        <v>0</v>
      </c>
      <c r="H39" s="57">
        <v>34</v>
      </c>
      <c r="I39" s="72">
        <f>SUM(B39:H39)</f>
        <v>174</v>
      </c>
      <c r="J39" s="201">
        <f>I39/$I$45</f>
        <v>0.1028976936723832</v>
      </c>
      <c r="K39" s="197">
        <f t="shared" ref="K39:K45" si="11">(I39-I28)/I28</f>
        <v>-5.9459459459459463E-2</v>
      </c>
    </row>
    <row r="40" spans="1:12" x14ac:dyDescent="0.25">
      <c r="A40" s="195" t="s">
        <v>18</v>
      </c>
      <c r="B40" s="37">
        <v>74</v>
      </c>
      <c r="C40" s="37">
        <v>93</v>
      </c>
      <c r="D40" s="37">
        <v>67</v>
      </c>
      <c r="E40" s="37">
        <v>99</v>
      </c>
      <c r="F40" s="37">
        <v>9</v>
      </c>
      <c r="G40" s="37">
        <v>2</v>
      </c>
      <c r="H40" s="37">
        <v>74</v>
      </c>
      <c r="I40" s="41">
        <f t="shared" ref="I40:I44" si="12">SUM(B40:H40)</f>
        <v>418</v>
      </c>
      <c r="J40" s="202">
        <f t="shared" ref="J40:J44" si="13">I40/$I$45</f>
        <v>0.24719101123595505</v>
      </c>
      <c r="K40" s="198">
        <f t="shared" si="11"/>
        <v>-1.1820330969267139E-2</v>
      </c>
    </row>
    <row r="41" spans="1:12" x14ac:dyDescent="0.25">
      <c r="A41" s="195" t="s">
        <v>19</v>
      </c>
      <c r="B41" s="37">
        <v>36</v>
      </c>
      <c r="C41" s="37">
        <v>59</v>
      </c>
      <c r="D41" s="37">
        <v>23</v>
      </c>
      <c r="E41" s="37">
        <v>89</v>
      </c>
      <c r="F41" s="37">
        <v>9</v>
      </c>
      <c r="G41" s="38">
        <v>1</v>
      </c>
      <c r="H41" s="37">
        <v>57</v>
      </c>
      <c r="I41" s="41">
        <f t="shared" si="12"/>
        <v>274</v>
      </c>
      <c r="J41" s="202">
        <f t="shared" si="13"/>
        <v>0.16203429923122412</v>
      </c>
      <c r="K41" s="198">
        <f t="shared" si="11"/>
        <v>4.1825095057034217E-2</v>
      </c>
    </row>
    <row r="42" spans="1:12" x14ac:dyDescent="0.25">
      <c r="A42" s="195" t="s">
        <v>20</v>
      </c>
      <c r="B42" s="37">
        <v>21</v>
      </c>
      <c r="C42" s="37">
        <v>24</v>
      </c>
      <c r="D42" s="37">
        <v>11</v>
      </c>
      <c r="E42" s="37">
        <v>83</v>
      </c>
      <c r="F42" s="37">
        <v>6</v>
      </c>
      <c r="G42" s="38">
        <v>3</v>
      </c>
      <c r="H42" s="37">
        <v>16</v>
      </c>
      <c r="I42" s="41">
        <f t="shared" si="12"/>
        <v>164</v>
      </c>
      <c r="J42" s="202">
        <f t="shared" si="13"/>
        <v>9.6984033116499113E-2</v>
      </c>
      <c r="K42" s="198">
        <f t="shared" si="11"/>
        <v>0.24242424242424243</v>
      </c>
    </row>
    <row r="43" spans="1:12" x14ac:dyDescent="0.25">
      <c r="A43" s="195" t="s">
        <v>21</v>
      </c>
      <c r="B43" s="37">
        <v>23</v>
      </c>
      <c r="C43" s="37">
        <v>24</v>
      </c>
      <c r="D43" s="37">
        <v>21</v>
      </c>
      <c r="E43" s="37">
        <v>48</v>
      </c>
      <c r="F43" s="37">
        <v>1</v>
      </c>
      <c r="G43" s="37">
        <v>1</v>
      </c>
      <c r="H43" s="37">
        <v>33</v>
      </c>
      <c r="I43" s="41">
        <f t="shared" si="12"/>
        <v>151</v>
      </c>
      <c r="J43" s="202">
        <f t="shared" si="13"/>
        <v>8.9296274393849795E-2</v>
      </c>
      <c r="K43" s="198">
        <f t="shared" si="11"/>
        <v>0.13533834586466165</v>
      </c>
    </row>
    <row r="44" spans="1:12" ht="15.75" thickBot="1" x14ac:dyDescent="0.3">
      <c r="A44" s="196" t="s">
        <v>23</v>
      </c>
      <c r="B44" s="65">
        <v>18</v>
      </c>
      <c r="C44" s="65">
        <v>44</v>
      </c>
      <c r="D44" s="65">
        <v>16</v>
      </c>
      <c r="E44" s="65">
        <v>408</v>
      </c>
      <c r="F44" s="65">
        <v>1</v>
      </c>
      <c r="G44" s="66">
        <v>0</v>
      </c>
      <c r="H44" s="65">
        <v>23</v>
      </c>
      <c r="I44" s="73">
        <f t="shared" si="12"/>
        <v>510</v>
      </c>
      <c r="J44" s="203">
        <f t="shared" si="13"/>
        <v>0.30159668835008868</v>
      </c>
      <c r="K44" s="199">
        <f t="shared" si="11"/>
        <v>0.20567375886524822</v>
      </c>
    </row>
    <row r="45" spans="1:12" ht="15.75" thickBot="1" x14ac:dyDescent="0.3">
      <c r="A45" s="192" t="s">
        <v>16</v>
      </c>
      <c r="B45" s="46">
        <f>SUM(B39:B44)</f>
        <v>207</v>
      </c>
      <c r="C45" s="46">
        <f t="shared" ref="C45:I45" si="14">SUM(C39:C44)</f>
        <v>298</v>
      </c>
      <c r="D45" s="46">
        <f t="shared" si="14"/>
        <v>171</v>
      </c>
      <c r="E45" s="46">
        <f t="shared" si="14"/>
        <v>741</v>
      </c>
      <c r="F45" s="46">
        <f t="shared" si="14"/>
        <v>30</v>
      </c>
      <c r="G45" s="46">
        <f t="shared" si="14"/>
        <v>7</v>
      </c>
      <c r="H45" s="50">
        <f t="shared" si="14"/>
        <v>237</v>
      </c>
      <c r="I45" s="51">
        <f t="shared" si="14"/>
        <v>1691</v>
      </c>
      <c r="J45" s="200">
        <f>SUM(J39:J44)</f>
        <v>0.99999999999999989</v>
      </c>
      <c r="K45" s="200">
        <f t="shared" si="11"/>
        <v>8.4669660038486208E-2</v>
      </c>
      <c r="L45" s="40"/>
    </row>
    <row r="46" spans="1:12" ht="15.75" thickBot="1" x14ac:dyDescent="0.3">
      <c r="A46" s="193" t="s">
        <v>32</v>
      </c>
      <c r="B46" s="44">
        <f>B45/$I$45</f>
        <v>0.12241277350680072</v>
      </c>
      <c r="C46" s="44">
        <f t="shared" ref="C46:H46" si="15">C45/$I$45</f>
        <v>0.17622708456534594</v>
      </c>
      <c r="D46" s="44">
        <f t="shared" si="15"/>
        <v>0.10112359550561797</v>
      </c>
      <c r="E46" s="44">
        <f t="shared" si="15"/>
        <v>0.43820224719101125</v>
      </c>
      <c r="F46" s="44">
        <f t="shared" si="15"/>
        <v>1.7740981667652277E-2</v>
      </c>
      <c r="G46" s="44">
        <f t="shared" si="15"/>
        <v>4.139562389118865E-3</v>
      </c>
      <c r="H46" s="75">
        <f t="shared" si="15"/>
        <v>0.140153755174453</v>
      </c>
      <c r="I46" s="76">
        <f>SUM(B46:H46)</f>
        <v>1</v>
      </c>
    </row>
    <row r="49" spans="10:10" x14ac:dyDescent="0.25">
      <c r="J49" s="40"/>
    </row>
  </sheetData>
  <pageMargins left="0.7" right="0.7" top="0.75" bottom="0.75" header="0.3" footer="0.3"/>
  <pageSetup paperSize="8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6"/>
  <sheetViews>
    <sheetView topLeftCell="A7" workbookViewId="0">
      <selection activeCell="K14" sqref="K14"/>
    </sheetView>
  </sheetViews>
  <sheetFormatPr defaultRowHeight="15" x14ac:dyDescent="0.25"/>
  <cols>
    <col min="1" max="1" width="17.7109375" customWidth="1"/>
    <col min="2" max="6" width="10.7109375" customWidth="1"/>
    <col min="7" max="7" width="8.85546875" style="184"/>
    <col min="8" max="8" width="19.28515625" bestFit="1" customWidth="1"/>
  </cols>
  <sheetData>
    <row r="1" spans="1:13" s="109" customFormat="1" x14ac:dyDescent="0.25">
      <c r="A1" s="116" t="s">
        <v>46</v>
      </c>
      <c r="B1" s="108"/>
      <c r="C1" s="108"/>
      <c r="D1" s="108"/>
      <c r="E1" s="108"/>
      <c r="F1" s="108"/>
      <c r="G1" s="184"/>
      <c r="H1" s="108"/>
      <c r="I1" s="108"/>
      <c r="J1" s="108"/>
      <c r="K1" s="108"/>
      <c r="L1" s="108"/>
      <c r="M1" s="108"/>
    </row>
    <row r="2" spans="1:13" s="109" customFormat="1" x14ac:dyDescent="0.25">
      <c r="A2" s="109" t="s">
        <v>29</v>
      </c>
      <c r="G2" s="184"/>
    </row>
    <row r="3" spans="1:13" s="162" customFormat="1" x14ac:dyDescent="0.25">
      <c r="G3" s="184"/>
    </row>
    <row r="4" spans="1:13" s="162" customFormat="1" x14ac:dyDescent="0.25">
      <c r="A4" s="181" t="s">
        <v>49</v>
      </c>
      <c r="B4" s="182"/>
      <c r="C4" s="182"/>
      <c r="D4" s="182"/>
      <c r="E4" s="182"/>
      <c r="F4" s="182"/>
      <c r="G4" s="184"/>
    </row>
    <row r="5" spans="1:13" s="162" customFormat="1" x14ac:dyDescent="0.25">
      <c r="A5" s="173" t="s">
        <v>40</v>
      </c>
      <c r="B5" s="173" t="s">
        <v>36</v>
      </c>
      <c r="C5" s="173" t="s">
        <v>37</v>
      </c>
      <c r="D5" s="173" t="s">
        <v>38</v>
      </c>
      <c r="E5" s="173" t="s">
        <v>39</v>
      </c>
      <c r="F5" s="174" t="s">
        <v>16</v>
      </c>
      <c r="G5" s="188" t="s">
        <v>32</v>
      </c>
    </row>
    <row r="6" spans="1:13" s="162" customFormat="1" x14ac:dyDescent="0.25">
      <c r="A6" s="179" t="s">
        <v>17</v>
      </c>
      <c r="B6" s="180">
        <v>3</v>
      </c>
      <c r="C6" s="180">
        <v>68</v>
      </c>
      <c r="D6" s="180"/>
      <c r="E6" s="180">
        <v>12</v>
      </c>
      <c r="F6" s="175">
        <v>83</v>
      </c>
      <c r="G6" s="185">
        <v>0.22309999999999999</v>
      </c>
    </row>
    <row r="7" spans="1:13" s="162" customFormat="1" x14ac:dyDescent="0.25">
      <c r="A7" s="179" t="s">
        <v>41</v>
      </c>
      <c r="B7" s="180">
        <v>8</v>
      </c>
      <c r="C7" s="180">
        <v>78</v>
      </c>
      <c r="D7" s="180"/>
      <c r="E7" s="180">
        <v>18</v>
      </c>
      <c r="F7" s="175">
        <v>104</v>
      </c>
      <c r="G7" s="185">
        <v>0.27960000000000002</v>
      </c>
    </row>
    <row r="8" spans="1:13" s="162" customFormat="1" x14ac:dyDescent="0.25">
      <c r="A8" s="179" t="s">
        <v>42</v>
      </c>
      <c r="B8" s="180">
        <v>5</v>
      </c>
      <c r="C8" s="180">
        <v>34</v>
      </c>
      <c r="D8" s="180">
        <v>1</v>
      </c>
      <c r="E8" s="180">
        <v>12</v>
      </c>
      <c r="F8" s="175">
        <v>52</v>
      </c>
      <c r="G8" s="185">
        <v>0.13980000000000001</v>
      </c>
    </row>
    <row r="9" spans="1:13" s="162" customFormat="1" x14ac:dyDescent="0.25">
      <c r="A9" s="179" t="s">
        <v>43</v>
      </c>
      <c r="B9" s="180">
        <v>1</v>
      </c>
      <c r="C9" s="180">
        <v>19</v>
      </c>
      <c r="D9" s="180">
        <v>1</v>
      </c>
      <c r="E9" s="180">
        <v>8</v>
      </c>
      <c r="F9" s="175">
        <v>29</v>
      </c>
      <c r="G9" s="185">
        <v>7.8E-2</v>
      </c>
    </row>
    <row r="10" spans="1:13" s="162" customFormat="1" x14ac:dyDescent="0.25">
      <c r="A10" s="179" t="s">
        <v>44</v>
      </c>
      <c r="B10" s="180">
        <v>5</v>
      </c>
      <c r="C10" s="180">
        <v>14</v>
      </c>
      <c r="D10" s="180"/>
      <c r="E10" s="180">
        <v>6</v>
      </c>
      <c r="F10" s="175">
        <v>25</v>
      </c>
      <c r="G10" s="185">
        <v>6.7199999999999996E-2</v>
      </c>
    </row>
    <row r="11" spans="1:13" s="162" customFormat="1" x14ac:dyDescent="0.25">
      <c r="A11" s="179" t="s">
        <v>45</v>
      </c>
      <c r="B11" s="180">
        <v>6</v>
      </c>
      <c r="C11" s="180">
        <v>34</v>
      </c>
      <c r="D11" s="180"/>
      <c r="E11" s="180">
        <v>39</v>
      </c>
      <c r="F11" s="175">
        <v>79</v>
      </c>
      <c r="G11" s="185">
        <v>0.21240000000000001</v>
      </c>
    </row>
    <row r="12" spans="1:13" s="162" customFormat="1" x14ac:dyDescent="0.25">
      <c r="A12" s="159" t="s">
        <v>16</v>
      </c>
      <c r="B12" s="160">
        <v>28</v>
      </c>
      <c r="C12" s="160">
        <v>247</v>
      </c>
      <c r="D12" s="160">
        <v>2</v>
      </c>
      <c r="E12" s="160">
        <v>95</v>
      </c>
      <c r="F12" s="160">
        <v>372</v>
      </c>
      <c r="G12" s="185">
        <v>1</v>
      </c>
    </row>
    <row r="13" spans="1:13" s="172" customFormat="1" x14ac:dyDescent="0.25">
      <c r="A13" s="176" t="s">
        <v>32</v>
      </c>
      <c r="B13" s="183">
        <v>7.5300000000000006E-2</v>
      </c>
      <c r="C13" s="183">
        <v>0.66400000000000003</v>
      </c>
      <c r="D13" s="183">
        <v>5.4000000000000003E-3</v>
      </c>
      <c r="E13" s="183">
        <v>0.25540000000000002</v>
      </c>
      <c r="F13" s="175"/>
      <c r="G13" s="186"/>
    </row>
    <row r="14" spans="1:13" s="109" customFormat="1" x14ac:dyDescent="0.25">
      <c r="G14" s="184"/>
    </row>
    <row r="15" spans="1:13" x14ac:dyDescent="0.25">
      <c r="A15" s="117" t="s">
        <v>22</v>
      </c>
      <c r="B15" s="108"/>
      <c r="C15" s="108"/>
      <c r="D15" s="108"/>
      <c r="E15" s="108"/>
      <c r="F15" s="108"/>
    </row>
    <row r="16" spans="1:13" x14ac:dyDescent="0.25">
      <c r="A16" s="110" t="s">
        <v>40</v>
      </c>
      <c r="B16" s="114" t="s">
        <v>36</v>
      </c>
      <c r="C16" s="114" t="s">
        <v>37</v>
      </c>
      <c r="D16" s="114" t="s">
        <v>38</v>
      </c>
      <c r="E16" s="114" t="s">
        <v>39</v>
      </c>
      <c r="F16" s="111" t="s">
        <v>16</v>
      </c>
      <c r="G16" s="177" t="s">
        <v>32</v>
      </c>
    </row>
    <row r="17" spans="1:8" x14ac:dyDescent="0.25">
      <c r="A17" s="118" t="s">
        <v>17</v>
      </c>
      <c r="B17" s="119">
        <v>5</v>
      </c>
      <c r="C17" s="119">
        <v>65</v>
      </c>
      <c r="D17" s="119"/>
      <c r="E17" s="119">
        <v>9</v>
      </c>
      <c r="F17" s="112">
        <v>79</v>
      </c>
      <c r="G17" s="187">
        <f>F17/F$23</f>
        <v>0.19602977667493796</v>
      </c>
    </row>
    <row r="18" spans="1:8" x14ac:dyDescent="0.25">
      <c r="A18" s="118" t="s">
        <v>41</v>
      </c>
      <c r="B18" s="119">
        <v>5</v>
      </c>
      <c r="C18" s="119">
        <v>97</v>
      </c>
      <c r="D18" s="119"/>
      <c r="E18" s="119">
        <v>23</v>
      </c>
      <c r="F18" s="112">
        <v>125</v>
      </c>
      <c r="G18" s="187">
        <f t="shared" ref="G18:G23" si="0">F18/F$23</f>
        <v>0.31017369727047145</v>
      </c>
    </row>
    <row r="19" spans="1:8" x14ac:dyDescent="0.25">
      <c r="A19" s="118" t="s">
        <v>42</v>
      </c>
      <c r="B19" s="119">
        <v>6</v>
      </c>
      <c r="C19" s="119">
        <v>35</v>
      </c>
      <c r="D19" s="119"/>
      <c r="E19" s="119">
        <v>12</v>
      </c>
      <c r="F19" s="112">
        <v>53</v>
      </c>
      <c r="G19" s="187">
        <f t="shared" si="0"/>
        <v>0.13151364764267989</v>
      </c>
    </row>
    <row r="20" spans="1:8" x14ac:dyDescent="0.25">
      <c r="A20" s="118" t="s">
        <v>43</v>
      </c>
      <c r="B20" s="119">
        <v>2</v>
      </c>
      <c r="C20" s="119">
        <v>21</v>
      </c>
      <c r="D20" s="119"/>
      <c r="E20" s="119">
        <v>10</v>
      </c>
      <c r="F20" s="112">
        <v>33</v>
      </c>
      <c r="G20" s="187">
        <f t="shared" si="0"/>
        <v>8.1885856079404462E-2</v>
      </c>
    </row>
    <row r="21" spans="1:8" x14ac:dyDescent="0.25">
      <c r="A21" s="118" t="s">
        <v>44</v>
      </c>
      <c r="B21" s="119">
        <v>3</v>
      </c>
      <c r="C21" s="119">
        <v>16</v>
      </c>
      <c r="D21" s="119"/>
      <c r="E21" s="119">
        <v>7</v>
      </c>
      <c r="F21" s="112">
        <v>26</v>
      </c>
      <c r="G21" s="187">
        <f t="shared" si="0"/>
        <v>6.4516129032258063E-2</v>
      </c>
    </row>
    <row r="22" spans="1:8" x14ac:dyDescent="0.25">
      <c r="A22" s="118" t="s">
        <v>45</v>
      </c>
      <c r="B22" s="119">
        <v>6</v>
      </c>
      <c r="C22" s="119">
        <v>23</v>
      </c>
      <c r="D22" s="119">
        <v>2</v>
      </c>
      <c r="E22" s="119">
        <v>56</v>
      </c>
      <c r="F22" s="112">
        <v>87</v>
      </c>
      <c r="G22" s="187">
        <f t="shared" si="0"/>
        <v>0.21588089330024815</v>
      </c>
    </row>
    <row r="23" spans="1:8" x14ac:dyDescent="0.25">
      <c r="A23" s="113" t="s">
        <v>16</v>
      </c>
      <c r="B23" s="112">
        <v>27</v>
      </c>
      <c r="C23" s="112">
        <v>257</v>
      </c>
      <c r="D23" s="112">
        <v>2</v>
      </c>
      <c r="E23" s="112">
        <v>117</v>
      </c>
      <c r="F23" s="112">
        <v>403</v>
      </c>
      <c r="G23" s="187">
        <f t="shared" si="0"/>
        <v>1</v>
      </c>
    </row>
    <row r="24" spans="1:8" s="108" customFormat="1" x14ac:dyDescent="0.25">
      <c r="A24" s="113" t="s">
        <v>32</v>
      </c>
      <c r="B24" s="133">
        <f>B23/$F$23</f>
        <v>6.699751861042183E-2</v>
      </c>
      <c r="C24" s="133">
        <f t="shared" ref="C24:E24" si="1">C23/$F$23</f>
        <v>0.63771712158808935</v>
      </c>
      <c r="D24" s="133">
        <f t="shared" si="1"/>
        <v>4.9627791563275434E-3</v>
      </c>
      <c r="E24" s="133">
        <f t="shared" si="1"/>
        <v>0.29032258064516131</v>
      </c>
      <c r="F24" s="112"/>
      <c r="G24" s="187"/>
    </row>
    <row r="26" spans="1:8" x14ac:dyDescent="0.25">
      <c r="A26" s="117" t="s">
        <v>24</v>
      </c>
      <c r="B26" s="108"/>
      <c r="C26" s="108"/>
      <c r="D26" s="108"/>
      <c r="E26" s="108"/>
      <c r="F26" s="108"/>
    </row>
    <row r="27" spans="1:8" x14ac:dyDescent="0.25">
      <c r="A27" s="110" t="s">
        <v>40</v>
      </c>
      <c r="B27" s="115" t="s">
        <v>36</v>
      </c>
      <c r="C27" s="115" t="s">
        <v>37</v>
      </c>
      <c r="D27" s="115" t="s">
        <v>38</v>
      </c>
      <c r="E27" s="115" t="s">
        <v>39</v>
      </c>
      <c r="F27" s="111" t="s">
        <v>16</v>
      </c>
      <c r="G27" s="134" t="s">
        <v>32</v>
      </c>
      <c r="H27" s="135" t="s">
        <v>30</v>
      </c>
    </row>
    <row r="28" spans="1:8" x14ac:dyDescent="0.25">
      <c r="A28" s="120" t="s">
        <v>17</v>
      </c>
      <c r="B28" s="121">
        <v>3</v>
      </c>
      <c r="C28" s="121">
        <v>76</v>
      </c>
      <c r="D28" s="121"/>
      <c r="E28" s="121">
        <v>10</v>
      </c>
      <c r="F28" s="112">
        <v>89</v>
      </c>
      <c r="G28" s="187">
        <f>F28/F$34</f>
        <v>0.21813725490196079</v>
      </c>
      <c r="H28" s="129">
        <f t="shared" ref="H28:H34" si="2">(F28-F17)/F17</f>
        <v>0.12658227848101267</v>
      </c>
    </row>
    <row r="29" spans="1:8" x14ac:dyDescent="0.25">
      <c r="A29" s="120" t="s">
        <v>41</v>
      </c>
      <c r="B29" s="121">
        <v>4</v>
      </c>
      <c r="C29" s="121">
        <v>79</v>
      </c>
      <c r="D29" s="121">
        <v>3</v>
      </c>
      <c r="E29" s="121">
        <v>21</v>
      </c>
      <c r="F29" s="112">
        <v>107</v>
      </c>
      <c r="G29" s="187">
        <f t="shared" ref="G29:G34" si="3">F29/F$34</f>
        <v>0.26225490196078433</v>
      </c>
      <c r="H29" s="129">
        <f t="shared" si="2"/>
        <v>-0.14399999999999999</v>
      </c>
    </row>
    <row r="30" spans="1:8" x14ac:dyDescent="0.25">
      <c r="A30" s="120" t="s">
        <v>42</v>
      </c>
      <c r="B30" s="121">
        <v>2</v>
      </c>
      <c r="C30" s="121">
        <v>35</v>
      </c>
      <c r="D30" s="121">
        <v>3</v>
      </c>
      <c r="E30" s="121">
        <v>18</v>
      </c>
      <c r="F30" s="112">
        <v>58</v>
      </c>
      <c r="G30" s="187">
        <f t="shared" si="3"/>
        <v>0.14215686274509803</v>
      </c>
      <c r="H30" s="129">
        <f t="shared" si="2"/>
        <v>9.4339622641509441E-2</v>
      </c>
    </row>
    <row r="31" spans="1:8" x14ac:dyDescent="0.25">
      <c r="A31" s="120" t="s">
        <v>43</v>
      </c>
      <c r="B31" s="121">
        <v>6</v>
      </c>
      <c r="C31" s="121">
        <v>15</v>
      </c>
      <c r="D31" s="121">
        <v>1</v>
      </c>
      <c r="E31" s="121">
        <v>10</v>
      </c>
      <c r="F31" s="112">
        <v>32</v>
      </c>
      <c r="G31" s="187">
        <f t="shared" si="3"/>
        <v>7.8431372549019607E-2</v>
      </c>
      <c r="H31" s="129">
        <f t="shared" si="2"/>
        <v>-3.0303030303030304E-2</v>
      </c>
    </row>
    <row r="32" spans="1:8" x14ac:dyDescent="0.25">
      <c r="A32" s="120" t="s">
        <v>44</v>
      </c>
      <c r="B32" s="121">
        <v>4</v>
      </c>
      <c r="C32" s="121">
        <v>10</v>
      </c>
      <c r="D32" s="121"/>
      <c r="E32" s="121">
        <v>10</v>
      </c>
      <c r="F32" s="112">
        <v>24</v>
      </c>
      <c r="G32" s="187">
        <f t="shared" si="3"/>
        <v>5.8823529411764705E-2</v>
      </c>
      <c r="H32" s="129">
        <f t="shared" si="2"/>
        <v>-7.6923076923076927E-2</v>
      </c>
    </row>
    <row r="33" spans="1:8" x14ac:dyDescent="0.25">
      <c r="A33" s="120" t="s">
        <v>45</v>
      </c>
      <c r="B33" s="121">
        <v>2</v>
      </c>
      <c r="C33" s="121">
        <v>33</v>
      </c>
      <c r="D33" s="121">
        <v>2</v>
      </c>
      <c r="E33" s="121">
        <v>61</v>
      </c>
      <c r="F33" s="112">
        <v>98</v>
      </c>
      <c r="G33" s="187">
        <f t="shared" si="3"/>
        <v>0.24019607843137256</v>
      </c>
      <c r="H33" s="129">
        <f t="shared" si="2"/>
        <v>0.12643678160919541</v>
      </c>
    </row>
    <row r="34" spans="1:8" x14ac:dyDescent="0.25">
      <c r="A34" s="113" t="s">
        <v>16</v>
      </c>
      <c r="B34" s="112">
        <v>21</v>
      </c>
      <c r="C34" s="112">
        <v>248</v>
      </c>
      <c r="D34" s="112">
        <v>9</v>
      </c>
      <c r="E34" s="112">
        <v>130</v>
      </c>
      <c r="F34" s="112">
        <v>408</v>
      </c>
      <c r="G34" s="187">
        <f t="shared" si="3"/>
        <v>1</v>
      </c>
      <c r="H34" s="129">
        <f t="shared" si="2"/>
        <v>1.2406947890818859E-2</v>
      </c>
    </row>
    <row r="35" spans="1:8" s="108" customFormat="1" x14ac:dyDescent="0.25">
      <c r="A35" s="113" t="s">
        <v>32</v>
      </c>
      <c r="B35" s="133">
        <f>B34/$F34</f>
        <v>5.1470588235294115E-2</v>
      </c>
      <c r="C35" s="133">
        <f t="shared" ref="C35:E35" si="4">C34/$F34</f>
        <v>0.60784313725490191</v>
      </c>
      <c r="D35" s="133">
        <f t="shared" si="4"/>
        <v>2.2058823529411766E-2</v>
      </c>
      <c r="E35" s="133">
        <f t="shared" si="4"/>
        <v>0.31862745098039214</v>
      </c>
      <c r="F35" s="133"/>
      <c r="G35" s="187"/>
      <c r="H35" s="129"/>
    </row>
    <row r="36" spans="1:8" x14ac:dyDescent="0.25">
      <c r="H36" s="107"/>
    </row>
    <row r="37" spans="1:8" x14ac:dyDescent="0.25">
      <c r="A37" s="117" t="s">
        <v>28</v>
      </c>
      <c r="B37" s="108"/>
      <c r="C37" s="108"/>
      <c r="D37" s="108"/>
      <c r="E37" s="108"/>
      <c r="F37" s="108"/>
      <c r="H37" s="107"/>
    </row>
    <row r="38" spans="1:8" x14ac:dyDescent="0.25">
      <c r="A38" s="110" t="s">
        <v>40</v>
      </c>
      <c r="B38" s="115" t="s">
        <v>36</v>
      </c>
      <c r="C38" s="115" t="s">
        <v>37</v>
      </c>
      <c r="D38" s="115" t="s">
        <v>38</v>
      </c>
      <c r="E38" s="115" t="s">
        <v>39</v>
      </c>
      <c r="F38" s="122" t="s">
        <v>2</v>
      </c>
      <c r="G38" s="134" t="s">
        <v>32</v>
      </c>
      <c r="H38" s="135" t="s">
        <v>31</v>
      </c>
    </row>
    <row r="39" spans="1:8" x14ac:dyDescent="0.25">
      <c r="A39" s="120" t="s">
        <v>17</v>
      </c>
      <c r="B39" s="125">
        <v>5</v>
      </c>
      <c r="C39" s="125">
        <v>96</v>
      </c>
      <c r="D39" s="124"/>
      <c r="E39" s="125">
        <v>12</v>
      </c>
      <c r="F39" s="112">
        <v>113</v>
      </c>
      <c r="G39" s="187">
        <f>F39/F$45</f>
        <v>0.22509960159362549</v>
      </c>
      <c r="H39" s="129">
        <f t="shared" ref="H39:H45" si="5">(F39-F28)/F28</f>
        <v>0.2696629213483146</v>
      </c>
    </row>
    <row r="40" spans="1:8" x14ac:dyDescent="0.25">
      <c r="A40" s="120" t="s">
        <v>41</v>
      </c>
      <c r="B40" s="125">
        <v>7</v>
      </c>
      <c r="C40" s="125">
        <v>89</v>
      </c>
      <c r="D40" s="125">
        <v>2</v>
      </c>
      <c r="E40" s="125">
        <v>32</v>
      </c>
      <c r="F40" s="112">
        <v>130</v>
      </c>
      <c r="G40" s="187">
        <f t="shared" ref="G40:G45" si="6">F40/F$45</f>
        <v>0.25896414342629481</v>
      </c>
      <c r="H40" s="129">
        <f t="shared" si="5"/>
        <v>0.21495327102803738</v>
      </c>
    </row>
    <row r="41" spans="1:8" x14ac:dyDescent="0.25">
      <c r="A41" s="120" t="s">
        <v>42</v>
      </c>
      <c r="B41" s="125">
        <v>6</v>
      </c>
      <c r="C41" s="125">
        <v>38</v>
      </c>
      <c r="D41" s="125">
        <v>1</v>
      </c>
      <c r="E41" s="125">
        <v>25</v>
      </c>
      <c r="F41" s="112">
        <v>70</v>
      </c>
      <c r="G41" s="187">
        <f t="shared" si="6"/>
        <v>0.1394422310756972</v>
      </c>
      <c r="H41" s="129">
        <f t="shared" si="5"/>
        <v>0.20689655172413793</v>
      </c>
    </row>
    <row r="42" spans="1:8" x14ac:dyDescent="0.25">
      <c r="A42" s="120" t="s">
        <v>43</v>
      </c>
      <c r="B42" s="125">
        <v>1</v>
      </c>
      <c r="C42" s="125">
        <v>22</v>
      </c>
      <c r="D42" s="125">
        <v>1</v>
      </c>
      <c r="E42" s="125">
        <v>16</v>
      </c>
      <c r="F42" s="112">
        <v>40</v>
      </c>
      <c r="G42" s="187">
        <f t="shared" si="6"/>
        <v>7.9681274900398405E-2</v>
      </c>
      <c r="H42" s="129">
        <f t="shared" si="5"/>
        <v>0.25</v>
      </c>
    </row>
    <row r="43" spans="1:8" x14ac:dyDescent="0.25">
      <c r="A43" s="120" t="s">
        <v>44</v>
      </c>
      <c r="B43" s="125">
        <v>1</v>
      </c>
      <c r="C43" s="125">
        <v>8</v>
      </c>
      <c r="D43" s="125">
        <v>1</v>
      </c>
      <c r="E43" s="125">
        <v>9</v>
      </c>
      <c r="F43" s="112">
        <v>19</v>
      </c>
      <c r="G43" s="187">
        <f t="shared" si="6"/>
        <v>3.7848605577689244E-2</v>
      </c>
      <c r="H43" s="129">
        <f t="shared" si="5"/>
        <v>-0.20833333333333334</v>
      </c>
    </row>
    <row r="44" spans="1:8" x14ac:dyDescent="0.25">
      <c r="A44" s="120" t="s">
        <v>45</v>
      </c>
      <c r="B44" s="125">
        <v>2</v>
      </c>
      <c r="C44" s="125">
        <v>29</v>
      </c>
      <c r="D44" s="125">
        <v>2</v>
      </c>
      <c r="E44" s="125">
        <v>97</v>
      </c>
      <c r="F44" s="112">
        <v>130</v>
      </c>
      <c r="G44" s="187">
        <f t="shared" si="6"/>
        <v>0.25896414342629481</v>
      </c>
      <c r="H44" s="129">
        <f t="shared" si="5"/>
        <v>0.32653061224489793</v>
      </c>
    </row>
    <row r="45" spans="1:8" x14ac:dyDescent="0.25">
      <c r="A45" s="123" t="s">
        <v>2</v>
      </c>
      <c r="B45" s="112">
        <v>22</v>
      </c>
      <c r="C45" s="112">
        <v>282</v>
      </c>
      <c r="D45" s="112">
        <v>7</v>
      </c>
      <c r="E45" s="112">
        <v>191</v>
      </c>
      <c r="F45" s="112">
        <v>502</v>
      </c>
      <c r="G45" s="187">
        <f t="shared" si="6"/>
        <v>1</v>
      </c>
      <c r="H45" s="129">
        <f t="shared" si="5"/>
        <v>0.23039215686274508</v>
      </c>
    </row>
    <row r="46" spans="1:8" s="116" customFormat="1" x14ac:dyDescent="0.25">
      <c r="A46" s="123" t="s">
        <v>32</v>
      </c>
      <c r="B46" s="137">
        <f>B45/$F45</f>
        <v>4.3824701195219126E-2</v>
      </c>
      <c r="C46" s="137">
        <f t="shared" ref="C46:E46" si="7">C45/$F45</f>
        <v>0.56175298804780871</v>
      </c>
      <c r="D46" s="137">
        <f t="shared" si="7"/>
        <v>1.3944223107569721E-2</v>
      </c>
      <c r="E46" s="137">
        <f t="shared" si="7"/>
        <v>0.38047808764940239</v>
      </c>
      <c r="F46" s="136"/>
      <c r="G46" s="136"/>
      <c r="H46" s="136"/>
    </row>
  </sheetData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5D7A84-6E6C-4165-83CF-C1A2717AA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0FEC29-4358-4035-9640-30EBD350029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5DD187-9BE8-4A7B-B33E-C2410C1764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TOAH 2014-2015 tot 2017-2018</vt:lpstr>
      <vt:lpstr>indeling in periodes SO</vt:lpstr>
      <vt:lpstr>indeling in periodes BaO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Tytgat, Caroline</cp:lastModifiedBy>
  <cp:lastPrinted>2018-09-11T10:02:22Z</cp:lastPrinted>
  <dcterms:created xsi:type="dcterms:W3CDTF">2017-09-18T06:53:55Z</dcterms:created>
  <dcterms:modified xsi:type="dcterms:W3CDTF">2018-09-14T12:46:55Z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