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076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 s="1"/>
  <c r="G26" i="1" l="1"/>
  <c r="I26" i="1" s="1"/>
  <c r="L38" i="1"/>
  <c r="I58" i="1"/>
  <c r="I59" i="1" l="1"/>
  <c r="K59" i="1" l="1"/>
  <c r="L57" i="1"/>
  <c r="L58" i="1"/>
  <c r="K58" i="1" s="1"/>
  <c r="I57" i="1"/>
  <c r="K55" i="1"/>
  <c r="L55" i="1" s="1"/>
  <c r="I55" i="1"/>
  <c r="K52" i="1"/>
  <c r="L52" i="1" s="1"/>
  <c r="I52" i="1"/>
  <c r="L51" i="1"/>
  <c r="I51" i="1"/>
  <c r="L50" i="1"/>
  <c r="K50" i="1" s="1"/>
  <c r="H50" i="1"/>
  <c r="I49" i="1"/>
  <c r="L49" i="1" s="1"/>
  <c r="K49" i="1" s="1"/>
  <c r="I48" i="1"/>
  <c r="L48" i="1" s="1"/>
  <c r="K48" i="1" s="1"/>
  <c r="L47" i="1"/>
  <c r="I47" i="1"/>
  <c r="L46" i="1"/>
  <c r="L44" i="1"/>
  <c r="I44" i="1"/>
  <c r="I43" i="1"/>
  <c r="L43" i="1" s="1"/>
  <c r="K43" i="1" s="1"/>
  <c r="I42" i="1"/>
  <c r="L42" i="1" s="1"/>
  <c r="K42" i="1" s="1"/>
  <c r="I41" i="1"/>
  <c r="L41" i="1" s="1"/>
  <c r="K41" i="1" s="1"/>
  <c r="K40" i="1"/>
  <c r="L40" i="1" s="1"/>
  <c r="I40" i="1"/>
  <c r="K34" i="1"/>
  <c r="L34" i="1" s="1"/>
  <c r="I34" i="1"/>
  <c r="I33" i="1"/>
  <c r="L33" i="1"/>
  <c r="I31" i="1"/>
  <c r="L31" i="1" s="1"/>
  <c r="K31" i="1" s="1"/>
  <c r="K30" i="1"/>
  <c r="I30" i="1"/>
  <c r="L30" i="1" s="1"/>
  <c r="I29" i="1"/>
  <c r="L28" i="1"/>
  <c r="I28" i="1"/>
  <c r="L26" i="1"/>
  <c r="K26" i="1" s="1"/>
  <c r="I25" i="1"/>
  <c r="L25" i="1" s="1"/>
  <c r="K25" i="1" s="1"/>
  <c r="L24" i="1"/>
  <c r="I24" i="1"/>
  <c r="I22" i="1"/>
  <c r="L22" i="1" s="1"/>
  <c r="K22" i="1" s="1"/>
  <c r="I21" i="1"/>
  <c r="L21" i="1" s="1"/>
  <c r="K21" i="1" s="1"/>
  <c r="L20" i="1"/>
  <c r="I20" i="1"/>
  <c r="L19" i="1"/>
  <c r="K19" i="1" s="1"/>
  <c r="H19" i="1"/>
  <c r="K18" i="1"/>
  <c r="I18" i="1"/>
  <c r="I17" i="1"/>
  <c r="L17" i="1" s="1"/>
  <c r="K17" i="1" s="1"/>
  <c r="I15" i="1"/>
  <c r="L15" i="1"/>
  <c r="L12" i="1"/>
  <c r="I12" i="1"/>
  <c r="L11" i="1"/>
  <c r="I11" i="1"/>
  <c r="L10" i="1"/>
  <c r="I10" i="1"/>
  <c r="L9" i="1"/>
  <c r="I9" i="1"/>
  <c r="L8" i="1"/>
  <c r="I8" i="1"/>
  <c r="L7" i="1"/>
  <c r="I7" i="1"/>
  <c r="L6" i="1"/>
  <c r="K6" i="1" s="1"/>
  <c r="H6" i="1"/>
  <c r="K4" i="1"/>
  <c r="I4" i="1"/>
  <c r="L4" i="1" s="1"/>
  <c r="I2" i="1"/>
  <c r="L3" i="1"/>
  <c r="K3" i="1" s="1"/>
  <c r="I45" i="1"/>
  <c r="L45" i="1" s="1"/>
  <c r="J45" i="1" s="1"/>
  <c r="K37" i="1"/>
  <c r="K13" i="1"/>
  <c r="K56" i="1"/>
  <c r="H56" i="1"/>
  <c r="J54" i="1"/>
  <c r="I54" i="1"/>
  <c r="L53" i="1"/>
  <c r="I53" i="1"/>
  <c r="H37" i="1"/>
  <c r="I35" i="1"/>
  <c r="L35" i="1" s="1"/>
  <c r="K35" i="1" s="1"/>
  <c r="I27" i="1"/>
  <c r="L27" i="1" s="1"/>
  <c r="K27" i="1" s="1"/>
  <c r="I16" i="1"/>
  <c r="H13" i="1"/>
  <c r="J62" i="1" l="1"/>
  <c r="J60" i="1"/>
  <c r="L29" i="1"/>
  <c r="K29" i="1"/>
  <c r="I62" i="1"/>
  <c r="H60" i="1"/>
  <c r="L2" i="1"/>
  <c r="I60" i="1"/>
  <c r="H62" i="1"/>
  <c r="G32" i="1"/>
  <c r="G62" i="1" l="1"/>
  <c r="G60" i="1"/>
  <c r="K2" i="1"/>
  <c r="L60" i="1"/>
  <c r="G61" i="1" s="1"/>
  <c r="L62" i="1"/>
  <c r="G63" i="1" s="1"/>
  <c r="K60" i="1" l="1"/>
  <c r="K62" i="1"/>
</calcChain>
</file>

<file path=xl/sharedStrings.xml><?xml version="1.0" encoding="utf-8"?>
<sst xmlns="http://schemas.openxmlformats.org/spreadsheetml/2006/main" count="307" uniqueCount="113">
  <si>
    <t>Affligem carpoolparking E40 x Molenstraat</t>
  </si>
  <si>
    <t>Asse station</t>
  </si>
  <si>
    <t>Asse Wijndruif N9 x N47</t>
  </si>
  <si>
    <t>Beert-Bellingen Hondzochtstraat x spoorlijn 94</t>
  </si>
  <si>
    <t>Bertem carpoolparking E40 x N3</t>
  </si>
  <si>
    <t>Boortmeerbeek station</t>
  </si>
  <si>
    <t>Breendonk Sneltram</t>
  </si>
  <si>
    <t>Dilbeek station</t>
  </si>
  <si>
    <t>Eizeringen N8 x N285</t>
  </si>
  <si>
    <t>Eppegem station</t>
  </si>
  <si>
    <t>Erps-Kwerps station</t>
  </si>
  <si>
    <t>Essene-Lombeek station</t>
  </si>
  <si>
    <t>Grimbergen stelplaats N211 x N202</t>
  </si>
  <si>
    <t>Groenendaal station</t>
  </si>
  <si>
    <t>Groot Bijgaarden Minder Hinder</t>
  </si>
  <si>
    <t>Groot Bijgaarden station</t>
  </si>
  <si>
    <t>Haacht station</t>
  </si>
  <si>
    <t>Halle E429-N203a x N203 Welkomstlaan</t>
  </si>
  <si>
    <t>Halle Station</t>
  </si>
  <si>
    <t>Herent E314 x N2 x Vlietstraat</t>
  </si>
  <si>
    <t>Herent station</t>
  </si>
  <si>
    <t>Herent Walton N2 x Oikotenweg</t>
  </si>
  <si>
    <t>Hofstade station</t>
  </si>
  <si>
    <t>Huizingen Provinciedomein E19</t>
  </si>
  <si>
    <t>Jezus-Eik E411 x N4</t>
  </si>
  <si>
    <t>Kampenhout N21 x Kerkstraat</t>
  </si>
  <si>
    <t>Kampenhout Sas</t>
  </si>
  <si>
    <t>Kraainem E40 x R22</t>
  </si>
  <si>
    <t>Kraainem N226 - Pikdorenveld</t>
  </si>
  <si>
    <t>Leerbeek stelplaats N285</t>
  </si>
  <si>
    <t>Lennik Oud Station N282</t>
  </si>
  <si>
    <t>Londerzeel sneltram</t>
  </si>
  <si>
    <t>Loonbeek N253</t>
  </si>
  <si>
    <t>Lot station (west)</t>
  </si>
  <si>
    <t>Maleizen carpoolparking E411 x N253</t>
  </si>
  <si>
    <t>Meise carpoolparking N277 sneltram</t>
  </si>
  <si>
    <t>Meise Wisselweg sneltram</t>
  </si>
  <si>
    <t>Merchtem sportcomplex Brusselsesteenweg</t>
  </si>
  <si>
    <t>Merchtem station</t>
  </si>
  <si>
    <t>Opwijk station</t>
  </si>
  <si>
    <t>Roosdaal N8 Belle Alliance</t>
  </si>
  <si>
    <t>Ruisbroek station</t>
  </si>
  <si>
    <t>Schepdaal N8 x spoorlijn 50A</t>
  </si>
  <si>
    <t>Sint-Genesius-Rode Middenhut N5</t>
  </si>
  <si>
    <t>Sint-Genesius-Rode station</t>
  </si>
  <si>
    <t>Strombeek-Bever carpoolparking A12</t>
  </si>
  <si>
    <t>Ternat station</t>
  </si>
  <si>
    <t>Veltem station</t>
  </si>
  <si>
    <t>Vilvoorde Medialaan ringtrambus</t>
  </si>
  <si>
    <t>Vilvoorde N211 Rubensstraat ringtrambus</t>
  </si>
  <si>
    <t>Vossem N3 x Stationsstraat en Groeneweg</t>
  </si>
  <si>
    <t>Weerde station</t>
  </si>
  <si>
    <t>Wezembeek-Oppem Ban-Eik tramterminus</t>
  </si>
  <si>
    <t>Wezembeek-Oppem N3 tramterminus</t>
  </si>
  <si>
    <t>Wolvertem sneltram</t>
  </si>
  <si>
    <t>Bestaand aantal fietsstallingen</t>
  </si>
  <si>
    <t>Uitbreiding fietsstallingen</t>
  </si>
  <si>
    <t>Toekomstig aantal fietsstallingen</t>
  </si>
  <si>
    <t>Categorie</t>
  </si>
  <si>
    <t>Quick win</t>
  </si>
  <si>
    <t>Ja</t>
  </si>
  <si>
    <t>Minder Hinder</t>
  </si>
  <si>
    <t>Nee</t>
  </si>
  <si>
    <t>Sneltram A12</t>
  </si>
  <si>
    <t>Niet weerhouden</t>
  </si>
  <si>
    <t>Lot station (oost)</t>
  </si>
  <si>
    <t>(Middel)lange termijn</t>
  </si>
  <si>
    <t>Naam park and ride-locatie</t>
  </si>
  <si>
    <t>Bestaand aantal parkeer- plaatsen</t>
  </si>
  <si>
    <t>Uitbreiding parkeer- plaatsen</t>
  </si>
  <si>
    <t>Toekomstig aantal parkeer-plaatsen</t>
  </si>
  <si>
    <t>Uitwerkings- fiche</t>
  </si>
  <si>
    <t>Inclusief Minder Hinder-locaties</t>
  </si>
  <si>
    <t>Exclusief Minder Hinder-locaties</t>
  </si>
  <si>
    <t xml:space="preserve">     Toekomstig totaal aantal parkeerplaatsen en fietsstallingen</t>
  </si>
  <si>
    <t>Gemeente</t>
  </si>
  <si>
    <t>Afhankelijk van (snel)bus/tram-bediening</t>
  </si>
  <si>
    <t>Meise Plantentuin N277</t>
  </si>
  <si>
    <t>Halle</t>
  </si>
  <si>
    <t>Affligem</t>
  </si>
  <si>
    <t>Asse</t>
  </si>
  <si>
    <t>Bertem</t>
  </si>
  <si>
    <t>Boortmeerbeek</t>
  </si>
  <si>
    <t>Dilbeek</t>
  </si>
  <si>
    <t>Grimbergen</t>
  </si>
  <si>
    <t>Haacht</t>
  </si>
  <si>
    <t>Herent</t>
  </si>
  <si>
    <t>Kampenhout</t>
  </si>
  <si>
    <t>Kraainem</t>
  </si>
  <si>
    <t>Lennik</t>
  </si>
  <si>
    <t>Londerzeel</t>
  </si>
  <si>
    <t>Pepingen</t>
  </si>
  <si>
    <t>Willebroek</t>
  </si>
  <si>
    <t>Zemst</t>
  </si>
  <si>
    <t>Kortenberg</t>
  </si>
  <si>
    <t>Ternat</t>
  </si>
  <si>
    <t>Hoeilaart</t>
  </si>
  <si>
    <t>Beersel</t>
  </si>
  <si>
    <t>Overijse</t>
  </si>
  <si>
    <t>Gooik</t>
  </si>
  <si>
    <t>Huldenberg</t>
  </si>
  <si>
    <t>Meise</t>
  </si>
  <si>
    <t>Merchtem</t>
  </si>
  <si>
    <t>Opwijk</t>
  </si>
  <si>
    <t>Roosdaal</t>
  </si>
  <si>
    <t>Sint-Pieters-Leeuw</t>
  </si>
  <si>
    <t>Sint-Genesius-Rode</t>
  </si>
  <si>
    <t>Vilvoorde</t>
  </si>
  <si>
    <t>Tervuren</t>
  </si>
  <si>
    <t>Wezembeek-Oppem</t>
  </si>
  <si>
    <t>Vilvoorde station CAT-site</t>
  </si>
  <si>
    <t>Exclusief de 500 eventueel bijkomende parkeerplaatsen te voorzien op de onverharde delen van het terrein</t>
  </si>
  <si>
    <t>Bestaand aantal parkeerplaatsen is inclusief de bestaande P+R in de Graaf de Meeusstraat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</si>
</sst>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0" fontId="3" fillId="2" borderId="15" xfId="0" applyFont="1" applyFill="1" applyBorder="1"/>
    <xf numFmtId="0" fontId="3" fillId="2" borderId="21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3" fillId="2" borderId="25" xfId="0" applyFont="1" applyFill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6" xfId="0" applyFont="1" applyFill="1" applyBorder="1"/>
    <xf numFmtId="0" fontId="0" fillId="0" borderId="22" xfId="0" applyFont="1" applyFill="1" applyBorder="1"/>
    <xf numFmtId="0" fontId="0" fillId="0" borderId="23" xfId="0" applyFont="1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tabSelected="1" topLeftCell="C1" workbookViewId="0">
      <selection activeCell="K17" sqref="K17"/>
    </sheetView>
  </sheetViews>
  <sheetFormatPr defaultRowHeight="14.4" x14ac:dyDescent="0.3"/>
  <cols>
    <col min="1" max="1" width="2" customWidth="1"/>
    <col min="2" max="2" width="43.109375" bestFit="1" customWidth="1"/>
    <col min="3" max="3" width="19.6640625" bestFit="1" customWidth="1"/>
    <col min="4" max="4" width="21.109375" bestFit="1" customWidth="1"/>
    <col min="5" max="5" width="15.5546875" style="1" customWidth="1"/>
    <col min="6" max="6" width="12.33203125" style="1" customWidth="1"/>
    <col min="7" max="7" width="14.109375" style="1" customWidth="1"/>
    <col min="8" max="8" width="12" style="1" customWidth="1"/>
    <col min="9" max="9" width="13.5546875" style="1" customWidth="1"/>
    <col min="10" max="11" width="14" style="1" customWidth="1"/>
    <col min="12" max="12" width="14.33203125" style="1" customWidth="1"/>
    <col min="14" max="14" width="18.109375" customWidth="1"/>
  </cols>
  <sheetData>
    <row r="1" spans="2:14" s="2" customFormat="1" ht="43.8" thickBot="1" x14ac:dyDescent="0.35">
      <c r="B1" s="28" t="s">
        <v>67</v>
      </c>
      <c r="C1" s="30" t="s">
        <v>75</v>
      </c>
      <c r="D1" s="30" t="s">
        <v>58</v>
      </c>
      <c r="E1" s="29" t="s">
        <v>76</v>
      </c>
      <c r="F1" s="31" t="s">
        <v>71</v>
      </c>
      <c r="G1" s="32" t="s">
        <v>68</v>
      </c>
      <c r="H1" s="33" t="s">
        <v>69</v>
      </c>
      <c r="I1" s="31" t="s">
        <v>70</v>
      </c>
      <c r="J1" s="32" t="s">
        <v>55</v>
      </c>
      <c r="K1" s="33" t="s">
        <v>56</v>
      </c>
      <c r="L1" s="31" t="s">
        <v>57</v>
      </c>
    </row>
    <row r="2" spans="2:14" x14ac:dyDescent="0.3">
      <c r="B2" s="23" t="s">
        <v>0</v>
      </c>
      <c r="C2" s="35" t="s">
        <v>79</v>
      </c>
      <c r="D2" s="24" t="s">
        <v>66</v>
      </c>
      <c r="E2" s="34" t="s">
        <v>60</v>
      </c>
      <c r="F2" s="25" t="s">
        <v>62</v>
      </c>
      <c r="G2" s="26">
        <v>100</v>
      </c>
      <c r="H2" s="27">
        <v>100</v>
      </c>
      <c r="I2" s="25">
        <f>G2+H2</f>
        <v>200</v>
      </c>
      <c r="J2" s="26">
        <v>6</v>
      </c>
      <c r="K2" s="27">
        <f>L2-J2</f>
        <v>194</v>
      </c>
      <c r="L2" s="25">
        <f>I2</f>
        <v>200</v>
      </c>
    </row>
    <row r="3" spans="2:14" x14ac:dyDescent="0.3">
      <c r="B3" s="13" t="s">
        <v>1</v>
      </c>
      <c r="C3" s="36" t="s">
        <v>80</v>
      </c>
      <c r="D3" s="21" t="s">
        <v>59</v>
      </c>
      <c r="E3" s="34" t="s">
        <v>62</v>
      </c>
      <c r="F3" s="6" t="s">
        <v>60</v>
      </c>
      <c r="G3" s="5">
        <v>209</v>
      </c>
      <c r="H3" s="4">
        <f>221+10</f>
        <v>231</v>
      </c>
      <c r="I3" s="6">
        <f>G3+H3</f>
        <v>440</v>
      </c>
      <c r="J3" s="5">
        <v>188</v>
      </c>
      <c r="K3" s="4">
        <f>L3-J3</f>
        <v>252</v>
      </c>
      <c r="L3" s="6">
        <f>I3</f>
        <v>440</v>
      </c>
    </row>
    <row r="4" spans="2:14" x14ac:dyDescent="0.3">
      <c r="B4" s="13" t="s">
        <v>2</v>
      </c>
      <c r="C4" s="36" t="s">
        <v>80</v>
      </c>
      <c r="D4" s="21" t="s">
        <v>66</v>
      </c>
      <c r="E4" s="34" t="s">
        <v>62</v>
      </c>
      <c r="F4" s="6" t="s">
        <v>62</v>
      </c>
      <c r="G4" s="5">
        <v>0</v>
      </c>
      <c r="H4" s="4">
        <v>150</v>
      </c>
      <c r="I4" s="6">
        <f>G4+H4</f>
        <v>150</v>
      </c>
      <c r="J4" s="5">
        <v>0</v>
      </c>
      <c r="K4" s="4">
        <f>H4</f>
        <v>150</v>
      </c>
      <c r="L4" s="6">
        <f>I4</f>
        <v>150</v>
      </c>
    </row>
    <row r="5" spans="2:14" x14ac:dyDescent="0.3">
      <c r="B5" s="13" t="s">
        <v>3</v>
      </c>
      <c r="C5" s="36" t="s">
        <v>91</v>
      </c>
      <c r="D5" s="21" t="s">
        <v>64</v>
      </c>
      <c r="E5" s="34" t="s">
        <v>62</v>
      </c>
      <c r="F5" s="6" t="s">
        <v>62</v>
      </c>
      <c r="G5" s="5">
        <v>0</v>
      </c>
      <c r="H5" s="4">
        <v>0</v>
      </c>
      <c r="I5" s="6">
        <v>0</v>
      </c>
      <c r="J5" s="5">
        <v>0</v>
      </c>
      <c r="K5" s="4">
        <v>0</v>
      </c>
      <c r="L5" s="6">
        <v>0</v>
      </c>
    </row>
    <row r="6" spans="2:14" x14ac:dyDescent="0.3">
      <c r="B6" s="13" t="s">
        <v>4</v>
      </c>
      <c r="C6" s="36" t="s">
        <v>81</v>
      </c>
      <c r="D6" s="21" t="s">
        <v>59</v>
      </c>
      <c r="E6" s="34" t="s">
        <v>62</v>
      </c>
      <c r="F6" s="6" t="s">
        <v>62</v>
      </c>
      <c r="G6" s="5">
        <v>36</v>
      </c>
      <c r="H6" s="4">
        <f>I6-G6</f>
        <v>94</v>
      </c>
      <c r="I6" s="6">
        <v>130</v>
      </c>
      <c r="J6" s="5">
        <v>16</v>
      </c>
      <c r="K6" s="4">
        <f>L6-J6</f>
        <v>114</v>
      </c>
      <c r="L6" s="6">
        <f>I6</f>
        <v>130</v>
      </c>
    </row>
    <row r="7" spans="2:14" x14ac:dyDescent="0.3">
      <c r="B7" s="13" t="s">
        <v>5</v>
      </c>
      <c r="C7" s="36" t="s">
        <v>82</v>
      </c>
      <c r="D7" s="21" t="s">
        <v>66</v>
      </c>
      <c r="E7" s="34" t="s">
        <v>62</v>
      </c>
      <c r="F7" s="6" t="s">
        <v>62</v>
      </c>
      <c r="G7" s="5">
        <v>119</v>
      </c>
      <c r="H7" s="4">
        <v>30</v>
      </c>
      <c r="I7" s="6">
        <f t="shared" ref="I7:I12" si="0">G7+H7</f>
        <v>149</v>
      </c>
      <c r="J7" s="5">
        <v>174</v>
      </c>
      <c r="K7" s="4">
        <v>30</v>
      </c>
      <c r="L7" s="6">
        <f t="shared" ref="L7:L12" si="1">J7+K7</f>
        <v>204</v>
      </c>
    </row>
    <row r="8" spans="2:14" x14ac:dyDescent="0.3">
      <c r="B8" s="13" t="s">
        <v>6</v>
      </c>
      <c r="C8" s="36" t="s">
        <v>92</v>
      </c>
      <c r="D8" s="21" t="s">
        <v>63</v>
      </c>
      <c r="E8" s="34" t="s">
        <v>60</v>
      </c>
      <c r="F8" s="6" t="s">
        <v>62</v>
      </c>
      <c r="G8" s="5">
        <v>0</v>
      </c>
      <c r="H8" s="4">
        <v>1000</v>
      </c>
      <c r="I8" s="6">
        <f t="shared" si="0"/>
        <v>1000</v>
      </c>
      <c r="J8" s="5">
        <v>0</v>
      </c>
      <c r="K8" s="4">
        <v>900</v>
      </c>
      <c r="L8" s="6">
        <f t="shared" si="1"/>
        <v>900</v>
      </c>
    </row>
    <row r="9" spans="2:14" x14ac:dyDescent="0.3">
      <c r="B9" s="13" t="s">
        <v>7</v>
      </c>
      <c r="C9" s="36" t="s">
        <v>83</v>
      </c>
      <c r="D9" s="21" t="s">
        <v>66</v>
      </c>
      <c r="E9" s="34" t="s">
        <v>62</v>
      </c>
      <c r="F9" s="6" t="s">
        <v>62</v>
      </c>
      <c r="G9" s="5">
        <v>74</v>
      </c>
      <c r="H9" s="4">
        <v>100</v>
      </c>
      <c r="I9" s="6">
        <f t="shared" si="0"/>
        <v>174</v>
      </c>
      <c r="J9" s="5">
        <v>112</v>
      </c>
      <c r="K9" s="4">
        <v>100</v>
      </c>
      <c r="L9" s="6">
        <f t="shared" si="1"/>
        <v>212</v>
      </c>
    </row>
    <row r="10" spans="2:14" x14ac:dyDescent="0.3">
      <c r="B10" s="13" t="s">
        <v>8</v>
      </c>
      <c r="C10" s="36" t="s">
        <v>89</v>
      </c>
      <c r="D10" s="21" t="s">
        <v>64</v>
      </c>
      <c r="E10" s="34" t="s">
        <v>62</v>
      </c>
      <c r="F10" s="6" t="s">
        <v>62</v>
      </c>
      <c r="G10" s="5">
        <v>25</v>
      </c>
      <c r="H10" s="4">
        <v>0</v>
      </c>
      <c r="I10" s="6">
        <f t="shared" si="0"/>
        <v>25</v>
      </c>
      <c r="J10" s="5">
        <v>35</v>
      </c>
      <c r="K10" s="4">
        <v>0</v>
      </c>
      <c r="L10" s="6">
        <f t="shared" si="1"/>
        <v>35</v>
      </c>
    </row>
    <row r="11" spans="2:14" x14ac:dyDescent="0.3">
      <c r="B11" s="13" t="s">
        <v>9</v>
      </c>
      <c r="C11" s="36" t="s">
        <v>93</v>
      </c>
      <c r="D11" s="21" t="s">
        <v>66</v>
      </c>
      <c r="E11" s="34" t="s">
        <v>62</v>
      </c>
      <c r="F11" s="6" t="s">
        <v>62</v>
      </c>
      <c r="G11" s="5">
        <v>254</v>
      </c>
      <c r="H11" s="4">
        <v>10</v>
      </c>
      <c r="I11" s="6">
        <f t="shared" si="0"/>
        <v>264</v>
      </c>
      <c r="J11" s="5">
        <v>284</v>
      </c>
      <c r="K11" s="4">
        <v>10</v>
      </c>
      <c r="L11" s="6">
        <f t="shared" si="1"/>
        <v>294</v>
      </c>
    </row>
    <row r="12" spans="2:14" x14ac:dyDescent="0.3">
      <c r="B12" s="13" t="s">
        <v>10</v>
      </c>
      <c r="C12" s="36" t="s">
        <v>94</v>
      </c>
      <c r="D12" s="21" t="s">
        <v>59</v>
      </c>
      <c r="E12" s="34" t="s">
        <v>62</v>
      </c>
      <c r="F12" s="6" t="s">
        <v>62</v>
      </c>
      <c r="G12" s="5">
        <v>35</v>
      </c>
      <c r="H12" s="4">
        <v>82</v>
      </c>
      <c r="I12" s="6">
        <f t="shared" si="0"/>
        <v>117</v>
      </c>
      <c r="J12" s="5">
        <v>56</v>
      </c>
      <c r="K12" s="4">
        <v>82</v>
      </c>
      <c r="L12" s="6">
        <f t="shared" si="1"/>
        <v>138</v>
      </c>
    </row>
    <row r="13" spans="2:14" x14ac:dyDescent="0.3">
      <c r="B13" s="13" t="s">
        <v>11</v>
      </c>
      <c r="C13" s="36" t="s">
        <v>95</v>
      </c>
      <c r="D13" s="21" t="s">
        <v>59</v>
      </c>
      <c r="E13" s="34" t="s">
        <v>62</v>
      </c>
      <c r="F13" s="6" t="s">
        <v>60</v>
      </c>
      <c r="G13" s="5">
        <v>100</v>
      </c>
      <c r="H13" s="4">
        <f>I13-G13</f>
        <v>116</v>
      </c>
      <c r="I13" s="6">
        <v>216</v>
      </c>
      <c r="J13" s="5">
        <v>56</v>
      </c>
      <c r="K13" s="4">
        <f>L13-J13</f>
        <v>210</v>
      </c>
      <c r="L13" s="6">
        <v>266</v>
      </c>
    </row>
    <row r="14" spans="2:14" x14ac:dyDescent="0.3">
      <c r="B14" s="13" t="s">
        <v>12</v>
      </c>
      <c r="C14" s="36" t="s">
        <v>84</v>
      </c>
      <c r="D14" s="21" t="s">
        <v>64</v>
      </c>
      <c r="E14" s="34" t="s">
        <v>62</v>
      </c>
      <c r="F14" s="6" t="s">
        <v>62</v>
      </c>
      <c r="G14" s="5">
        <v>0</v>
      </c>
      <c r="H14" s="4">
        <v>0</v>
      </c>
      <c r="I14" s="6">
        <v>0</v>
      </c>
      <c r="J14" s="5">
        <v>0</v>
      </c>
      <c r="K14" s="4">
        <v>0</v>
      </c>
      <c r="L14" s="6">
        <v>0</v>
      </c>
    </row>
    <row r="15" spans="2:14" x14ac:dyDescent="0.3">
      <c r="B15" s="13" t="s">
        <v>13</v>
      </c>
      <c r="C15" s="36" t="s">
        <v>96</v>
      </c>
      <c r="D15" s="21" t="s">
        <v>66</v>
      </c>
      <c r="E15" s="34" t="s">
        <v>62</v>
      </c>
      <c r="F15" s="6" t="s">
        <v>62</v>
      </c>
      <c r="G15" s="5">
        <v>75</v>
      </c>
      <c r="H15" s="4">
        <v>191</v>
      </c>
      <c r="I15" s="6">
        <f>G15+H15</f>
        <v>266</v>
      </c>
      <c r="J15" s="5">
        <v>24</v>
      </c>
      <c r="K15" s="4">
        <v>175</v>
      </c>
      <c r="L15" s="6">
        <f>J15+K15</f>
        <v>199</v>
      </c>
    </row>
    <row r="16" spans="2:14" ht="102" customHeight="1" x14ac:dyDescent="0.3">
      <c r="B16" s="13" t="s">
        <v>14</v>
      </c>
      <c r="C16" s="36" t="s">
        <v>83</v>
      </c>
      <c r="D16" s="21" t="s">
        <v>61</v>
      </c>
      <c r="E16" s="34" t="s">
        <v>60</v>
      </c>
      <c r="F16" s="6" t="s">
        <v>60</v>
      </c>
      <c r="G16" s="5">
        <v>0</v>
      </c>
      <c r="H16" s="4">
        <v>2000</v>
      </c>
      <c r="I16" s="6">
        <f>G16+H16</f>
        <v>2000</v>
      </c>
      <c r="J16" s="5">
        <v>0</v>
      </c>
      <c r="K16" s="4">
        <v>0</v>
      </c>
      <c r="L16" s="6">
        <v>0</v>
      </c>
      <c r="N16" s="52" t="s">
        <v>111</v>
      </c>
    </row>
    <row r="17" spans="2:14" x14ac:dyDescent="0.3">
      <c r="B17" s="13" t="s">
        <v>15</v>
      </c>
      <c r="C17" s="36" t="s">
        <v>83</v>
      </c>
      <c r="D17" s="21" t="s">
        <v>59</v>
      </c>
      <c r="E17" s="34" t="s">
        <v>62</v>
      </c>
      <c r="F17" s="6" t="s">
        <v>62</v>
      </c>
      <c r="G17" s="5">
        <v>63</v>
      </c>
      <c r="H17" s="4">
        <v>200</v>
      </c>
      <c r="I17" s="6">
        <f>G17+H17</f>
        <v>263</v>
      </c>
      <c r="J17" s="5">
        <v>40</v>
      </c>
      <c r="K17" s="4">
        <f>L17-J17</f>
        <v>223</v>
      </c>
      <c r="L17" s="6">
        <f>I17</f>
        <v>263</v>
      </c>
    </row>
    <row r="18" spans="2:14" x14ac:dyDescent="0.3">
      <c r="B18" s="13" t="s">
        <v>16</v>
      </c>
      <c r="C18" s="36" t="s">
        <v>85</v>
      </c>
      <c r="D18" s="21" t="s">
        <v>66</v>
      </c>
      <c r="E18" s="34" t="s">
        <v>62</v>
      </c>
      <c r="F18" s="6" t="s">
        <v>62</v>
      </c>
      <c r="G18" s="5">
        <v>195</v>
      </c>
      <c r="H18" s="4">
        <v>100</v>
      </c>
      <c r="I18" s="6">
        <f>G18+H18</f>
        <v>295</v>
      </c>
      <c r="J18" s="5">
        <v>380</v>
      </c>
      <c r="K18" s="4">
        <f>L18-J18</f>
        <v>220</v>
      </c>
      <c r="L18" s="6">
        <v>600</v>
      </c>
    </row>
    <row r="19" spans="2:14" x14ac:dyDescent="0.3">
      <c r="B19" s="13" t="s">
        <v>17</v>
      </c>
      <c r="C19" s="36" t="s">
        <v>78</v>
      </c>
      <c r="D19" s="21" t="s">
        <v>66</v>
      </c>
      <c r="E19" s="34" t="s">
        <v>60</v>
      </c>
      <c r="F19" s="6" t="s">
        <v>62</v>
      </c>
      <c r="G19" s="5">
        <v>12</v>
      </c>
      <c r="H19" s="4">
        <f>I19-G19</f>
        <v>226</v>
      </c>
      <c r="I19" s="6">
        <v>238</v>
      </c>
      <c r="J19" s="5">
        <v>0</v>
      </c>
      <c r="K19" s="4">
        <f>L19-J19</f>
        <v>238</v>
      </c>
      <c r="L19" s="6">
        <f>I19</f>
        <v>238</v>
      </c>
    </row>
    <row r="20" spans="2:14" x14ac:dyDescent="0.3">
      <c r="B20" s="13" t="s">
        <v>18</v>
      </c>
      <c r="C20" s="36" t="s">
        <v>78</v>
      </c>
      <c r="D20" s="21" t="s">
        <v>64</v>
      </c>
      <c r="E20" s="34" t="s">
        <v>62</v>
      </c>
      <c r="F20" s="6" t="s">
        <v>62</v>
      </c>
      <c r="G20" s="5">
        <v>570</v>
      </c>
      <c r="H20" s="4">
        <v>0</v>
      </c>
      <c r="I20" s="6">
        <f>G20+H20</f>
        <v>570</v>
      </c>
      <c r="J20" s="5">
        <v>334</v>
      </c>
      <c r="K20" s="4">
        <v>0</v>
      </c>
      <c r="L20" s="6">
        <f>J20+K20</f>
        <v>334</v>
      </c>
    </row>
    <row r="21" spans="2:14" x14ac:dyDescent="0.3">
      <c r="B21" s="13" t="s">
        <v>19</v>
      </c>
      <c r="C21" s="36" t="s">
        <v>86</v>
      </c>
      <c r="D21" s="21" t="s">
        <v>61</v>
      </c>
      <c r="E21" s="34" t="s">
        <v>62</v>
      </c>
      <c r="F21" s="6" t="s">
        <v>62</v>
      </c>
      <c r="G21" s="5">
        <v>12</v>
      </c>
      <c r="H21" s="4">
        <v>50</v>
      </c>
      <c r="I21" s="6">
        <f>G21+H21</f>
        <v>62</v>
      </c>
      <c r="J21" s="5">
        <v>0</v>
      </c>
      <c r="K21" s="4">
        <f>L21-J21</f>
        <v>62</v>
      </c>
      <c r="L21" s="6">
        <f>I21</f>
        <v>62</v>
      </c>
    </row>
    <row r="22" spans="2:14" x14ac:dyDescent="0.3">
      <c r="B22" s="13" t="s">
        <v>20</v>
      </c>
      <c r="C22" s="36" t="s">
        <v>86</v>
      </c>
      <c r="D22" s="21" t="s">
        <v>66</v>
      </c>
      <c r="E22" s="34" t="s">
        <v>62</v>
      </c>
      <c r="F22" s="6" t="s">
        <v>62</v>
      </c>
      <c r="G22" s="5">
        <v>226</v>
      </c>
      <c r="H22" s="4">
        <v>100</v>
      </c>
      <c r="I22" s="6">
        <f>G22+H22</f>
        <v>326</v>
      </c>
      <c r="J22" s="5">
        <v>168</v>
      </c>
      <c r="K22" s="4">
        <f>L22-J22</f>
        <v>158</v>
      </c>
      <c r="L22" s="6">
        <f>I22</f>
        <v>326</v>
      </c>
    </row>
    <row r="23" spans="2:14" x14ac:dyDescent="0.3">
      <c r="B23" s="13" t="s">
        <v>21</v>
      </c>
      <c r="C23" s="36" t="s">
        <v>86</v>
      </c>
      <c r="D23" s="21" t="s">
        <v>64</v>
      </c>
      <c r="E23" s="34" t="s">
        <v>62</v>
      </c>
      <c r="F23" s="6" t="s">
        <v>62</v>
      </c>
      <c r="G23" s="5">
        <v>0</v>
      </c>
      <c r="H23" s="4">
        <v>0</v>
      </c>
      <c r="I23" s="6">
        <v>0</v>
      </c>
      <c r="J23" s="5">
        <v>0</v>
      </c>
      <c r="K23" s="4">
        <v>0</v>
      </c>
      <c r="L23" s="6">
        <v>0</v>
      </c>
    </row>
    <row r="24" spans="2:14" x14ac:dyDescent="0.3">
      <c r="B24" s="13" t="s">
        <v>22</v>
      </c>
      <c r="C24" s="36" t="s">
        <v>93</v>
      </c>
      <c r="D24" s="21" t="s">
        <v>64</v>
      </c>
      <c r="E24" s="34" t="s">
        <v>62</v>
      </c>
      <c r="F24" s="6" t="s">
        <v>62</v>
      </c>
      <c r="G24" s="5">
        <v>31</v>
      </c>
      <c r="H24" s="4">
        <v>0</v>
      </c>
      <c r="I24" s="6">
        <f>G24</f>
        <v>31</v>
      </c>
      <c r="J24" s="5">
        <v>50</v>
      </c>
      <c r="K24" s="4">
        <v>0</v>
      </c>
      <c r="L24" s="6">
        <f>J24</f>
        <v>50</v>
      </c>
    </row>
    <row r="25" spans="2:14" x14ac:dyDescent="0.3">
      <c r="B25" s="13" t="s">
        <v>23</v>
      </c>
      <c r="C25" s="36" t="s">
        <v>97</v>
      </c>
      <c r="D25" s="21" t="s">
        <v>66</v>
      </c>
      <c r="E25" s="34" t="s">
        <v>60</v>
      </c>
      <c r="F25" s="6" t="s">
        <v>62</v>
      </c>
      <c r="G25" s="7">
        <v>389</v>
      </c>
      <c r="H25" s="4">
        <v>0</v>
      </c>
      <c r="I25" s="6">
        <f>G25</f>
        <v>389</v>
      </c>
      <c r="J25" s="5">
        <v>0</v>
      </c>
      <c r="K25" s="4">
        <f>L25-J25</f>
        <v>389</v>
      </c>
      <c r="L25" s="6">
        <f>I25</f>
        <v>389</v>
      </c>
    </row>
    <row r="26" spans="2:14" ht="97.2" customHeight="1" x14ac:dyDescent="0.3">
      <c r="B26" s="13" t="s">
        <v>24</v>
      </c>
      <c r="C26" s="36" t="s">
        <v>98</v>
      </c>
      <c r="D26" s="21" t="s">
        <v>66</v>
      </c>
      <c r="E26" s="34" t="s">
        <v>62</v>
      </c>
      <c r="F26" s="6" t="s">
        <v>62</v>
      </c>
      <c r="G26" s="5">
        <f>45+92</f>
        <v>137</v>
      </c>
      <c r="H26" s="4">
        <v>40</v>
      </c>
      <c r="I26" s="6">
        <f t="shared" ref="I26:I31" si="2">G26+H26</f>
        <v>177</v>
      </c>
      <c r="J26" s="5">
        <v>0</v>
      </c>
      <c r="K26" s="4">
        <f>L26-J26</f>
        <v>177</v>
      </c>
      <c r="L26" s="6">
        <f>I26</f>
        <v>177</v>
      </c>
      <c r="N26" s="52" t="s">
        <v>112</v>
      </c>
    </row>
    <row r="27" spans="2:14" x14ac:dyDescent="0.3">
      <c r="B27" s="13" t="s">
        <v>25</v>
      </c>
      <c r="C27" s="36" t="s">
        <v>87</v>
      </c>
      <c r="D27" s="21" t="s">
        <v>59</v>
      </c>
      <c r="E27" s="34" t="s">
        <v>62</v>
      </c>
      <c r="F27" s="6" t="s">
        <v>60</v>
      </c>
      <c r="G27" s="5">
        <v>0</v>
      </c>
      <c r="H27" s="4">
        <v>128</v>
      </c>
      <c r="I27" s="6">
        <f t="shared" si="2"/>
        <v>128</v>
      </c>
      <c r="J27" s="5">
        <v>16</v>
      </c>
      <c r="K27" s="4">
        <f>L27-J27</f>
        <v>112</v>
      </c>
      <c r="L27" s="6">
        <f>I27</f>
        <v>128</v>
      </c>
    </row>
    <row r="28" spans="2:14" x14ac:dyDescent="0.3">
      <c r="B28" s="13" t="s">
        <v>26</v>
      </c>
      <c r="C28" s="36" t="s">
        <v>87</v>
      </c>
      <c r="D28" s="21" t="s">
        <v>66</v>
      </c>
      <c r="E28" s="34" t="s">
        <v>62</v>
      </c>
      <c r="F28" s="6" t="s">
        <v>62</v>
      </c>
      <c r="G28" s="5">
        <v>41</v>
      </c>
      <c r="H28" s="4">
        <v>200</v>
      </c>
      <c r="I28" s="6">
        <f t="shared" si="2"/>
        <v>241</v>
      </c>
      <c r="J28" s="5">
        <v>48</v>
      </c>
      <c r="K28" s="4">
        <v>50</v>
      </c>
      <c r="L28" s="6">
        <f>J28+K28</f>
        <v>98</v>
      </c>
    </row>
    <row r="29" spans="2:14" x14ac:dyDescent="0.3">
      <c r="B29" s="13" t="s">
        <v>27</v>
      </c>
      <c r="C29" s="36" t="s">
        <v>88</v>
      </c>
      <c r="D29" s="21" t="s">
        <v>59</v>
      </c>
      <c r="E29" s="34" t="s">
        <v>62</v>
      </c>
      <c r="F29" s="6" t="s">
        <v>62</v>
      </c>
      <c r="G29" s="5">
        <v>13</v>
      </c>
      <c r="H29" s="4">
        <v>41</v>
      </c>
      <c r="I29" s="6">
        <f t="shared" si="2"/>
        <v>54</v>
      </c>
      <c r="J29" s="5">
        <v>0</v>
      </c>
      <c r="K29" s="4">
        <f>I29</f>
        <v>54</v>
      </c>
      <c r="L29" s="6">
        <f>I29</f>
        <v>54</v>
      </c>
    </row>
    <row r="30" spans="2:14" x14ac:dyDescent="0.3">
      <c r="B30" s="13" t="s">
        <v>28</v>
      </c>
      <c r="C30" s="36" t="s">
        <v>88</v>
      </c>
      <c r="D30" s="21" t="s">
        <v>66</v>
      </c>
      <c r="E30" s="34" t="s">
        <v>62</v>
      </c>
      <c r="F30" s="6" t="s">
        <v>62</v>
      </c>
      <c r="G30" s="5">
        <v>0</v>
      </c>
      <c r="H30" s="4">
        <v>250</v>
      </c>
      <c r="I30" s="6">
        <f t="shared" si="2"/>
        <v>250</v>
      </c>
      <c r="J30" s="5">
        <v>0</v>
      </c>
      <c r="K30" s="4">
        <f>H30</f>
        <v>250</v>
      </c>
      <c r="L30" s="6">
        <f>I30</f>
        <v>250</v>
      </c>
    </row>
    <row r="31" spans="2:14" x14ac:dyDescent="0.3">
      <c r="B31" s="13" t="s">
        <v>29</v>
      </c>
      <c r="C31" s="36" t="s">
        <v>99</v>
      </c>
      <c r="D31" s="21" t="s">
        <v>66</v>
      </c>
      <c r="E31" s="34" t="s">
        <v>62</v>
      </c>
      <c r="F31" s="6" t="s">
        <v>62</v>
      </c>
      <c r="G31" s="5">
        <v>0</v>
      </c>
      <c r="H31" s="4">
        <v>50</v>
      </c>
      <c r="I31" s="6">
        <f t="shared" si="2"/>
        <v>50</v>
      </c>
      <c r="J31" s="5">
        <v>14</v>
      </c>
      <c r="K31" s="4">
        <f>L31-J31</f>
        <v>36</v>
      </c>
      <c r="L31" s="6">
        <f>I31</f>
        <v>50</v>
      </c>
    </row>
    <row r="32" spans="2:14" ht="15" customHeight="1" x14ac:dyDescent="0.3">
      <c r="B32" s="13" t="s">
        <v>30</v>
      </c>
      <c r="C32" s="36" t="s">
        <v>89</v>
      </c>
      <c r="D32" s="21" t="s">
        <v>64</v>
      </c>
      <c r="E32" s="34" t="s">
        <v>62</v>
      </c>
      <c r="F32" s="6" t="s">
        <v>62</v>
      </c>
      <c r="G32" s="7">
        <f>36+25</f>
        <v>61</v>
      </c>
      <c r="H32" s="4">
        <v>0</v>
      </c>
      <c r="I32" s="6">
        <v>0</v>
      </c>
      <c r="J32" s="5">
        <v>0</v>
      </c>
      <c r="K32" s="4">
        <v>0</v>
      </c>
      <c r="L32" s="6">
        <v>0</v>
      </c>
    </row>
    <row r="33" spans="2:12" x14ac:dyDescent="0.3">
      <c r="B33" s="13" t="s">
        <v>31</v>
      </c>
      <c r="C33" s="36" t="s">
        <v>90</v>
      </c>
      <c r="D33" s="21" t="s">
        <v>63</v>
      </c>
      <c r="E33" s="34" t="s">
        <v>60</v>
      </c>
      <c r="F33" s="6" t="s">
        <v>62</v>
      </c>
      <c r="G33" s="5">
        <v>0</v>
      </c>
      <c r="H33" s="4">
        <v>375</v>
      </c>
      <c r="I33" s="6">
        <f>G33+H33</f>
        <v>375</v>
      </c>
      <c r="J33" s="5">
        <v>0</v>
      </c>
      <c r="K33" s="4">
        <v>420</v>
      </c>
      <c r="L33" s="6">
        <f>J33+K33</f>
        <v>420</v>
      </c>
    </row>
    <row r="34" spans="2:12" x14ac:dyDescent="0.3">
      <c r="B34" s="13" t="s">
        <v>32</v>
      </c>
      <c r="C34" s="36" t="s">
        <v>100</v>
      </c>
      <c r="D34" s="21" t="s">
        <v>66</v>
      </c>
      <c r="E34" s="34" t="s">
        <v>62</v>
      </c>
      <c r="F34" s="6" t="s">
        <v>62</v>
      </c>
      <c r="G34" s="5">
        <v>0</v>
      </c>
      <c r="H34" s="4">
        <v>40</v>
      </c>
      <c r="I34" s="6">
        <f>G34+H34</f>
        <v>40</v>
      </c>
      <c r="J34" s="5">
        <v>0</v>
      </c>
      <c r="K34" s="4">
        <f>H34</f>
        <v>40</v>
      </c>
      <c r="L34" s="6">
        <f>J34+K34</f>
        <v>40</v>
      </c>
    </row>
    <row r="35" spans="2:12" x14ac:dyDescent="0.3">
      <c r="B35" s="13" t="s">
        <v>33</v>
      </c>
      <c r="C35" s="36" t="s">
        <v>97</v>
      </c>
      <c r="D35" s="21" t="s">
        <v>59</v>
      </c>
      <c r="E35" s="34" t="s">
        <v>62</v>
      </c>
      <c r="F35" s="6" t="s">
        <v>60</v>
      </c>
      <c r="G35" s="5">
        <v>0</v>
      </c>
      <c r="H35" s="4">
        <v>250</v>
      </c>
      <c r="I35" s="6">
        <f>G35+H35</f>
        <v>250</v>
      </c>
      <c r="J35" s="5">
        <v>26</v>
      </c>
      <c r="K35" s="4">
        <f>L35-J35</f>
        <v>224</v>
      </c>
      <c r="L35" s="6">
        <f>I35</f>
        <v>250</v>
      </c>
    </row>
    <row r="36" spans="2:12" x14ac:dyDescent="0.3">
      <c r="B36" s="13" t="s">
        <v>65</v>
      </c>
      <c r="C36" s="36" t="s">
        <v>97</v>
      </c>
      <c r="D36" s="21" t="s">
        <v>64</v>
      </c>
      <c r="E36" s="34" t="s">
        <v>62</v>
      </c>
      <c r="F36" s="6" t="s">
        <v>62</v>
      </c>
      <c r="G36" s="5">
        <v>0</v>
      </c>
      <c r="H36" s="4">
        <v>0</v>
      </c>
      <c r="I36" s="6">
        <v>0</v>
      </c>
      <c r="J36" s="5">
        <v>0</v>
      </c>
      <c r="K36" s="4">
        <v>0</v>
      </c>
      <c r="L36" s="6">
        <v>0</v>
      </c>
    </row>
    <row r="37" spans="2:12" x14ac:dyDescent="0.3">
      <c r="B37" s="13" t="s">
        <v>34</v>
      </c>
      <c r="C37" s="36" t="s">
        <v>98</v>
      </c>
      <c r="D37" s="21" t="s">
        <v>59</v>
      </c>
      <c r="E37" s="34" t="s">
        <v>60</v>
      </c>
      <c r="F37" s="6" t="s">
        <v>60</v>
      </c>
      <c r="G37" s="5">
        <v>37</v>
      </c>
      <c r="H37" s="4">
        <f>I37-G37</f>
        <v>153</v>
      </c>
      <c r="I37" s="6">
        <v>190</v>
      </c>
      <c r="J37" s="5">
        <v>14</v>
      </c>
      <c r="K37" s="4">
        <f>L37-J37</f>
        <v>182</v>
      </c>
      <c r="L37" s="6">
        <v>196</v>
      </c>
    </row>
    <row r="38" spans="2:12" x14ac:dyDescent="0.3">
      <c r="B38" s="13" t="s">
        <v>35</v>
      </c>
      <c r="C38" s="36" t="s">
        <v>101</v>
      </c>
      <c r="D38" s="21" t="s">
        <v>64</v>
      </c>
      <c r="E38" s="34" t="s">
        <v>60</v>
      </c>
      <c r="F38" s="6" t="s">
        <v>62</v>
      </c>
      <c r="G38" s="5">
        <v>125</v>
      </c>
      <c r="H38" s="4">
        <v>0</v>
      </c>
      <c r="I38" s="6">
        <v>0</v>
      </c>
      <c r="J38" s="5">
        <v>24</v>
      </c>
      <c r="K38" s="4">
        <v>0</v>
      </c>
      <c r="L38" s="6">
        <f>J38+K38</f>
        <v>24</v>
      </c>
    </row>
    <row r="39" spans="2:12" x14ac:dyDescent="0.3">
      <c r="B39" s="13" t="s">
        <v>77</v>
      </c>
      <c r="C39" s="36" t="s">
        <v>101</v>
      </c>
      <c r="D39" s="21" t="s">
        <v>66</v>
      </c>
      <c r="E39" s="34" t="s">
        <v>60</v>
      </c>
      <c r="F39" s="6" t="s">
        <v>62</v>
      </c>
      <c r="G39" s="7">
        <v>0</v>
      </c>
      <c r="H39" s="38">
        <v>150</v>
      </c>
      <c r="I39" s="6">
        <v>150</v>
      </c>
      <c r="J39" s="7">
        <v>0</v>
      </c>
      <c r="K39" s="38">
        <v>150</v>
      </c>
      <c r="L39" s="39">
        <v>150</v>
      </c>
    </row>
    <row r="40" spans="2:12" x14ac:dyDescent="0.3">
      <c r="B40" s="13" t="s">
        <v>36</v>
      </c>
      <c r="C40" s="36" t="s">
        <v>101</v>
      </c>
      <c r="D40" s="21" t="s">
        <v>63</v>
      </c>
      <c r="E40" s="34" t="s">
        <v>60</v>
      </c>
      <c r="F40" s="6" t="s">
        <v>62</v>
      </c>
      <c r="G40" s="5">
        <v>0</v>
      </c>
      <c r="H40" s="4">
        <v>150</v>
      </c>
      <c r="I40" s="6">
        <f>H40+G40</f>
        <v>150</v>
      </c>
      <c r="J40" s="5">
        <v>0</v>
      </c>
      <c r="K40" s="4">
        <f>H40</f>
        <v>150</v>
      </c>
      <c r="L40" s="6">
        <f>J40+K40</f>
        <v>150</v>
      </c>
    </row>
    <row r="41" spans="2:12" x14ac:dyDescent="0.3">
      <c r="B41" s="13" t="s">
        <v>37</v>
      </c>
      <c r="C41" s="36" t="s">
        <v>102</v>
      </c>
      <c r="D41" s="21" t="s">
        <v>66</v>
      </c>
      <c r="E41" s="34" t="s">
        <v>60</v>
      </c>
      <c r="F41" s="6" t="s">
        <v>62</v>
      </c>
      <c r="G41" s="7">
        <v>103</v>
      </c>
      <c r="H41" s="4">
        <v>0</v>
      </c>
      <c r="I41" s="6">
        <f>G41+H41</f>
        <v>103</v>
      </c>
      <c r="J41" s="5">
        <v>2</v>
      </c>
      <c r="K41" s="4">
        <f>L41-J41</f>
        <v>101</v>
      </c>
      <c r="L41" s="6">
        <f>I41</f>
        <v>103</v>
      </c>
    </row>
    <row r="42" spans="2:12" x14ac:dyDescent="0.3">
      <c r="B42" s="13" t="s">
        <v>38</v>
      </c>
      <c r="C42" s="36" t="s">
        <v>102</v>
      </c>
      <c r="D42" s="21" t="s">
        <v>66</v>
      </c>
      <c r="E42" s="34" t="s">
        <v>62</v>
      </c>
      <c r="F42" s="6" t="s">
        <v>62</v>
      </c>
      <c r="G42" s="5">
        <v>172</v>
      </c>
      <c r="H42" s="4">
        <v>100</v>
      </c>
      <c r="I42" s="6">
        <f>G42+H42</f>
        <v>272</v>
      </c>
      <c r="J42" s="5">
        <v>188</v>
      </c>
      <c r="K42" s="4">
        <f>L42-J42</f>
        <v>84</v>
      </c>
      <c r="L42" s="6">
        <f>I42</f>
        <v>272</v>
      </c>
    </row>
    <row r="43" spans="2:12" x14ac:dyDescent="0.3">
      <c r="B43" s="13" t="s">
        <v>39</v>
      </c>
      <c r="C43" s="36" t="s">
        <v>103</v>
      </c>
      <c r="D43" s="21" t="s">
        <v>66</v>
      </c>
      <c r="E43" s="34" t="s">
        <v>62</v>
      </c>
      <c r="F43" s="6" t="s">
        <v>62</v>
      </c>
      <c r="G43" s="5">
        <v>300</v>
      </c>
      <c r="H43" s="4">
        <v>160</v>
      </c>
      <c r="I43" s="6">
        <f>G43+H43</f>
        <v>460</v>
      </c>
      <c r="J43" s="5">
        <v>432</v>
      </c>
      <c r="K43" s="4">
        <f>L43-J43</f>
        <v>28</v>
      </c>
      <c r="L43" s="6">
        <f>I43</f>
        <v>460</v>
      </c>
    </row>
    <row r="44" spans="2:12" x14ac:dyDescent="0.3">
      <c r="B44" s="13" t="s">
        <v>40</v>
      </c>
      <c r="C44" s="36" t="s">
        <v>104</v>
      </c>
      <c r="D44" s="21" t="s">
        <v>64</v>
      </c>
      <c r="E44" s="34" t="s">
        <v>62</v>
      </c>
      <c r="F44" s="6" t="s">
        <v>62</v>
      </c>
      <c r="G44" s="5">
        <v>88</v>
      </c>
      <c r="H44" s="4">
        <v>0</v>
      </c>
      <c r="I44" s="6">
        <f>G44+H44</f>
        <v>88</v>
      </c>
      <c r="J44" s="5">
        <v>10</v>
      </c>
      <c r="K44" s="4">
        <v>0</v>
      </c>
      <c r="L44" s="6">
        <f>J44+K44</f>
        <v>10</v>
      </c>
    </row>
    <row r="45" spans="2:12" x14ac:dyDescent="0.3">
      <c r="B45" s="13" t="s">
        <v>41</v>
      </c>
      <c r="C45" s="36" t="s">
        <v>105</v>
      </c>
      <c r="D45" s="21" t="s">
        <v>59</v>
      </c>
      <c r="E45" s="34" t="s">
        <v>62</v>
      </c>
      <c r="F45" s="6" t="s">
        <v>60</v>
      </c>
      <c r="G45" s="5">
        <v>132</v>
      </c>
      <c r="H45" s="4">
        <v>240</v>
      </c>
      <c r="I45" s="6">
        <f>G45+H45</f>
        <v>372</v>
      </c>
      <c r="J45" s="5">
        <f>L45-K45</f>
        <v>62</v>
      </c>
      <c r="K45" s="4">
        <v>310</v>
      </c>
      <c r="L45" s="6">
        <f>I45</f>
        <v>372</v>
      </c>
    </row>
    <row r="46" spans="2:12" x14ac:dyDescent="0.3">
      <c r="B46" s="13" t="s">
        <v>42</v>
      </c>
      <c r="C46" s="36" t="s">
        <v>83</v>
      </c>
      <c r="D46" s="21" t="s">
        <v>64</v>
      </c>
      <c r="E46" s="34" t="s">
        <v>62</v>
      </c>
      <c r="F46" s="6" t="s">
        <v>62</v>
      </c>
      <c r="G46" s="5">
        <v>0</v>
      </c>
      <c r="H46" s="4">
        <v>0</v>
      </c>
      <c r="I46" s="6">
        <v>0</v>
      </c>
      <c r="J46" s="5">
        <v>0</v>
      </c>
      <c r="K46" s="4">
        <v>0</v>
      </c>
      <c r="L46" s="6">
        <f>I46</f>
        <v>0</v>
      </c>
    </row>
    <row r="47" spans="2:12" x14ac:dyDescent="0.3">
      <c r="B47" s="13" t="s">
        <v>43</v>
      </c>
      <c r="C47" s="36" t="s">
        <v>106</v>
      </c>
      <c r="D47" s="21" t="s">
        <v>59</v>
      </c>
      <c r="E47" s="34" t="s">
        <v>62</v>
      </c>
      <c r="F47" s="6" t="s">
        <v>62</v>
      </c>
      <c r="G47" s="5">
        <v>80</v>
      </c>
      <c r="H47" s="4">
        <v>20</v>
      </c>
      <c r="I47" s="6">
        <f>G47+H47</f>
        <v>100</v>
      </c>
      <c r="J47" s="5">
        <v>0</v>
      </c>
      <c r="K47" s="4">
        <v>80</v>
      </c>
      <c r="L47" s="6">
        <f>K47+J47</f>
        <v>80</v>
      </c>
    </row>
    <row r="48" spans="2:12" x14ac:dyDescent="0.3">
      <c r="B48" s="13" t="s">
        <v>44</v>
      </c>
      <c r="C48" s="36" t="s">
        <v>106</v>
      </c>
      <c r="D48" s="21" t="s">
        <v>66</v>
      </c>
      <c r="E48" s="34" t="s">
        <v>62</v>
      </c>
      <c r="F48" s="6" t="s">
        <v>62</v>
      </c>
      <c r="G48" s="5">
        <v>284</v>
      </c>
      <c r="H48" s="4">
        <v>166</v>
      </c>
      <c r="I48" s="6">
        <f>G48+H48</f>
        <v>450</v>
      </c>
      <c r="J48" s="5">
        <v>56</v>
      </c>
      <c r="K48" s="4">
        <f>L48-J48</f>
        <v>394</v>
      </c>
      <c r="L48" s="6">
        <f>I48</f>
        <v>450</v>
      </c>
    </row>
    <row r="49" spans="2:12" x14ac:dyDescent="0.3">
      <c r="B49" s="13" t="s">
        <v>45</v>
      </c>
      <c r="C49" s="36" t="s">
        <v>84</v>
      </c>
      <c r="D49" s="21" t="s">
        <v>63</v>
      </c>
      <c r="E49" s="34" t="s">
        <v>60</v>
      </c>
      <c r="F49" s="6" t="s">
        <v>62</v>
      </c>
      <c r="G49" s="5">
        <v>30</v>
      </c>
      <c r="H49" s="4">
        <v>60</v>
      </c>
      <c r="I49" s="6">
        <f>G49+H49</f>
        <v>90</v>
      </c>
      <c r="J49" s="5">
        <v>14</v>
      </c>
      <c r="K49" s="4">
        <f>L49-J49</f>
        <v>76</v>
      </c>
      <c r="L49" s="6">
        <f>I49</f>
        <v>90</v>
      </c>
    </row>
    <row r="50" spans="2:12" x14ac:dyDescent="0.3">
      <c r="B50" s="13" t="s">
        <v>46</v>
      </c>
      <c r="C50" s="36" t="s">
        <v>95</v>
      </c>
      <c r="D50" s="21" t="s">
        <v>66</v>
      </c>
      <c r="E50" s="34" t="s">
        <v>62</v>
      </c>
      <c r="F50" s="6" t="s">
        <v>62</v>
      </c>
      <c r="G50" s="5">
        <v>207</v>
      </c>
      <c r="H50" s="4">
        <f>I50-G50</f>
        <v>117</v>
      </c>
      <c r="I50" s="6">
        <v>324</v>
      </c>
      <c r="J50" s="5">
        <v>292</v>
      </c>
      <c r="K50" s="4">
        <f>L50-J50</f>
        <v>32</v>
      </c>
      <c r="L50" s="6">
        <f>I50</f>
        <v>324</v>
      </c>
    </row>
    <row r="51" spans="2:12" x14ac:dyDescent="0.3">
      <c r="B51" s="13" t="s">
        <v>47</v>
      </c>
      <c r="C51" s="36" t="s">
        <v>86</v>
      </c>
      <c r="D51" s="21" t="s">
        <v>64</v>
      </c>
      <c r="E51" s="34" t="s">
        <v>62</v>
      </c>
      <c r="F51" s="6" t="s">
        <v>62</v>
      </c>
      <c r="G51" s="5">
        <v>163</v>
      </c>
      <c r="H51" s="4">
        <v>0</v>
      </c>
      <c r="I51" s="6">
        <f>G51+H51</f>
        <v>163</v>
      </c>
      <c r="J51" s="5">
        <v>158</v>
      </c>
      <c r="K51" s="4">
        <v>0</v>
      </c>
      <c r="L51" s="6">
        <f>J51+K51</f>
        <v>158</v>
      </c>
    </row>
    <row r="52" spans="2:12" x14ac:dyDescent="0.3">
      <c r="B52" s="13" t="s">
        <v>48</v>
      </c>
      <c r="C52" s="36" t="s">
        <v>107</v>
      </c>
      <c r="D52" s="21" t="s">
        <v>64</v>
      </c>
      <c r="E52" s="34" t="s">
        <v>62</v>
      </c>
      <c r="F52" s="6" t="s">
        <v>62</v>
      </c>
      <c r="G52" s="5">
        <v>0</v>
      </c>
      <c r="H52" s="4">
        <v>0</v>
      </c>
      <c r="I52" s="6">
        <f>G52+H52</f>
        <v>0</v>
      </c>
      <c r="J52" s="5">
        <v>0</v>
      </c>
      <c r="K52" s="4">
        <f>H52</f>
        <v>0</v>
      </c>
      <c r="L52" s="6">
        <f>J52+K52</f>
        <v>0</v>
      </c>
    </row>
    <row r="53" spans="2:12" x14ac:dyDescent="0.3">
      <c r="B53" s="13" t="s">
        <v>49</v>
      </c>
      <c r="C53" s="36" t="s">
        <v>107</v>
      </c>
      <c r="D53" s="21" t="s">
        <v>59</v>
      </c>
      <c r="E53" s="34" t="s">
        <v>62</v>
      </c>
      <c r="F53" s="6" t="s">
        <v>60</v>
      </c>
      <c r="G53" s="5">
        <v>0</v>
      </c>
      <c r="H53" s="4">
        <v>106</v>
      </c>
      <c r="I53" s="6">
        <f>G53+H53</f>
        <v>106</v>
      </c>
      <c r="J53" s="5">
        <v>0</v>
      </c>
      <c r="K53" s="4">
        <v>126</v>
      </c>
      <c r="L53" s="6">
        <f>J53+K53</f>
        <v>126</v>
      </c>
    </row>
    <row r="54" spans="2:12" x14ac:dyDescent="0.3">
      <c r="B54" s="13" t="s">
        <v>110</v>
      </c>
      <c r="C54" s="36" t="s">
        <v>107</v>
      </c>
      <c r="D54" s="21" t="s">
        <v>61</v>
      </c>
      <c r="E54" s="34" t="s">
        <v>62</v>
      </c>
      <c r="F54" s="6" t="s">
        <v>60</v>
      </c>
      <c r="G54" s="5">
        <v>434</v>
      </c>
      <c r="H54" s="4">
        <v>498</v>
      </c>
      <c r="I54" s="6">
        <f>G54+H54</f>
        <v>932</v>
      </c>
      <c r="J54" s="5">
        <f>L54-K54</f>
        <v>502</v>
      </c>
      <c r="K54" s="4">
        <v>420</v>
      </c>
      <c r="L54" s="6">
        <v>922</v>
      </c>
    </row>
    <row r="55" spans="2:12" x14ac:dyDescent="0.3">
      <c r="B55" s="13" t="s">
        <v>50</v>
      </c>
      <c r="C55" s="36" t="s">
        <v>108</v>
      </c>
      <c r="D55" s="21" t="s">
        <v>66</v>
      </c>
      <c r="E55" s="34" t="s">
        <v>62</v>
      </c>
      <c r="F55" s="6" t="s">
        <v>62</v>
      </c>
      <c r="G55" s="5">
        <v>0</v>
      </c>
      <c r="H55" s="4">
        <v>90</v>
      </c>
      <c r="I55" s="6">
        <f>G55+H55</f>
        <v>90</v>
      </c>
      <c r="J55" s="5">
        <v>0</v>
      </c>
      <c r="K55" s="4">
        <f>H55</f>
        <v>90</v>
      </c>
      <c r="L55" s="6">
        <f>J55+K55</f>
        <v>90</v>
      </c>
    </row>
    <row r="56" spans="2:12" x14ac:dyDescent="0.3">
      <c r="B56" s="13" t="s">
        <v>51</v>
      </c>
      <c r="C56" s="36" t="s">
        <v>93</v>
      </c>
      <c r="D56" s="21" t="s">
        <v>59</v>
      </c>
      <c r="E56" s="34" t="s">
        <v>62</v>
      </c>
      <c r="F56" s="6" t="s">
        <v>60</v>
      </c>
      <c r="G56" s="5">
        <v>80</v>
      </c>
      <c r="H56" s="4">
        <f>I56-G56</f>
        <v>158</v>
      </c>
      <c r="I56" s="6">
        <v>238</v>
      </c>
      <c r="J56" s="5">
        <v>236</v>
      </c>
      <c r="K56" s="4">
        <f>L56-J56</f>
        <v>128</v>
      </c>
      <c r="L56" s="6">
        <v>364</v>
      </c>
    </row>
    <row r="57" spans="2:12" x14ac:dyDescent="0.3">
      <c r="B57" s="13" t="s">
        <v>52</v>
      </c>
      <c r="C57" s="36" t="s">
        <v>109</v>
      </c>
      <c r="D57" s="21" t="s">
        <v>64</v>
      </c>
      <c r="E57" s="34" t="s">
        <v>62</v>
      </c>
      <c r="F57" s="6" t="s">
        <v>62</v>
      </c>
      <c r="G57" s="5">
        <v>10</v>
      </c>
      <c r="H57" s="4">
        <v>0</v>
      </c>
      <c r="I57" s="6">
        <f>G57+H57</f>
        <v>10</v>
      </c>
      <c r="J57" s="5">
        <v>10</v>
      </c>
      <c r="K57" s="4">
        <v>0</v>
      </c>
      <c r="L57" s="6">
        <f>J57+K57</f>
        <v>10</v>
      </c>
    </row>
    <row r="58" spans="2:12" x14ac:dyDescent="0.3">
      <c r="B58" s="13" t="s">
        <v>53</v>
      </c>
      <c r="C58" s="36" t="s">
        <v>109</v>
      </c>
      <c r="D58" s="21" t="s">
        <v>59</v>
      </c>
      <c r="E58" s="34" t="s">
        <v>62</v>
      </c>
      <c r="F58" s="6" t="s">
        <v>62</v>
      </c>
      <c r="G58" s="5">
        <v>0</v>
      </c>
      <c r="H58" s="4">
        <v>86</v>
      </c>
      <c r="I58" s="6">
        <f>G58+H58</f>
        <v>86</v>
      </c>
      <c r="J58" s="5">
        <v>40</v>
      </c>
      <c r="K58" s="4">
        <f>L58-J58</f>
        <v>46</v>
      </c>
      <c r="L58" s="6">
        <f>I58</f>
        <v>86</v>
      </c>
    </row>
    <row r="59" spans="2:12" ht="15" thickBot="1" x14ac:dyDescent="0.35">
      <c r="B59" s="14" t="s">
        <v>54</v>
      </c>
      <c r="C59" s="37" t="s">
        <v>101</v>
      </c>
      <c r="D59" s="22" t="s">
        <v>63</v>
      </c>
      <c r="E59" s="34" t="s">
        <v>60</v>
      </c>
      <c r="F59" s="10" t="s">
        <v>62</v>
      </c>
      <c r="G59" s="8">
        <v>0</v>
      </c>
      <c r="H59" s="9">
        <v>225</v>
      </c>
      <c r="I59" s="10">
        <f>G59+H59</f>
        <v>225</v>
      </c>
      <c r="J59" s="8">
        <v>0</v>
      </c>
      <c r="K59" s="9">
        <f>L59-J59</f>
        <v>225</v>
      </c>
      <c r="L59" s="10">
        <v>225</v>
      </c>
    </row>
    <row r="60" spans="2:12" x14ac:dyDescent="0.3">
      <c r="B60" s="40" t="s">
        <v>73</v>
      </c>
      <c r="C60" s="41"/>
      <c r="D60" s="42"/>
      <c r="E60" s="43"/>
      <c r="F60" s="44"/>
      <c r="G60" s="15">
        <f>SUM(G2:G59)-G16-G54-G21</f>
        <v>4576</v>
      </c>
      <c r="H60" s="16">
        <f>SUM(H2:H59)-H16-H21-H54</f>
        <v>6085</v>
      </c>
      <c r="I60" s="16">
        <f>SUM(I2:I59)-I16-I21-I54</f>
        <v>10475</v>
      </c>
      <c r="J60" s="16">
        <f>SUM(J2:J59)-J16-J21-J54</f>
        <v>3565</v>
      </c>
      <c r="K60" s="16">
        <f>SUM(K2:K59)-K16-K21-K54</f>
        <v>7010</v>
      </c>
      <c r="L60" s="17">
        <f>SUM(L2:L59)-L16-L21-L54</f>
        <v>10575</v>
      </c>
    </row>
    <row r="61" spans="2:12" ht="15" thickBot="1" x14ac:dyDescent="0.35">
      <c r="B61" s="47" t="s">
        <v>74</v>
      </c>
      <c r="C61" s="48"/>
      <c r="D61" s="49"/>
      <c r="E61" s="50"/>
      <c r="F61" s="51"/>
      <c r="G61" s="45">
        <f>I60+L60</f>
        <v>21050</v>
      </c>
      <c r="H61" s="45"/>
      <c r="I61" s="45"/>
      <c r="J61" s="45"/>
      <c r="K61" s="45"/>
      <c r="L61" s="46"/>
    </row>
    <row r="62" spans="2:12" x14ac:dyDescent="0.3">
      <c r="B62" s="40" t="s">
        <v>72</v>
      </c>
      <c r="C62" s="41"/>
      <c r="D62" s="42"/>
      <c r="E62" s="43"/>
      <c r="F62" s="44"/>
      <c r="G62" s="18">
        <f t="shared" ref="G62:L62" si="3">SUM(G2:G59)</f>
        <v>5022</v>
      </c>
      <c r="H62" s="19">
        <f t="shared" si="3"/>
        <v>8633</v>
      </c>
      <c r="I62" s="19">
        <f>SUM(I2:I59)</f>
        <v>13469</v>
      </c>
      <c r="J62" s="19">
        <f>SUM(J2:J59)</f>
        <v>4067</v>
      </c>
      <c r="K62" s="19">
        <f t="shared" si="3"/>
        <v>7492</v>
      </c>
      <c r="L62" s="20">
        <f t="shared" si="3"/>
        <v>11559</v>
      </c>
    </row>
    <row r="63" spans="2:12" ht="15" thickBot="1" x14ac:dyDescent="0.35">
      <c r="B63" s="47" t="s">
        <v>74</v>
      </c>
      <c r="C63" s="48"/>
      <c r="D63" s="49"/>
      <c r="E63" s="50"/>
      <c r="F63" s="51"/>
      <c r="G63" s="45">
        <f>I62+L62</f>
        <v>25028</v>
      </c>
      <c r="H63" s="45"/>
      <c r="I63" s="45"/>
      <c r="J63" s="45"/>
      <c r="K63" s="45"/>
      <c r="L63" s="46"/>
    </row>
    <row r="64" spans="2:12" x14ac:dyDescent="0.3">
      <c r="B64" s="12"/>
      <c r="C64" s="12"/>
      <c r="D64" s="12"/>
      <c r="E64" s="3"/>
      <c r="F64" s="3"/>
      <c r="G64" s="11"/>
      <c r="H64" s="11"/>
      <c r="I64" s="11"/>
      <c r="J64" s="11"/>
      <c r="K64" s="11"/>
      <c r="L64" s="11"/>
    </row>
  </sheetData>
  <mergeCells count="6">
    <mergeCell ref="B60:F60"/>
    <mergeCell ref="G61:L61"/>
    <mergeCell ref="G63:L63"/>
    <mergeCell ref="B63:F63"/>
    <mergeCell ref="B62:F62"/>
    <mergeCell ref="B61:F6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ignoredErrors>
    <ignoredError sqref="L20 L28:L29 K40:L40 L44 L47 G6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DocumentSetDescription xmlns="http://schemas.microsoft.com/sharepoint/v3">Mobiliteit Vlaamse Rand  -  Nieuwe randparkings rond Brussel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Afdeling Beleid - Coördinatie PV</DisplayName>
        <AccountId>34</AccountId>
        <AccountType/>
      </UserInfo>
    </MOWGecoordineerdDoor>
    <Elementen_x0020_door_x0020_verwittigen xmlns="13bdc5d8-128c-48ce-ac69-ece3f6f394e8">
      <Url xsi:nil="true"/>
      <Description xsi:nil="true"/>
    </Elementen_x0020_door_x0020_verwittigen>
    <Vraagsteller xmlns="0d10f22a-0b98-420c-b42f-363b5690eeb4">Michel Doomst</Vraagsteller>
    <MOWDatumElementenTegen xmlns="0d10f22a-0b98-420c-b42f-363b5690eeb4" xsi:nil="true"/>
    <Betrokken_x0020_medewerkers_x0020_verwittigen_x0028_1_x0029_ xmlns="13bdc5d8-128c-48ce-ac69-ece3f6f394e8">
      <Url xsi:nil="true"/>
      <Description xsi:nil="true"/>
    </Betrokken_x0020_medewerkers_x0020_verwittigen_x0028_1_x0029_>
    <MOWDatumGecoordineerdTegen xmlns="0d10f22a-0b98-420c-b42f-363b5690eeb4">2018-05-30T22:00:00+00:00</MOWDatumGecoordineerdTegen>
    <Betrokken_x0020_medewerkers_x0020_verwittigen_x0028_1_x0029_0 xmlns="13bdc5d8-128c-48ce-ac69-ece3f6f394e8">
      <Url xsi:nil="true"/>
      <Description xsi:nil="true"/>
    </Betrokken_x0020_medewerkers_x0020_verwittigen_x0028_1_x0029_0>
    <MOWNrSV xmlns="0d10f22a-0b98-420c-b42f-363b5690eeb4">1087</MOWNrSV>
    <MOWNrVOU xmlns="0d10f22a-0b98-420c-b42f-363b5690ee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1FA4CE1AD6B4586AE2F7ABD8166D3" ma:contentTypeVersion="12" ma:contentTypeDescription="Een nieuw document maken." ma:contentTypeScope="" ma:versionID="ff6284cf00d69234eab2cc98a27032af">
  <xsd:schema xmlns:xsd="http://www.w3.org/2001/XMLSchema" xmlns:xs="http://www.w3.org/2001/XMLSchema" xmlns:p="http://schemas.microsoft.com/office/2006/metadata/properties" xmlns:ns1="http://schemas.microsoft.com/sharepoint/v3" xmlns:ns2="13bdc5d8-128c-48ce-ac69-ece3f6f394e8" xmlns:ns3="http://schemas.microsoft.com/sharepoint/v4" xmlns:ns4="0d10f22a-0b98-420c-b42f-363b5690eeb4" xmlns:ns5="bd38e375-de0a-46a8-868e-f2d23971529b" targetNamespace="http://schemas.microsoft.com/office/2006/metadata/properties" ma:root="true" ma:fieldsID="4ff86c3679434fed96a8ddf79d16e259" ns1:_="" ns2:_="" ns3:_="" ns4:_="" ns5:_="">
    <xsd:import namespace="http://schemas.microsoft.com/sharepoint/v3"/>
    <xsd:import namespace="13bdc5d8-128c-48ce-ac69-ece3f6f394e8"/>
    <xsd:import namespace="http://schemas.microsoft.com/sharepoint/v4"/>
    <xsd:import namespace="0d10f22a-0b98-420c-b42f-363b5690eeb4"/>
    <xsd:import namespace="bd38e375-de0a-46a8-868e-f2d239715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Betrokken_x0020_medewerkers_x0020_verwittigen_x0028_1_x0029_" minOccurs="0"/>
                <xsd:element ref="ns2:Elementen_x0020_door_x0020_verwittigen" minOccurs="0"/>
                <xsd:element ref="ns2:Betrokken_x0020_medewerkers_x0020_verwittigen_x0028_1_x0029_0" minOccurs="0"/>
                <xsd:element ref="ns4:Vraagsteller" minOccurs="0"/>
                <xsd:element ref="ns4:MOWElementenDoor" minOccurs="0"/>
                <xsd:element ref="ns4:MOWGecoordineerdDoor" minOccurs="0"/>
                <xsd:element ref="ns4:MOWNrSV" minOccurs="0"/>
                <xsd:element ref="ns4:MOWNrVOU" minOccurs="0"/>
                <xsd:element ref="ns4:MOWDatumVraag" minOccurs="0"/>
                <xsd:element ref="ns5:SharedWithUsers" minOccurs="0"/>
                <xsd:element ref="ns5:SharedWithDetails" minOccurs="0"/>
                <xsd:element ref="ns1:DocumentSetDescription" minOccurs="0"/>
                <xsd:element ref="ns4:MOWDatumGecoordineerdTegen" minOccurs="0"/>
                <xsd:element ref="ns4:MOWDatumElementenTe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c5d8-128c-48ce-ac69-ece3f6f39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trokken_x0020_medewerkers_x0020_verwittigen_x0028_1_x0029_" ma:index="11" nillable="true" ma:displayName="Gecoördineerd door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" ma:index="12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0" ma:index="13" nillable="true" ma:displayName="Betrokken medewerkers verwittigen" ma:internalName="Betrokken_x0020_medewerkers_x0020_verwittigen_x0028_1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format="Dropdown" ma:internalName="Vraagsteller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5" nillable="true" ma:displayName="Elementen van antwoord door" ma:list="UserInfo" ma:SearchPeopleOnly="false" ma:SharePointGroup="0" ma:internalName="MOWElementen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6" nillable="true" ma:displayName="Gecoördineerd door" ma:list="UserInfo" ma:SearchPeopleOnly="false" ma:SharePointGroup="0" ma:internalName="MOWGecoordineerd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7" nillable="true" ma:displayName="Nr SV" ma:indexed="true" ma:internalName="MOWNrSV">
      <xsd:simpleType>
        <xsd:restriction base="dms:Text">
          <xsd:maxLength value="255"/>
        </xsd:restriction>
      </xsd:simpleType>
    </xsd:element>
    <xsd:element name="MOWNrVOU" ma:index="18" nillable="true" ma:displayName="Nr VOU" ma:indexed="true" ma:internalName="MOWNrVOU">
      <xsd:simpleType>
        <xsd:restriction base="dms:Text">
          <xsd:maxLength value="255"/>
        </xsd:restriction>
      </xsd:simpleType>
    </xsd:element>
    <xsd:element name="MOWDatumVraag" ma:index="19" nillable="true" ma:displayName="Datum" ma:format="DateOnly" ma:internalName="MOWDatumVraag">
      <xsd:simpleType>
        <xsd:restriction base="dms:DateTime"/>
      </xsd:simpleType>
    </xsd:element>
    <xsd:element name="MOWDatumGecoordineerdTegen" ma:index="23" nillable="true" ma:displayName="Gecoördineerd tegen" ma:format="DateOnly" ma:internalName="MOWDatumGecoordineerdTegen">
      <xsd:simpleType>
        <xsd:restriction base="dms:DateTime"/>
      </xsd:simpleType>
    </xsd:element>
    <xsd:element name="MOWDatumElementenTegen" ma:index="24" nillable="true" ma:displayName="Elementen tegen" ma:format="DateOnly" ma:internalName="MOWDatumElementenTege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e375-de0a-46a8-868e-f2d23971529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E0E96-5D3F-42C3-8F40-6BD42892CE7A}">
  <ds:schemaRefs>
    <ds:schemaRef ds:uri="http://schemas.openxmlformats.org/package/2006/metadata/core-properties"/>
    <ds:schemaRef ds:uri="http://schemas.microsoft.com/office/2006/metadata/properties"/>
    <ds:schemaRef ds:uri="0d10f22a-0b98-420c-b42f-363b5690eeb4"/>
    <ds:schemaRef ds:uri="http://schemas.microsoft.com/office/infopath/2007/PartnerControls"/>
    <ds:schemaRef ds:uri="http://schemas.microsoft.com/sharepoint/v4"/>
    <ds:schemaRef ds:uri="http://schemas.microsoft.com/office/2006/documentManagement/types"/>
    <ds:schemaRef ds:uri="http://www.w3.org/XML/1998/namespace"/>
    <ds:schemaRef ds:uri="bd38e375-de0a-46a8-868e-f2d23971529b"/>
    <ds:schemaRef ds:uri="http://schemas.microsoft.com/sharepoint/v3"/>
    <ds:schemaRef ds:uri="http://purl.org/dc/elements/1.1/"/>
    <ds:schemaRef ds:uri="13bdc5d8-128c-48ce-ac69-ece3f6f394e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DB088B7-4202-4D42-B3B1-A9FC99147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4553D2-F68A-4191-A12A-DAA3E8FC5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bdc5d8-128c-48ce-ac69-ece3f6f394e8"/>
    <ds:schemaRef ds:uri="http://schemas.microsoft.com/sharepoint/v4"/>
    <ds:schemaRef ds:uri="0d10f22a-0b98-420c-b42f-363b5690eeb4"/>
    <ds:schemaRef ds:uri="bd38e375-de0a-46a8-868e-f2d239715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Dimitri De Backer</dc:creator>
  <cp:lastModifiedBy>DE SMET, Patrick</cp:lastModifiedBy>
  <cp:lastPrinted>2018-05-29T12:21:24Z</cp:lastPrinted>
  <dcterms:created xsi:type="dcterms:W3CDTF">2018-02-21T15:39:20Z</dcterms:created>
  <dcterms:modified xsi:type="dcterms:W3CDTF">2018-05-29T12:22:51Z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0x010100E571FA4CE1AD6B4586AE2F7ABD8166D3</vt:lpwstr>
  </property>
  <property fmtid="{D5CDD505-2E9C-101B-9397-08002B2CF9AE}" pid="3" name="TaxCatchAll">
    <vt:lpwstr>2;#Weyts|3bb67fa1-59cf-4f6f-a73e-9cb3bd18d547</vt:lpwstr>
  </property>
  <property fmtid="{D5CDD505-2E9C-101B-9397-08002B2CF9AE}" pid="4" name="b380ef9a484045d6b3fcbe0714e202bd">
    <vt:lpwstr>Weyts|3bb67fa1-59cf-4f6f-a73e-9cb3bd18d547</vt:lpwstr>
  </property>
  <property fmtid="{D5CDD505-2E9C-101B-9397-08002B2CF9AE}" pid="5" name="MOWKabinet">
    <vt:lpwstr>2;#Weyts|3bb67fa1-59cf-4f6f-a73e-9cb3bd18d547</vt:lpwstr>
  </property>
  <property fmtid="{D5CDD505-2E9C-101B-9397-08002B2CF9AE}" pid="6" name="_docset_NoMedatataSyncRequired">
    <vt:lpwstr>False</vt:lpwstr>
  </property>
</Properties>
</file>