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G-SCHIJF\Schriftelijke vragen\2017-2018\3_definitieve antwoorden\vragen 201 - 250\"/>
    </mc:Choice>
  </mc:AlternateContent>
  <bookViews>
    <workbookView xWindow="0" yWindow="0" windowWidth="24000" windowHeight="9735"/>
  </bookViews>
  <sheets>
    <sheet name="SV 215" sheetId="4" r:id="rId1"/>
  </sheets>
  <definedNames>
    <definedName name="_xlnm.Print_Area" localSheetId="0">'SV 215'!$A$1:$G$91</definedName>
  </definedNames>
  <calcPr calcId="171027"/>
</workbook>
</file>

<file path=xl/calcChain.xml><?xml version="1.0" encoding="utf-8"?>
<calcChain xmlns="http://schemas.openxmlformats.org/spreadsheetml/2006/main">
  <c r="B80" i="4" l="1"/>
  <c r="F45" i="4"/>
  <c r="C45" i="4"/>
  <c r="F44" i="4"/>
  <c r="C44" i="4"/>
  <c r="F43" i="4"/>
  <c r="C43" i="4"/>
  <c r="F42" i="4"/>
  <c r="C42" i="4"/>
  <c r="F41" i="4"/>
  <c r="C41" i="4"/>
  <c r="F40" i="4"/>
  <c r="C40" i="4"/>
  <c r="F39" i="4"/>
  <c r="C39" i="4"/>
  <c r="F38" i="4"/>
  <c r="C38" i="4"/>
  <c r="E79" i="4" l="1"/>
  <c r="E13" i="4" l="1"/>
  <c r="E14" i="4"/>
  <c r="E12" i="4"/>
  <c r="E31" i="4" l="1"/>
  <c r="E30" i="4"/>
  <c r="E29" i="4"/>
  <c r="E28" i="4"/>
  <c r="E27" i="4"/>
  <c r="E26" i="4"/>
  <c r="E25" i="4"/>
  <c r="E24" i="4"/>
  <c r="F11" i="4"/>
  <c r="D11" i="4"/>
  <c r="C11" i="4"/>
  <c r="B11" i="4"/>
  <c r="E11" i="4" l="1"/>
  <c r="E77" i="4"/>
  <c r="E76" i="4"/>
  <c r="E75" i="4"/>
  <c r="E74" i="4"/>
  <c r="E73" i="4"/>
  <c r="E72" i="4"/>
  <c r="E78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70" i="4"/>
  <c r="F80" i="4" l="1"/>
  <c r="D80" i="4"/>
  <c r="C80" i="4"/>
  <c r="E71" i="4"/>
  <c r="E80" i="4" l="1"/>
  <c r="E53" i="4"/>
  <c r="F23" i="4"/>
  <c r="F37" i="4" s="1"/>
  <c r="D23" i="4"/>
  <c r="C23" i="4"/>
  <c r="B23" i="4"/>
  <c r="C32" i="4" l="1"/>
  <c r="C37" i="4"/>
  <c r="D32" i="4"/>
  <c r="D37" i="4" s="1"/>
  <c r="E23" i="4"/>
  <c r="F32" i="4"/>
  <c r="B32" i="4"/>
  <c r="B43" i="4" l="1"/>
  <c r="B39" i="4"/>
  <c r="B42" i="4"/>
  <c r="B38" i="4"/>
  <c r="B46" i="4"/>
  <c r="B45" i="4"/>
  <c r="B41" i="4"/>
  <c r="B44" i="4"/>
  <c r="B40" i="4"/>
  <c r="C46" i="4"/>
  <c r="F46" i="4"/>
  <c r="D38" i="4"/>
  <c r="D46" i="4"/>
  <c r="D45" i="4"/>
  <c r="D41" i="4"/>
  <c r="D44" i="4"/>
  <c r="D40" i="4"/>
  <c r="D43" i="4"/>
  <c r="D39" i="4"/>
  <c r="D42" i="4"/>
  <c r="B37" i="4"/>
  <c r="E32" i="4"/>
  <c r="E46" i="4" l="1"/>
  <c r="E42" i="4"/>
  <c r="E44" i="4"/>
  <c r="E45" i="4"/>
  <c r="E40" i="4"/>
  <c r="E39" i="4"/>
  <c r="E38" i="4"/>
  <c r="E43" i="4"/>
  <c r="E41" i="4"/>
  <c r="E37" i="4"/>
</calcChain>
</file>

<file path=xl/sharedStrings.xml><?xml version="1.0" encoding="utf-8"?>
<sst xmlns="http://schemas.openxmlformats.org/spreadsheetml/2006/main" count="90" uniqueCount="60">
  <si>
    <t xml:space="preserve">/GEGEVENSBEHEER </t>
  </si>
  <si>
    <t>Afdeling School- en Studietoelagen</t>
  </si>
  <si>
    <t>Bron:</t>
  </si>
  <si>
    <t>Opmerkingen:</t>
  </si>
  <si>
    <t>Aantal
goedkeuringen</t>
  </si>
  <si>
    <t>Aantal
aanvragen</t>
  </si>
  <si>
    <t>Gemiddelde
toelage</t>
  </si>
  <si>
    <t>Toegekend
bedrag</t>
  </si>
  <si>
    <t>ANTWERPEN</t>
  </si>
  <si>
    <t>LIMBURG</t>
  </si>
  <si>
    <t>OOST-VLAANDEREN</t>
  </si>
  <si>
    <t>VLAAMS BRABANT</t>
  </si>
  <si>
    <t>WEST-VLAANDEREN</t>
  </si>
  <si>
    <t>BRUSSELS HOOFDSTEDELIJK GEWEST</t>
  </si>
  <si>
    <t>VLAAMS GEWEST</t>
  </si>
  <si>
    <t>WAALS GEWEST</t>
  </si>
  <si>
    <t>TOTAAL</t>
  </si>
  <si>
    <t>Hoger onderwijs</t>
  </si>
  <si>
    <t>HOGESCHOOL</t>
  </si>
  <si>
    <t>UNIVERSITEIT</t>
  </si>
  <si>
    <r>
      <t>Per gewest/provincie</t>
    </r>
    <r>
      <rPr>
        <b/>
        <vertAlign val="superscript"/>
        <sz val="10"/>
        <color theme="1"/>
        <rFont val="Calibri"/>
        <family val="2"/>
      </rPr>
      <t>(**)</t>
    </r>
    <r>
      <rPr>
        <b/>
        <sz val="10"/>
        <color theme="1"/>
        <rFont val="Calibri"/>
        <family val="2"/>
      </rPr>
      <t xml:space="preserve"> (absoluut)</t>
    </r>
  </si>
  <si>
    <r>
      <t>Per gewest/provincie</t>
    </r>
    <r>
      <rPr>
        <b/>
        <vertAlign val="superscript"/>
        <sz val="10"/>
        <color theme="1"/>
        <rFont val="Calibri"/>
        <family val="2"/>
      </rPr>
      <t>(**)</t>
    </r>
    <r>
      <rPr>
        <b/>
        <sz val="10"/>
        <color theme="1"/>
        <rFont val="Calibri"/>
        <family val="2"/>
      </rPr>
      <t xml:space="preserve"> (relatief)</t>
    </r>
  </si>
  <si>
    <t>Per hogeronderwijsinstelling</t>
  </si>
  <si>
    <r>
      <t>Per instelling HO</t>
    </r>
    <r>
      <rPr>
        <b/>
        <vertAlign val="superscript"/>
        <sz val="10"/>
        <color theme="1"/>
        <rFont val="Calibri"/>
        <family val="2"/>
      </rPr>
      <t/>
    </r>
  </si>
  <si>
    <t>Artesis Plantijn Hogeschool Antwerpen</t>
  </si>
  <si>
    <t>Arteveldehogeschool</t>
  </si>
  <si>
    <t>Erasmushogeschool Brussel</t>
  </si>
  <si>
    <t>Hogere Zeevaartschool</t>
  </si>
  <si>
    <t>Hogeschool Gent</t>
  </si>
  <si>
    <t>Hogeschool PXL</t>
  </si>
  <si>
    <t>Hogeschool West-Vlaanderen</t>
  </si>
  <si>
    <t>LUCA School of Arts</t>
  </si>
  <si>
    <t>Odisee</t>
  </si>
  <si>
    <t>Thomas More Kempen</t>
  </si>
  <si>
    <t>Thomas More Mechelen-Antwerpen</t>
  </si>
  <si>
    <t>Katholieke Universiteit Leuven</t>
  </si>
  <si>
    <t>Transnationale Universiteit Limburg</t>
  </si>
  <si>
    <t>Universiteit Antwerpen</t>
  </si>
  <si>
    <t>Universiteit Gent</t>
  </si>
  <si>
    <t>Universiteit Hasselt</t>
  </si>
  <si>
    <t>Vrije Universiteit Brussel</t>
  </si>
  <si>
    <r>
      <t>ONBEKEND</t>
    </r>
    <r>
      <rPr>
        <b/>
        <vertAlign val="superscript"/>
        <sz val="9"/>
        <color theme="1"/>
        <rFont val="Calibri"/>
        <family val="2"/>
      </rPr>
      <t>(***)</t>
    </r>
  </si>
  <si>
    <t>Katholieke Hogeschool Vives Noord</t>
  </si>
  <si>
    <t>Katholieke Hogeschool Vives Zuid</t>
  </si>
  <si>
    <t>UC Leuven</t>
  </si>
  <si>
    <t>UC Limburg</t>
  </si>
  <si>
    <t>// Instelling buiten Vlaanderen</t>
  </si>
  <si>
    <t>Karel de Grote-HS - K. H. Antwerpen</t>
  </si>
  <si>
    <r>
      <rPr>
        <vertAlign val="superscript"/>
        <sz val="10"/>
        <color theme="1"/>
        <rFont val="Calibri"/>
        <family val="2"/>
        <scheme val="minor"/>
      </rPr>
      <t>(*)</t>
    </r>
    <r>
      <rPr>
        <sz val="10"/>
        <color theme="1"/>
        <rFont val="Calibri"/>
        <family val="2"/>
        <scheme val="minor"/>
      </rPr>
      <t xml:space="preserve">   Aanvraagjaar 2016-2017 nog in behandeling</t>
    </r>
  </si>
  <si>
    <r>
      <rPr>
        <vertAlign val="superscript"/>
        <sz val="10"/>
        <color theme="1"/>
        <rFont val="Calibri"/>
        <family val="2"/>
        <scheme val="minor"/>
      </rPr>
      <t>(**)</t>
    </r>
    <r>
      <rPr>
        <sz val="10"/>
        <color theme="1"/>
        <rFont val="Calibri"/>
        <family val="2"/>
        <scheme val="minor"/>
      </rPr>
      <t xml:space="preserve">  Woonplaats o.b.v. domicilie van kandidaat op 31/12/2016</t>
    </r>
  </si>
  <si>
    <t>Antwoord SV 215</t>
  </si>
  <si>
    <r>
      <t>Overzicht studiefinanciering - aanvraagjaar 2016-2017</t>
    </r>
    <r>
      <rPr>
        <b/>
        <vertAlign val="superscript"/>
        <sz val="12"/>
        <color theme="1"/>
        <rFont val="FlandersArtSerif-Regular"/>
      </rPr>
      <t>(*)</t>
    </r>
  </si>
  <si>
    <t>Totaal Hoger onderwijs</t>
  </si>
  <si>
    <t>Absolute en relatieve cijfers per gewest en per provincie</t>
  </si>
  <si>
    <t>Aantal
afwijzingen</t>
  </si>
  <si>
    <r>
      <rPr>
        <vertAlign val="superscript"/>
        <sz val="10"/>
        <color theme="1"/>
        <rFont val="Calibri"/>
        <family val="2"/>
        <scheme val="minor"/>
      </rPr>
      <t>(***)</t>
    </r>
    <r>
      <rPr>
        <sz val="10"/>
        <color theme="1"/>
        <rFont val="Calibri"/>
        <family val="2"/>
        <scheme val="minor"/>
      </rPr>
      <t xml:space="preserve"> De kandidaat heeft geen domicilieadres in België of het domicilieadres is niet bepaald</t>
    </r>
  </si>
  <si>
    <r>
      <rPr>
        <vertAlign val="superscript"/>
        <sz val="10"/>
        <color theme="1"/>
        <rFont val="Calibri"/>
        <family val="2"/>
        <scheme val="minor"/>
      </rPr>
      <t>(****)</t>
    </r>
    <r>
      <rPr>
        <sz val="10"/>
        <color theme="1"/>
        <rFont val="Calibri"/>
        <family val="2"/>
        <scheme val="minor"/>
      </rPr>
      <t xml:space="preserve"> Pedagogische gegevens van de kandidaat werden (nog) niet bepaald of er zijn ontbrekende gegevens van de instelling in de databank</t>
    </r>
  </si>
  <si>
    <r>
      <t>ONBEKEND</t>
    </r>
    <r>
      <rPr>
        <vertAlign val="superscript"/>
        <sz val="9"/>
        <color theme="1"/>
        <rFont val="Calibri"/>
        <family val="2"/>
      </rPr>
      <t>(****)</t>
    </r>
  </si>
  <si>
    <r>
      <t>ANDERE</t>
    </r>
    <r>
      <rPr>
        <b/>
        <vertAlign val="superscript"/>
        <sz val="9"/>
        <color theme="1"/>
        <rFont val="Calibri"/>
        <family val="2"/>
      </rPr>
      <t>(***)</t>
    </r>
  </si>
  <si>
    <t>afdeling School- en Studietoelagen - stand van zaken 15 januari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</si>
</sst>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 &quot;€&quot;\ * #,##0.00_ ;_ &quot;€&quot;\ * \-#,##0.00_ ;_ &quot;€&quot;\ * &quot;-&quot;??_ ;_ @_ "/>
    <numFmt numFmtId="164" formatCode="dd\.mm\.yy;@"/>
    <numFmt numFmtId="165" formatCode="0.0%"/>
    <numFmt numFmtId="166" formatCode="_ [$€-813]\ * #,##0.00_ ;_ [$€-813]\ * \-#,##0.00_ ;_ [$€-813]\ * &quot;-&quot;??_ ;_ @_ "/>
  </numFmts>
  <fonts count="2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1"/>
      <name val="FlandersArtSerif-Regular"/>
    </font>
    <font>
      <b/>
      <sz val="22"/>
      <color theme="1"/>
      <name val="FlandersArtSans-Regular"/>
    </font>
    <font>
      <sz val="11"/>
      <color theme="1"/>
      <name val="FlandersArtSans-Regula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2"/>
      <color theme="1"/>
      <name val="FlandersArtSerif-Regular"/>
    </font>
    <font>
      <sz val="11"/>
      <color theme="1"/>
      <name val="Calibri"/>
      <family val="2"/>
      <scheme val="minor"/>
    </font>
    <font>
      <b/>
      <vertAlign val="superscript"/>
      <sz val="12"/>
      <color theme="1"/>
      <name val="FlandersArtSerif-Regular"/>
    </font>
    <font>
      <b/>
      <vertAlign val="superscript"/>
      <sz val="10"/>
      <color theme="1"/>
      <name val="Calibri"/>
      <family val="2"/>
    </font>
    <font>
      <vertAlign val="superscript"/>
      <sz val="9"/>
      <color theme="1"/>
      <name val="Calibri"/>
      <family val="2"/>
    </font>
    <font>
      <i/>
      <sz val="11"/>
      <color theme="3"/>
      <name val="Calibri"/>
      <family val="2"/>
      <scheme val="minor"/>
    </font>
    <font>
      <b/>
      <vertAlign val="superscript"/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rgb="FFA6A6A6"/>
      </left>
      <right style="dotted">
        <color rgb="FFA6A6A6"/>
      </right>
      <top/>
      <bottom style="dashed">
        <color rgb="FFA6A6A6"/>
      </bottom>
      <diagonal/>
    </border>
    <border>
      <left style="medium">
        <color rgb="FFA6A6A6"/>
      </left>
      <right style="medium">
        <color rgb="FFA6A6A6"/>
      </right>
      <top/>
      <bottom style="dashed">
        <color rgb="FFA6A6A6"/>
      </bottom>
      <diagonal/>
    </border>
    <border>
      <left style="dotted">
        <color rgb="FFA6A6A6"/>
      </left>
      <right/>
      <top/>
      <bottom style="dashed">
        <color rgb="FFA6A6A6"/>
      </bottom>
      <diagonal/>
    </border>
    <border>
      <left style="medium">
        <color rgb="FFA6A6A6"/>
      </left>
      <right style="medium">
        <color rgb="FFA6A6A6"/>
      </right>
      <top style="thin">
        <color rgb="FFA6A6A6"/>
      </top>
      <bottom style="medium">
        <color rgb="FFA6A6A6"/>
      </bottom>
      <diagonal/>
    </border>
    <border>
      <left style="medium">
        <color rgb="FFA6A6A6"/>
      </left>
      <right style="dotted">
        <color rgb="FFA6A6A6"/>
      </right>
      <top style="thin">
        <color rgb="FFA6A6A6"/>
      </top>
      <bottom style="medium">
        <color rgb="FFA6A6A6"/>
      </bottom>
      <diagonal/>
    </border>
    <border>
      <left style="dotted">
        <color rgb="FFA6A6A6"/>
      </left>
      <right/>
      <top style="thin">
        <color rgb="FFA6A6A6"/>
      </top>
      <bottom style="medium">
        <color rgb="FFA6A6A6"/>
      </bottom>
      <diagonal/>
    </border>
    <border>
      <left style="medium">
        <color rgb="FFA6A6A6"/>
      </left>
      <right style="medium">
        <color rgb="FFA6A6A6"/>
      </right>
      <top/>
      <bottom style="thin">
        <color rgb="FFA6A6A6"/>
      </bottom>
      <diagonal/>
    </border>
    <border>
      <left style="medium">
        <color rgb="FFA6A6A6"/>
      </left>
      <right style="dotted">
        <color rgb="FFA6A6A6"/>
      </right>
      <top style="dotted">
        <color rgb="FFA6A6A6"/>
      </top>
      <bottom style="thin">
        <color rgb="FFA6A6A6"/>
      </bottom>
      <diagonal/>
    </border>
    <border>
      <left style="dotted">
        <color rgb="FFA6A6A6"/>
      </left>
      <right/>
      <top style="dotted">
        <color rgb="FFA6A6A6"/>
      </top>
      <bottom style="thin">
        <color rgb="FFA6A6A6"/>
      </bottom>
      <diagonal/>
    </border>
    <border>
      <left style="dotted">
        <color rgb="FFA6A6A6"/>
      </left>
      <right style="medium">
        <color rgb="FFA6A6A6"/>
      </right>
      <top style="dotted">
        <color rgb="FFA6A6A6"/>
      </top>
      <bottom style="thin">
        <color rgb="FFA6A6A6"/>
      </bottom>
      <diagonal/>
    </border>
    <border>
      <left style="dotted">
        <color rgb="FFA6A6A6"/>
      </left>
      <right style="medium">
        <color rgb="FFA6A6A6"/>
      </right>
      <top/>
      <bottom style="dashed">
        <color rgb="FFA6A6A6"/>
      </bottom>
      <diagonal/>
    </border>
    <border>
      <left style="dotted">
        <color rgb="FFA6A6A6"/>
      </left>
      <right style="medium">
        <color rgb="FFA6A6A6"/>
      </right>
      <top style="thin">
        <color rgb="FFA6A6A6"/>
      </top>
      <bottom style="medium">
        <color rgb="FFA6A6A6"/>
      </bottom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/>
      <diagonal/>
    </border>
    <border>
      <left style="medium">
        <color rgb="FFA6A6A6"/>
      </left>
      <right style="dotted">
        <color rgb="FFA6A6A6"/>
      </right>
      <top style="medium">
        <color rgb="FFA6A6A6"/>
      </top>
      <bottom style="dotted">
        <color rgb="FFA6A6A6"/>
      </bottom>
      <diagonal/>
    </border>
    <border>
      <left style="dotted">
        <color rgb="FFA6A6A6"/>
      </left>
      <right/>
      <top style="medium">
        <color rgb="FFA6A6A6"/>
      </top>
      <bottom style="dotted">
        <color rgb="FFA6A6A6"/>
      </bottom>
      <diagonal/>
    </border>
    <border>
      <left style="dotted">
        <color rgb="FFA6A6A6"/>
      </left>
      <right style="medium">
        <color rgb="FFA6A6A6"/>
      </right>
      <top style="medium">
        <color rgb="FFA6A6A6"/>
      </top>
      <bottom style="dotted">
        <color rgb="FFA6A6A6"/>
      </bottom>
      <diagonal/>
    </border>
    <border>
      <left style="medium">
        <color rgb="FFA6A6A6"/>
      </left>
      <right style="medium">
        <color rgb="FFA6A6A6"/>
      </right>
      <top/>
      <bottom/>
      <diagonal/>
    </border>
    <border>
      <left style="medium">
        <color rgb="FFA6A6A6"/>
      </left>
      <right style="dotted">
        <color rgb="FFA6A6A6"/>
      </right>
      <top/>
      <bottom/>
      <diagonal/>
    </border>
    <border>
      <left style="dotted">
        <color rgb="FFA6A6A6"/>
      </left>
      <right/>
      <top/>
      <bottom/>
      <diagonal/>
    </border>
    <border>
      <left style="dotted">
        <color rgb="FFA6A6A6"/>
      </left>
      <right style="medium">
        <color rgb="FFA6A6A6"/>
      </right>
      <top/>
      <bottom/>
      <diagonal/>
    </border>
    <border>
      <left style="medium">
        <color rgb="FFA6A6A6"/>
      </left>
      <right style="medium">
        <color rgb="FFA6A6A6"/>
      </right>
      <top style="dashed">
        <color rgb="FFA6A6A6"/>
      </top>
      <bottom style="medium">
        <color rgb="FFA6A6A6"/>
      </bottom>
      <diagonal/>
    </border>
    <border>
      <left style="medium">
        <color rgb="FFA6A6A6"/>
      </left>
      <right style="dotted">
        <color rgb="FFA6A6A6"/>
      </right>
      <top style="dashed">
        <color rgb="FFA6A6A6"/>
      </top>
      <bottom style="medium">
        <color rgb="FFA6A6A6"/>
      </bottom>
      <diagonal/>
    </border>
    <border>
      <left style="dotted">
        <color rgb="FFA6A6A6"/>
      </left>
      <right/>
      <top style="dashed">
        <color rgb="FFA6A6A6"/>
      </top>
      <bottom style="medium">
        <color rgb="FFA6A6A6"/>
      </bottom>
      <diagonal/>
    </border>
    <border>
      <left style="dotted">
        <color rgb="FFA6A6A6"/>
      </left>
      <right style="medium">
        <color rgb="FFA6A6A6"/>
      </right>
      <top style="dashed">
        <color rgb="FFA6A6A6"/>
      </top>
      <bottom style="medium">
        <color rgb="FFA6A6A6"/>
      </bottom>
      <diagonal/>
    </border>
    <border>
      <left style="medium">
        <color rgb="FFA6A6A6"/>
      </left>
      <right style="medium">
        <color rgb="FFA6A6A6"/>
      </right>
      <top style="dashed">
        <color rgb="FFA6A6A6"/>
      </top>
      <bottom style="dashed">
        <color rgb="FFA6A6A6"/>
      </bottom>
      <diagonal/>
    </border>
    <border>
      <left style="medium">
        <color rgb="FFA6A6A6"/>
      </left>
      <right style="medium">
        <color rgb="FFA6A6A6"/>
      </right>
      <top style="dashed">
        <color rgb="FFA6A6A6"/>
      </top>
      <bottom/>
      <diagonal/>
    </border>
    <border>
      <left style="medium">
        <color rgb="FFA6A6A6"/>
      </left>
      <right style="dotted">
        <color rgb="FFA6A6A6"/>
      </right>
      <top style="dashed">
        <color rgb="FFA6A6A6"/>
      </top>
      <bottom/>
      <diagonal/>
    </border>
    <border>
      <left style="dotted">
        <color rgb="FFA6A6A6"/>
      </left>
      <right/>
      <top style="dashed">
        <color rgb="FFA6A6A6"/>
      </top>
      <bottom/>
      <diagonal/>
    </border>
    <border>
      <left style="dotted">
        <color rgb="FFA6A6A6"/>
      </left>
      <right style="medium">
        <color rgb="FFA6A6A6"/>
      </right>
      <top style="dashed">
        <color rgb="FFA6A6A6"/>
      </top>
      <bottom/>
      <diagonal/>
    </border>
    <border>
      <left style="medium">
        <color rgb="FFA6A6A6"/>
      </left>
      <right style="dotted">
        <color rgb="FFA6A6A6"/>
      </right>
      <top style="dashed">
        <color rgb="FFA6A6A6"/>
      </top>
      <bottom style="dashed">
        <color rgb="FFA6A6A6"/>
      </bottom>
      <diagonal/>
    </border>
    <border>
      <left style="dotted">
        <color rgb="FFA6A6A6"/>
      </left>
      <right/>
      <top style="dashed">
        <color rgb="FFA6A6A6"/>
      </top>
      <bottom style="dashed">
        <color rgb="FFA6A6A6"/>
      </bottom>
      <diagonal/>
    </border>
    <border>
      <left style="dotted">
        <color rgb="FFA6A6A6"/>
      </left>
      <right style="medium">
        <color rgb="FFA6A6A6"/>
      </right>
      <top style="dashed">
        <color rgb="FFA6A6A6"/>
      </top>
      <bottom style="dashed">
        <color rgb="FFA6A6A6"/>
      </bottom>
      <diagonal/>
    </border>
    <border>
      <left style="medium">
        <color rgb="FFA6A6A6"/>
      </left>
      <right style="medium">
        <color rgb="FFA6A6A6"/>
      </right>
      <top style="thin">
        <color rgb="FFA6A6A6"/>
      </top>
      <bottom style="thin">
        <color rgb="FFA6A6A6"/>
      </bottom>
      <diagonal/>
    </border>
    <border>
      <left style="medium">
        <color rgb="FFA6A6A6"/>
      </left>
      <right style="dotted">
        <color rgb="FFA6A6A6"/>
      </right>
      <top style="thin">
        <color rgb="FFA6A6A6"/>
      </top>
      <bottom style="thin">
        <color rgb="FFA6A6A6"/>
      </bottom>
      <diagonal/>
    </border>
    <border>
      <left style="dotted">
        <color rgb="FFA6A6A6"/>
      </left>
      <right/>
      <top style="thin">
        <color rgb="FFA6A6A6"/>
      </top>
      <bottom style="thin">
        <color rgb="FFA6A6A6"/>
      </bottom>
      <diagonal/>
    </border>
    <border>
      <left style="dotted">
        <color rgb="FFA6A6A6"/>
      </left>
      <right style="medium">
        <color rgb="FFA6A6A6"/>
      </right>
      <top style="thin">
        <color rgb="FFA6A6A6"/>
      </top>
      <bottom style="thin">
        <color rgb="FFA6A6A6"/>
      </bottom>
      <diagonal/>
    </border>
  </borders>
  <cellStyleXfs count="3">
    <xf numFmtId="0" fontId="0" fillId="0" borderId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2" xfId="0" applyFont="1" applyBorder="1" applyAlignment="1">
      <alignment vertical="center"/>
    </xf>
    <xf numFmtId="0" fontId="11" fillId="0" borderId="0" xfId="0" applyFont="1"/>
    <xf numFmtId="3" fontId="3" fillId="2" borderId="5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3" fillId="2" borderId="12" xfId="0" applyNumberFormat="1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3" fillId="0" borderId="0" xfId="0" applyFont="1" applyFill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0" fillId="0" borderId="0" xfId="0" applyBorder="1"/>
    <xf numFmtId="0" fontId="2" fillId="3" borderId="3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4" fontId="3" fillId="2" borderId="6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3" fontId="10" fillId="0" borderId="18" xfId="0" applyNumberFormat="1" applyFont="1" applyBorder="1" applyAlignment="1">
      <alignment horizontal="center" vertical="center" wrapText="1"/>
    </xf>
    <xf numFmtId="3" fontId="10" fillId="0" borderId="19" xfId="0" applyNumberFormat="1" applyFont="1" applyBorder="1" applyAlignment="1">
      <alignment horizontal="center" vertical="center" wrapText="1"/>
    </xf>
    <xf numFmtId="4" fontId="10" fillId="0" borderId="19" xfId="0" applyNumberFormat="1" applyFont="1" applyBorder="1" applyAlignment="1">
      <alignment horizontal="center" vertical="center" wrapText="1"/>
    </xf>
    <xf numFmtId="3" fontId="10" fillId="0" borderId="22" xfId="0" applyNumberFormat="1" applyFont="1" applyBorder="1" applyAlignment="1">
      <alignment horizontal="center" vertical="center" wrapText="1"/>
    </xf>
    <xf numFmtId="3" fontId="10" fillId="0" borderId="23" xfId="0" applyNumberFormat="1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center" wrapText="1"/>
    </xf>
    <xf numFmtId="3" fontId="2" fillId="3" borderId="34" xfId="0" applyNumberFormat="1" applyFont="1" applyFill="1" applyBorder="1" applyAlignment="1">
      <alignment horizontal="center" vertical="center" wrapText="1"/>
    </xf>
    <xf numFmtId="3" fontId="2" fillId="3" borderId="35" xfId="0" applyNumberFormat="1" applyFont="1" applyFill="1" applyBorder="1" applyAlignment="1">
      <alignment horizontal="center" vertical="center" wrapText="1"/>
    </xf>
    <xf numFmtId="4" fontId="2" fillId="3" borderId="35" xfId="0" applyNumberFormat="1" applyFont="1" applyFill="1" applyBorder="1" applyAlignment="1">
      <alignment horizontal="center" vertical="center" wrapText="1"/>
    </xf>
    <xf numFmtId="3" fontId="10" fillId="0" borderId="30" xfId="0" applyNumberFormat="1" applyFont="1" applyBorder="1" applyAlignment="1">
      <alignment horizontal="center" vertical="center" wrapText="1"/>
    </xf>
    <xf numFmtId="3" fontId="10" fillId="0" borderId="31" xfId="0" applyNumberFormat="1" applyFont="1" applyBorder="1" applyAlignment="1">
      <alignment horizontal="center" vertical="center" wrapText="1"/>
    </xf>
    <xf numFmtId="4" fontId="10" fillId="0" borderId="31" xfId="0" applyNumberFormat="1" applyFont="1" applyBorder="1" applyAlignment="1">
      <alignment horizontal="center" vertical="center" wrapText="1"/>
    </xf>
    <xf numFmtId="3" fontId="10" fillId="0" borderId="27" xfId="0" applyNumberFormat="1" applyFont="1" applyBorder="1" applyAlignment="1">
      <alignment horizontal="center" vertical="center" wrapText="1"/>
    </xf>
    <xf numFmtId="3" fontId="10" fillId="0" borderId="28" xfId="0" applyNumberFormat="1" applyFont="1" applyBorder="1" applyAlignment="1">
      <alignment horizontal="center" vertical="center" wrapText="1"/>
    </xf>
    <xf numFmtId="4" fontId="10" fillId="0" borderId="28" xfId="0" applyNumberFormat="1" applyFont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165" fontId="2" fillId="3" borderId="34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Border="1" applyAlignment="1">
      <alignment horizontal="center" vertical="center" wrapText="1"/>
    </xf>
    <xf numFmtId="165" fontId="10" fillId="0" borderId="30" xfId="1" applyNumberFormat="1" applyFont="1" applyBorder="1" applyAlignment="1">
      <alignment horizontal="center" vertical="center" wrapText="1"/>
    </xf>
    <xf numFmtId="165" fontId="10" fillId="0" borderId="27" xfId="1" applyNumberFormat="1" applyFont="1" applyBorder="1" applyAlignment="1">
      <alignment horizontal="center" vertical="center" wrapText="1"/>
    </xf>
    <xf numFmtId="165" fontId="2" fillId="3" borderId="5" xfId="1" applyNumberFormat="1" applyFont="1" applyFill="1" applyBorder="1" applyAlignment="1">
      <alignment horizontal="center" vertical="center" wrapText="1"/>
    </xf>
    <xf numFmtId="165" fontId="3" fillId="2" borderId="5" xfId="1" applyNumberFormat="1" applyFont="1" applyFill="1" applyBorder="1" applyAlignment="1">
      <alignment horizontal="center" vertical="center" wrapText="1"/>
    </xf>
    <xf numFmtId="165" fontId="2" fillId="3" borderId="35" xfId="1" applyNumberFormat="1" applyFont="1" applyFill="1" applyBorder="1" applyAlignment="1">
      <alignment horizontal="center" vertical="center" wrapText="1"/>
    </xf>
    <xf numFmtId="165" fontId="10" fillId="0" borderId="3" xfId="1" applyNumberFormat="1" applyFont="1" applyBorder="1" applyAlignment="1">
      <alignment horizontal="center" vertical="center" wrapText="1"/>
    </xf>
    <xf numFmtId="165" fontId="10" fillId="0" borderId="31" xfId="1" applyNumberFormat="1" applyFont="1" applyBorder="1" applyAlignment="1">
      <alignment horizontal="center" vertical="center" wrapText="1"/>
    </xf>
    <xf numFmtId="165" fontId="10" fillId="0" borderId="28" xfId="1" applyNumberFormat="1" applyFont="1" applyBorder="1" applyAlignment="1">
      <alignment horizontal="center" vertical="center" wrapText="1"/>
    </xf>
    <xf numFmtId="165" fontId="2" fillId="3" borderId="6" xfId="1" applyNumberFormat="1" applyFont="1" applyFill="1" applyBorder="1" applyAlignment="1">
      <alignment horizontal="center" vertical="center" wrapText="1"/>
    </xf>
    <xf numFmtId="165" fontId="3" fillId="2" borderId="6" xfId="1" applyNumberFormat="1" applyFont="1" applyFill="1" applyBorder="1" applyAlignment="1">
      <alignment horizontal="center" vertical="center" wrapText="1"/>
    </xf>
    <xf numFmtId="165" fontId="3" fillId="2" borderId="12" xfId="1" applyNumberFormat="1" applyFont="1" applyFill="1" applyBorder="1" applyAlignment="1">
      <alignment horizontal="center" vertical="center" wrapText="1"/>
    </xf>
    <xf numFmtId="3" fontId="10" fillId="0" borderId="20" xfId="0" applyNumberFormat="1" applyFont="1" applyBorder="1" applyAlignment="1">
      <alignment horizontal="center" vertical="center" wrapText="1"/>
    </xf>
    <xf numFmtId="3" fontId="10" fillId="0" borderId="32" xfId="0" applyNumberFormat="1" applyFont="1" applyBorder="1" applyAlignment="1">
      <alignment horizontal="center" vertical="center" wrapText="1"/>
    </xf>
    <xf numFmtId="3" fontId="10" fillId="0" borderId="24" xfId="0" applyNumberFormat="1" applyFont="1" applyBorder="1" applyAlignment="1">
      <alignment horizontal="center" vertical="center" wrapText="1"/>
    </xf>
    <xf numFmtId="3" fontId="2" fillId="3" borderId="36" xfId="0" applyNumberFormat="1" applyFont="1" applyFill="1" applyBorder="1" applyAlignment="1">
      <alignment horizontal="center" vertical="center" wrapText="1"/>
    </xf>
    <xf numFmtId="3" fontId="10" fillId="0" borderId="11" xfId="0" applyNumberFormat="1" applyFont="1" applyBorder="1" applyAlignment="1">
      <alignment horizontal="center" vertical="center" wrapText="1"/>
    </xf>
    <xf numFmtId="3" fontId="10" fillId="0" borderId="29" xfId="0" applyNumberFormat="1" applyFont="1" applyBorder="1" applyAlignment="1">
      <alignment horizontal="center" vertical="center" wrapText="1"/>
    </xf>
    <xf numFmtId="3" fontId="2" fillId="3" borderId="12" xfId="0" applyNumberFormat="1" applyFont="1" applyFill="1" applyBorder="1" applyAlignment="1">
      <alignment horizontal="center" vertical="center" wrapText="1"/>
    </xf>
    <xf numFmtId="165" fontId="2" fillId="3" borderId="36" xfId="1" applyNumberFormat="1" applyFont="1" applyFill="1" applyBorder="1" applyAlignment="1">
      <alignment horizontal="center" vertical="center" wrapText="1"/>
    </xf>
    <xf numFmtId="165" fontId="10" fillId="0" borderId="11" xfId="1" applyNumberFormat="1" applyFont="1" applyBorder="1" applyAlignment="1">
      <alignment horizontal="center" vertical="center" wrapText="1"/>
    </xf>
    <xf numFmtId="165" fontId="10" fillId="0" borderId="32" xfId="1" applyNumberFormat="1" applyFont="1" applyBorder="1" applyAlignment="1">
      <alignment horizontal="center" vertical="center" wrapText="1"/>
    </xf>
    <xf numFmtId="165" fontId="10" fillId="0" borderId="29" xfId="1" applyNumberFormat="1" applyFont="1" applyBorder="1" applyAlignment="1">
      <alignment horizontal="center" vertical="center" wrapText="1"/>
    </xf>
    <xf numFmtId="165" fontId="2" fillId="3" borderId="12" xfId="1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right"/>
    </xf>
    <xf numFmtId="44" fontId="2" fillId="3" borderId="35" xfId="2" applyFont="1" applyFill="1" applyBorder="1" applyAlignment="1">
      <alignment horizontal="center" vertical="center" wrapText="1"/>
    </xf>
    <xf numFmtId="44" fontId="10" fillId="0" borderId="31" xfId="2" applyFont="1" applyBorder="1" applyAlignment="1">
      <alignment horizontal="center" vertical="center" wrapText="1"/>
    </xf>
    <xf numFmtId="44" fontId="2" fillId="3" borderId="6" xfId="2" applyFont="1" applyFill="1" applyBorder="1" applyAlignment="1">
      <alignment horizontal="center" vertical="center" wrapText="1"/>
    </xf>
    <xf numFmtId="44" fontId="3" fillId="2" borderId="6" xfId="2" applyFont="1" applyFill="1" applyBorder="1" applyAlignment="1">
      <alignment horizontal="center" vertical="center" wrapText="1"/>
    </xf>
    <xf numFmtId="166" fontId="2" fillId="3" borderId="35" xfId="2" applyNumberFormat="1" applyFont="1" applyFill="1" applyBorder="1" applyAlignment="1">
      <alignment horizontal="center" vertical="center" wrapText="1"/>
    </xf>
    <xf numFmtId="166" fontId="10" fillId="0" borderId="3" xfId="2" applyNumberFormat="1" applyFont="1" applyBorder="1" applyAlignment="1">
      <alignment horizontal="center" vertical="center" wrapText="1"/>
    </xf>
    <xf numFmtId="166" fontId="10" fillId="0" borderId="31" xfId="2" applyNumberFormat="1" applyFont="1" applyBorder="1" applyAlignment="1">
      <alignment horizontal="center" vertical="center" wrapText="1"/>
    </xf>
    <xf numFmtId="166" fontId="10" fillId="0" borderId="28" xfId="2" applyNumberFormat="1" applyFont="1" applyBorder="1" applyAlignment="1">
      <alignment horizontal="center" vertical="center" wrapText="1"/>
    </xf>
    <xf numFmtId="166" fontId="2" fillId="3" borderId="6" xfId="2" applyNumberFormat="1" applyFont="1" applyFill="1" applyBorder="1" applyAlignment="1">
      <alignment horizontal="center" vertical="center" wrapText="1"/>
    </xf>
    <xf numFmtId="166" fontId="3" fillId="2" borderId="6" xfId="2" applyNumberFormat="1" applyFont="1" applyFill="1" applyBorder="1" applyAlignment="1">
      <alignment horizontal="center" vertical="center" wrapText="1"/>
    </xf>
    <xf numFmtId="166" fontId="10" fillId="0" borderId="23" xfId="2" applyNumberFormat="1" applyFont="1" applyBorder="1" applyAlignment="1">
      <alignment horizontal="center" vertical="center" wrapText="1"/>
    </xf>
    <xf numFmtId="44" fontId="10" fillId="0" borderId="19" xfId="2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/>
    </xf>
  </cellXfs>
  <cellStyles count="3">
    <cellStyle name="Procent" xfId="1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57150</xdr:colOff>
      <xdr:row>4</xdr:row>
      <xdr:rowOff>66675</xdr:rowOff>
    </xdr:to>
    <xdr:pic>
      <xdr:nvPicPr>
        <xdr:cNvPr id="5" name="Afbeelding 4" descr="PNG versie naakt 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21717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pageSetUpPr fitToPage="1"/>
  </sheetPr>
  <dimension ref="A1:H95"/>
  <sheetViews>
    <sheetView showGridLines="0" tabSelected="1" topLeftCell="A68" zoomScaleNormal="100" workbookViewId="0">
      <selection activeCell="D83" sqref="D83"/>
    </sheetView>
  </sheetViews>
  <sheetFormatPr defaultRowHeight="15" x14ac:dyDescent="0.25"/>
  <cols>
    <col min="1" max="1" width="31.7109375" customWidth="1"/>
    <col min="2" max="3" width="17.7109375" customWidth="1"/>
    <col min="4" max="4" width="17.7109375" style="1" customWidth="1"/>
    <col min="5" max="7" width="17.7109375" customWidth="1"/>
    <col min="8" max="8" width="15.5703125" customWidth="1"/>
  </cols>
  <sheetData>
    <row r="1" spans="1:8" ht="4.5" customHeight="1" x14ac:dyDescent="0.25">
      <c r="A1" s="2"/>
    </row>
    <row r="2" spans="1:8" s="1" customFormat="1" x14ac:dyDescent="0.25">
      <c r="A2" s="3"/>
      <c r="B2" s="3"/>
      <c r="C2" s="3"/>
      <c r="D2" s="3"/>
    </row>
    <row r="3" spans="1:8" s="1" customFormat="1" ht="27.75" x14ac:dyDescent="0.4">
      <c r="A3" s="3"/>
      <c r="B3" s="3"/>
      <c r="C3" s="3"/>
      <c r="D3" s="3"/>
      <c r="G3" s="5" t="s">
        <v>0</v>
      </c>
    </row>
    <row r="4" spans="1:8" s="1" customFormat="1" x14ac:dyDescent="0.25">
      <c r="A4" s="3"/>
      <c r="B4" s="3"/>
      <c r="C4" s="3"/>
      <c r="D4" s="3"/>
      <c r="G4" s="6" t="s">
        <v>1</v>
      </c>
      <c r="H4"/>
    </row>
    <row r="5" spans="1:8" s="1" customFormat="1" x14ac:dyDescent="0.25">
      <c r="A5" s="3"/>
      <c r="B5" s="3"/>
      <c r="C5" s="3"/>
      <c r="D5" s="3"/>
      <c r="H5"/>
    </row>
    <row r="6" spans="1:8" s="1" customFormat="1" x14ac:dyDescent="0.25">
      <c r="A6" s="3"/>
      <c r="B6" s="3"/>
      <c r="C6" s="3"/>
      <c r="D6" s="3"/>
    </row>
    <row r="7" spans="1:8" s="1" customFormat="1" ht="18" x14ac:dyDescent="0.25">
      <c r="A7" s="17" t="s">
        <v>51</v>
      </c>
      <c r="B7" s="3"/>
      <c r="C7" s="3"/>
      <c r="D7" s="3"/>
      <c r="G7" s="71" t="s">
        <v>50</v>
      </c>
      <c r="H7"/>
    </row>
    <row r="8" spans="1:8" s="1" customFormat="1" ht="15.75" thickBot="1" x14ac:dyDescent="0.3">
      <c r="A8" s="3"/>
      <c r="B8" s="3"/>
      <c r="C8" s="3"/>
      <c r="D8" s="3"/>
    </row>
    <row r="9" spans="1:8" ht="15.75" customHeight="1" x14ac:dyDescent="0.25">
      <c r="A9" s="92" t="s">
        <v>22</v>
      </c>
      <c r="B9" s="88" t="s">
        <v>5</v>
      </c>
      <c r="C9" s="90" t="s">
        <v>4</v>
      </c>
      <c r="D9" s="90" t="s">
        <v>7</v>
      </c>
      <c r="E9" s="90" t="s">
        <v>6</v>
      </c>
      <c r="F9" s="84" t="s">
        <v>54</v>
      </c>
      <c r="G9" s="1"/>
    </row>
    <row r="10" spans="1:8" ht="18" customHeight="1" x14ac:dyDescent="0.25">
      <c r="A10" s="93"/>
      <c r="B10" s="89"/>
      <c r="C10" s="91"/>
      <c r="D10" s="91"/>
      <c r="E10" s="91"/>
      <c r="F10" s="85"/>
      <c r="G10" s="1"/>
    </row>
    <row r="11" spans="1:8" s="1" customFormat="1" ht="18" customHeight="1" x14ac:dyDescent="0.25">
      <c r="A11" s="21" t="s">
        <v>52</v>
      </c>
      <c r="B11" s="33">
        <f>SUM(B12:B14)</f>
        <v>78945</v>
      </c>
      <c r="C11" s="34">
        <f>SUM(C12:C14)</f>
        <v>48276</v>
      </c>
      <c r="D11" s="35">
        <f t="shared" ref="D11" si="0">SUM(D12:D14)</f>
        <v>82698827.709997922</v>
      </c>
      <c r="E11" s="76">
        <f>D11/C11</f>
        <v>1713.042251014954</v>
      </c>
      <c r="F11" s="62">
        <f t="shared" ref="F11" si="1">SUM(F12:F14)</f>
        <v>21453</v>
      </c>
    </row>
    <row r="12" spans="1:8" s="1" customFormat="1" ht="18" customHeight="1" x14ac:dyDescent="0.25">
      <c r="A12" s="10" t="s">
        <v>18</v>
      </c>
      <c r="B12" s="24">
        <v>48435</v>
      </c>
      <c r="C12" s="25">
        <v>31083</v>
      </c>
      <c r="D12" s="26">
        <v>51376432.26999896</v>
      </c>
      <c r="E12" s="77">
        <f t="shared" ref="E12:E14" si="2">D12/C12</f>
        <v>1652.878817038219</v>
      </c>
      <c r="F12" s="63">
        <v>11966</v>
      </c>
    </row>
    <row r="13" spans="1:8" s="1" customFormat="1" ht="18" customHeight="1" x14ac:dyDescent="0.25">
      <c r="A13" s="19" t="s">
        <v>19</v>
      </c>
      <c r="B13" s="36">
        <v>28014</v>
      </c>
      <c r="C13" s="37">
        <v>17047</v>
      </c>
      <c r="D13" s="38">
        <v>30974579.189998958</v>
      </c>
      <c r="E13" s="77">
        <f t="shared" si="2"/>
        <v>1817.0105701882419</v>
      </c>
      <c r="F13" s="60">
        <v>7726</v>
      </c>
    </row>
    <row r="14" spans="1:8" s="1" customFormat="1" ht="15.75" thickBot="1" x14ac:dyDescent="0.3">
      <c r="A14" s="16" t="s">
        <v>57</v>
      </c>
      <c r="B14" s="30">
        <v>2496</v>
      </c>
      <c r="C14" s="31">
        <v>146</v>
      </c>
      <c r="D14" s="32">
        <v>347816.25000000017</v>
      </c>
      <c r="E14" s="82">
        <f t="shared" si="2"/>
        <v>2382.3030821917819</v>
      </c>
      <c r="F14" s="61">
        <v>1761</v>
      </c>
    </row>
    <row r="16" spans="1:8" s="1" customFormat="1" x14ac:dyDescent="0.25"/>
    <row r="17" spans="1:6" ht="15.75" x14ac:dyDescent="0.25">
      <c r="A17" s="17" t="s">
        <v>53</v>
      </c>
    </row>
    <row r="19" spans="1:6" s="1" customFormat="1" x14ac:dyDescent="0.25">
      <c r="A19" s="4" t="s">
        <v>17</v>
      </c>
    </row>
    <row r="20" spans="1:6" s="1" customFormat="1" ht="15.75" thickBot="1" x14ac:dyDescent="0.3"/>
    <row r="21" spans="1:6" s="1" customFormat="1" ht="15" customHeight="1" x14ac:dyDescent="0.25">
      <c r="A21" s="86" t="s">
        <v>20</v>
      </c>
      <c r="B21" s="88" t="s">
        <v>5</v>
      </c>
      <c r="C21" s="90" t="s">
        <v>4</v>
      </c>
      <c r="D21" s="90" t="s">
        <v>7</v>
      </c>
      <c r="E21" s="90" t="s">
        <v>6</v>
      </c>
      <c r="F21" s="84" t="s">
        <v>54</v>
      </c>
    </row>
    <row r="22" spans="1:6" s="1" customFormat="1" x14ac:dyDescent="0.25">
      <c r="A22" s="87"/>
      <c r="B22" s="89"/>
      <c r="C22" s="91"/>
      <c r="D22" s="91"/>
      <c r="E22" s="91"/>
      <c r="F22" s="85"/>
    </row>
    <row r="23" spans="1:6" s="20" customFormat="1" x14ac:dyDescent="0.25">
      <c r="A23" s="21" t="s">
        <v>14</v>
      </c>
      <c r="B23" s="33">
        <f>SUM(B24:B28)</f>
        <v>75746</v>
      </c>
      <c r="C23" s="34">
        <f t="shared" ref="C23:F23" si="3">SUM(C24:C28)</f>
        <v>46108</v>
      </c>
      <c r="D23" s="35">
        <f t="shared" si="3"/>
        <v>78461378.760000721</v>
      </c>
      <c r="E23" s="76">
        <f>D23/C23</f>
        <v>1701.6868821029045</v>
      </c>
      <c r="F23" s="62">
        <f t="shared" si="3"/>
        <v>20843</v>
      </c>
    </row>
    <row r="24" spans="1:6" s="20" customFormat="1" x14ac:dyDescent="0.25">
      <c r="A24" s="10" t="s">
        <v>8</v>
      </c>
      <c r="B24" s="24">
        <v>23309</v>
      </c>
      <c r="C24" s="25">
        <v>14693</v>
      </c>
      <c r="D24" s="26">
        <v>25195500.359999768</v>
      </c>
      <c r="E24" s="77">
        <f t="shared" ref="E24:E31" si="4">D24/C24</f>
        <v>1714.7961859388668</v>
      </c>
      <c r="F24" s="63">
        <v>5953</v>
      </c>
    </row>
    <row r="25" spans="1:6" s="20" customFormat="1" x14ac:dyDescent="0.25">
      <c r="A25" s="19" t="s">
        <v>9</v>
      </c>
      <c r="B25" s="36">
        <v>11265</v>
      </c>
      <c r="C25" s="37">
        <v>7042</v>
      </c>
      <c r="D25" s="38">
        <v>11972816.210000142</v>
      </c>
      <c r="E25" s="78">
        <f t="shared" si="4"/>
        <v>1700.2011090599465</v>
      </c>
      <c r="F25" s="60">
        <v>3071</v>
      </c>
    </row>
    <row r="26" spans="1:6" s="20" customFormat="1" x14ac:dyDescent="0.25">
      <c r="A26" s="19" t="s">
        <v>10</v>
      </c>
      <c r="B26" s="36">
        <v>16971</v>
      </c>
      <c r="C26" s="37">
        <v>10204</v>
      </c>
      <c r="D26" s="38">
        <v>16938355.030000471</v>
      </c>
      <c r="E26" s="78">
        <f t="shared" si="4"/>
        <v>1659.972072716628</v>
      </c>
      <c r="F26" s="60">
        <v>4636</v>
      </c>
    </row>
    <row r="27" spans="1:6" s="20" customFormat="1" x14ac:dyDescent="0.25">
      <c r="A27" s="19" t="s">
        <v>11</v>
      </c>
      <c r="B27" s="36">
        <v>10315</v>
      </c>
      <c r="C27" s="37">
        <v>6126</v>
      </c>
      <c r="D27" s="38">
        <v>10170251.720000058</v>
      </c>
      <c r="E27" s="78">
        <f t="shared" si="4"/>
        <v>1660.1782109043518</v>
      </c>
      <c r="F27" s="60">
        <v>2867</v>
      </c>
    </row>
    <row r="28" spans="1:6" s="20" customFormat="1" x14ac:dyDescent="0.25">
      <c r="A28" s="18" t="s">
        <v>12</v>
      </c>
      <c r="B28" s="39">
        <v>13886</v>
      </c>
      <c r="C28" s="40">
        <v>8043</v>
      </c>
      <c r="D28" s="41">
        <v>14184455.440000279</v>
      </c>
      <c r="E28" s="79">
        <f t="shared" si="4"/>
        <v>1763.5776998632698</v>
      </c>
      <c r="F28" s="64">
        <v>4316</v>
      </c>
    </row>
    <row r="29" spans="1:6" s="20" customFormat="1" x14ac:dyDescent="0.25">
      <c r="A29" s="21" t="s">
        <v>13</v>
      </c>
      <c r="B29" s="33">
        <v>2503</v>
      </c>
      <c r="C29" s="34">
        <v>1776</v>
      </c>
      <c r="D29" s="35">
        <v>3446477.300000004</v>
      </c>
      <c r="E29" s="76">
        <f t="shared" si="4"/>
        <v>1940.5840653153175</v>
      </c>
      <c r="F29" s="62">
        <v>434</v>
      </c>
    </row>
    <row r="30" spans="1:6" s="20" customFormat="1" x14ac:dyDescent="0.25">
      <c r="A30" s="21" t="s">
        <v>15</v>
      </c>
      <c r="B30" s="33">
        <v>537</v>
      </c>
      <c r="C30" s="34">
        <v>324</v>
      </c>
      <c r="D30" s="35">
        <v>655854.57999999996</v>
      </c>
      <c r="E30" s="76">
        <f t="shared" si="4"/>
        <v>2024.2425308641973</v>
      </c>
      <c r="F30" s="62">
        <v>133</v>
      </c>
    </row>
    <row r="31" spans="1:6" s="20" customFormat="1" ht="15.75" thickBot="1" x14ac:dyDescent="0.3">
      <c r="A31" s="22" t="s">
        <v>58</v>
      </c>
      <c r="B31" s="42">
        <v>159</v>
      </c>
      <c r="C31" s="43">
        <v>68</v>
      </c>
      <c r="D31" s="44">
        <v>135117.06999999998</v>
      </c>
      <c r="E31" s="80">
        <f t="shared" si="4"/>
        <v>1987.0157352941173</v>
      </c>
      <c r="F31" s="65">
        <v>43</v>
      </c>
    </row>
    <row r="32" spans="1:6" s="1" customFormat="1" ht="15.75" thickBot="1" x14ac:dyDescent="0.3">
      <c r="A32" s="45" t="s">
        <v>16</v>
      </c>
      <c r="B32" s="12">
        <f>B23+B29+B30+B31</f>
        <v>78945</v>
      </c>
      <c r="C32" s="13">
        <f>C23+C29+C30+C31</f>
        <v>48276</v>
      </c>
      <c r="D32" s="23">
        <f>D23+D29+D30+D31</f>
        <v>82698827.710000709</v>
      </c>
      <c r="E32" s="81">
        <f>D32/C32</f>
        <v>1713.0422510150117</v>
      </c>
      <c r="F32" s="14">
        <f>F23+F29+F30+F31</f>
        <v>21453</v>
      </c>
    </row>
    <row r="33" spans="1:7" s="1" customFormat="1" x14ac:dyDescent="0.25"/>
    <row r="34" spans="1:7" s="1" customFormat="1" ht="15.75" thickBot="1" x14ac:dyDescent="0.3"/>
    <row r="35" spans="1:7" s="1" customFormat="1" ht="15" customHeight="1" x14ac:dyDescent="0.25">
      <c r="A35" s="86" t="s">
        <v>21</v>
      </c>
      <c r="B35" s="88" t="s">
        <v>5</v>
      </c>
      <c r="C35" s="90" t="s">
        <v>4</v>
      </c>
      <c r="D35" s="90" t="s">
        <v>7</v>
      </c>
      <c r="E35" s="90" t="s">
        <v>6</v>
      </c>
      <c r="F35" s="84" t="s">
        <v>54</v>
      </c>
    </row>
    <row r="36" spans="1:7" s="1" customFormat="1" x14ac:dyDescent="0.25">
      <c r="A36" s="87"/>
      <c r="B36" s="89"/>
      <c r="C36" s="91"/>
      <c r="D36" s="91"/>
      <c r="E36" s="91"/>
      <c r="F36" s="85"/>
    </row>
    <row r="37" spans="1:7" s="1" customFormat="1" x14ac:dyDescent="0.25">
      <c r="A37" s="21" t="s">
        <v>14</v>
      </c>
      <c r="B37" s="46">
        <f>B23/$B$32</f>
        <v>0.95947811767686364</v>
      </c>
      <c r="C37" s="52">
        <f>C23/B23</f>
        <v>0.60871861220394474</v>
      </c>
      <c r="D37" s="52">
        <f>D23/$D$32</f>
        <v>0.94876047137137887</v>
      </c>
      <c r="E37" s="52">
        <f>E23/$E$32</f>
        <v>0.99337122659678767</v>
      </c>
      <c r="F37" s="66">
        <f>F23/B23</f>
        <v>0.27516964592189685</v>
      </c>
      <c r="G37" s="20"/>
    </row>
    <row r="38" spans="1:7" s="1" customFormat="1" x14ac:dyDescent="0.25">
      <c r="A38" s="10" t="s">
        <v>8</v>
      </c>
      <c r="B38" s="47">
        <f t="shared" ref="B38:B46" si="5">B24/$B$32</f>
        <v>0.29525619101906392</v>
      </c>
      <c r="C38" s="53">
        <f t="shared" ref="C38:C46" si="6">C24/B24</f>
        <v>0.63035737268866099</v>
      </c>
      <c r="D38" s="53">
        <f t="shared" ref="D38:D46" si="7">D24/$D$32</f>
        <v>0.30466574989856715</v>
      </c>
      <c r="E38" s="53">
        <f t="shared" ref="E38:E46" si="8">E24/$E$32</f>
        <v>1.0010238713743433</v>
      </c>
      <c r="F38" s="67">
        <f t="shared" ref="F38:F44" si="9">F24/B24</f>
        <v>0.2553949118366296</v>
      </c>
      <c r="G38" s="20"/>
    </row>
    <row r="39" spans="1:7" s="1" customFormat="1" x14ac:dyDescent="0.25">
      <c r="A39" s="19" t="s">
        <v>9</v>
      </c>
      <c r="B39" s="48">
        <f t="shared" si="5"/>
        <v>0.14269428082842486</v>
      </c>
      <c r="C39" s="54">
        <f t="shared" si="6"/>
        <v>0.62512205947625388</v>
      </c>
      <c r="D39" s="54">
        <f t="shared" si="7"/>
        <v>0.14477612974134429</v>
      </c>
      <c r="E39" s="54">
        <f t="shared" si="8"/>
        <v>0.99250389653410087</v>
      </c>
      <c r="F39" s="68">
        <f t="shared" si="9"/>
        <v>0.27261429205503773</v>
      </c>
      <c r="G39" s="20"/>
    </row>
    <row r="40" spans="1:7" s="1" customFormat="1" x14ac:dyDescent="0.25">
      <c r="A40" s="19" t="s">
        <v>10</v>
      </c>
      <c r="B40" s="48">
        <f t="shared" si="5"/>
        <v>0.21497244917347522</v>
      </c>
      <c r="C40" s="54">
        <f t="shared" si="6"/>
        <v>0.60126097460373573</v>
      </c>
      <c r="D40" s="54">
        <f t="shared" si="7"/>
        <v>0.2048197719246766</v>
      </c>
      <c r="E40" s="54">
        <f t="shared" si="8"/>
        <v>0.96901992448409335</v>
      </c>
      <c r="F40" s="68">
        <f t="shared" si="9"/>
        <v>0.27317188144481763</v>
      </c>
      <c r="G40" s="20"/>
    </row>
    <row r="41" spans="1:7" s="1" customFormat="1" x14ac:dyDescent="0.25">
      <c r="A41" s="19" t="s">
        <v>11</v>
      </c>
      <c r="B41" s="48">
        <f t="shared" si="5"/>
        <v>0.13066058648426118</v>
      </c>
      <c r="C41" s="54">
        <f t="shared" si="6"/>
        <v>0.5938923897237034</v>
      </c>
      <c r="D41" s="54">
        <f t="shared" si="7"/>
        <v>0.12297939404490708</v>
      </c>
      <c r="E41" s="54">
        <f t="shared" si="8"/>
        <v>0.96914025904536971</v>
      </c>
      <c r="F41" s="68">
        <f t="shared" si="9"/>
        <v>0.27794474066892877</v>
      </c>
      <c r="G41" s="20"/>
    </row>
    <row r="42" spans="1:7" x14ac:dyDescent="0.25">
      <c r="A42" s="18" t="s">
        <v>12</v>
      </c>
      <c r="B42" s="49">
        <f t="shared" si="5"/>
        <v>0.17589461017163849</v>
      </c>
      <c r="C42" s="55">
        <f t="shared" si="6"/>
        <v>0.57921647702722168</v>
      </c>
      <c r="D42" s="55">
        <f t="shared" si="7"/>
        <v>0.17151942576188373</v>
      </c>
      <c r="E42" s="55">
        <f t="shared" si="8"/>
        <v>1.0295004100560361</v>
      </c>
      <c r="F42" s="69">
        <f t="shared" si="9"/>
        <v>0.31081664986317153</v>
      </c>
      <c r="G42" s="20"/>
    </row>
    <row r="43" spans="1:7" x14ac:dyDescent="0.25">
      <c r="A43" s="21" t="s">
        <v>13</v>
      </c>
      <c r="B43" s="46">
        <f t="shared" si="5"/>
        <v>3.1705617835201726E-2</v>
      </c>
      <c r="C43" s="52">
        <f t="shared" si="6"/>
        <v>0.70954854174990012</v>
      </c>
      <c r="D43" s="52">
        <f t="shared" si="7"/>
        <v>4.1675044198761044E-2</v>
      </c>
      <c r="E43" s="52">
        <f t="shared" si="8"/>
        <v>1.1328290730514572</v>
      </c>
      <c r="F43" s="66">
        <f t="shared" si="9"/>
        <v>0.17339192968437875</v>
      </c>
      <c r="G43" s="20"/>
    </row>
    <row r="44" spans="1:7" s="1" customFormat="1" x14ac:dyDescent="0.25">
      <c r="A44" s="21" t="s">
        <v>15</v>
      </c>
      <c r="B44" s="46">
        <f t="shared" si="5"/>
        <v>6.8022040661219838E-3</v>
      </c>
      <c r="C44" s="52">
        <f t="shared" si="6"/>
        <v>0.6033519553072626</v>
      </c>
      <c r="D44" s="52">
        <f t="shared" si="7"/>
        <v>7.9306393834248749E-3</v>
      </c>
      <c r="E44" s="52">
        <f t="shared" si="8"/>
        <v>1.1816652681303064</v>
      </c>
      <c r="F44" s="66">
        <f t="shared" si="9"/>
        <v>0.24767225325884543</v>
      </c>
      <c r="G44" s="20"/>
    </row>
    <row r="45" spans="1:7" s="1" customFormat="1" ht="15.75" thickBot="1" x14ac:dyDescent="0.3">
      <c r="A45" s="22" t="s">
        <v>58</v>
      </c>
      <c r="B45" s="50">
        <f t="shared" si="5"/>
        <v>2.0140604218126545E-3</v>
      </c>
      <c r="C45" s="56">
        <f t="shared" si="6"/>
        <v>0.42767295597484278</v>
      </c>
      <c r="D45" s="56">
        <f t="shared" si="7"/>
        <v>1.6338450464354088E-3</v>
      </c>
      <c r="E45" s="56">
        <f t="shared" si="8"/>
        <v>1.1599338744369969</v>
      </c>
      <c r="F45" s="70">
        <f>F31/B31</f>
        <v>0.27044025157232704</v>
      </c>
      <c r="G45" s="20"/>
    </row>
    <row r="46" spans="1:7" s="1" customFormat="1" ht="15.75" thickBot="1" x14ac:dyDescent="0.3">
      <c r="A46" s="45" t="s">
        <v>16</v>
      </c>
      <c r="B46" s="51">
        <f t="shared" si="5"/>
        <v>1</v>
      </c>
      <c r="C46" s="57">
        <f t="shared" si="6"/>
        <v>0.61151434543036287</v>
      </c>
      <c r="D46" s="57">
        <f t="shared" si="7"/>
        <v>1</v>
      </c>
      <c r="E46" s="57">
        <f t="shared" si="8"/>
        <v>1</v>
      </c>
      <c r="F46" s="58">
        <f>F32/B32</f>
        <v>0.27174615238457156</v>
      </c>
    </row>
    <row r="47" spans="1:7" s="1" customFormat="1" x14ac:dyDescent="0.25"/>
    <row r="48" spans="1:7" s="1" customFormat="1" x14ac:dyDescent="0.25"/>
    <row r="49" spans="1:6" s="1" customFormat="1" x14ac:dyDescent="0.25">
      <c r="A49" s="4" t="s">
        <v>22</v>
      </c>
    </row>
    <row r="50" spans="1:6" s="1" customFormat="1" ht="15.75" thickBot="1" x14ac:dyDescent="0.3"/>
    <row r="51" spans="1:6" s="1" customFormat="1" ht="15" customHeight="1" x14ac:dyDescent="0.25">
      <c r="A51" s="86" t="s">
        <v>23</v>
      </c>
      <c r="B51" s="88" t="s">
        <v>5</v>
      </c>
      <c r="C51" s="90" t="s">
        <v>4</v>
      </c>
      <c r="D51" s="90" t="s">
        <v>7</v>
      </c>
      <c r="E51" s="90" t="s">
        <v>6</v>
      </c>
      <c r="F51" s="84" t="s">
        <v>54</v>
      </c>
    </row>
    <row r="52" spans="1:6" s="1" customFormat="1" x14ac:dyDescent="0.25">
      <c r="A52" s="87"/>
      <c r="B52" s="89"/>
      <c r="C52" s="91"/>
      <c r="D52" s="91"/>
      <c r="E52" s="91"/>
      <c r="F52" s="85"/>
    </row>
    <row r="53" spans="1:6" s="1" customFormat="1" x14ac:dyDescent="0.25">
      <c r="A53" s="21" t="s">
        <v>18</v>
      </c>
      <c r="B53" s="33">
        <v>48435</v>
      </c>
      <c r="C53" s="34">
        <v>31083</v>
      </c>
      <c r="D53" s="72">
        <v>51376432.269998953</v>
      </c>
      <c r="E53" s="35">
        <f>D53/C53</f>
        <v>1652.8788170382188</v>
      </c>
      <c r="F53" s="62">
        <v>11966</v>
      </c>
    </row>
    <row r="54" spans="1:6" s="1" customFormat="1" x14ac:dyDescent="0.25">
      <c r="A54" s="19" t="s">
        <v>24</v>
      </c>
      <c r="B54" s="36">
        <v>4868</v>
      </c>
      <c r="C54" s="37">
        <v>3447</v>
      </c>
      <c r="D54" s="73">
        <v>5727133.1099999789</v>
      </c>
      <c r="E54" s="38">
        <f t="shared" ref="E54:E68" si="10">D54/C54</f>
        <v>1661.4833507397675</v>
      </c>
      <c r="F54" s="60">
        <v>917</v>
      </c>
    </row>
    <row r="55" spans="1:6" s="1" customFormat="1" x14ac:dyDescent="0.25">
      <c r="A55" s="19" t="s">
        <v>25</v>
      </c>
      <c r="B55" s="36">
        <v>4390</v>
      </c>
      <c r="C55" s="37">
        <v>2690</v>
      </c>
      <c r="D55" s="73">
        <v>4583377.6600000039</v>
      </c>
      <c r="E55" s="38">
        <f t="shared" si="10"/>
        <v>1703.8578661710051</v>
      </c>
      <c r="F55" s="60">
        <v>1179</v>
      </c>
    </row>
    <row r="56" spans="1:6" s="1" customFormat="1" x14ac:dyDescent="0.25">
      <c r="A56" s="19" t="s">
        <v>26</v>
      </c>
      <c r="B56" s="36">
        <v>2406</v>
      </c>
      <c r="C56" s="37">
        <v>1679</v>
      </c>
      <c r="D56" s="73">
        <v>2921102.3999999976</v>
      </c>
      <c r="E56" s="38">
        <f t="shared" si="10"/>
        <v>1739.7870160809991</v>
      </c>
      <c r="F56" s="60">
        <v>483</v>
      </c>
    </row>
    <row r="57" spans="1:6" s="1" customFormat="1" x14ac:dyDescent="0.25">
      <c r="A57" s="19" t="s">
        <v>27</v>
      </c>
      <c r="B57" s="36">
        <v>92</v>
      </c>
      <c r="C57" s="37">
        <v>57</v>
      </c>
      <c r="D57" s="73">
        <v>107902.32</v>
      </c>
      <c r="E57" s="38">
        <f t="shared" si="10"/>
        <v>1893.0231578947369</v>
      </c>
      <c r="F57" s="60">
        <v>22</v>
      </c>
    </row>
    <row r="58" spans="1:6" s="1" customFormat="1" x14ac:dyDescent="0.25">
      <c r="A58" s="19" t="s">
        <v>28</v>
      </c>
      <c r="B58" s="36">
        <v>5030</v>
      </c>
      <c r="C58" s="37">
        <v>3242</v>
      </c>
      <c r="D58" s="73">
        <v>5484060.5699999845</v>
      </c>
      <c r="E58" s="38">
        <f t="shared" si="10"/>
        <v>1691.5671098087553</v>
      </c>
      <c r="F58" s="60">
        <v>1209</v>
      </c>
    </row>
    <row r="59" spans="1:6" s="1" customFormat="1" x14ac:dyDescent="0.25">
      <c r="A59" s="19" t="s">
        <v>29</v>
      </c>
      <c r="B59" s="36">
        <v>3732</v>
      </c>
      <c r="C59" s="37">
        <v>2545</v>
      </c>
      <c r="D59" s="73">
        <v>3858700.0900000138</v>
      </c>
      <c r="E59" s="38">
        <f t="shared" si="10"/>
        <v>1516.1886404715183</v>
      </c>
      <c r="F59" s="60">
        <v>839</v>
      </c>
    </row>
    <row r="60" spans="1:6" s="1" customFormat="1" x14ac:dyDescent="0.25">
      <c r="A60" s="19" t="s">
        <v>30</v>
      </c>
      <c r="B60" s="36">
        <v>2328</v>
      </c>
      <c r="C60" s="37">
        <v>1518</v>
      </c>
      <c r="D60" s="73">
        <v>2488192.1000000015</v>
      </c>
      <c r="E60" s="38">
        <f t="shared" si="10"/>
        <v>1639.1252305665359</v>
      </c>
      <c r="F60" s="60">
        <v>564</v>
      </c>
    </row>
    <row r="61" spans="1:6" s="1" customFormat="1" x14ac:dyDescent="0.25">
      <c r="A61" s="19" t="s">
        <v>47</v>
      </c>
      <c r="B61" s="36">
        <v>4971</v>
      </c>
      <c r="C61" s="37">
        <v>3315</v>
      </c>
      <c r="D61" s="73">
        <v>5587331.4299999867</v>
      </c>
      <c r="E61" s="38">
        <f t="shared" si="10"/>
        <v>1685.4695113122132</v>
      </c>
      <c r="F61" s="60">
        <v>1138</v>
      </c>
    </row>
    <row r="62" spans="1:6" s="1" customFormat="1" x14ac:dyDescent="0.25">
      <c r="A62" s="19" t="s">
        <v>42</v>
      </c>
      <c r="B62" s="36">
        <v>1473</v>
      </c>
      <c r="C62" s="37">
        <v>834</v>
      </c>
      <c r="D62" s="73">
        <v>1272620.7199999974</v>
      </c>
      <c r="E62" s="38">
        <f t="shared" si="10"/>
        <v>1525.9241247002367</v>
      </c>
      <c r="F62" s="60">
        <v>496</v>
      </c>
    </row>
    <row r="63" spans="1:6" s="1" customFormat="1" x14ac:dyDescent="0.25">
      <c r="A63" s="19" t="s">
        <v>43</v>
      </c>
      <c r="B63" s="36">
        <v>3784</v>
      </c>
      <c r="C63" s="37">
        <v>2120</v>
      </c>
      <c r="D63" s="73">
        <v>3486711.6900000107</v>
      </c>
      <c r="E63" s="38">
        <f t="shared" si="10"/>
        <v>1644.6753254717032</v>
      </c>
      <c r="F63" s="60">
        <v>1215</v>
      </c>
    </row>
    <row r="64" spans="1:6" s="1" customFormat="1" x14ac:dyDescent="0.25">
      <c r="A64" s="19" t="s">
        <v>31</v>
      </c>
      <c r="B64" s="36">
        <v>1172</v>
      </c>
      <c r="C64" s="37">
        <v>739</v>
      </c>
      <c r="D64" s="73">
        <v>1378422.9299999978</v>
      </c>
      <c r="E64" s="38">
        <f t="shared" si="10"/>
        <v>1865.2543031123109</v>
      </c>
      <c r="F64" s="60">
        <v>293</v>
      </c>
    </row>
    <row r="65" spans="1:6" s="1" customFormat="1" x14ac:dyDescent="0.25">
      <c r="A65" s="19" t="s">
        <v>32</v>
      </c>
      <c r="B65" s="36">
        <v>3652</v>
      </c>
      <c r="C65" s="37">
        <v>2428</v>
      </c>
      <c r="D65" s="73">
        <v>3897961.170000013</v>
      </c>
      <c r="E65" s="38">
        <f t="shared" si="10"/>
        <v>1605.4205807248818</v>
      </c>
      <c r="F65" s="60">
        <v>783</v>
      </c>
    </row>
    <row r="66" spans="1:6" s="1" customFormat="1" x14ac:dyDescent="0.25">
      <c r="A66" s="19" t="s">
        <v>33</v>
      </c>
      <c r="B66" s="36">
        <v>2836</v>
      </c>
      <c r="C66" s="37">
        <v>1670</v>
      </c>
      <c r="D66" s="73">
        <v>2656051.2699999991</v>
      </c>
      <c r="E66" s="38">
        <f t="shared" si="10"/>
        <v>1590.4498622754486</v>
      </c>
      <c r="F66" s="60">
        <v>809</v>
      </c>
    </row>
    <row r="67" spans="1:6" s="1" customFormat="1" x14ac:dyDescent="0.25">
      <c r="A67" s="19" t="s">
        <v>34</v>
      </c>
      <c r="B67" s="36">
        <v>2714</v>
      </c>
      <c r="C67" s="37">
        <v>1678</v>
      </c>
      <c r="D67" s="73">
        <v>2738444.6099999985</v>
      </c>
      <c r="E67" s="38">
        <f t="shared" si="10"/>
        <v>1631.9693742550646</v>
      </c>
      <c r="F67" s="60">
        <v>666</v>
      </c>
    </row>
    <row r="68" spans="1:6" s="1" customFormat="1" x14ac:dyDescent="0.25">
      <c r="A68" s="19" t="s">
        <v>44</v>
      </c>
      <c r="B68" s="36">
        <v>2688</v>
      </c>
      <c r="C68" s="37">
        <v>1658</v>
      </c>
      <c r="D68" s="73">
        <v>2800181.240000003</v>
      </c>
      <c r="E68" s="38">
        <f t="shared" si="10"/>
        <v>1688.890977080822</v>
      </c>
      <c r="F68" s="60">
        <v>754</v>
      </c>
    </row>
    <row r="69" spans="1:6" s="1" customFormat="1" x14ac:dyDescent="0.25">
      <c r="A69" s="19" t="s">
        <v>45</v>
      </c>
      <c r="B69" s="36">
        <v>2011</v>
      </c>
      <c r="C69" s="37">
        <v>1270</v>
      </c>
      <c r="D69" s="73">
        <v>1905173.1299999971</v>
      </c>
      <c r="E69" s="38">
        <f>D69/C69</f>
        <v>1500.1363228346434</v>
      </c>
      <c r="F69" s="60">
        <v>527</v>
      </c>
    </row>
    <row r="70" spans="1:6" s="1" customFormat="1" x14ac:dyDescent="0.25">
      <c r="A70" s="15" t="s">
        <v>46</v>
      </c>
      <c r="B70" s="27">
        <v>288</v>
      </c>
      <c r="C70" s="28">
        <v>193</v>
      </c>
      <c r="D70" s="83">
        <v>483065.83000000031</v>
      </c>
      <c r="E70" s="29">
        <f>D70/C70</f>
        <v>2502.9317616580329</v>
      </c>
      <c r="F70" s="59">
        <v>72</v>
      </c>
    </row>
    <row r="71" spans="1:6" s="1" customFormat="1" x14ac:dyDescent="0.25">
      <c r="A71" s="21" t="s">
        <v>19</v>
      </c>
      <c r="B71" s="33">
        <v>28014</v>
      </c>
      <c r="C71" s="34">
        <v>17047</v>
      </c>
      <c r="D71" s="72">
        <v>30974579.189999126</v>
      </c>
      <c r="E71" s="35">
        <f>D71/C71</f>
        <v>1817.0105701882517</v>
      </c>
      <c r="F71" s="62">
        <v>7726</v>
      </c>
    </row>
    <row r="72" spans="1:6" s="1" customFormat="1" x14ac:dyDescent="0.25">
      <c r="A72" s="19" t="s">
        <v>35</v>
      </c>
      <c r="B72" s="36">
        <v>9528</v>
      </c>
      <c r="C72" s="37">
        <v>5549</v>
      </c>
      <c r="D72" s="73">
        <v>10609058.160000024</v>
      </c>
      <c r="E72" s="38">
        <f t="shared" ref="E72:E79" si="11">D72/C72</f>
        <v>1911.8864948639439</v>
      </c>
      <c r="F72" s="60">
        <v>2837</v>
      </c>
    </row>
    <row r="73" spans="1:6" s="1" customFormat="1" x14ac:dyDescent="0.25">
      <c r="A73" s="19" t="s">
        <v>36</v>
      </c>
      <c r="B73" s="36">
        <v>517</v>
      </c>
      <c r="C73" s="37">
        <v>331</v>
      </c>
      <c r="D73" s="73">
        <v>526415.74000000104</v>
      </c>
      <c r="E73" s="38">
        <f t="shared" si="11"/>
        <v>1590.3798791540817</v>
      </c>
      <c r="F73" s="60">
        <v>140</v>
      </c>
    </row>
    <row r="74" spans="1:6" s="1" customFormat="1" x14ac:dyDescent="0.25">
      <c r="A74" s="19" t="s">
        <v>37</v>
      </c>
      <c r="B74" s="36">
        <v>4639</v>
      </c>
      <c r="C74" s="37">
        <v>2950</v>
      </c>
      <c r="D74" s="73">
        <v>4890741.5600000052</v>
      </c>
      <c r="E74" s="38">
        <f t="shared" si="11"/>
        <v>1657.8784949152559</v>
      </c>
      <c r="F74" s="60">
        <v>1149</v>
      </c>
    </row>
    <row r="75" spans="1:6" s="1" customFormat="1" x14ac:dyDescent="0.25">
      <c r="A75" s="19" t="s">
        <v>38</v>
      </c>
      <c r="B75" s="36">
        <v>8751</v>
      </c>
      <c r="C75" s="37">
        <v>5156</v>
      </c>
      <c r="D75" s="73">
        <v>9301937.8199999928</v>
      </c>
      <c r="E75" s="38">
        <f t="shared" si="11"/>
        <v>1804.0996547711391</v>
      </c>
      <c r="F75" s="60">
        <v>2562</v>
      </c>
    </row>
    <row r="76" spans="1:6" s="1" customFormat="1" x14ac:dyDescent="0.25">
      <c r="A76" s="19" t="s">
        <v>39</v>
      </c>
      <c r="B76" s="36">
        <v>1136</v>
      </c>
      <c r="C76" s="37">
        <v>731</v>
      </c>
      <c r="D76" s="73">
        <v>1184579.0099999991</v>
      </c>
      <c r="E76" s="38">
        <f t="shared" si="11"/>
        <v>1620.4911217510248</v>
      </c>
      <c r="F76" s="60">
        <v>312</v>
      </c>
    </row>
    <row r="77" spans="1:6" s="1" customFormat="1" x14ac:dyDescent="0.25">
      <c r="A77" s="19" t="s">
        <v>40</v>
      </c>
      <c r="B77" s="36">
        <v>3255</v>
      </c>
      <c r="C77" s="37">
        <v>2183</v>
      </c>
      <c r="D77" s="73">
        <v>4053087.2200000025</v>
      </c>
      <c r="E77" s="38">
        <f t="shared" si="11"/>
        <v>1856.6592853870832</v>
      </c>
      <c r="F77" s="60">
        <v>699</v>
      </c>
    </row>
    <row r="78" spans="1:6" s="1" customFormat="1" x14ac:dyDescent="0.25">
      <c r="A78" s="19" t="s">
        <v>46</v>
      </c>
      <c r="B78" s="36">
        <v>188</v>
      </c>
      <c r="C78" s="37">
        <v>147</v>
      </c>
      <c r="D78" s="73">
        <v>408759.68000000023</v>
      </c>
      <c r="E78" s="38">
        <f t="shared" si="11"/>
        <v>2780.6780952380968</v>
      </c>
      <c r="F78" s="60">
        <v>27</v>
      </c>
    </row>
    <row r="79" spans="1:6" s="1" customFormat="1" ht="15.75" thickBot="1" x14ac:dyDescent="0.3">
      <c r="A79" s="22" t="s">
        <v>41</v>
      </c>
      <c r="B79" s="42">
        <v>2496</v>
      </c>
      <c r="C79" s="43">
        <v>146</v>
      </c>
      <c r="D79" s="74">
        <v>347816.25000000017</v>
      </c>
      <c r="E79" s="44">
        <f t="shared" si="11"/>
        <v>2382.3030821917819</v>
      </c>
      <c r="F79" s="65">
        <v>1761</v>
      </c>
    </row>
    <row r="80" spans="1:6" s="1" customFormat="1" ht="15.75" thickBot="1" x14ac:dyDescent="0.3">
      <c r="A80" s="45" t="s">
        <v>16</v>
      </c>
      <c r="B80" s="12">
        <f>B79+B71+B53</f>
        <v>78945</v>
      </c>
      <c r="C80" s="13">
        <f>C79+C71+C53</f>
        <v>48276</v>
      </c>
      <c r="D80" s="75">
        <f>D79+D71+D53</f>
        <v>82698827.709998071</v>
      </c>
      <c r="E80" s="23">
        <f>D80/C80</f>
        <v>1713.0422510149572</v>
      </c>
      <c r="F80" s="14">
        <f>F79+F71+F53</f>
        <v>21453</v>
      </c>
    </row>
    <row r="81" spans="1:1" s="1" customFormat="1" x14ac:dyDescent="0.25"/>
    <row r="82" spans="1:1" s="1" customFormat="1" x14ac:dyDescent="0.25"/>
    <row r="83" spans="1:1" x14ac:dyDescent="0.25">
      <c r="A83" s="8" t="s">
        <v>3</v>
      </c>
    </row>
    <row r="84" spans="1:1" ht="15.75" x14ac:dyDescent="0.25">
      <c r="A84" s="11" t="s">
        <v>48</v>
      </c>
    </row>
    <row r="85" spans="1:1" ht="15.75" x14ac:dyDescent="0.25">
      <c r="A85" s="11" t="s">
        <v>49</v>
      </c>
    </row>
    <row r="86" spans="1:1" ht="15.75" x14ac:dyDescent="0.25">
      <c r="A86" s="11" t="s">
        <v>55</v>
      </c>
    </row>
    <row r="87" spans="1:1" s="1" customFormat="1" ht="15.75" x14ac:dyDescent="0.25">
      <c r="A87" s="11" t="s">
        <v>56</v>
      </c>
    </row>
    <row r="88" spans="1:1" s="1" customFormat="1" x14ac:dyDescent="0.25"/>
    <row r="89" spans="1:1" x14ac:dyDescent="0.25">
      <c r="A89" s="1"/>
    </row>
    <row r="90" spans="1:1" x14ac:dyDescent="0.25">
      <c r="A90" s="9" t="s">
        <v>2</v>
      </c>
    </row>
    <row r="91" spans="1:1" x14ac:dyDescent="0.25">
      <c r="A91" s="7" t="s">
        <v>59</v>
      </c>
    </row>
    <row r="95" spans="1:1" s="1" customFormat="1" x14ac:dyDescent="0.25"/>
  </sheetData>
  <mergeCells count="24">
    <mergeCell ref="F9:F10"/>
    <mergeCell ref="A9:A10"/>
    <mergeCell ref="B9:B10"/>
    <mergeCell ref="C9:C10"/>
    <mergeCell ref="D9:D10"/>
    <mergeCell ref="E9:E10"/>
    <mergeCell ref="F21:F22"/>
    <mergeCell ref="A21:A22"/>
    <mergeCell ref="B21:B22"/>
    <mergeCell ref="C21:C22"/>
    <mergeCell ref="D21:D22"/>
    <mergeCell ref="E21:E22"/>
    <mergeCell ref="F35:F36"/>
    <mergeCell ref="A35:A36"/>
    <mergeCell ref="B35:B36"/>
    <mergeCell ref="C35:C36"/>
    <mergeCell ref="D35:D36"/>
    <mergeCell ref="E35:E36"/>
    <mergeCell ref="F51:F52"/>
    <mergeCell ref="A51:A52"/>
    <mergeCell ref="B51:B52"/>
    <mergeCell ref="C51:C52"/>
    <mergeCell ref="D51:D52"/>
    <mergeCell ref="E51:E52"/>
  </mergeCells>
  <pageMargins left="0.70866141732283472" right="0.70866141732283472" top="0.74803149606299213" bottom="0.74803149606299213" header="0.31496062992125984" footer="0.31496062992125984"/>
  <pageSetup paperSize="9" scale="94" fitToHeight="0" orientation="landscape" r:id="rId1"/>
  <headerFooter>
    <oddFooter>&amp;L&amp;D&amp;C&amp;A&amp;RPagina &amp;P van &amp;N</oddFooter>
  </headerFooter>
  <rowBreaks count="1" manualBreakCount="1">
    <brk id="48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2369E6A2F30548B4EEF5B816186C58" ma:contentTypeVersion="2" ma:contentTypeDescription="Een nieuw document maken." ma:contentTypeScope="" ma:versionID="534f47f6a537ffac24a1af554381d5a7">
  <xsd:schema xmlns:xsd="http://www.w3.org/2001/XMLSchema" xmlns:xs="http://www.w3.org/2001/XMLSchema" xmlns:p="http://schemas.microsoft.com/office/2006/metadata/properties" xmlns:ns2="http://schemas.microsoft.com/sharepoint/v3/fields" xmlns:ns3="a6ffceed-4e85-47c5-aca9-bfee952fba44" targetNamespace="http://schemas.microsoft.com/office/2006/metadata/properties" ma:root="true" ma:fieldsID="2a9405c7e9110f8f97b48181070992ef" ns2:_="" ns3:_="">
    <xsd:import namespace="http://schemas.microsoft.com/sharepoint/v3/fields"/>
    <xsd:import namespace="a6ffceed-4e85-47c5-aca9-bfee952fba44"/>
    <xsd:element name="properties">
      <xsd:complexType>
        <xsd:sequence>
          <xsd:element name="documentManagement">
            <xsd:complexType>
              <xsd:all>
                <xsd:element ref="ns2:_Status" minOccurs="0"/>
                <xsd:element ref="ns3:f9t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Status" ma:default="Niet gestart" ma:internalName="_Status">
      <xsd:simpleType>
        <xsd:union memberTypes="dms:Text">
          <xsd:simpleType>
            <xsd:restriction base="dms:Choice">
              <xsd:enumeration value="Niet gestart"/>
              <xsd:enumeration value="Concept"/>
              <xsd:enumeration value="Herzien"/>
              <xsd:enumeration value="Gepland"/>
              <xsd:enumeration value="Gepubliceerd"/>
              <xsd:enumeration value="Definitief"/>
              <xsd:enumeration value="Verlope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ffceed-4e85-47c5-aca9-bfee952fba44" elementFormDefault="qualified">
    <xsd:import namespace="http://schemas.microsoft.com/office/2006/documentManagement/types"/>
    <xsd:import namespace="http://schemas.microsoft.com/office/infopath/2007/PartnerControls"/>
    <xsd:element name="f9tx" ma:index="9" nillable="true" ma:displayName="Achtergrond" ma:internalName="f9tx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Niet gestart</_Status>
    <f9tx xmlns="a6ffceed-4e85-47c5-aca9-bfee952fba44" xsi:nil="true"/>
  </documentManagement>
</p:properties>
</file>

<file path=customXml/itemProps1.xml><?xml version="1.0" encoding="utf-8"?>
<ds:datastoreItem xmlns:ds="http://schemas.openxmlformats.org/officeDocument/2006/customXml" ds:itemID="{71979BB6-BAA5-4B39-8717-DB7BB96ECE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a6ffceed-4e85-47c5-aca9-bfee952fba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C6A718-36C8-41C8-B284-706194FDDA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4D60F7-52A5-4374-9F13-64A726FA5B9E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  <ds:schemaRef ds:uri="http://schemas.microsoft.com/sharepoint/v3/fields"/>
    <ds:schemaRef ds:uri="http://purl.org/dc/terms/"/>
    <ds:schemaRef ds:uri="a6ffceed-4e85-47c5-aca9-bfee952fba44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SV 215</vt:lpstr>
      <vt:lpstr>'SV 215'!Afdrukbereik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Tytgat, Caroline</cp:lastModifiedBy>
  <cp:lastPrinted>2018-01-31T10:16:07Z</cp:lastPrinted>
  <dcterms:created xsi:type="dcterms:W3CDTF">2015-03-12T12:24:58Z</dcterms:created>
  <dcterms:modified xsi:type="dcterms:W3CDTF">2018-02-06T15:19:19Z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0x0101002B2369E6A2F30548B4EEF5B816186C58</vt:lpwstr>
  </property>
</Properties>
</file>