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201 - 250\"/>
    </mc:Choice>
  </mc:AlternateContent>
  <bookViews>
    <workbookView xWindow="0" yWindow="0" windowWidth="24000" windowHeight="9735"/>
  </bookViews>
  <sheets>
    <sheet name="SV 216" sheetId="4" r:id="rId1"/>
  </sheets>
  <definedNames>
    <definedName name="_xlnm.Print_Area" localSheetId="0">'SV 216'!$A$1:$G$114</definedName>
  </definedNames>
  <calcPr calcId="171027"/>
</workbook>
</file>

<file path=xl/calcChain.xml><?xml version="1.0" encoding="utf-8"?>
<calcChain xmlns="http://schemas.openxmlformats.org/spreadsheetml/2006/main">
  <c r="F102" i="4" l="1"/>
  <c r="C104" i="4"/>
  <c r="C103" i="4"/>
  <c r="C102" i="4"/>
  <c r="F104" i="4"/>
  <c r="F103" i="4"/>
  <c r="F101" i="4"/>
  <c r="C101" i="4"/>
  <c r="F100" i="4"/>
  <c r="C100" i="4"/>
  <c r="F99" i="4"/>
  <c r="C99" i="4"/>
  <c r="F98" i="4"/>
  <c r="C98" i="4"/>
  <c r="F97" i="4"/>
  <c r="C97" i="4"/>
  <c r="C74" i="4"/>
  <c r="F74" i="4"/>
  <c r="F72" i="4"/>
  <c r="C72" i="4"/>
  <c r="C71" i="4"/>
  <c r="F71" i="4"/>
  <c r="F67" i="4"/>
  <c r="C67" i="4"/>
  <c r="F42" i="4"/>
  <c r="C43" i="4"/>
  <c r="C42" i="4"/>
  <c r="B82" i="4"/>
  <c r="B22" i="4"/>
  <c r="E13" i="4"/>
  <c r="E12" i="4"/>
  <c r="E11" i="4"/>
  <c r="E90" i="4" l="1"/>
  <c r="E89" i="4"/>
  <c r="E88" i="4"/>
  <c r="E87" i="4"/>
  <c r="E86" i="4"/>
  <c r="E85" i="4"/>
  <c r="E84" i="4"/>
  <c r="E83" i="4"/>
  <c r="F82" i="4"/>
  <c r="D82" i="4"/>
  <c r="C82" i="4"/>
  <c r="B91" i="4"/>
  <c r="C91" i="4" l="1"/>
  <c r="C105" i="4" s="1"/>
  <c r="C96" i="4"/>
  <c r="F91" i="4"/>
  <c r="F105" i="4" s="1"/>
  <c r="F96" i="4"/>
  <c r="B103" i="4"/>
  <c r="B105" i="4"/>
  <c r="B98" i="4"/>
  <c r="B102" i="4"/>
  <c r="B101" i="4"/>
  <c r="B97" i="4"/>
  <c r="B100" i="4"/>
  <c r="B104" i="4"/>
  <c r="B99" i="4"/>
  <c r="B96" i="4"/>
  <c r="E82" i="4"/>
  <c r="D91" i="4"/>
  <c r="D100" i="4" l="1"/>
  <c r="D104" i="4"/>
  <c r="D99" i="4"/>
  <c r="D103" i="4"/>
  <c r="D101" i="4"/>
  <c r="D98" i="4"/>
  <c r="D102" i="4"/>
  <c r="D105" i="4"/>
  <c r="D97" i="4"/>
  <c r="D96" i="4"/>
  <c r="E91" i="4"/>
  <c r="F73" i="4"/>
  <c r="C73" i="4"/>
  <c r="F70" i="4"/>
  <c r="C70" i="4"/>
  <c r="F69" i="4"/>
  <c r="C69" i="4"/>
  <c r="F68" i="4"/>
  <c r="C68" i="4"/>
  <c r="F44" i="4"/>
  <c r="F43" i="4"/>
  <c r="F41" i="4"/>
  <c r="F40" i="4"/>
  <c r="F39" i="4"/>
  <c r="F38" i="4"/>
  <c r="F37" i="4"/>
  <c r="C44" i="4"/>
  <c r="C41" i="4"/>
  <c r="C40" i="4"/>
  <c r="C39" i="4"/>
  <c r="C38" i="4"/>
  <c r="C37" i="4"/>
  <c r="E28" i="4"/>
  <c r="E30" i="4"/>
  <c r="E29" i="4"/>
  <c r="E27" i="4"/>
  <c r="E26" i="4"/>
  <c r="E25" i="4"/>
  <c r="E24" i="4"/>
  <c r="E23" i="4"/>
  <c r="F52" i="4"/>
  <c r="C52" i="4"/>
  <c r="B52" i="4"/>
  <c r="F22" i="4"/>
  <c r="F36" i="4" s="1"/>
  <c r="D22" i="4"/>
  <c r="C22" i="4"/>
  <c r="B31" i="4"/>
  <c r="B43" i="4" l="1"/>
  <c r="B41" i="4"/>
  <c r="B42" i="4"/>
  <c r="B36" i="4"/>
  <c r="B61" i="4"/>
  <c r="B66" i="4"/>
  <c r="E105" i="4"/>
  <c r="E97" i="4"/>
  <c r="E99" i="4"/>
  <c r="E100" i="4"/>
  <c r="E101" i="4"/>
  <c r="E98" i="4"/>
  <c r="E103" i="4"/>
  <c r="E104" i="4"/>
  <c r="E102" i="4"/>
  <c r="C31" i="4"/>
  <c r="C36" i="4"/>
  <c r="C66" i="4"/>
  <c r="E44" i="4"/>
  <c r="D31" i="4"/>
  <c r="D36" i="4"/>
  <c r="F66" i="4"/>
  <c r="E42" i="4"/>
  <c r="E96" i="4"/>
  <c r="F61" i="4"/>
  <c r="F75" i="4" s="1"/>
  <c r="B73" i="4"/>
  <c r="C61" i="4"/>
  <c r="C75" i="4" s="1"/>
  <c r="B70" i="4"/>
  <c r="F31" i="4"/>
  <c r="B75" i="4"/>
  <c r="B68" i="4"/>
  <c r="B69" i="4"/>
  <c r="B37" i="4"/>
  <c r="B45" i="4"/>
  <c r="B40" i="4"/>
  <c r="B44" i="4"/>
  <c r="D37" i="4"/>
  <c r="D39" i="4"/>
  <c r="D41" i="4"/>
  <c r="D45" i="4"/>
  <c r="B38" i="4"/>
  <c r="D38" i="4"/>
  <c r="D40" i="4"/>
  <c r="C45" i="4"/>
  <c r="B39" i="4"/>
  <c r="E31" i="4"/>
  <c r="E41" i="4" s="1"/>
  <c r="E22" i="4"/>
  <c r="E36" i="4" s="1"/>
  <c r="E43" i="4" l="1"/>
  <c r="D44" i="4"/>
  <c r="D43" i="4"/>
  <c r="D42" i="4"/>
  <c r="B72" i="4"/>
  <c r="B71" i="4"/>
  <c r="B67" i="4"/>
  <c r="B74" i="4"/>
  <c r="F45" i="4"/>
  <c r="E40" i="4"/>
  <c r="E45" i="4"/>
  <c r="E39" i="4"/>
  <c r="E37" i="4"/>
  <c r="E38" i="4"/>
  <c r="E59" i="4"/>
  <c r="E60" i="4"/>
  <c r="E53" i="4"/>
  <c r="E56" i="4"/>
  <c r="E55" i="4"/>
  <c r="E58" i="4"/>
  <c r="E54" i="4"/>
  <c r="D52" i="4"/>
  <c r="E57" i="4"/>
  <c r="D66" i="4" l="1"/>
  <c r="D61" i="4"/>
  <c r="E52" i="4"/>
  <c r="D67" i="4" l="1"/>
  <c r="D74" i="4"/>
  <c r="D72" i="4"/>
  <c r="D75" i="4"/>
  <c r="D71" i="4"/>
  <c r="D70" i="4"/>
  <c r="D69" i="4"/>
  <c r="D73" i="4"/>
  <c r="D68" i="4"/>
  <c r="E61" i="4"/>
  <c r="E75" i="4" l="1"/>
  <c r="E72" i="4"/>
  <c r="E67" i="4"/>
  <c r="E74" i="4"/>
  <c r="E71" i="4"/>
  <c r="E66" i="4"/>
  <c r="E68" i="4"/>
  <c r="E69" i="4"/>
  <c r="E70" i="4"/>
  <c r="E73" i="4"/>
</calcChain>
</file>

<file path=xl/sharedStrings.xml><?xml version="1.0" encoding="utf-8"?>
<sst xmlns="http://schemas.openxmlformats.org/spreadsheetml/2006/main" count="119" uniqueCount="32">
  <si>
    <t xml:space="preserve">/GEGEVENSBEHEER </t>
  </si>
  <si>
    <t>Afdeling School- en Studietoelagen</t>
  </si>
  <si>
    <t>Bron:</t>
  </si>
  <si>
    <t>Opmerkingen:</t>
  </si>
  <si>
    <t>Aantal
goedkeuringen</t>
  </si>
  <si>
    <t>Aantal
aanvragen</t>
  </si>
  <si>
    <t>Gemiddelde
toelage</t>
  </si>
  <si>
    <t>Toegekend
bedrag</t>
  </si>
  <si>
    <t>ANTWERPEN</t>
  </si>
  <si>
    <t>LIMBURG</t>
  </si>
  <si>
    <t>OOST-VLAANDEREN</t>
  </si>
  <si>
    <t>VLAAMS BRABANT</t>
  </si>
  <si>
    <t>WEST-VLAANDEREN</t>
  </si>
  <si>
    <t>BRUSSELS HOOFDSTEDELIJK GEWEST</t>
  </si>
  <si>
    <t>VLAAMS GEWEST</t>
  </si>
  <si>
    <t>WAALS GEWEST</t>
  </si>
  <si>
    <t>TOTAAL</t>
  </si>
  <si>
    <t>Kleuteronderwijs</t>
  </si>
  <si>
    <t>Lager onderwijs</t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</si>
  <si>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(absoluut)</t>
    </r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</si>
  <si>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(relatief)</t>
    </r>
  </si>
  <si>
    <r>
      <t>ANDERE</t>
    </r>
    <r>
      <rPr>
        <b/>
        <vertAlign val="superscript"/>
        <sz val="9"/>
        <color theme="1"/>
        <rFont val="Calibri"/>
        <family val="2"/>
      </rPr>
      <t>(***)</t>
    </r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</si>
  <si>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  Aanvraagjaar 2016-2017 nog in behandeling</t>
    </r>
  </si>
  <si>
    <r>
      <rPr>
        <vertAlign val="superscript"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 Woonplaats o.b.v. domicilie van kandidaat op 31/12/2016</t>
    </r>
  </si>
  <si>
    <t>Secundair onderwijs</t>
  </si>
  <si>
    <t>Per onderwijsniveau</t>
  </si>
  <si>
    <r>
      <t>Overzicht studiefinanciering - aanvraagjaar 2016-2017</t>
    </r>
    <r>
      <rPr>
        <b/>
        <vertAlign val="superscript"/>
        <sz val="12"/>
        <color theme="1"/>
        <rFont val="FlandersArtSerif-Regular"/>
      </rPr>
      <t>(*)</t>
    </r>
  </si>
  <si>
    <t>Absolute en relatieve cijfers per onderwijsniveau, per gewest en per provincie</t>
  </si>
  <si>
    <t>afdeling School- en Studietoelagen - stand van zaken 15 januari 2018</t>
  </si>
  <si>
    <r>
      <rPr>
        <vertAlign val="superscript"/>
        <sz val="10"/>
        <color theme="1"/>
        <rFont val="Calibri"/>
        <family val="2"/>
        <scheme val="minor"/>
      </rPr>
      <t>(***)</t>
    </r>
    <r>
      <rPr>
        <sz val="10"/>
        <color theme="1"/>
        <rFont val="Calibri"/>
        <family val="2"/>
        <scheme val="minor"/>
      </rPr>
      <t xml:space="preserve"> De kandidaat heeft geen domicilieadres in België of het domicilieadres is niet bepaald</t>
    </r>
  </si>
  <si>
    <t>Antwoord SV 216</t>
  </si>
  <si>
    <t>Aantal
afwijzingen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</si>
</sst>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dd\.mm\.yy;@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FlandersArtSerif-Regular"/>
    </font>
    <font>
      <b/>
      <sz val="22"/>
      <color theme="1"/>
      <name val="FlandersArtSans-Regular"/>
    </font>
    <font>
      <sz val="11"/>
      <color theme="1"/>
      <name val="FlandersArtSans-Regula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FlandersArtSerif-Regular"/>
    </font>
    <font>
      <b/>
      <vertAlign val="superscript"/>
      <sz val="10"/>
      <color theme="1"/>
      <name val="Calibri"/>
      <family val="2"/>
    </font>
    <font>
      <i/>
      <sz val="11"/>
      <color theme="3"/>
      <name val="Calibri"/>
      <family val="2"/>
      <scheme val="minor"/>
    </font>
    <font>
      <b/>
      <vertAlign val="superscript"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/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medium">
        <color rgb="FFA6A6A6"/>
      </bottom>
      <diagonal/>
    </border>
    <border>
      <left style="dotted">
        <color rgb="FFA6A6A6"/>
      </left>
      <right/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/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/>
      <top style="thin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dashed">
        <color rgb="FFA6A6A6"/>
      </right>
      <top style="thin">
        <color rgb="FFA6A6A6"/>
      </top>
      <bottom style="dashed">
        <color rgb="FFA6A6A6"/>
      </bottom>
      <diagonal/>
    </border>
    <border>
      <left style="dashed">
        <color rgb="FFA6A6A6"/>
      </left>
      <right style="dashed">
        <color rgb="FFA6A6A6"/>
      </right>
      <top style="thin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thin">
        <color rgb="FFA6A6A6"/>
      </top>
      <bottom style="dashed">
        <color rgb="FFA6A6A6"/>
      </bottom>
      <diagonal/>
    </border>
    <border>
      <left style="medium">
        <color rgb="FFA6A6A6"/>
      </left>
      <right style="dashed">
        <color rgb="FFA6A6A6"/>
      </right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dashed">
        <color rgb="FFA6A6A6"/>
      </right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dashed">
        <color rgb="FFA6A6A6"/>
      </right>
      <top style="dashed">
        <color rgb="FFA6A6A6"/>
      </top>
      <bottom style="medium">
        <color rgb="FFA6A6A6"/>
      </bottom>
      <diagonal/>
    </border>
    <border>
      <left style="dashed">
        <color rgb="FFA6A6A6"/>
      </left>
      <right style="dashed">
        <color rgb="FFA6A6A6"/>
      </right>
      <top style="dashed">
        <color rgb="FFA6A6A6"/>
      </top>
      <bottom style="medium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vertical="center"/>
    </xf>
    <xf numFmtId="0" fontId="11" fillId="0" borderId="0" xfId="0" applyFont="1"/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0" fillId="0" borderId="0" xfId="0" applyBorder="1"/>
    <xf numFmtId="0" fontId="2" fillId="3" borderId="2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3" fontId="2" fillId="3" borderId="27" xfId="0" applyNumberFormat="1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5" fontId="2" fillId="3" borderId="27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23" xfId="1" applyNumberFormat="1" applyFont="1" applyBorder="1" applyAlignment="1">
      <alignment horizontal="center" vertical="center" wrapText="1"/>
    </xf>
    <xf numFmtId="165" fontId="10" fillId="0" borderId="20" xfId="1" applyNumberFormat="1" applyFont="1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2" fillId="3" borderId="28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Border="1" applyAlignment="1">
      <alignment horizontal="center" vertical="center" wrapText="1"/>
    </xf>
    <xf numFmtId="165" fontId="10" fillId="0" borderId="24" xfId="1" applyNumberFormat="1" applyFont="1" applyBorder="1" applyAlignment="1">
      <alignment horizontal="center" vertical="center" wrapText="1"/>
    </xf>
    <xf numFmtId="165" fontId="10" fillId="0" borderId="21" xfId="1" applyNumberFormat="1" applyFont="1" applyBorder="1" applyAlignment="1">
      <alignment horizontal="center" vertical="center" wrapText="1"/>
    </xf>
    <xf numFmtId="165" fontId="2" fillId="3" borderId="6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0" fillId="0" borderId="30" xfId="0" applyFont="1" applyBorder="1" applyAlignment="1">
      <alignment vertical="center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2" fillId="3" borderId="29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165" fontId="2" fillId="3" borderId="29" xfId="1" applyNumberFormat="1" applyFont="1" applyFill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165" fontId="10" fillId="0" borderId="25" xfId="1" applyNumberFormat="1" applyFont="1" applyBorder="1" applyAlignment="1">
      <alignment horizontal="center" vertical="center" wrapText="1"/>
    </xf>
    <xf numFmtId="165" fontId="10" fillId="0" borderId="22" xfId="1" applyNumberFormat="1" applyFont="1" applyBorder="1" applyAlignment="1">
      <alignment horizontal="center" vertical="center" wrapText="1"/>
    </xf>
    <xf numFmtId="165" fontId="2" fillId="3" borderId="12" xfId="1" applyNumberFormat="1" applyFont="1" applyFill="1" applyBorder="1" applyAlignment="1">
      <alignment horizontal="center" vertical="center" wrapText="1"/>
    </xf>
    <xf numFmtId="44" fontId="10" fillId="0" borderId="21" xfId="2" applyFont="1" applyBorder="1" applyAlignment="1">
      <alignment horizontal="center" vertical="center" wrapText="1"/>
    </xf>
    <xf numFmtId="44" fontId="10" fillId="0" borderId="24" xfId="2" applyFont="1" applyBorder="1" applyAlignment="1">
      <alignment horizontal="center" vertical="center" wrapText="1"/>
    </xf>
    <xf numFmtId="44" fontId="2" fillId="3" borderId="28" xfId="2" applyFont="1" applyFill="1" applyBorder="1" applyAlignment="1">
      <alignment horizontal="center" vertical="center" wrapText="1"/>
    </xf>
    <xf numFmtId="44" fontId="10" fillId="0" borderId="3" xfId="2" applyFont="1" applyBorder="1" applyAlignment="1">
      <alignment horizontal="center" vertical="center" wrapText="1"/>
    </xf>
    <xf numFmtId="44" fontId="2" fillId="3" borderId="6" xfId="2" applyFont="1" applyFill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4" fontId="10" fillId="0" borderId="32" xfId="0" applyNumberFormat="1" applyFont="1" applyBorder="1" applyAlignment="1">
      <alignment horizontal="center" vertical="center" wrapText="1"/>
    </xf>
    <xf numFmtId="44" fontId="10" fillId="0" borderId="32" xfId="2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4" fontId="10" fillId="0" borderId="35" xfId="2" applyFont="1" applyBorder="1" applyAlignment="1">
      <alignment horizontal="center" vertical="center" wrapText="1"/>
    </xf>
    <xf numFmtId="3" fontId="10" fillId="0" borderId="36" xfId="0" applyNumberFormat="1" applyFont="1" applyBorder="1" applyAlignment="1">
      <alignment horizontal="center" vertical="center" wrapText="1"/>
    </xf>
    <xf numFmtId="3" fontId="10" fillId="0" borderId="37" xfId="0" applyNumberFormat="1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4" fontId="10" fillId="0" borderId="38" xfId="0" applyNumberFormat="1" applyFont="1" applyBorder="1" applyAlignment="1">
      <alignment horizontal="center" vertical="center" wrapText="1"/>
    </xf>
    <xf numFmtId="44" fontId="10" fillId="0" borderId="38" xfId="2" applyFont="1" applyBorder="1" applyAlignment="1">
      <alignment horizontal="center" vertical="center" wrapText="1"/>
    </xf>
    <xf numFmtId="3" fontId="10" fillId="0" borderId="39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1</xdr:col>
      <xdr:colOff>152400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H118"/>
  <sheetViews>
    <sheetView showGridLines="0" tabSelected="1" zoomScaleNormal="100" workbookViewId="0">
      <selection activeCell="H27" sqref="H27"/>
    </sheetView>
  </sheetViews>
  <sheetFormatPr defaultRowHeight="15" x14ac:dyDescent="0.25"/>
  <cols>
    <col min="1" max="1" width="31.7109375" customWidth="1"/>
    <col min="2" max="3" width="17.7109375" customWidth="1"/>
    <col min="4" max="4" width="17.7109375" style="1" customWidth="1"/>
    <col min="5" max="7" width="17.7109375" customWidth="1"/>
  </cols>
  <sheetData>
    <row r="1" spans="1:8" ht="4.5" customHeight="1" x14ac:dyDescent="0.25">
      <c r="A1" s="2"/>
    </row>
    <row r="2" spans="1:8" s="1" customFormat="1" x14ac:dyDescent="0.25">
      <c r="A2" s="3"/>
      <c r="B2" s="3"/>
      <c r="C2" s="3"/>
      <c r="D2" s="3"/>
    </row>
    <row r="3" spans="1:8" s="1" customFormat="1" ht="27.75" x14ac:dyDescent="0.4">
      <c r="A3" s="3"/>
      <c r="B3" s="3"/>
      <c r="C3" s="3"/>
      <c r="D3" s="3"/>
      <c r="G3" s="5" t="s">
        <v>0</v>
      </c>
    </row>
    <row r="4" spans="1:8" s="1" customFormat="1" x14ac:dyDescent="0.25">
      <c r="A4" s="3"/>
      <c r="B4" s="3"/>
      <c r="C4" s="3"/>
      <c r="D4" s="3"/>
      <c r="G4" s="6" t="s">
        <v>1</v>
      </c>
      <c r="H4"/>
    </row>
    <row r="5" spans="1:8" s="1" customFormat="1" x14ac:dyDescent="0.25">
      <c r="A5" s="3"/>
      <c r="B5" s="3"/>
      <c r="C5" s="3"/>
      <c r="D5" s="3"/>
      <c r="H5"/>
    </row>
    <row r="6" spans="1:8" s="1" customFormat="1" x14ac:dyDescent="0.25">
      <c r="A6" s="3"/>
      <c r="B6" s="3"/>
      <c r="C6" s="3"/>
      <c r="D6" s="3"/>
    </row>
    <row r="7" spans="1:8" s="1" customFormat="1" ht="18" x14ac:dyDescent="0.25">
      <c r="A7" s="16" t="s">
        <v>26</v>
      </c>
      <c r="B7" s="3"/>
      <c r="C7" s="3"/>
      <c r="D7" s="3"/>
      <c r="G7" s="52" t="s">
        <v>30</v>
      </c>
      <c r="H7"/>
    </row>
    <row r="8" spans="1:8" s="1" customFormat="1" ht="15.75" thickBot="1" x14ac:dyDescent="0.3">
      <c r="A8" s="3"/>
      <c r="B8" s="3"/>
      <c r="C8" s="3"/>
      <c r="D8" s="3"/>
    </row>
    <row r="9" spans="1:8" ht="15.75" customHeight="1" x14ac:dyDescent="0.25">
      <c r="A9" s="93" t="s">
        <v>25</v>
      </c>
      <c r="B9" s="89" t="s">
        <v>5</v>
      </c>
      <c r="C9" s="91" t="s">
        <v>4</v>
      </c>
      <c r="D9" s="91" t="s">
        <v>7</v>
      </c>
      <c r="E9" s="91" t="s">
        <v>6</v>
      </c>
      <c r="F9" s="85" t="s">
        <v>31</v>
      </c>
    </row>
    <row r="10" spans="1:8" ht="18" customHeight="1" x14ac:dyDescent="0.25">
      <c r="A10" s="94"/>
      <c r="B10" s="90"/>
      <c r="C10" s="92"/>
      <c r="D10" s="92"/>
      <c r="E10" s="92"/>
      <c r="F10" s="86"/>
    </row>
    <row r="11" spans="1:8" s="1" customFormat="1" ht="18" customHeight="1" x14ac:dyDescent="0.25">
      <c r="A11" s="15" t="s">
        <v>17</v>
      </c>
      <c r="B11" s="70">
        <v>80348</v>
      </c>
      <c r="C11" s="71">
        <v>57010</v>
      </c>
      <c r="D11" s="72">
        <v>5313902.0999981379</v>
      </c>
      <c r="E11" s="73">
        <f>D11/C11</f>
        <v>93.209999999967337</v>
      </c>
      <c r="F11" s="74">
        <v>12919</v>
      </c>
    </row>
    <row r="12" spans="1:8" x14ac:dyDescent="0.25">
      <c r="A12" s="18" t="s">
        <v>18</v>
      </c>
      <c r="B12" s="75">
        <v>161791</v>
      </c>
      <c r="C12" s="76">
        <v>117545</v>
      </c>
      <c r="D12" s="77">
        <v>15569855.959972605</v>
      </c>
      <c r="E12" s="78">
        <f>D12/C12</f>
        <v>132.45868356776217</v>
      </c>
      <c r="F12" s="79">
        <v>24000</v>
      </c>
      <c r="G12" s="1"/>
    </row>
    <row r="13" spans="1:8" s="1" customFormat="1" ht="15.75" thickBot="1" x14ac:dyDescent="0.3">
      <c r="A13" s="53" t="s">
        <v>24</v>
      </c>
      <c r="B13" s="80">
        <v>186375</v>
      </c>
      <c r="C13" s="81">
        <v>130016</v>
      </c>
      <c r="D13" s="82">
        <v>58711755.939972676</v>
      </c>
      <c r="E13" s="83">
        <f>D13/C13</f>
        <v>451.57331359196314</v>
      </c>
      <c r="F13" s="84">
        <v>35787</v>
      </c>
    </row>
    <row r="16" spans="1:8" ht="18" x14ac:dyDescent="0.25">
      <c r="A16" s="16" t="s">
        <v>27</v>
      </c>
    </row>
    <row r="18" spans="1:6" s="1" customFormat="1" x14ac:dyDescent="0.25">
      <c r="A18" s="4" t="s">
        <v>17</v>
      </c>
    </row>
    <row r="19" spans="1:6" s="1" customFormat="1" ht="15.75" thickBot="1" x14ac:dyDescent="0.3"/>
    <row r="20" spans="1:6" s="1" customFormat="1" ht="15" customHeight="1" x14ac:dyDescent="0.25">
      <c r="A20" s="87" t="s">
        <v>19</v>
      </c>
      <c r="B20" s="89" t="s">
        <v>5</v>
      </c>
      <c r="C20" s="91" t="s">
        <v>4</v>
      </c>
      <c r="D20" s="91" t="s">
        <v>7</v>
      </c>
      <c r="E20" s="91" t="s">
        <v>6</v>
      </c>
      <c r="F20" s="85" t="s">
        <v>31</v>
      </c>
    </row>
    <row r="21" spans="1:6" s="1" customFormat="1" x14ac:dyDescent="0.25">
      <c r="A21" s="88"/>
      <c r="B21" s="90"/>
      <c r="C21" s="92"/>
      <c r="D21" s="92"/>
      <c r="E21" s="92"/>
      <c r="F21" s="86"/>
    </row>
    <row r="22" spans="1:6" s="19" customFormat="1" x14ac:dyDescent="0.25">
      <c r="A22" s="20" t="s">
        <v>14</v>
      </c>
      <c r="B22" s="26">
        <f>SUM(B23:B27)</f>
        <v>73769</v>
      </c>
      <c r="C22" s="27">
        <f t="shared" ref="C22:F22" si="0">SUM(C23:C27)</f>
        <v>51972</v>
      </c>
      <c r="D22" s="66">
        <f t="shared" si="0"/>
        <v>4844310.1199993687</v>
      </c>
      <c r="E22" s="28">
        <f>D22/C22</f>
        <v>93.209999999987858</v>
      </c>
      <c r="F22" s="56">
        <f t="shared" si="0"/>
        <v>12104</v>
      </c>
    </row>
    <row r="23" spans="1:6" s="19" customFormat="1" x14ac:dyDescent="0.25">
      <c r="A23" s="10" t="s">
        <v>8</v>
      </c>
      <c r="B23" s="23">
        <v>26866</v>
      </c>
      <c r="C23" s="24">
        <v>19975</v>
      </c>
      <c r="D23" s="67">
        <v>1861869.7499995169</v>
      </c>
      <c r="E23" s="25">
        <f>D23/C23</f>
        <v>93.209999999975807</v>
      </c>
      <c r="F23" s="57">
        <v>3687</v>
      </c>
    </row>
    <row r="24" spans="1:6" s="19" customFormat="1" x14ac:dyDescent="0.25">
      <c r="A24" s="18" t="s">
        <v>9</v>
      </c>
      <c r="B24" s="29">
        <v>10028</v>
      </c>
      <c r="C24" s="30">
        <v>6917</v>
      </c>
      <c r="D24" s="65">
        <v>644733.57000000332</v>
      </c>
      <c r="E24" s="31">
        <f t="shared" ref="E24:E31" si="1">D24/C24</f>
        <v>93.210000000000477</v>
      </c>
      <c r="F24" s="54">
        <v>1790</v>
      </c>
    </row>
    <row r="25" spans="1:6" s="19" customFormat="1" x14ac:dyDescent="0.25">
      <c r="A25" s="18" t="s">
        <v>10</v>
      </c>
      <c r="B25" s="29">
        <v>16654</v>
      </c>
      <c r="C25" s="30">
        <v>11572</v>
      </c>
      <c r="D25" s="65">
        <v>1078626.1199998299</v>
      </c>
      <c r="E25" s="31">
        <f t="shared" si="1"/>
        <v>93.2099999999853</v>
      </c>
      <c r="F25" s="54">
        <v>2743</v>
      </c>
    </row>
    <row r="26" spans="1:6" s="19" customFormat="1" x14ac:dyDescent="0.25">
      <c r="A26" s="18" t="s">
        <v>11</v>
      </c>
      <c r="B26" s="29">
        <v>9033</v>
      </c>
      <c r="C26" s="30">
        <v>6265</v>
      </c>
      <c r="D26" s="65">
        <v>583960.65000002761</v>
      </c>
      <c r="E26" s="31">
        <f t="shared" si="1"/>
        <v>93.210000000004413</v>
      </c>
      <c r="F26" s="54">
        <v>1552</v>
      </c>
    </row>
    <row r="27" spans="1:6" s="19" customFormat="1" x14ac:dyDescent="0.25">
      <c r="A27" s="17" t="s">
        <v>12</v>
      </c>
      <c r="B27" s="32">
        <v>11188</v>
      </c>
      <c r="C27" s="33">
        <v>7243</v>
      </c>
      <c r="D27" s="64">
        <v>675120.02999999118</v>
      </c>
      <c r="E27" s="34">
        <f t="shared" si="1"/>
        <v>93.209999999998786</v>
      </c>
      <c r="F27" s="55">
        <v>2332</v>
      </c>
    </row>
    <row r="28" spans="1:6" s="19" customFormat="1" x14ac:dyDescent="0.25">
      <c r="A28" s="20" t="s">
        <v>13</v>
      </c>
      <c r="B28" s="26">
        <v>6100</v>
      </c>
      <c r="C28" s="27">
        <v>4832</v>
      </c>
      <c r="D28" s="66">
        <v>450390.72000003484</v>
      </c>
      <c r="E28" s="28">
        <f>D28/C28</f>
        <v>93.210000000007213</v>
      </c>
      <c r="F28" s="56">
        <v>675</v>
      </c>
    </row>
    <row r="29" spans="1:6" s="19" customFormat="1" x14ac:dyDescent="0.25">
      <c r="A29" s="20" t="s">
        <v>15</v>
      </c>
      <c r="B29" s="26">
        <v>233</v>
      </c>
      <c r="C29" s="27">
        <v>115</v>
      </c>
      <c r="D29" s="66">
        <v>10719.149999999978</v>
      </c>
      <c r="E29" s="28">
        <f t="shared" si="1"/>
        <v>93.209999999999809</v>
      </c>
      <c r="F29" s="56">
        <v>76</v>
      </c>
    </row>
    <row r="30" spans="1:6" s="19" customFormat="1" ht="15.75" thickBot="1" x14ac:dyDescent="0.3">
      <c r="A30" s="21" t="s">
        <v>21</v>
      </c>
      <c r="B30" s="35">
        <v>246</v>
      </c>
      <c r="C30" s="36">
        <v>91</v>
      </c>
      <c r="D30" s="68">
        <v>8482.1099999999988</v>
      </c>
      <c r="E30" s="37">
        <f t="shared" si="1"/>
        <v>93.20999999999998</v>
      </c>
      <c r="F30" s="58">
        <v>64</v>
      </c>
    </row>
    <row r="31" spans="1:6" s="1" customFormat="1" ht="15.75" thickBot="1" x14ac:dyDescent="0.3">
      <c r="A31" s="38" t="s">
        <v>16</v>
      </c>
      <c r="B31" s="12">
        <f>B22+B28+B29+B30</f>
        <v>80348</v>
      </c>
      <c r="C31" s="13">
        <f>C22+C28+C29+C30</f>
        <v>57010</v>
      </c>
      <c r="D31" s="69">
        <f>D22+D28+D29+D30</f>
        <v>5313902.0999994045</v>
      </c>
      <c r="E31" s="22">
        <f t="shared" si="1"/>
        <v>93.209999999989549</v>
      </c>
      <c r="F31" s="14">
        <f>F22+F28+F29+F30</f>
        <v>12919</v>
      </c>
    </row>
    <row r="32" spans="1:6" s="1" customFormat="1" x14ac:dyDescent="0.25"/>
    <row r="33" spans="1:6" s="1" customFormat="1" ht="15.75" thickBot="1" x14ac:dyDescent="0.3"/>
    <row r="34" spans="1:6" s="1" customFormat="1" ht="15" customHeight="1" x14ac:dyDescent="0.25">
      <c r="A34" s="87" t="s">
        <v>20</v>
      </c>
      <c r="B34" s="89" t="s">
        <v>5</v>
      </c>
      <c r="C34" s="91" t="s">
        <v>4</v>
      </c>
      <c r="D34" s="91" t="s">
        <v>7</v>
      </c>
      <c r="E34" s="91" t="s">
        <v>6</v>
      </c>
      <c r="F34" s="85" t="s">
        <v>31</v>
      </c>
    </row>
    <row r="35" spans="1:6" s="1" customFormat="1" x14ac:dyDescent="0.25">
      <c r="A35" s="88"/>
      <c r="B35" s="90"/>
      <c r="C35" s="92"/>
      <c r="D35" s="92"/>
      <c r="E35" s="92"/>
      <c r="F35" s="86"/>
    </row>
    <row r="36" spans="1:6" s="1" customFormat="1" x14ac:dyDescent="0.25">
      <c r="A36" s="20" t="s">
        <v>14</v>
      </c>
      <c r="B36" s="39">
        <f>B22/$B$31</f>
        <v>0.91811868372579275</v>
      </c>
      <c r="C36" s="45">
        <f>C22/B22</f>
        <v>0.70452358036573626</v>
      </c>
      <c r="D36" s="45">
        <f>D22/$D$31</f>
        <v>0.91162953867740837</v>
      </c>
      <c r="E36" s="45">
        <f>E22/$E$31</f>
        <v>0.9999999999999819</v>
      </c>
      <c r="F36" s="59">
        <f>F22/B22</f>
        <v>0.16407976250186393</v>
      </c>
    </row>
    <row r="37" spans="1:6" s="1" customFormat="1" x14ac:dyDescent="0.25">
      <c r="A37" s="10" t="s">
        <v>8</v>
      </c>
      <c r="B37" s="40">
        <f t="shared" ref="B37:B45" si="2">B23/$B$31</f>
        <v>0.33437048837556627</v>
      </c>
      <c r="C37" s="46">
        <f t="shared" ref="C37:C45" si="3">C23/B23</f>
        <v>0.74350480160798038</v>
      </c>
      <c r="D37" s="46">
        <f t="shared" ref="D37:D45" si="4">D23/$D$31</f>
        <v>0.35037712681980449</v>
      </c>
      <c r="E37" s="46">
        <f t="shared" ref="E37:E45" si="5">E23/$E$31</f>
        <v>0.99999999999985256</v>
      </c>
      <c r="F37" s="60">
        <f t="shared" ref="F37:F44" si="6">F23/B23</f>
        <v>0.1372366559964267</v>
      </c>
    </row>
    <row r="38" spans="1:6" s="1" customFormat="1" x14ac:dyDescent="0.25">
      <c r="A38" s="18" t="s">
        <v>9</v>
      </c>
      <c r="B38" s="41">
        <f t="shared" si="2"/>
        <v>0.12480708916214467</v>
      </c>
      <c r="C38" s="47">
        <f t="shared" si="3"/>
        <v>0.68976864778619862</v>
      </c>
      <c r="D38" s="47">
        <f t="shared" si="4"/>
        <v>0.1213295912997862</v>
      </c>
      <c r="E38" s="47">
        <f t="shared" si="5"/>
        <v>1.0000000000001172</v>
      </c>
      <c r="F38" s="61">
        <f t="shared" si="6"/>
        <v>0.17850019944156362</v>
      </c>
    </row>
    <row r="39" spans="1:6" s="1" customFormat="1" x14ac:dyDescent="0.25">
      <c r="A39" s="18" t="s">
        <v>10</v>
      </c>
      <c r="B39" s="41">
        <f t="shared" si="2"/>
        <v>0.20727336088017126</v>
      </c>
      <c r="C39" s="47">
        <f t="shared" si="3"/>
        <v>0.69484808454425362</v>
      </c>
      <c r="D39" s="47">
        <f t="shared" si="4"/>
        <v>0.20298193299420228</v>
      </c>
      <c r="E39" s="47">
        <f t="shared" si="5"/>
        <v>0.99999999999995437</v>
      </c>
      <c r="F39" s="61">
        <f t="shared" si="6"/>
        <v>0.16470517593370962</v>
      </c>
    </row>
    <row r="40" spans="1:6" s="1" customFormat="1" x14ac:dyDescent="0.25">
      <c r="A40" s="18" t="s">
        <v>11</v>
      </c>
      <c r="B40" s="41">
        <f t="shared" si="2"/>
        <v>0.11242345795788321</v>
      </c>
      <c r="C40" s="47">
        <f t="shared" si="3"/>
        <v>0.69356802834052922</v>
      </c>
      <c r="D40" s="47">
        <f t="shared" si="4"/>
        <v>0.10989300122787227</v>
      </c>
      <c r="E40" s="47">
        <f t="shared" si="5"/>
        <v>1.0000000000001594</v>
      </c>
      <c r="F40" s="61">
        <f t="shared" si="6"/>
        <v>0.17181445809808479</v>
      </c>
    </row>
    <row r="41" spans="1:6" x14ac:dyDescent="0.25">
      <c r="A41" s="17" t="s">
        <v>12</v>
      </c>
      <c r="B41" s="42">
        <f>B27/$B$31</f>
        <v>0.13924428735002739</v>
      </c>
      <c r="C41" s="48">
        <f t="shared" si="3"/>
        <v>0.64739006077940653</v>
      </c>
      <c r="D41" s="48">
        <f t="shared" si="4"/>
        <v>0.12704788633574315</v>
      </c>
      <c r="E41" s="48">
        <f t="shared" si="5"/>
        <v>1.000000000000099</v>
      </c>
      <c r="F41" s="62">
        <f t="shared" si="6"/>
        <v>0.20843761172685019</v>
      </c>
    </row>
    <row r="42" spans="1:6" x14ac:dyDescent="0.25">
      <c r="A42" s="20" t="s">
        <v>13</v>
      </c>
      <c r="B42" s="39">
        <f>B28/$B$31</f>
        <v>7.5919749091452188E-2</v>
      </c>
      <c r="C42" s="45">
        <f>C28/B28</f>
        <v>0.79213114754098357</v>
      </c>
      <c r="D42" s="45">
        <f>D28/$D$31</f>
        <v>8.4757060164899409E-2</v>
      </c>
      <c r="E42" s="45">
        <f>E28/$E$31</f>
        <v>1.0000000000001894</v>
      </c>
      <c r="F42" s="59">
        <f>F28/B28</f>
        <v>0.11065573770491803</v>
      </c>
    </row>
    <row r="43" spans="1:6" s="1" customFormat="1" x14ac:dyDescent="0.25">
      <c r="A43" s="20" t="s">
        <v>15</v>
      </c>
      <c r="B43" s="39">
        <f t="shared" si="2"/>
        <v>2.8998854980833376E-3</v>
      </c>
      <c r="C43" s="45">
        <f>C29/B29</f>
        <v>0.49356223175965663</v>
      </c>
      <c r="D43" s="45">
        <f>D29/$D$31</f>
        <v>2.0171899666727353E-3</v>
      </c>
      <c r="E43" s="45">
        <f>E29/$E$31</f>
        <v>1.0000000000001101</v>
      </c>
      <c r="F43" s="59">
        <f t="shared" si="6"/>
        <v>0.3261802575107296</v>
      </c>
    </row>
    <row r="44" spans="1:6" s="1" customFormat="1" ht="15.75" thickBot="1" x14ac:dyDescent="0.3">
      <c r="A44" s="21" t="s">
        <v>21</v>
      </c>
      <c r="B44" s="43">
        <f t="shared" si="2"/>
        <v>3.061681684671678E-3</v>
      </c>
      <c r="C44" s="49">
        <f t="shared" si="3"/>
        <v>0.36991869918699188</v>
      </c>
      <c r="D44" s="49">
        <f>D30/$D$31</f>
        <v>1.5962111910192982E-3</v>
      </c>
      <c r="E44" s="49">
        <f>E30/$E$31</f>
        <v>1.0000000000001119</v>
      </c>
      <c r="F44" s="63">
        <f t="shared" si="6"/>
        <v>0.26016260162601629</v>
      </c>
    </row>
    <row r="45" spans="1:6" s="1" customFormat="1" ht="15.75" thickBot="1" x14ac:dyDescent="0.3">
      <c r="A45" s="38" t="s">
        <v>16</v>
      </c>
      <c r="B45" s="44">
        <f t="shared" si="2"/>
        <v>1</v>
      </c>
      <c r="C45" s="50">
        <f t="shared" si="3"/>
        <v>0.70953850749240799</v>
      </c>
      <c r="D45" s="50">
        <f t="shared" si="4"/>
        <v>1</v>
      </c>
      <c r="E45" s="50">
        <f t="shared" si="5"/>
        <v>1</v>
      </c>
      <c r="F45" s="51">
        <f>F31/B31</f>
        <v>0.16078807188729027</v>
      </c>
    </row>
    <row r="46" spans="1:6" s="1" customFormat="1" x14ac:dyDescent="0.25"/>
    <row r="47" spans="1:6" s="1" customFormat="1" x14ac:dyDescent="0.25"/>
    <row r="48" spans="1:6" s="1" customFormat="1" x14ac:dyDescent="0.25">
      <c r="A48" s="4" t="s">
        <v>18</v>
      </c>
    </row>
    <row r="49" spans="1:6" s="1" customFormat="1" ht="15.75" thickBot="1" x14ac:dyDescent="0.3"/>
    <row r="50" spans="1:6" s="1" customFormat="1" ht="15" customHeight="1" x14ac:dyDescent="0.25">
      <c r="A50" s="87" t="s">
        <v>19</v>
      </c>
      <c r="B50" s="89" t="s">
        <v>5</v>
      </c>
      <c r="C50" s="91" t="s">
        <v>4</v>
      </c>
      <c r="D50" s="91" t="s">
        <v>7</v>
      </c>
      <c r="E50" s="91" t="s">
        <v>6</v>
      </c>
      <c r="F50" s="85" t="s">
        <v>31</v>
      </c>
    </row>
    <row r="51" spans="1:6" s="1" customFormat="1" x14ac:dyDescent="0.25">
      <c r="A51" s="88"/>
      <c r="B51" s="90"/>
      <c r="C51" s="92"/>
      <c r="D51" s="92"/>
      <c r="E51" s="92"/>
      <c r="F51" s="86"/>
    </row>
    <row r="52" spans="1:6" s="19" customFormat="1" x14ac:dyDescent="0.25">
      <c r="A52" s="20" t="s">
        <v>14</v>
      </c>
      <c r="B52" s="26">
        <f>SUM(B53:B57)</f>
        <v>150914</v>
      </c>
      <c r="C52" s="27">
        <f t="shared" ref="C52" si="7">SUM(C53:C57)</f>
        <v>109043</v>
      </c>
      <c r="D52" s="28">
        <f t="shared" ref="D52" si="8">SUM(D53:D57)</f>
        <v>14401523.520002384</v>
      </c>
      <c r="E52" s="28">
        <f>D52/C52</f>
        <v>132.07196720561964</v>
      </c>
      <c r="F52" s="56">
        <f t="shared" ref="F52" si="9">SUM(F53:F57)</f>
        <v>22884</v>
      </c>
    </row>
    <row r="53" spans="1:6" s="19" customFormat="1" x14ac:dyDescent="0.25">
      <c r="A53" s="10" t="s">
        <v>8</v>
      </c>
      <c r="B53" s="23">
        <v>51258</v>
      </c>
      <c r="C53" s="24">
        <v>38738</v>
      </c>
      <c r="D53" s="25">
        <v>5209409.2600011779</v>
      </c>
      <c r="E53" s="25">
        <f t="shared" ref="E53:E61" si="10">D53/C53</f>
        <v>134.47801280399551</v>
      </c>
      <c r="F53" s="57">
        <v>6608</v>
      </c>
    </row>
    <row r="54" spans="1:6" s="19" customFormat="1" x14ac:dyDescent="0.25">
      <c r="A54" s="18" t="s">
        <v>9</v>
      </c>
      <c r="B54" s="29">
        <v>21678</v>
      </c>
      <c r="C54" s="30">
        <v>15508</v>
      </c>
      <c r="D54" s="31">
        <v>2018632.1900004251</v>
      </c>
      <c r="E54" s="31">
        <f t="shared" si="10"/>
        <v>130.16715179265057</v>
      </c>
      <c r="F54" s="54">
        <v>3457</v>
      </c>
    </row>
    <row r="55" spans="1:6" s="19" customFormat="1" x14ac:dyDescent="0.25">
      <c r="A55" s="18" t="s">
        <v>10</v>
      </c>
      <c r="B55" s="29">
        <v>35208</v>
      </c>
      <c r="C55" s="30">
        <v>25227</v>
      </c>
      <c r="D55" s="31">
        <v>3315903.5300000738</v>
      </c>
      <c r="E55" s="31">
        <f t="shared" si="10"/>
        <v>131.44264201054719</v>
      </c>
      <c r="F55" s="54">
        <v>5338</v>
      </c>
    </row>
    <row r="56" spans="1:6" s="19" customFormat="1" x14ac:dyDescent="0.25">
      <c r="A56" s="18" t="s">
        <v>11</v>
      </c>
      <c r="B56" s="29">
        <v>18255</v>
      </c>
      <c r="C56" s="30">
        <v>12996</v>
      </c>
      <c r="D56" s="31">
        <v>1697479.7100002703</v>
      </c>
      <c r="E56" s="31">
        <f t="shared" si="10"/>
        <v>130.61555170823871</v>
      </c>
      <c r="F56" s="54">
        <v>2871</v>
      </c>
    </row>
    <row r="57" spans="1:6" s="19" customFormat="1" x14ac:dyDescent="0.25">
      <c r="A57" s="17" t="s">
        <v>12</v>
      </c>
      <c r="B57" s="32">
        <v>24515</v>
      </c>
      <c r="C57" s="33">
        <v>16574</v>
      </c>
      <c r="D57" s="34">
        <v>2160098.830000435</v>
      </c>
      <c r="E57" s="34">
        <f t="shared" si="10"/>
        <v>130.33056775675365</v>
      </c>
      <c r="F57" s="55">
        <v>4610</v>
      </c>
    </row>
    <row r="58" spans="1:6" s="19" customFormat="1" x14ac:dyDescent="0.25">
      <c r="A58" s="20" t="s">
        <v>13</v>
      </c>
      <c r="B58" s="26">
        <v>9976</v>
      </c>
      <c r="C58" s="27">
        <v>8060</v>
      </c>
      <c r="D58" s="28">
        <v>1110256.5300000492</v>
      </c>
      <c r="E58" s="28">
        <f t="shared" si="10"/>
        <v>137.74894913151974</v>
      </c>
      <c r="F58" s="56">
        <v>884</v>
      </c>
    </row>
    <row r="59" spans="1:6" s="19" customFormat="1" x14ac:dyDescent="0.25">
      <c r="A59" s="20" t="s">
        <v>15</v>
      </c>
      <c r="B59" s="26">
        <v>586</v>
      </c>
      <c r="C59" s="27">
        <v>328</v>
      </c>
      <c r="D59" s="28">
        <v>42296.490000000173</v>
      </c>
      <c r="E59" s="28">
        <f t="shared" si="10"/>
        <v>128.95271341463467</v>
      </c>
      <c r="F59" s="56">
        <v>144</v>
      </c>
    </row>
    <row r="60" spans="1:6" s="19" customFormat="1" ht="15.75" thickBot="1" x14ac:dyDescent="0.3">
      <c r="A60" s="21" t="s">
        <v>21</v>
      </c>
      <c r="B60" s="35">
        <v>315</v>
      </c>
      <c r="C60" s="36">
        <v>114</v>
      </c>
      <c r="D60" s="37">
        <v>15779.420000000027</v>
      </c>
      <c r="E60" s="37">
        <f t="shared" si="10"/>
        <v>138.41596491228094</v>
      </c>
      <c r="F60" s="58">
        <v>88</v>
      </c>
    </row>
    <row r="61" spans="1:6" s="1" customFormat="1" ht="15.75" thickBot="1" x14ac:dyDescent="0.3">
      <c r="A61" s="38" t="s">
        <v>16</v>
      </c>
      <c r="B61" s="12">
        <f>B52+B58+B59+B60</f>
        <v>161791</v>
      </c>
      <c r="C61" s="13">
        <f>C52+C58+C59+C60</f>
        <v>117545</v>
      </c>
      <c r="D61" s="22">
        <f>D52+D58+D59+D60</f>
        <v>15569855.960002434</v>
      </c>
      <c r="E61" s="22">
        <f t="shared" si="10"/>
        <v>132.45868356801594</v>
      </c>
      <c r="F61" s="14">
        <f>F52+F58+F59+F60</f>
        <v>24000</v>
      </c>
    </row>
    <row r="62" spans="1:6" s="1" customFormat="1" x14ac:dyDescent="0.25"/>
    <row r="63" spans="1:6" s="1" customFormat="1" ht="15.75" thickBot="1" x14ac:dyDescent="0.3"/>
    <row r="64" spans="1:6" s="1" customFormat="1" ht="15" customHeight="1" x14ac:dyDescent="0.25">
      <c r="A64" s="87" t="s">
        <v>20</v>
      </c>
      <c r="B64" s="89" t="s">
        <v>5</v>
      </c>
      <c r="C64" s="91" t="s">
        <v>4</v>
      </c>
      <c r="D64" s="91" t="s">
        <v>7</v>
      </c>
      <c r="E64" s="91" t="s">
        <v>6</v>
      </c>
      <c r="F64" s="85" t="s">
        <v>31</v>
      </c>
    </row>
    <row r="65" spans="1:6" s="1" customFormat="1" x14ac:dyDescent="0.25">
      <c r="A65" s="88"/>
      <c r="B65" s="90"/>
      <c r="C65" s="92"/>
      <c r="D65" s="92"/>
      <c r="E65" s="92"/>
      <c r="F65" s="86"/>
    </row>
    <row r="66" spans="1:6" s="1" customFormat="1" x14ac:dyDescent="0.25">
      <c r="A66" s="20" t="s">
        <v>14</v>
      </c>
      <c r="B66" s="39">
        <f>B52/$B$61</f>
        <v>0.93277129135736847</v>
      </c>
      <c r="C66" s="45">
        <f>C52/B52</f>
        <v>0.72255059172773894</v>
      </c>
      <c r="D66" s="45">
        <f>D52/$D$61</f>
        <v>0.92496189797764405</v>
      </c>
      <c r="E66" s="45">
        <f>E52/$E$61</f>
        <v>0.99708047557185842</v>
      </c>
      <c r="F66" s="59">
        <f>F52/B52</f>
        <v>0.15163603111706006</v>
      </c>
    </row>
    <row r="67" spans="1:6" s="1" customFormat="1" x14ac:dyDescent="0.25">
      <c r="A67" s="10" t="s">
        <v>8</v>
      </c>
      <c r="B67" s="40">
        <f>B53/$B$61</f>
        <v>0.31681613934025998</v>
      </c>
      <c r="C67" s="46">
        <f>C53/B53</f>
        <v>0.75574544461352378</v>
      </c>
      <c r="D67" s="46">
        <f>D53/$D$61</f>
        <v>0.33458300920597367</v>
      </c>
      <c r="E67" s="46">
        <f>E53/$E$61</f>
        <v>1.0152449743692542</v>
      </c>
      <c r="F67" s="60">
        <f>F53/B53</f>
        <v>0.12891646182059385</v>
      </c>
    </row>
    <row r="68" spans="1:6" s="1" customFormat="1" x14ac:dyDescent="0.25">
      <c r="A68" s="18" t="s">
        <v>9</v>
      </c>
      <c r="B68" s="41">
        <f t="shared" ref="B68:B75" si="11">B54/$B$61</f>
        <v>0.13398767545784376</v>
      </c>
      <c r="C68" s="47">
        <f t="shared" ref="C68:C73" si="12">C54/B54</f>
        <v>0.71537964756896388</v>
      </c>
      <c r="D68" s="47">
        <f t="shared" ref="D68:D73" si="13">D54/$D$61</f>
        <v>0.12965002342899706</v>
      </c>
      <c r="E68" s="47">
        <f t="shared" ref="E68:E73" si="14">E54/$E$61</f>
        <v>0.9827000260485852</v>
      </c>
      <c r="F68" s="61">
        <f t="shared" ref="F68:F73" si="15">F54/B54</f>
        <v>0.15947043085155457</v>
      </c>
    </row>
    <row r="69" spans="1:6" s="1" customFormat="1" x14ac:dyDescent="0.25">
      <c r="A69" s="18" t="s">
        <v>10</v>
      </c>
      <c r="B69" s="41">
        <f t="shared" si="11"/>
        <v>0.21761408236552096</v>
      </c>
      <c r="C69" s="47">
        <f t="shared" si="12"/>
        <v>0.71651329243353779</v>
      </c>
      <c r="D69" s="47">
        <f t="shared" si="13"/>
        <v>0.21296944162607112</v>
      </c>
      <c r="E69" s="47">
        <f t="shared" si="14"/>
        <v>0.99232936995824039</v>
      </c>
      <c r="F69" s="61">
        <f t="shared" si="15"/>
        <v>0.15161326971142922</v>
      </c>
    </row>
    <row r="70" spans="1:6" s="1" customFormat="1" x14ac:dyDescent="0.25">
      <c r="A70" s="18" t="s">
        <v>11</v>
      </c>
      <c r="B70" s="41">
        <f t="shared" si="11"/>
        <v>0.11283075078341812</v>
      </c>
      <c r="C70" s="47">
        <f t="shared" si="12"/>
        <v>0.71191454396055875</v>
      </c>
      <c r="D70" s="47">
        <f t="shared" si="13"/>
        <v>0.10902346909059042</v>
      </c>
      <c r="E70" s="47">
        <f t="shared" si="14"/>
        <v>0.98608523193701525</v>
      </c>
      <c r="F70" s="61">
        <f t="shared" si="15"/>
        <v>0.1572719802793755</v>
      </c>
    </row>
    <row r="71" spans="1:6" s="1" customFormat="1" x14ac:dyDescent="0.25">
      <c r="A71" s="17" t="s">
        <v>12</v>
      </c>
      <c r="B71" s="42">
        <f>B57/$B$61</f>
        <v>0.15152264341032567</v>
      </c>
      <c r="C71" s="48">
        <f>C57/B57</f>
        <v>0.67607587191515395</v>
      </c>
      <c r="D71" s="48">
        <f>D57/$D$61</f>
        <v>0.13873595462601168</v>
      </c>
      <c r="E71" s="48">
        <f>E57/$E$61</f>
        <v>0.98393373877848089</v>
      </c>
      <c r="F71" s="62">
        <f>F57/B57</f>
        <v>0.18804813379563531</v>
      </c>
    </row>
    <row r="72" spans="1:6" s="1" customFormat="1" x14ac:dyDescent="0.25">
      <c r="A72" s="20" t="s">
        <v>13</v>
      </c>
      <c r="B72" s="39">
        <f>B58/$B$61</f>
        <v>6.1659795662305075E-2</v>
      </c>
      <c r="C72" s="45">
        <f>C58/B58</f>
        <v>0.80793905372894947</v>
      </c>
      <c r="D72" s="45">
        <f>D58/$D$61</f>
        <v>7.1308079718412215E-2</v>
      </c>
      <c r="E72" s="45">
        <f>E58/$E$61</f>
        <v>1.0399389864144868</v>
      </c>
      <c r="F72" s="59">
        <f>F58/B58</f>
        <v>8.8612670408981561E-2</v>
      </c>
    </row>
    <row r="73" spans="1:6" s="1" customFormat="1" x14ac:dyDescent="0.25">
      <c r="A73" s="20" t="s">
        <v>15</v>
      </c>
      <c r="B73" s="39">
        <f t="shared" si="11"/>
        <v>3.6219567219437422E-3</v>
      </c>
      <c r="C73" s="45">
        <f t="shared" si="12"/>
        <v>0.55972696245733788</v>
      </c>
      <c r="D73" s="45">
        <f t="shared" si="13"/>
        <v>2.7165627035122273E-3</v>
      </c>
      <c r="E73" s="45">
        <f t="shared" si="14"/>
        <v>0.97353159446446558</v>
      </c>
      <c r="F73" s="59">
        <f t="shared" si="15"/>
        <v>0.24573378839590443</v>
      </c>
    </row>
    <row r="74" spans="1:6" s="1" customFormat="1" ht="15.75" thickBot="1" x14ac:dyDescent="0.3">
      <c r="A74" s="21" t="s">
        <v>21</v>
      </c>
      <c r="B74" s="43">
        <f>B60/$B$61</f>
        <v>1.9469562583827283E-3</v>
      </c>
      <c r="C74" s="49">
        <f>C60/B60</f>
        <v>0.3619047619047619</v>
      </c>
      <c r="D74" s="49">
        <f>D60/$D$61</f>
        <v>1.013459600431497E-3</v>
      </c>
      <c r="E74" s="49">
        <f>E60/$E$61</f>
        <v>1.0449746380063185</v>
      </c>
      <c r="F74" s="63">
        <f>F60/B60</f>
        <v>0.27936507936507937</v>
      </c>
    </row>
    <row r="75" spans="1:6" s="1" customFormat="1" ht="15.75" thickBot="1" x14ac:dyDescent="0.3">
      <c r="A75" s="38" t="s">
        <v>16</v>
      </c>
      <c r="B75" s="44">
        <f t="shared" si="11"/>
        <v>1</v>
      </c>
      <c r="C75" s="50">
        <f>C61/B61</f>
        <v>0.72652372505269147</v>
      </c>
      <c r="D75" s="50">
        <f>D61/$D$61</f>
        <v>1</v>
      </c>
      <c r="E75" s="50">
        <f>E61/$E$61</f>
        <v>1</v>
      </c>
      <c r="F75" s="51">
        <f>F61/B61</f>
        <v>0.14833952444820786</v>
      </c>
    </row>
    <row r="76" spans="1:6" s="1" customFormat="1" x14ac:dyDescent="0.25"/>
    <row r="77" spans="1:6" s="1" customFormat="1" x14ac:dyDescent="0.25"/>
    <row r="78" spans="1:6" s="1" customFormat="1" x14ac:dyDescent="0.25">
      <c r="A78" s="4" t="s">
        <v>24</v>
      </c>
    </row>
    <row r="79" spans="1:6" s="1" customFormat="1" ht="15.75" thickBot="1" x14ac:dyDescent="0.3"/>
    <row r="80" spans="1:6" s="1" customFormat="1" ht="15" customHeight="1" x14ac:dyDescent="0.25">
      <c r="A80" s="87" t="s">
        <v>19</v>
      </c>
      <c r="B80" s="89" t="s">
        <v>5</v>
      </c>
      <c r="C80" s="91" t="s">
        <v>4</v>
      </c>
      <c r="D80" s="91" t="s">
        <v>7</v>
      </c>
      <c r="E80" s="91" t="s">
        <v>6</v>
      </c>
      <c r="F80" s="85" t="s">
        <v>31</v>
      </c>
    </row>
    <row r="81" spans="1:6" s="1" customFormat="1" x14ac:dyDescent="0.25">
      <c r="A81" s="88"/>
      <c r="B81" s="90"/>
      <c r="C81" s="92"/>
      <c r="D81" s="92"/>
      <c r="E81" s="92"/>
      <c r="F81" s="86"/>
    </row>
    <row r="82" spans="1:6" s="19" customFormat="1" x14ac:dyDescent="0.25">
      <c r="A82" s="20" t="s">
        <v>14</v>
      </c>
      <c r="B82" s="26">
        <f>SUM(B83:B87)</f>
        <v>177152</v>
      </c>
      <c r="C82" s="27">
        <f t="shared" ref="C82:D82" si="16">SUM(C83:C87)</f>
        <v>123290</v>
      </c>
      <c r="D82" s="66">
        <f t="shared" si="16"/>
        <v>55419456.089992858</v>
      </c>
      <c r="E82" s="28">
        <f>D82/C82</f>
        <v>449.50487541562865</v>
      </c>
      <c r="F82" s="56">
        <f t="shared" ref="F82" si="17">SUM(F83:F87)</f>
        <v>34336</v>
      </c>
    </row>
    <row r="83" spans="1:6" s="19" customFormat="1" x14ac:dyDescent="0.25">
      <c r="A83" s="10" t="s">
        <v>8</v>
      </c>
      <c r="B83" s="23">
        <v>56243</v>
      </c>
      <c r="C83" s="24">
        <v>40669</v>
      </c>
      <c r="D83" s="67">
        <v>18630216.189995807</v>
      </c>
      <c r="E83" s="25">
        <f t="shared" ref="E83:E91" si="18">D83/C83</f>
        <v>458.09378617609991</v>
      </c>
      <c r="F83" s="57">
        <v>9892</v>
      </c>
    </row>
    <row r="84" spans="1:6" s="19" customFormat="1" x14ac:dyDescent="0.25">
      <c r="A84" s="18" t="s">
        <v>9</v>
      </c>
      <c r="B84" s="29">
        <v>27615</v>
      </c>
      <c r="C84" s="30">
        <v>19319</v>
      </c>
      <c r="D84" s="65">
        <v>8686363.2100001033</v>
      </c>
      <c r="E84" s="31">
        <f t="shared" si="18"/>
        <v>449.62799368497872</v>
      </c>
      <c r="F84" s="54">
        <v>5321</v>
      </c>
    </row>
    <row r="85" spans="1:6" s="19" customFormat="1" x14ac:dyDescent="0.25">
      <c r="A85" s="18" t="s">
        <v>10</v>
      </c>
      <c r="B85" s="29">
        <v>41089</v>
      </c>
      <c r="C85" s="30">
        <v>28358</v>
      </c>
      <c r="D85" s="65">
        <v>12619708.789997192</v>
      </c>
      <c r="E85" s="31">
        <f t="shared" si="18"/>
        <v>445.0140626982577</v>
      </c>
      <c r="F85" s="54">
        <v>8119</v>
      </c>
    </row>
    <row r="86" spans="1:6" s="19" customFormat="1" x14ac:dyDescent="0.25">
      <c r="A86" s="18" t="s">
        <v>11</v>
      </c>
      <c r="B86" s="29">
        <v>20456</v>
      </c>
      <c r="C86" s="30">
        <v>13820</v>
      </c>
      <c r="D86" s="65">
        <v>6007791.8100003507</v>
      </c>
      <c r="E86" s="31">
        <f t="shared" si="18"/>
        <v>434.71720767006877</v>
      </c>
      <c r="F86" s="54">
        <v>4151</v>
      </c>
    </row>
    <row r="87" spans="1:6" s="19" customFormat="1" x14ac:dyDescent="0.25">
      <c r="A87" s="17" t="s">
        <v>12</v>
      </c>
      <c r="B87" s="32">
        <v>31749</v>
      </c>
      <c r="C87" s="33">
        <v>21124</v>
      </c>
      <c r="D87" s="64">
        <v>9475376.0899994075</v>
      </c>
      <c r="E87" s="34">
        <f t="shared" si="18"/>
        <v>448.55974673354513</v>
      </c>
      <c r="F87" s="55">
        <v>6853</v>
      </c>
    </row>
    <row r="88" spans="1:6" s="19" customFormat="1" x14ac:dyDescent="0.25">
      <c r="A88" s="20" t="s">
        <v>13</v>
      </c>
      <c r="B88" s="26">
        <v>7968</v>
      </c>
      <c r="C88" s="27">
        <v>6072</v>
      </c>
      <c r="D88" s="66">
        <v>2948760.9500002302</v>
      </c>
      <c r="E88" s="28">
        <f t="shared" si="18"/>
        <v>485.63256752309456</v>
      </c>
      <c r="F88" s="56">
        <v>1134</v>
      </c>
    </row>
    <row r="89" spans="1:6" s="19" customFormat="1" x14ac:dyDescent="0.25">
      <c r="A89" s="20" t="s">
        <v>15</v>
      </c>
      <c r="B89" s="26">
        <v>879</v>
      </c>
      <c r="C89" s="27">
        <v>528</v>
      </c>
      <c r="D89" s="66">
        <v>248811.51999999979</v>
      </c>
      <c r="E89" s="28">
        <f t="shared" si="18"/>
        <v>471.23393939393901</v>
      </c>
      <c r="F89" s="56">
        <v>207</v>
      </c>
    </row>
    <row r="90" spans="1:6" s="19" customFormat="1" ht="15.75" thickBot="1" x14ac:dyDescent="0.3">
      <c r="A90" s="21" t="s">
        <v>21</v>
      </c>
      <c r="B90" s="35">
        <v>376</v>
      </c>
      <c r="C90" s="36">
        <v>126</v>
      </c>
      <c r="D90" s="68">
        <v>94727.379999999976</v>
      </c>
      <c r="E90" s="37">
        <f t="shared" si="18"/>
        <v>751.80460317460302</v>
      </c>
      <c r="F90" s="58">
        <v>110</v>
      </c>
    </row>
    <row r="91" spans="1:6" s="1" customFormat="1" ht="15.75" thickBot="1" x14ac:dyDescent="0.3">
      <c r="A91" s="38" t="s">
        <v>16</v>
      </c>
      <c r="B91" s="12">
        <f>B82+B88+B89+B90</f>
        <v>186375</v>
      </c>
      <c r="C91" s="13">
        <f>C82+C88+C89+C90</f>
        <v>130016</v>
      </c>
      <c r="D91" s="69">
        <f>D82+D88+D89+D90</f>
        <v>58711755.939993098</v>
      </c>
      <c r="E91" s="22">
        <f t="shared" si="18"/>
        <v>451.5733135921202</v>
      </c>
      <c r="F91" s="14">
        <f>F82+F88+F89+F90</f>
        <v>35787</v>
      </c>
    </row>
    <row r="92" spans="1:6" s="1" customFormat="1" x14ac:dyDescent="0.25"/>
    <row r="93" spans="1:6" s="1" customFormat="1" ht="15.75" thickBot="1" x14ac:dyDescent="0.3"/>
    <row r="94" spans="1:6" s="1" customFormat="1" ht="15" customHeight="1" x14ac:dyDescent="0.25">
      <c r="A94" s="87" t="s">
        <v>20</v>
      </c>
      <c r="B94" s="89" t="s">
        <v>5</v>
      </c>
      <c r="C94" s="91" t="s">
        <v>4</v>
      </c>
      <c r="D94" s="91" t="s">
        <v>7</v>
      </c>
      <c r="E94" s="91" t="s">
        <v>6</v>
      </c>
      <c r="F94" s="85" t="s">
        <v>31</v>
      </c>
    </row>
    <row r="95" spans="1:6" s="1" customFormat="1" x14ac:dyDescent="0.25">
      <c r="A95" s="88"/>
      <c r="B95" s="90"/>
      <c r="C95" s="92"/>
      <c r="D95" s="92"/>
      <c r="E95" s="92"/>
      <c r="F95" s="86"/>
    </row>
    <row r="96" spans="1:6" s="1" customFormat="1" x14ac:dyDescent="0.25">
      <c r="A96" s="20" t="s">
        <v>14</v>
      </c>
      <c r="B96" s="39">
        <f>B82/$B$91</f>
        <v>0.95051374916163645</v>
      </c>
      <c r="C96" s="45">
        <f>C82/B82</f>
        <v>0.69595601517341044</v>
      </c>
      <c r="D96" s="45">
        <f>D82/$D$91</f>
        <v>0.94392435045946899</v>
      </c>
      <c r="E96" s="45">
        <f>E82/$E$91</f>
        <v>0.99541948535435409</v>
      </c>
      <c r="F96" s="59">
        <f>F82/B82</f>
        <v>0.19382225433526012</v>
      </c>
    </row>
    <row r="97" spans="1:6" s="1" customFormat="1" x14ac:dyDescent="0.25">
      <c r="A97" s="10" t="s">
        <v>8</v>
      </c>
      <c r="B97" s="40">
        <f t="shared" ref="B97:B100" si="19">B83/$B$91</f>
        <v>0.30177330650570089</v>
      </c>
      <c r="C97" s="46">
        <f t="shared" ref="C97:C100" si="20">C83/B83</f>
        <v>0.72309442952900804</v>
      </c>
      <c r="D97" s="46">
        <f t="shared" ref="D97:D100" si="21">D83/$D$91</f>
        <v>0.31731662410228362</v>
      </c>
      <c r="E97" s="46">
        <f t="shared" ref="E97:E100" si="22">E83/$E$91</f>
        <v>1.0144394550955889</v>
      </c>
      <c r="F97" s="60">
        <f t="shared" ref="F97:F100" si="23">F83/B83</f>
        <v>0.1758796650249809</v>
      </c>
    </row>
    <row r="98" spans="1:6" s="1" customFormat="1" x14ac:dyDescent="0.25">
      <c r="A98" s="18" t="s">
        <v>9</v>
      </c>
      <c r="B98" s="41">
        <f t="shared" si="19"/>
        <v>0.14816901408450706</v>
      </c>
      <c r="C98" s="47">
        <f t="shared" si="20"/>
        <v>0.69958355965960528</v>
      </c>
      <c r="D98" s="47">
        <f t="shared" si="21"/>
        <v>0.14794930028797099</v>
      </c>
      <c r="E98" s="47">
        <f t="shared" si="22"/>
        <v>0.995692128279975</v>
      </c>
      <c r="F98" s="61">
        <f t="shared" si="23"/>
        <v>0.19268513489045808</v>
      </c>
    </row>
    <row r="99" spans="1:6" s="1" customFormat="1" x14ac:dyDescent="0.25">
      <c r="A99" s="18" t="s">
        <v>10</v>
      </c>
      <c r="B99" s="41">
        <f t="shared" si="19"/>
        <v>0.22046411804158283</v>
      </c>
      <c r="C99" s="47">
        <f t="shared" si="20"/>
        <v>0.6901603835576432</v>
      </c>
      <c r="D99" s="47">
        <f t="shared" si="21"/>
        <v>0.21494347406157097</v>
      </c>
      <c r="E99" s="47">
        <f t="shared" si="22"/>
        <v>0.98547467111888043</v>
      </c>
      <c r="F99" s="61">
        <f t="shared" si="23"/>
        <v>0.19759546350604784</v>
      </c>
    </row>
    <row r="100" spans="1:6" s="1" customFormat="1" x14ac:dyDescent="0.25">
      <c r="A100" s="18" t="s">
        <v>11</v>
      </c>
      <c r="B100" s="41">
        <f t="shared" si="19"/>
        <v>0.10975720992622401</v>
      </c>
      <c r="C100" s="47">
        <f t="shared" si="20"/>
        <v>0.67559640203363314</v>
      </c>
      <c r="D100" s="47">
        <f t="shared" si="21"/>
        <v>0.10232689712330646</v>
      </c>
      <c r="E100" s="47">
        <f t="shared" si="22"/>
        <v>0.96267249322603554</v>
      </c>
      <c r="F100" s="61">
        <f t="shared" si="23"/>
        <v>0.20292334767305437</v>
      </c>
    </row>
    <row r="101" spans="1:6" s="1" customFormat="1" x14ac:dyDescent="0.25">
      <c r="A101" s="17" t="s">
        <v>12</v>
      </c>
      <c r="B101" s="42">
        <f>B87/$B$91</f>
        <v>0.17035010060362174</v>
      </c>
      <c r="C101" s="48">
        <f>C87/B87</f>
        <v>0.66534379035560176</v>
      </c>
      <c r="D101" s="48">
        <f>D87/$D$91</f>
        <v>0.16138805488433705</v>
      </c>
      <c r="E101" s="48">
        <f>E87/$E$91</f>
        <v>0.99332651694006646</v>
      </c>
      <c r="F101" s="62">
        <f>F87/B87</f>
        <v>0.21584931808875871</v>
      </c>
    </row>
    <row r="102" spans="1:6" s="1" customFormat="1" x14ac:dyDescent="0.25">
      <c r="A102" s="20" t="s">
        <v>13</v>
      </c>
      <c r="B102" s="39">
        <f>B88/$B$91</f>
        <v>4.2752515090543258E-2</v>
      </c>
      <c r="C102" s="45">
        <f>C88/B88</f>
        <v>0.76204819277108438</v>
      </c>
      <c r="D102" s="45">
        <f>D88/$D$91</f>
        <v>5.0224369937326332E-2</v>
      </c>
      <c r="E102" s="45">
        <f>E88/$E$91</f>
        <v>1.0754235312535279</v>
      </c>
      <c r="F102" s="59">
        <f>F88/B88</f>
        <v>0.14231927710843373</v>
      </c>
    </row>
    <row r="103" spans="1:6" s="1" customFormat="1" x14ac:dyDescent="0.25">
      <c r="A103" s="20" t="s">
        <v>15</v>
      </c>
      <c r="B103" s="39">
        <f>B89/$B$91</f>
        <v>4.7162977867203221E-3</v>
      </c>
      <c r="C103" s="45">
        <f>C89/B89</f>
        <v>0.60068259385665534</v>
      </c>
      <c r="D103" s="45">
        <f>D89/$D$91</f>
        <v>4.2378483834532212E-3</v>
      </c>
      <c r="E103" s="45">
        <f t="shared" ref="E103:E105" si="24">E89/$E$91</f>
        <v>1.0435380595133599</v>
      </c>
      <c r="F103" s="59">
        <f t="shared" ref="F103:F104" si="25">F89/B89</f>
        <v>0.23549488054607509</v>
      </c>
    </row>
    <row r="104" spans="1:6" s="1" customFormat="1" ht="15.75" thickBot="1" x14ac:dyDescent="0.3">
      <c r="A104" s="21" t="s">
        <v>21</v>
      </c>
      <c r="B104" s="43">
        <f>B90/$B$91</f>
        <v>2.0174379610999331E-3</v>
      </c>
      <c r="C104" s="49">
        <f>C90/B90</f>
        <v>0.33510638297872342</v>
      </c>
      <c r="D104" s="49">
        <f>D90/$D$91</f>
        <v>1.6134312197512365E-3</v>
      </c>
      <c r="E104" s="49">
        <f>E90/$E$91</f>
        <v>1.6648561386283871</v>
      </c>
      <c r="F104" s="63">
        <f t="shared" si="25"/>
        <v>0.29255319148936171</v>
      </c>
    </row>
    <row r="105" spans="1:6" s="1" customFormat="1" ht="15.75" thickBot="1" x14ac:dyDescent="0.3">
      <c r="A105" s="38" t="s">
        <v>16</v>
      </c>
      <c r="B105" s="44">
        <f t="shared" ref="B105" si="26">B91/$B$91</f>
        <v>1</v>
      </c>
      <c r="C105" s="50">
        <f>C91/B91</f>
        <v>0.69760429242119382</v>
      </c>
      <c r="D105" s="50">
        <f t="shared" ref="D105" si="27">D91/$D$91</f>
        <v>1</v>
      </c>
      <c r="E105" s="50">
        <f t="shared" si="24"/>
        <v>1</v>
      </c>
      <c r="F105" s="51">
        <f>F91/B91</f>
        <v>0.19201609657947685</v>
      </c>
    </row>
    <row r="106" spans="1:6" s="1" customFormat="1" x14ac:dyDescent="0.25"/>
    <row r="107" spans="1:6" s="1" customFormat="1" x14ac:dyDescent="0.25"/>
    <row r="108" spans="1:6" x14ac:dyDescent="0.25">
      <c r="A108" s="8" t="s">
        <v>3</v>
      </c>
    </row>
    <row r="109" spans="1:6" ht="15.75" x14ac:dyDescent="0.25">
      <c r="A109" s="11" t="s">
        <v>22</v>
      </c>
    </row>
    <row r="110" spans="1:6" ht="15.75" x14ac:dyDescent="0.25">
      <c r="A110" s="11" t="s">
        <v>23</v>
      </c>
    </row>
    <row r="111" spans="1:6" s="1" customFormat="1" ht="15.75" x14ac:dyDescent="0.25">
      <c r="A111" s="11" t="s">
        <v>29</v>
      </c>
    </row>
    <row r="112" spans="1:6" x14ac:dyDescent="0.25">
      <c r="A112" s="1"/>
    </row>
    <row r="113" spans="1:1" x14ac:dyDescent="0.25">
      <c r="A113" s="9" t="s">
        <v>2</v>
      </c>
    </row>
    <row r="114" spans="1:1" x14ac:dyDescent="0.25">
      <c r="A114" s="7" t="s">
        <v>28</v>
      </c>
    </row>
    <row r="118" spans="1:1" s="1" customFormat="1" x14ac:dyDescent="0.25"/>
  </sheetData>
  <mergeCells count="42">
    <mergeCell ref="F9:F10"/>
    <mergeCell ref="A9:A10"/>
    <mergeCell ref="B9:B10"/>
    <mergeCell ref="C9:C10"/>
    <mergeCell ref="D9:D10"/>
    <mergeCell ref="E9:E10"/>
    <mergeCell ref="F20:F21"/>
    <mergeCell ref="A50:A51"/>
    <mergeCell ref="B50:B51"/>
    <mergeCell ref="C50:C51"/>
    <mergeCell ref="D50:D51"/>
    <mergeCell ref="E50:E51"/>
    <mergeCell ref="F50:F51"/>
    <mergeCell ref="A20:A21"/>
    <mergeCell ref="B20:B21"/>
    <mergeCell ref="C20:C21"/>
    <mergeCell ref="D20:D21"/>
    <mergeCell ref="E20:E21"/>
    <mergeCell ref="F34:F35"/>
    <mergeCell ref="A34:A35"/>
    <mergeCell ref="B34:B35"/>
    <mergeCell ref="C34:C35"/>
    <mergeCell ref="F80:F81"/>
    <mergeCell ref="F64:F65"/>
    <mergeCell ref="A64:A65"/>
    <mergeCell ref="B64:B65"/>
    <mergeCell ref="C64:C65"/>
    <mergeCell ref="D64:D65"/>
    <mergeCell ref="E64:E65"/>
    <mergeCell ref="D34:D35"/>
    <mergeCell ref="E34:E35"/>
    <mergeCell ref="A80:A81"/>
    <mergeCell ref="B80:B81"/>
    <mergeCell ref="C80:C81"/>
    <mergeCell ref="D80:D81"/>
    <mergeCell ref="E80:E81"/>
    <mergeCell ref="F94:F95"/>
    <mergeCell ref="A94:A95"/>
    <mergeCell ref="B94:B95"/>
    <mergeCell ref="C94:C95"/>
    <mergeCell ref="D94:D95"/>
    <mergeCell ref="E94:E95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&amp;L&amp;D&amp;C&amp;A&amp;RPagina &amp;P van &amp;N</oddFooter>
  </headerFooter>
  <rowBreaks count="1" manualBreakCount="1">
    <brk id="4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929D2-856F-41F4-AAC7-6868E8475E37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6ffceed-4e85-47c5-aca9-bfee952fba44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0F45B7DF-995A-418D-B279-8F7CB7525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C170FF-99D2-47A5-A88E-66E9EF4E4E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SV 216</vt:lpstr>
      <vt:lpstr>'SV 216'!Afdrukbereik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2018-01-31T10:21:58Z</cp:lastPrinted>
  <dcterms:created xsi:type="dcterms:W3CDTF">2015-03-12T12:24:58Z</dcterms:created>
  <dcterms:modified xsi:type="dcterms:W3CDTF">2018-02-06T15:14:36Z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