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https://kabinetgatz.vo.proximuscloudsharepoint.be/Vragen Schriftelijk 20162017/"/>
    </mc:Choice>
  </mc:AlternateContent>
  <bookViews>
    <workbookView xWindow="0" yWindow="0" windowWidth="25200" windowHeight="11160" tabRatio="820" activeTab="5"/>
  </bookViews>
  <sheets>
    <sheet name="Generalistisch" sheetId="21" r:id="rId1"/>
    <sheet name="Financieel" sheetId="22" r:id="rId2"/>
    <sheet name="Technisch Luik" sheetId="23" r:id="rId3"/>
    <sheet name="Strategische visie" sheetId="30" r:id="rId4"/>
    <sheet name="Visie &amp; &amp; activiteiten" sheetId="29" r:id="rId5"/>
    <sheet name="score" sheetId="20" r:id="rId6"/>
  </sheets>
  <calcPr calcId="17102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22" l="1"/>
  <c r="C12" i="22"/>
  <c r="C14" i="22" s="1"/>
  <c r="B13" i="22"/>
  <c r="B12" i="22"/>
  <c r="B14" i="22"/>
  <c r="E9" i="22"/>
  <c r="E8" i="22"/>
  <c r="E10" i="22" s="1"/>
  <c r="B8" i="20"/>
  <c r="D68" i="20"/>
  <c r="D67" i="20"/>
  <c r="D66" i="20"/>
  <c r="D65" i="20"/>
  <c r="D64" i="20"/>
  <c r="D63" i="20"/>
  <c r="D62" i="20"/>
  <c r="B66" i="20"/>
  <c r="D55" i="20"/>
  <c r="D54" i="20"/>
  <c r="B68" i="20"/>
  <c r="B67" i="20"/>
  <c r="B65" i="20"/>
  <c r="B64" i="20"/>
  <c r="B63" i="20"/>
  <c r="B62" i="20"/>
  <c r="B55" i="20"/>
  <c r="B60" i="20"/>
  <c r="C8" i="30"/>
  <c r="C13" i="30" s="1"/>
  <c r="C14" i="30" s="1"/>
  <c r="C1" i="30"/>
  <c r="C23" i="29"/>
  <c r="C24" i="29"/>
  <c r="D79" i="20"/>
  <c r="D96" i="20"/>
  <c r="D95" i="20"/>
  <c r="D94" i="20"/>
  <c r="D93" i="20"/>
  <c r="D92" i="20"/>
  <c r="B93" i="20"/>
  <c r="D26" i="20"/>
  <c r="D25" i="20"/>
  <c r="D16" i="20"/>
  <c r="D15" i="20"/>
  <c r="D14" i="20"/>
  <c r="D9" i="20"/>
  <c r="D8" i="20"/>
  <c r="B96" i="20"/>
  <c r="B95" i="20"/>
  <c r="B94" i="20"/>
  <c r="B92" i="20"/>
  <c r="B25" i="20"/>
  <c r="B29" i="20" s="1"/>
  <c r="B23" i="20" s="1"/>
  <c r="B16" i="20"/>
  <c r="B15" i="20"/>
  <c r="B14" i="20"/>
  <c r="B9" i="20"/>
  <c r="B7" i="20"/>
  <c r="D44" i="20"/>
  <c r="B45" i="20"/>
  <c r="B44" i="20"/>
  <c r="B43" i="20"/>
  <c r="B48" i="20" s="1"/>
  <c r="D83" i="20"/>
  <c r="D84" i="20"/>
  <c r="C83" i="20"/>
  <c r="D78" i="20"/>
  <c r="D77" i="20"/>
  <c r="D76" i="20"/>
  <c r="D43" i="20"/>
  <c r="D38" i="20"/>
  <c r="D37" i="20"/>
  <c r="D36" i="20"/>
  <c r="D35" i="20"/>
  <c r="B38" i="20"/>
  <c r="B37" i="20"/>
  <c r="B36" i="20"/>
  <c r="B35" i="20"/>
  <c r="D7" i="20"/>
  <c r="C62" i="23"/>
  <c r="C55" i="23"/>
  <c r="C49" i="23"/>
  <c r="C48" i="23"/>
  <c r="C40" i="23"/>
  <c r="C32" i="23"/>
  <c r="C26" i="23"/>
  <c r="C17" i="23"/>
  <c r="C9" i="23"/>
  <c r="G1" i="23"/>
  <c r="B26" i="20"/>
  <c r="B70" i="20"/>
  <c r="B52" i="20"/>
  <c r="B54" i="20"/>
  <c r="G2" i="23"/>
  <c r="B86" i="20" s="1"/>
  <c r="B74" i="20" s="1"/>
  <c r="B19" i="20"/>
  <c r="B40" i="20"/>
  <c r="B33" i="20" s="1"/>
  <c r="B81" i="20"/>
  <c r="H2" i="23" l="1"/>
  <c r="B12" i="20"/>
  <c r="B5" i="20" s="1"/>
  <c r="B2" i="20" s="1"/>
  <c r="B99" i="20"/>
  <c r="B90" i="20" s="1"/>
</calcChain>
</file>

<file path=xl/sharedStrings.xml><?xml version="1.0" encoding="utf-8"?>
<sst xmlns="http://schemas.openxmlformats.org/spreadsheetml/2006/main" count="430" uniqueCount="403">
  <si>
    <t>NETWERKEN - GENERALISTISCH</t>
  </si>
  <si>
    <t>1. CONCRETE INVULLING VAN HET PROGRAMMA-AANBOD EN HET ZENDSCHEMA</t>
  </si>
  <si>
    <t>Algemene opmerkingen: We gaan er  bij de beoordeling van uit dat alle informatie op de juiste plaats moet staan in het dossier.Dit wil echter niet zeggen dat wanneer deze informatie elders terug vinden, we deze negeren.</t>
  </si>
  <si>
    <t>A. FORMAT</t>
  </si>
  <si>
    <t>Omschrijving van het algemene programma-aanbod en het profiel</t>
  </si>
  <si>
    <t>Duidelijke omschrijving van het profiel van de zender?</t>
  </si>
  <si>
    <t>Duidelijke omschrijving van de doelgroep (leeftijd - socio-economisch - demografisch)</t>
  </si>
  <si>
    <t>Beschrijft de zender zijn gewenste positie in het radiolandschap? Is er een unique selling point?</t>
  </si>
  <si>
    <t>Is er een marktstudie gedaan door een extern agentschap?</t>
  </si>
  <si>
    <t>Omschrijving van het programma-aanbod aanwezig?</t>
  </si>
  <si>
    <t>Is er een muzikaal profiel? (letterlijk benoemd en/of motivatie)</t>
  </si>
  <si>
    <t>(Adult contemporary, HOT-AC, CHR, rock/alternative/indie, middle of the road, country, urban, dance/electronic, jazz:/blues/standards, easy listening/new age, folk, latin, inte"rnational, classical,...</t>
  </si>
  <si>
    <t>Aanwezigheid van een huisstijl? (logo - jingles - branding)</t>
  </si>
  <si>
    <t>Motivering van de credibiliteit en de aantoonbare publieke waarde</t>
  </si>
  <si>
    <t>Is er een omschrijving van de vooropgestelde maatschappelijke waarde aanwezig?</t>
  </si>
  <si>
    <t>Is dit een algemene omschrijving of een specifiek project?</t>
  </si>
  <si>
    <t>Is de programma-inhoud getoetst aan en gebaseerd op de noden van de doelgroep?</t>
  </si>
  <si>
    <t>Sluit de algemene programmatielijn aan bij de vooropgestelde maatschappelijke waarde?</t>
  </si>
  <si>
    <t>Sluiten de (vaste items in) de programma's aan bij de vooropgestelde maatschappelijke waarde?</t>
  </si>
  <si>
    <t>legitimering van het concept via marktstudies?</t>
  </si>
  <si>
    <t>Legitimering van het concept via historiek?</t>
  </si>
  <si>
    <t>Geloofwaardigheid van legitimering van het concept?</t>
  </si>
  <si>
    <t>Zendschema</t>
  </si>
  <si>
    <t>Een duidelijk gepresenteerd zenschema waarop alle informatie aanwezig is.</t>
  </si>
  <si>
    <t>Weekoverzicht aanwezig?</t>
  </si>
  <si>
    <t>Uitzenduren aanwezig? Geen hiaten?</t>
  </si>
  <si>
    <t>Duidelijke vermelding van de programmanaam?</t>
  </si>
  <si>
    <t>Duidelijke vermelding van de presentator?</t>
  </si>
  <si>
    <t>B. INHOUD,MIX &amp; DIVERSITEIT</t>
  </si>
  <si>
    <t>Inhoud</t>
  </si>
  <si>
    <t>"Sluit aan bij het concept en beschrijft waar de programma's over gaan."</t>
  </si>
  <si>
    <t>Programma-overzicht:</t>
  </si>
  <si>
    <t>Worden alle programma's duidelijk omschreven?</t>
  </si>
  <si>
    <t>Hebben de verschillende programma's een uitgesproken identiteit tegenover elkaar?</t>
  </si>
  <si>
    <t>Passen de programma's in het algemene zenderprofiel?</t>
  </si>
  <si>
    <t>Vind elk aspect van het zenderprofiel zijn weerslag in de programmatie?</t>
  </si>
  <si>
    <t>Is er specifieke aandacht voor een specifieke doelgroep in de programmatie?</t>
  </si>
  <si>
    <t>Past de muziek bij het algemene zendeprofiel?</t>
  </si>
  <si>
    <t>Generalistisch:</t>
  </si>
  <si>
    <t>Is er voldoende focus op informatie buiten de nieuwsuitzendingen?</t>
  </si>
  <si>
    <t>Heeft de zender aandracht voor ni'euwsitems in de eigen programmatie?</t>
  </si>
  <si>
    <t>Creëert de zender aantoonbaar een beleving rond de unique selling point?</t>
  </si>
  <si>
    <t>Mix</t>
  </si>
  <si>
    <t>"Via de mix dient aangetoond te worden dat er op regelmatige tijdstippen andere programma's worden gebracht." Afwisseling in de programmatie.</t>
  </si>
  <si>
    <t>Is er voldoende afwisseling in de dagprogrammatie?</t>
  </si>
  <si>
    <t>Blokken van ten hoogste 3 uur, tenzij het gaat over live verslaggeving van gebeurtenissen. (bvb. Sport op zondag) of diversifiëring in de programmablokken (diversifiëring in de items). Bvb: DJ speelt 4uur lang plaatjes met bindteksten vs. magazine met items, interviews, muziek, rubrieken, gasten, opinie, etc.</t>
  </si>
  <si>
    <t>Actieve dagprogrammatie?</t>
  </si>
  <si>
    <t>Live programmatie tussen 6u en 23u. Geen automaatprogramma's of vooraf opgenomen programma's.</t>
  </si>
  <si>
    <t>Verschillende journalistieke vormen?</t>
  </si>
  <si>
    <t>Reportages, interviews, voxpop, telefonische interventies</t>
  </si>
  <si>
    <t>Afwisseling tussen informatie en ontspanning?</t>
  </si>
  <si>
    <t>Diversiteit</t>
  </si>
  <si>
    <t>"(…) heeft betrekking op de variatie tussen de verschillende soorten programma's, zoals interviewprogramma's, muziekprogramma's, top xxx programma's, liveprogramma's en dergelijke meer." Afwisseling in de vorm.</t>
  </si>
  <si>
    <t xml:space="preserve">Interviewprogramma's? </t>
  </si>
  <si>
    <t>Muziekprogramma's?</t>
  </si>
  <si>
    <t>Top xxx programma?</t>
  </si>
  <si>
    <t>Aandacht voor muzieklijsten, zij het hits, zij het lijsten samengestemd door luisteraars.</t>
  </si>
  <si>
    <t>Actualiteiten programma?</t>
  </si>
  <si>
    <t>Cultuurmagazine?</t>
  </si>
  <si>
    <t>Sportprogramma?</t>
  </si>
  <si>
    <t>Nicheprogramma?</t>
  </si>
  <si>
    <t>Programma's specifiek opgetrokken rond een origineel concept of bepaalde (wisselende) topics.</t>
  </si>
  <si>
    <t>2. MEDIA- ERVARING</t>
  </si>
  <si>
    <t>Het hoofd van de netwerkradio-omroeporganisatie…</t>
  </si>
  <si>
    <t>… heeft ten minste 5 jaar ervaring in de auditieve mediasector of in een crossmediale media-onderneming? (management)</t>
  </si>
  <si>
    <t>… heeft meer dan 10 jaar ervaring in de auditieve mediasector of in een crossmediale media-onderneming (management)</t>
  </si>
  <si>
    <t>Complementariteit van de verschillende managementervaringen.</t>
  </si>
  <si>
    <t>Operationeel of leidinggevend? Verschillende tewerkstellingen? Verschillende ervaringen/posities?</t>
  </si>
  <si>
    <t>Geloofwaardigheid?</t>
  </si>
  <si>
    <t>bv. verdeeld hoofd van het netwerk zijn tijd over andere activiteiten of werkt hij full-time voor het netwerk?</t>
  </si>
  <si>
    <t>Het team van medewerkers:</t>
  </si>
  <si>
    <t>Technische competenties?</t>
  </si>
  <si>
    <t>commerciële competenties?</t>
  </si>
  <si>
    <t>Administratieve competenties?</t>
  </si>
  <si>
    <t>Radio-eigen competenties?</t>
  </si>
  <si>
    <t>Wordt de mix aan professionele profielen verantwoord? Is er een geloofwaardig verhaal?</t>
  </si>
  <si>
    <t>6. DE CONCRETE INVULLING VAN HET PROGRAMMA-AANBOD VOOR INFORMATIE DOOR EEN EIGEN RADIONIEUWSDIENST</t>
  </si>
  <si>
    <t>A. Het aantal en de duur van de onderscheiden geplande journaals per dag.</t>
  </si>
  <si>
    <t>Aantal onderscheiden journaals per dag</t>
  </si>
  <si>
    <t>Meer dan 4 is de standaard voor landelijke zenders ( MD, Art. 138, 2°, c ), minder dan 4 is dus 0. UB:  "In die zin bijvoorbeeld zal een omroep die 10 maal per dag journaals brengt met verschillende onderwerpen de facto beter scoren dan een omroep die 15 maal per dag hetzelfde jounaal brengt"</t>
  </si>
  <si>
    <t>Duur</t>
  </si>
  <si>
    <t>Ter referentie: Bij de VRT gelden volgende regels. Radio 1 en Klara: kortnieuws 4' / lang 8'; Radio 2: 3'/6'; Stubru en MNM tussen de 1,5 en de 4 zonder onderscheid tussen kort of lang, afhankelijk van het nieuws van de dag.</t>
  </si>
  <si>
    <t>B. De verscheidenheid aan onderwerpen in de journaals</t>
  </si>
  <si>
    <t>Wordt dit letterlijk beschreven in het dossier?</t>
  </si>
  <si>
    <t>Nationaal</t>
  </si>
  <si>
    <t>Internationaal</t>
  </si>
  <si>
    <t>Politiek</t>
  </si>
  <si>
    <t>Cultureel</t>
  </si>
  <si>
    <t>Sociaal</t>
  </si>
  <si>
    <t>Economisch</t>
  </si>
  <si>
    <t>Sport</t>
  </si>
  <si>
    <t>Faits divers</t>
  </si>
  <si>
    <t>Entertainment / infotainment</t>
  </si>
  <si>
    <t>Lokale items</t>
  </si>
  <si>
    <t>Gezien netwerkzenders geen landelijke dekking hebben, kunnen ze nog steeds aandacht hebben voor de lokaliteiten die binnen hun verzorgingsgebied vallen.</t>
  </si>
  <si>
    <t>C. de voorgenomen verslaggeving van sociale en culturele evenementen?</t>
  </si>
  <si>
    <t>Concrete planning en voorbeelden van deze socio-culturele evenementen?</t>
  </si>
  <si>
    <t>Hoe concreter, hoe beter. Als er vermeld wordt dat er ook rekening gehouden wordt met eventuele spontane evenementen: maximumscore.</t>
  </si>
  <si>
    <t>D. De voorziene aantal erkende beroepsjournalisten en overige redactiemedewerkers?</t>
  </si>
  <si>
    <t>Motiivatie aantal beroepsjournalisten?</t>
  </si>
  <si>
    <t>Motivatie aantal redactiemedewerkers?</t>
  </si>
  <si>
    <t>E. De reeds opgedane ervaring op het vlak van de verzoring van mediaberichtgeving</t>
  </si>
  <si>
    <t>Aanwezigheid van een portfolio (breed te interpreteren); voorbeelden?</t>
  </si>
  <si>
    <t>Bep. VL. A.</t>
  </si>
  <si>
    <t>Vlottend actief (29/58) 
- vord op meer dan 1 jaar</t>
  </si>
  <si>
    <t>Eigen vermogen</t>
  </si>
  <si>
    <t>B VL A 2018 / J1</t>
  </si>
  <si>
    <t>EV 2018 / J1</t>
  </si>
  <si>
    <t>B VL A 2019 / J2</t>
  </si>
  <si>
    <t>EV 2018 / J2</t>
  </si>
  <si>
    <t>VVKT</t>
  </si>
  <si>
    <t>schulden op ten hoogste 1 jaar (42/48) 
+ overlopende rekeningen (492/3)</t>
  </si>
  <si>
    <t>Totaal vermogen</t>
  </si>
  <si>
    <t>VVKT 2018 / J1</t>
  </si>
  <si>
    <t>TV 2018 / J1</t>
  </si>
  <si>
    <t>VVKT 2019 / J2</t>
  </si>
  <si>
    <t>TV 2018 / J2</t>
  </si>
  <si>
    <t>Netto bedrijfskapitaal</t>
  </si>
  <si>
    <t>B VL A - VVKT</t>
  </si>
  <si>
    <t>Solvabiliteit</t>
  </si>
  <si>
    <t>EV / TV</t>
  </si>
  <si>
    <t>NB 2018 / J1</t>
  </si>
  <si>
    <t>Solv 2019 / J1</t>
  </si>
  <si>
    <t>NB 2019 / J2</t>
  </si>
  <si>
    <t>Solv 2018 / J2</t>
  </si>
  <si>
    <t>GEM NB</t>
  </si>
  <si>
    <t>GEM Solv</t>
  </si>
  <si>
    <t>Current ratio</t>
  </si>
  <si>
    <t>B VL A / VVKT</t>
  </si>
  <si>
    <t>CR 2018 / J1</t>
  </si>
  <si>
    <t>CR 2019 / J2</t>
  </si>
  <si>
    <t>GEM CR</t>
  </si>
  <si>
    <t>Indien VVKT -&gt; rekening courant en de interesten worden gezien als schulden op &gt; 1j</t>
  </si>
  <si>
    <t>2 balansen aanwezig?</t>
  </si>
  <si>
    <t>keuze uit opties</t>
  </si>
  <si>
    <t>JA</t>
  </si>
  <si>
    <t>1 vd 2</t>
  </si>
  <si>
    <t>NEE</t>
  </si>
  <si>
    <t>Geloofwaardigheid</t>
  </si>
  <si>
    <t>Optellen</t>
  </si>
  <si>
    <t>Actief = Passief</t>
  </si>
  <si>
    <t>Score delen door 2 indien slechts 1 balans is gegeven</t>
  </si>
  <si>
    <t>Tegenspraak herkomst</t>
  </si>
  <si>
    <t>Bijvoorbeeld: men zegt geen VV te hebben, maar wel schulden op balans af te lezen</t>
  </si>
  <si>
    <t>Ratio's</t>
  </si>
  <si>
    <t>Keuze uit opties</t>
  </si>
  <si>
    <t>Indien1 A&amp;B pos + ≥ 29,91 % EV</t>
  </si>
  <si>
    <t>Alle ratio's zijn positief</t>
  </si>
  <si>
    <t>Indien 1A&amp;B negatief + ≥ 29,91 % EV</t>
  </si>
  <si>
    <t>Liquiditeit negatief maar solvabiliteit positief: beter beoordelen aangezien solvabiliteit op LT belangrijker is</t>
  </si>
  <si>
    <t>Indien 1 A&amp;B pos + &lt; 29,91 % EV</t>
  </si>
  <si>
    <t>Liquiditeit positief maar solvabiliteit negatief: slechter beoordelen aangezien solvabiliteit op LT belangrijker is</t>
  </si>
  <si>
    <t>Indien 1 A&amp;B negatief + &lt; 29.91% EV </t>
  </si>
  <si>
    <t>Alle ratio's zijn negatief</t>
  </si>
  <si>
    <t>(gemiddelde van 2 jaren nemen)</t>
  </si>
  <si>
    <t>Groeipad</t>
  </si>
  <si>
    <t>Positief</t>
  </si>
  <si>
    <t>Ratio's verbeteren over de jaren heen (meerderheid)</t>
  </si>
  <si>
    <t>Gelijkblijvend</t>
  </si>
  <si>
    <t>Ratio's stagneren (meerderheid) of kleine dalingen wordt gezien als gelijkblijvend bv EV van 92% naar 89%</t>
  </si>
  <si>
    <t>Negatief</t>
  </si>
  <si>
    <t>Ratio's verslechteren over de jaren heen (meerderheid)</t>
  </si>
  <si>
    <t>Herkomst in EV + VV omschreven?</t>
  </si>
  <si>
    <t>Ja met uitleg</t>
  </si>
  <si>
    <t>Ja zonder uitleg</t>
  </si>
  <si>
    <t xml:space="preserve">Enkel EV of VV met uitleg of zonder
</t>
  </si>
  <si>
    <t>Neen</t>
  </si>
  <si>
    <t>Maken de financiële middelen het mogelijk om de geplande investering en het businessplan uit te voeren?</t>
  </si>
  <si>
    <t>Zijn er geplande investeringen?</t>
  </si>
  <si>
    <t>Ja</t>
  </si>
  <si>
    <t>Investeren is blijk geven van te willen groeien en te denken aan de toekomst</t>
  </si>
  <si>
    <t>Hoe zal men deze financieren?</t>
  </si>
  <si>
    <t>Keuze uit opties (vorige vraag 0 -&gt; hier ook 0 )</t>
  </si>
  <si>
    <t>Gespecifieerd</t>
  </si>
  <si>
    <t>Men geeft aan hoe men de investering zal financieren bv met EV, lening,…</t>
  </si>
  <si>
    <t>Niet gespecifieerd</t>
  </si>
  <si>
    <t xml:space="preserve">Men geeft niet specifiek aan hoe men de investering zal financieren
</t>
  </si>
  <si>
    <t>Score Balans</t>
  </si>
  <si>
    <t>Score Herkomst</t>
  </si>
  <si>
    <t>TOTAAL</t>
  </si>
  <si>
    <t>TECHNISCH LUIK 15%</t>
  </si>
  <si>
    <t>LUIK A. (op 5%)</t>
  </si>
  <si>
    <t>TOTAAL 15%</t>
  </si>
  <si>
    <t>CRITERIA</t>
  </si>
  <si>
    <t>BEOORDELING</t>
  </si>
  <si>
    <t>MAX</t>
  </si>
  <si>
    <t>SCORE</t>
  </si>
  <si>
    <t>Info</t>
  </si>
  <si>
    <t>LUIK B. (op 10%)</t>
  </si>
  <si>
    <r>
      <t>A. de voorziene gedetailleerde technische uitrusting, infrastructuur, transmissie, vestiging en uitbouw van het zendpark. 5%</t>
    </r>
    <r>
      <rPr>
        <b/>
        <sz val="11"/>
        <color theme="0"/>
        <rFont val="Calibri"/>
        <family val="2"/>
        <scheme val="minor"/>
      </rPr>
      <t xml:space="preserve"> </t>
    </r>
    <r>
      <rPr>
        <b/>
        <u/>
        <sz val="11"/>
        <color theme="0"/>
        <rFont val="Calibri"/>
        <family val="2"/>
        <scheme val="minor"/>
      </rPr>
      <t>validatie bij score</t>
    </r>
  </si>
  <si>
    <t>Technische Uitrusting</t>
  </si>
  <si>
    <t>Zendinstallatie (vermelding)</t>
  </si>
  <si>
    <t>Zender: Merk, type, tekst met duiding</t>
  </si>
  <si>
    <t>1,2 DB broadcast, FM transmitter, BW broadcast</t>
  </si>
  <si>
    <t>voor elk van de sites een zender vermeld?</t>
  </si>
  <si>
    <t>Antenne: Merk, type, karakteristieken</t>
  </si>
  <si>
    <t>karakteristieken: polarisatie, stralingsdiagram, bandbreedte, hoogte mast. Aldena</t>
  </si>
  <si>
    <t>Verbinding studio-zender-antenne: algemene vermelding, specifieke vermelding</t>
  </si>
  <si>
    <t>straalverbinding, audio over IP of kabel (telenet/proximus/kabel), specificaties van de kabel, kabellengte en connectoren, ethernetkabel</t>
  </si>
  <si>
    <t>Studio</t>
  </si>
  <si>
    <t>Hoeveelheid of overvloed aan 'nutteloze' technische détails zijn irrelevant voor de kwaliteit van de studio.</t>
  </si>
  <si>
    <t>Oplijsting + Motivatie voor het aanwezige materiaal (2+2) (goed verhaal)</t>
  </si>
  <si>
    <t>Micro's, mengtafel, computers, servers,… Wij gebruiken digitaal systeem (omdat) …/ wij gebruiken analoog omdat</t>
  </si>
  <si>
    <t>Microfoonprocessoren: compressor, equalizer, limiter</t>
  </si>
  <si>
    <t>EQ, Compressor, limiter. (focusrite, behringer, tc,)</t>
  </si>
  <si>
    <t>opgelet: audio interface is niet hetzelfde als processor</t>
  </si>
  <si>
    <t xml:space="preserve">Eind-, zend-, klankprocessor: Merk, Type, </t>
  </si>
  <si>
    <t>Omnia, Orban Optimod, Deva, BW broadcast, axel falcon, stereotool, on air broadcast fm audio processor, ..</t>
  </si>
  <si>
    <t>Playout systeem (letterlijke vermelding)</t>
  </si>
  <si>
    <t>2:software (dalet, caliope onair, playout one, omniplayer , radiohost  )</t>
  </si>
  <si>
    <t>productie/montage mogelijkheid v programma's die niet live worden gebracht</t>
  </si>
  <si>
    <t>adobe audition, protools, cubase, nuendo, logic, ableton, fl-studio, audacity, sound forge, presonus studio one, cakewalk sonar, propellerhead reason</t>
  </si>
  <si>
    <t>Archivering via loggingsysteem: JA/NEE</t>
  </si>
  <si>
    <t>Infrastructuur (studio)</t>
  </si>
  <si>
    <t>Geplaatst/ontworpen door ervaren partij of oogt professioneel: JA/NEE</t>
  </si>
  <si>
    <t>Firma, of persoon of aantoonbare ervaring, ervaring jaren uitzending</t>
  </si>
  <si>
    <t xml:space="preserve">Meerdere VASTE studio's, modulair gebruik </t>
  </si>
  <si>
    <t>On-air+ backupstudio, opnamestudio, journaalstudio, muziekstudio, (backup on-air studio)</t>
  </si>
  <si>
    <t>Mobiele studio &amp; of live-captatie</t>
  </si>
  <si>
    <t>evenementen, live-reporter ter plaatse</t>
  </si>
  <si>
    <t>Montagecel/preproductie/productiestudio</t>
  </si>
  <si>
    <t>om eigen programma's te monteren</t>
  </si>
  <si>
    <t>website en of app/livecam</t>
  </si>
  <si>
    <t>digitaal: mee met hun tijd</t>
  </si>
  <si>
    <t>telefoonsysteem beschreven: JA/NEE</t>
  </si>
  <si>
    <t>telefoon on-air, voip</t>
  </si>
  <si>
    <t>vermelding livewire-systeem: JA/NEE</t>
  </si>
  <si>
    <t>letterlijk</t>
  </si>
  <si>
    <t>Transmissie + vestiging en uitbouw zenderpark</t>
  </si>
  <si>
    <t>LOCATIE MASTEN NIET IN GEBIED=0</t>
  </si>
  <si>
    <t>Locatie mast per gebied opgegeven: JA/NEE (gps of adres)</t>
  </si>
  <si>
    <t>Mast per locatie is beter dan verschillende frequenties uitzenden vanuit 1 locatie, helft of meer: 3</t>
  </si>
  <si>
    <t>Benoeming opstelplaats of foto: JA/NEE</t>
  </si>
  <si>
    <t>op gebouw, watertoren, op bestaande zendmast</t>
  </si>
  <si>
    <t>Internetuitzending of DAB+: JA/NEE</t>
  </si>
  <si>
    <t>streaming</t>
  </si>
  <si>
    <t>RDS encoder: JA/NEE</t>
  </si>
  <si>
    <t>radio data system (tekstinfo die meegestuurd wordt)</t>
  </si>
  <si>
    <t>Controle riskmanagement &amp; back-up</t>
  </si>
  <si>
    <t>40% van dit luik</t>
  </si>
  <si>
    <t>Garantie voor kwaliteit van ononderbroken uitzending. Om te voorkomen dat een overvloed aan technische info de sterkte van het dossier bepaalt. Het gebruik van de voorwaardelijke vorm heeft invloed op de score.</t>
  </si>
  <si>
    <t>Backup stroomgenerator</t>
  </si>
  <si>
    <t>(studio, zendersite)</t>
  </si>
  <si>
    <t>Backup voor playoutsysteem</t>
  </si>
  <si>
    <t>Is er reserveuitzending/nooduitzending bij uitval</t>
  </si>
  <si>
    <t>letterlijke melding: Silence detector, silence elimination</t>
  </si>
  <si>
    <t>watchdog, software, automatisch systeem</t>
  </si>
  <si>
    <t>Monitoring/analyse/controle's van werking systeem</t>
  </si>
  <si>
    <t>software monitoring en waarschuwing, remote controle, on- offsite controle's met rapportage</t>
  </si>
  <si>
    <t>broadcast partner/onderhoudspersoneel</t>
  </si>
  <si>
    <t>technieker met ervaring of firma aangesteld? (check eventueel medewerkerslijst)</t>
  </si>
  <si>
    <t>Gebruik van voorwaardelijke vorm = negatief</t>
  </si>
  <si>
    <t>we zullen, zouden, kunnen</t>
  </si>
  <si>
    <t>B. concrete timing voor de uitrol van de technische investeringen. 10% validatie bij score</t>
  </si>
  <si>
    <t>Bestaande radio* (zend reeds uit op fm)</t>
  </si>
  <si>
    <t>Zendinstallatie reeds volledig operationeel in elk gebied/ gedeeltelijk operationeel en uitrol gepland voor Q1,2,3,4</t>
  </si>
  <si>
    <t>8,8,6,4,1 (ook aanpassen van bestaande sites)</t>
  </si>
  <si>
    <t>gekoppeld aan vorige vraag!</t>
  </si>
  <si>
    <t>Indicatie of duiding recente investering/locatiestudie OF timeline uitrol aanwezig: JA/NEE</t>
  </si>
  <si>
    <t>vermelding van. Hoe recenter, hoe beter. Grafische timeline, documentatie investering, …</t>
  </si>
  <si>
    <r>
      <t xml:space="preserve">Terug te vinden in balans? </t>
    </r>
    <r>
      <rPr>
        <b/>
        <sz val="9"/>
        <color theme="1"/>
        <rFont val="Calibri"/>
        <family val="2"/>
        <scheme val="minor"/>
      </rPr>
      <t>Realistisch?</t>
    </r>
  </si>
  <si>
    <t>Samenwerking broadcast partner, of duidelijk onderhoud van installatie: JA/NEE</t>
  </si>
  <si>
    <t>garantie onderhoud, werking + up to date</t>
  </si>
  <si>
    <t>bij bestaande radio's weegt indicatie van recente investering voor geloofwaardigheid + toekomstige investeringen (up-to-date), + controle's en onderhoud</t>
  </si>
  <si>
    <t>Toekomstige investeringen ivm update technologie: JA/NEE</t>
  </si>
  <si>
    <t>los van het operationeel maken. Vermelding: 2, planning: 4 (positie versterken tov. Concurrentie)</t>
  </si>
  <si>
    <t>Terug te vinden in BP? En realistisch volgens balans?</t>
  </si>
  <si>
    <t>GETEST: zender die beweert geen investering nodig te hebben, scoort slecht indien er geen onderhoud OF nieuwe investeringen gepland zijn.</t>
  </si>
  <si>
    <t>Performance controle's v zendnetwerk: JA/NEE</t>
  </si>
  <si>
    <t>regelmatig on-site/ off-site controles en performance metingen. Eventueel automatisch met software-analyse &amp; meldingsysteem</t>
  </si>
  <si>
    <t>Nieuwe radio</t>
  </si>
  <si>
    <t>10,10,8,4,1 (ook aanpassen van bestaande sites)</t>
  </si>
  <si>
    <t>Indicatie recente investering/locatiestudie OF timeline uitrol aanwezig: JA/NEE</t>
  </si>
  <si>
    <t>Terug te vinden in balans? Realistisch?</t>
  </si>
  <si>
    <t>bij nieuwe radio's weegt de timing om operationeel te zijn zwaarder door.</t>
  </si>
  <si>
    <t>los van het operationeel maken. Vermelding: 1, planning: 2 (positie versterken tov. Concurrentie)</t>
  </si>
  <si>
    <t>GETEST: stabiele bestaande zender met onderhoud van systeem zonder extra inspanningen of intentie, scoort even goed als een nieuwe zender die in Q1 2018 kan uitzenden</t>
  </si>
  <si>
    <t>Consistentie vh verhaal</t>
  </si>
  <si>
    <t>Gebruik van voorwaardelijke vorm = 0</t>
  </si>
  <si>
    <t>Realisme uitrol</t>
  </si>
  <si>
    <t>indicatie dat ze alles in orde brengen voor de erkenning, of meer dan de helft operationeel is: realistische om in Q1 uit te zenden. Als er gewacht wordt op de erkenning om de uitrol te doen zal het minder realistisch worden om in Q1 klaar te zijn.</t>
  </si>
  <si>
    <t>contracten, huur, concreet</t>
  </si>
  <si>
    <t>&gt; wij hebben reeds investeringen gedaan</t>
  </si>
  <si>
    <t>Terug te vinden in actief v balans of technische info? Of afschrijvingen</t>
  </si>
  <si>
    <t>(indien investeringen beschreven in dit document: maximum score)</t>
  </si>
  <si>
    <t>&gt; wij plannen toekomstige investeringen</t>
  </si>
  <si>
    <t>Terug te vinden in BP?</t>
  </si>
  <si>
    <t>(indien geen plannen: maximum score) lokaal: op 1 laten staan</t>
  </si>
  <si>
    <t>Investeringen mogelijk volgens geprojecteerde balans (2018)?</t>
  </si>
  <si>
    <t>(indien geen plannen: maximum score)</t>
  </si>
  <si>
    <t>Strategische visie "hoe ziet de organisatie er in de verre toekomst uit"</t>
  </si>
  <si>
    <t>Is er een expliciete strategische visie geformuleerd?</t>
  </si>
  <si>
    <t>kan een beleidsverklaring zijn, een missie- of visietekst, minimaal een coherente tekst of oplijsting waarin vaak ook meteen het toekomstbeeld, de eigen kwaliteiten, de meerwaarde voor de samenleving en LT-doelstellingen mee in vervat zitten (als enkel te achterhalen buiten BP, maximaal helft van de punten omdat het niet expliciet geformuleerd is)</t>
  </si>
  <si>
    <t>Bevat de visie volgende onderdelen:</t>
  </si>
  <si>
    <t>Toekomstbeeld: "Waar willen we staan/ wat willen we bereiken?"</t>
  </si>
  <si>
    <t>waar wil de organisatie naartoe/ Is er een toekomstvisie op het radiolandschap/ &gt;geloofwaardigheid; het toekomstbeeld is alomvattend of globaal te interpreteren en het is van opzet breder dan LT-doelstellingen (bvb we willen een muziekzender in genre x voor Vlaanderen zijn, we willen een zender zijn die het beste van lokale radio mengt met de professionaliteit van landelijke radio's, we willen crossmediaal het regionaal tv-landschap versterken, we willen onze aanwezigheid in Vlaanderen verhogen via radio etc..) Vaak is dit kernachtig verwoord. Opmerking: "wij zijn een radio die x jaar bestaat en die dit, dat en dit heeft verwezenlijkt" is geen toekomstbeeld</t>
  </si>
  <si>
    <t>Wordt een bijdrage geleverd aan de maatschappij? "Wat kunnen we betekenen?"</t>
  </si>
  <si>
    <t>De duiding van zichzelf in het radio-landschap als meerwaarde voor de maatschappij  (of een radio-netwerk daadwerkelijk bijdrage levert aan de maatschappij wordt niet beoordeeld)  bvb "er is vraag naar ons" "we zijn nodig omdat" "in Vlaanderen is er nood aan.." enz..Bijdrage kan breder zijn dan pure radio-maken.</t>
  </si>
  <si>
    <t>Welke waarden dragen we uit als netwerk  "Wat maakt ons netwerk bijzonder/uniek/beter dan anderen?"</t>
  </si>
  <si>
    <t>vermelding van de waarden van de onderneming (zelfkennis), kan ook een opsomming van de eigen kwaliteiten zijn, vermelding van wat hen onderscheidt van anderen,.. (of een radio-netwerk zijn uitspraken kan waarmaken wordt niet beoordeeld) bvb "onze sterktes zijn", "wat ons uniek maakt" "in tegenstelling tot .. bieden wij" Waarde kan breder zijn dan pure radio-maken.</t>
  </si>
  <si>
    <t>Doelstellingen op lange termijn = uitwerking visie (hoe visie waarmaken) = STRATEGIE</t>
  </si>
  <si>
    <t>Zijn er doelstellingen geformuleerd?</t>
  </si>
  <si>
    <t>Worden er doelstellingen op LT geformuleerd in BP, (als niet expliciet meegedeeld in BP max helft punten) (voorbeelden van doelstellingen LT: maken van technische investeringen, marktaandeel verwerven, bepaalde programmatypes maken, financieel gezond/winstgevend blijven/worden, groeien als organisatie, digitaliseren van ons aanbod, zichtbaarheid in Vlaanderen meetbaar verhogen.. Doelstellingen zijn opnieuw alomvattend of globaal te interpreteren: maw 1 of 2 doelstellingen volstaan in regel niet voor het totaal van de punten.</t>
  </si>
  <si>
    <t>Bevatten doelstellingen lijn, gemeenschappelijke grond?</t>
  </si>
  <si>
    <t>Geen tegenspraak in doelstellingen LT, coherentie in doelstellingen LT, zoniet motivatie (als er 1 of geen LT doelstellingen worden gegeven, geen punten)</t>
  </si>
  <si>
    <t>Binnen alle geledingen van de organisatie?</t>
  </si>
  <si>
    <t>Komen alle geledingen v radio maken in de doelstellingen LT aan bod? (radio, ondersteuning, personeel, technisch, commercieel,..) Vanaf 2 verschillende geledingen ok, detailinfo hiervan kan vaak ook impliciet gevonden worden in uitwerking van BP (activiteiten)</t>
  </si>
  <si>
    <t>Kernactiviteiten benoemd</t>
  </si>
  <si>
    <t>Als de kernactiviteit afwijkt van radio maken dan moet dit gemotiveerd worden, dus bvb. niet enkel de vermelding dat er crossmediaal wordt gewerkt maar vooral waarom er crossmediaal wordt gewerkt. Als de kernactiviteit het pure radio-maken is, volstaat (impliciete) benoeming.</t>
  </si>
  <si>
    <t>Totaal</t>
  </si>
  <si>
    <t>TOTAALSCORE STRATEGISCHE VISIE</t>
  </si>
  <si>
    <t>Zijn er acties/activiteiten gepland om de doelstellingen te verwezelijken?</t>
  </si>
  <si>
    <t>Benoemd</t>
  </si>
  <si>
    <t>Meerdere activiteiten kunnen 1 doelstelling onderbouwen, daarom is het belangrijk dat om volledige punten te scoren ook een meerderheid van de LT-doelstellingen onderbouwd worden met acties/activiteiten.</t>
  </si>
  <si>
    <t>In lijn met doelstellingen</t>
  </si>
  <si>
    <t>Welke keuzes bouwen strategie op? (zijn de gemaakte keuzes conform visie)/ promotie voor de netwerkradio/eventcoverage/is er een USP, dan dient dit met studies/cijfers onderbouwd te worden, aangetoond)</t>
  </si>
  <si>
    <t>Zijn er mensen en middelen gespecifieerd voor deze acties?</t>
  </si>
  <si>
    <t>specifiëren van kapitaalmiddelen (bv met klantenportefeuille, sponsoring,…)</t>
  </si>
  <si>
    <t>Budget lanceringsmiddelen/ budget opvang technologie/budget tegenslagen, indien dit wordt geduid zonder cijfers (in BP of in financieel) maximaal de helft van de punten</t>
  </si>
  <si>
    <t>specifiëren van menselijk kapitaal en onderlinge verhoudingen</t>
  </si>
  <si>
    <t>Duiding in detail van de (hele) organisatie. (werking-aantal) Kan blijken uit voorspellingen huidig-toekomstig VTE, organigrammen, uitbouw geledingen (met inbegrip van aantal personen nodig/gewenst/aangeworven/aan te werven. Gaat breder dan aanwezigheid van medewerkerslijst of "we zullen in nodige mensen voorzien.."</t>
  </si>
  <si>
    <t>Zijn er gedane investeringen die bijdragen tot de visie en doelstellingen?</t>
  </si>
  <si>
    <t>Indien geen vermelding van gedane uitgaven bijkomend te checken bij financieel plan, technisch luik.. Indien er vermelding is van investeringen maar zonder dat er detail is van vermelding geînvesteerde bedragen of benoeming materiaal maximaal de helft van de punten</t>
  </si>
  <si>
    <t>in lijn met visie en doelstellingen</t>
  </si>
  <si>
    <t>In principe zijn gedane investeringen in lijn met doelstelling en wordt het punt gescoord. Enkel indien er geen enkele (impliciete of expliciete) vemelding is van investeringen of indien er een sterke indicatie is dat de investeringen niet bijdragen tot doelstellingen wordt het punt niet gescoord.</t>
  </si>
  <si>
    <t>Zijn er voorgenomen investeringen die bijdragen tot de visie en doelstellingen?</t>
  </si>
  <si>
    <t>Indien geen vermelding van toekomstige uitgaven bijkomend te checken bij financieel plan, technisch luik.. Indien er vermelding is van investeringen maar zonder dat er detail is van vermelding geïnvesteerde bedragen maximaal de helft van de punten</t>
  </si>
  <si>
    <t>In lijn met de visie en doelstellingen</t>
  </si>
  <si>
    <t>In principe zijn geplande investeringen in lijn met doelstelling en wordt het punt gescoord. Enkel indien er geen enkele (impliciete of expliciete) vemelding is van investeringen of indien er een sterke indicatie is dat de geplande investeringen niet bijdragen tot doelstellingen wordt het punt niet gescoord.</t>
  </si>
  <si>
    <t>Realistische investeringscijfers</t>
  </si>
  <si>
    <t>Zijn de absolute cijfers van de investeringen realistisch ingeschat. Bij aanwezigheid cijfers, in principe ok. Enkel indien er sterke indicatie is dat de organisatie onmogelijk de investeringen kan dragen met de gegeven middelen, geen punten.</t>
  </si>
  <si>
    <t>Realistische groeipaden, groeiverwachtingen</t>
  </si>
  <si>
    <t>Zijn de groeipaden realistisch ingeschat. Bij aanwezigheid groeiverwachting, in principe ok. Vooral indicatie van sterke schommeling kan leiden tot geen punten: bvb. jaarlijks verdubbeling van de omzet zonder einde, enkele jaren lineaire stijging of verdubbeling omzet, gevolgd door jaren nulgroei.</t>
  </si>
  <si>
    <t>Is er een omschrijving van de beoogde doelgroep? Link met visie</t>
  </si>
  <si>
    <t>Benoeming gelinkt aan visie en profiel</t>
  </si>
  <si>
    <t xml:space="preserve">Voor generalistisch: in principe is de doelgroep "iedereen" ok, alles minder dan "iedereen" niet ok; voor Vlaams en thematisch: doelgroep voldoende te omschrijven in lijn met visie en profiel. Bvb. "wij maken Vlaamse muziek voor alle Vlamingen" is enkel ok indien duidelijk blijkt dat onder Vlaamse muziek in de visie het hele spectrum aan Vlaamse muziek wordt verstaan (van Willy Sommers tot Bazart,  van Vlaams Symfonisch orkest tot Like Mike) en dit zo in de visie en zenderprofiel terug te vinden is zodat ze inderdaad voor alle Vlamingen muziek maken. In principe dienen Vlaams en Thematisch de doelgroep dus grondiger te beschrijven en zijn ze niet gericht op alle Vlamingen maar op een gedeelte. Als deze opdeling/doelgroep niet voldoende omschreven is, helft van de punten. </t>
  </si>
  <si>
    <t>Is er een geraamd marktaandeel? (luistermarkt &amp; advertentiemarkt)</t>
  </si>
  <si>
    <t>Duiding met cijfer.</t>
  </si>
  <si>
    <t>Geen cijfer of percentage (luistermarkt) of geen raming adverteerders (advertentiemarkt) is geen volledige punten. Vermelding in de lijn van "wij willen actief zijn tussen regionaal en nationaal niveau" zonder cijfer/% of "wij zullen steunen op lokale bedrijven" zonder verduidelijking is maximaal helft van de punten. Enkel 1 markt beschreven is ook maximaal helft punten</t>
  </si>
  <si>
    <t>Vermelding bron/ verantwoording cijfers</t>
  </si>
  <si>
    <t>Op welke wijze wordt behoefte gemeten (marktcijfers, onafhankelijke bronnen, eigen bronnen). Geen herkomst cijfers luistermarkt (bvb CIM) is maximaal helft punten. Geen herkomst advertentiemarkt (bvb eigen adverteerders) is maximaal helft punten.</t>
  </si>
  <si>
    <t>Is het marktaandeel gespecifieerd in verhouding tot de adverteerder- en luistermarkt?</t>
  </si>
  <si>
    <t>Duiding met cijfers luistermarkt</t>
  </si>
  <si>
    <t>Kennis luistermarkt/ totale luistermarkt ingeschat/ potentieel ingeschat/betrouwbaar bronnenmateriaal/ kennis concurrentie. Sterk gebonden: wie zijn eigen aandeel inschat "wij verwachten x marktaandeel te hebben bij doelgroep", geeft in principe automatisch blijk van kennis van de luistermarkt en van de concurrentie = helft punten. Duiding van potentieel "we willen vervolgens naar x marktaandeel toegroeien" en verduidelijking bronnen = andere helft punten</t>
  </si>
  <si>
    <t>Duiding met cijfer adverteerdersmarkt</t>
  </si>
  <si>
    <t>Potentiële doelmarkt correct ingeschat/adverteerdersmarktkennis/ totale adverteerdersmarkt ingeschat/potentieel ingeschat/betrouwbaar bronnenmateriaal/kennis concurrentie. Minder sterk gebonden: wie zijn eigen aandeel inschat geeft daarom geen automatisch zicht op totale adverteerdersmarkt maar kan dit ook hebben ingeschat op basis van verwachte inkomsten uit adverteerdersmarkt "wij willen x € inkomsten verwerven" (=helft punten). Extra info over totale adverteerdersmarkt, concurrentie, en potentieel  = andere helft punten. geldigheid bronnenmateriaal wordt niet gescoord (omdat geldigheid van adverteermarktcijfers moeilijk te weerleggen is)</t>
  </si>
  <si>
    <t>TOTAALSCORE VISIE EN ACTIVITEITEN</t>
  </si>
  <si>
    <t>Invulveld</t>
  </si>
  <si>
    <t>TOTAALSCORE</t>
  </si>
  <si>
    <t>1° Concrete invulling van het programma-aanbod en het zendschema</t>
  </si>
  <si>
    <t>Totaalscore (/40)</t>
  </si>
  <si>
    <t>opmerking bij score (detail)</t>
  </si>
  <si>
    <t>opmerking bij score</t>
  </si>
  <si>
    <t>A) Beoordeling Format</t>
  </si>
  <si>
    <t>Omschrijving</t>
  </si>
  <si>
    <t>Credibiliteit / Aantoonbare publieke waarde</t>
  </si>
  <si>
    <t>zendschema</t>
  </si>
  <si>
    <t>Score Format (/20)</t>
  </si>
  <si>
    <t>B) Beoordeling Inhoud, Mix en Diversiteit</t>
  </si>
  <si>
    <t>Score I/M/D (/20)</t>
  </si>
  <si>
    <t>2° Media ervaring</t>
  </si>
  <si>
    <t>Totaalscore</t>
  </si>
  <si>
    <t>C) Beoordeling Media-ervaring</t>
  </si>
  <si>
    <t>hoofd</t>
  </si>
  <si>
    <t>medewerkers</t>
  </si>
  <si>
    <t>Score Media-ervaring (/10)</t>
  </si>
  <si>
    <t>3° Het Financiële plan</t>
  </si>
  <si>
    <t>Totaalscore (/10)</t>
  </si>
  <si>
    <t>A) Beoordeling geprojecteerde balans</t>
  </si>
  <si>
    <t>balansen</t>
  </si>
  <si>
    <t>Actief = Passief, geen tegenspraak</t>
  </si>
  <si>
    <t>groeipad</t>
  </si>
  <si>
    <t>Score balans (/3)</t>
  </si>
  <si>
    <t>B) Beoordeling herkomst vd financiële middelen in EV en VV</t>
  </si>
  <si>
    <t>omschrijving</t>
  </si>
  <si>
    <t>investeringen</t>
  </si>
  <si>
    <t>financiering</t>
  </si>
  <si>
    <t>Score Herkomst (/7)</t>
  </si>
  <si>
    <t>4° Businessplan</t>
  </si>
  <si>
    <t>A) De strategische visie en de doelstellingen op langere termijn voor de verdere ontwikkeling van de netwerk-radio-omroeporganisatie</t>
  </si>
  <si>
    <t>Score visie &amp; doelst. (/3)</t>
  </si>
  <si>
    <t xml:space="preserve">B) De samenhang tussen deze visie en de activiteiten </t>
  </si>
  <si>
    <t>Score samenhang (/7)</t>
  </si>
  <si>
    <t>5° Technische (zend)infrastructuur</t>
  </si>
  <si>
    <t>Totaalscore (/15)</t>
  </si>
  <si>
    <t>A) Beoordeling voorziene gedetailleerde technische uitrusting, infrastructuur, transmissie, vestiging en uitbouw van het zenderpark</t>
  </si>
  <si>
    <t>Technische uitrusting</t>
  </si>
  <si>
    <t>Infrastructuur</t>
  </si>
  <si>
    <t>Score voorziene uitrusting (/5)</t>
  </si>
  <si>
    <t>NIEUWE RADIO</t>
  </si>
  <si>
    <t>BESTAANDE RADIO</t>
  </si>
  <si>
    <t>B) Beoordeling concrete timing voor de uitrol van technische investeringen</t>
  </si>
  <si>
    <t>uitroll</t>
  </si>
  <si>
    <t>consistentie</t>
  </si>
  <si>
    <t>Score timing uitrol (/10)</t>
  </si>
  <si>
    <t>6° Generalistisch</t>
  </si>
  <si>
    <t>D) Generalistisch</t>
  </si>
  <si>
    <t>Aantal &amp; duur journaals</t>
  </si>
  <si>
    <t>verscheidenheid onderwerpen</t>
  </si>
  <si>
    <t>verslaggeving soc-cult evenementen</t>
  </si>
  <si>
    <t>beroepsjournalisten &amp; redactiemedewerkers</t>
  </si>
  <si>
    <t>ervaring</t>
  </si>
  <si>
    <t>Score Generalistisch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</si>
</sst>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8" x14ac:knownFonts="1">
    <font>
      <sz val="11"/>
      <color theme="1"/>
      <name val="Calibri"/>
      <family val="2"/>
      <scheme val="minor"/>
    </font>
    <font>
      <b/>
      <sz val="14"/>
      <color theme="1"/>
      <name val="Calibri"/>
      <family val="2"/>
      <scheme val="minor"/>
    </font>
    <font>
      <b/>
      <sz val="11"/>
      <color theme="1"/>
      <name val="Calibri"/>
      <family val="2"/>
      <scheme val="minor"/>
    </font>
    <font>
      <sz val="11"/>
      <color theme="1"/>
      <name val="Calibri"/>
      <family val="2"/>
      <scheme val="minor"/>
    </font>
    <font>
      <i/>
      <sz val="11"/>
      <color theme="1"/>
      <name val="Calibri"/>
      <family val="2"/>
      <scheme val="minor"/>
    </font>
    <font>
      <b/>
      <sz val="18"/>
      <color theme="0"/>
      <name val="Calibri"/>
      <family val="2"/>
      <scheme val="minor"/>
    </font>
    <font>
      <b/>
      <sz val="12"/>
      <color theme="1"/>
      <name val="Calibri"/>
      <family val="2"/>
      <scheme val="minor"/>
    </font>
    <font>
      <b/>
      <sz val="11"/>
      <color theme="0"/>
      <name val="Calibri"/>
      <family val="2"/>
      <scheme val="minor"/>
    </font>
    <font>
      <sz val="11"/>
      <color theme="0"/>
      <name val="Calibri"/>
      <family val="2"/>
      <scheme val="minor"/>
    </font>
    <font>
      <b/>
      <sz val="16"/>
      <color rgb="FF96F991"/>
      <name val="OCR A Extended"/>
      <family val="3"/>
    </font>
    <font>
      <sz val="9"/>
      <color theme="1"/>
      <name val="Calibri"/>
      <family val="2"/>
      <scheme val="minor"/>
    </font>
    <font>
      <b/>
      <u/>
      <sz val="11"/>
      <color theme="0"/>
      <name val="Calibri"/>
      <family val="2"/>
      <scheme val="minor"/>
    </font>
    <font>
      <sz val="9"/>
      <color theme="1" tint="0.499984740745262"/>
      <name val="Calibri"/>
      <family val="2"/>
      <scheme val="minor"/>
    </font>
    <font>
      <sz val="9"/>
      <color theme="0" tint="-0.499984740745262"/>
      <name val="Calibri"/>
      <family val="2"/>
      <scheme val="minor"/>
    </font>
    <font>
      <b/>
      <sz val="9"/>
      <color theme="1"/>
      <name val="Calibri"/>
      <family val="2"/>
      <scheme val="minor"/>
    </font>
    <font>
      <sz val="9"/>
      <color rgb="FF0070C0"/>
      <name val="Calibri"/>
      <family val="2"/>
      <scheme val="minor"/>
    </font>
    <font>
      <sz val="8"/>
      <color theme="1"/>
      <name val="Calibri"/>
      <family val="2"/>
      <scheme val="minor"/>
    </font>
    <font>
      <sz val="11"/>
      <name val="Calibri"/>
      <family val="2"/>
      <scheme val="minor"/>
    </font>
    <font>
      <b/>
      <sz val="20"/>
      <color theme="1"/>
      <name val="Calibri"/>
      <family val="2"/>
      <scheme val="minor"/>
    </font>
    <font>
      <i/>
      <sz val="10"/>
      <color theme="1"/>
      <name val="Calibri"/>
      <family val="2"/>
      <scheme val="minor"/>
    </font>
    <font>
      <b/>
      <sz val="16"/>
      <color theme="0"/>
      <name val="Calibri"/>
      <family val="2"/>
      <scheme val="minor"/>
    </font>
    <font>
      <b/>
      <i/>
      <sz val="10"/>
      <name val="Calibri"/>
      <family val="2"/>
      <scheme val="minor"/>
    </font>
    <font>
      <i/>
      <sz val="10"/>
      <color theme="0"/>
      <name val="Calibri"/>
      <family val="2"/>
      <scheme val="minor"/>
    </font>
    <font>
      <b/>
      <i/>
      <sz val="10"/>
      <color theme="1"/>
      <name val="Calibri"/>
      <family val="2"/>
      <scheme val="minor"/>
    </font>
    <font>
      <b/>
      <sz val="11"/>
      <name val="Calibri"/>
      <family val="2"/>
      <scheme val="minor"/>
    </font>
    <font>
      <b/>
      <i/>
      <sz val="10"/>
      <color theme="0"/>
      <name val="Calibri"/>
      <family val="2"/>
      <scheme val="minor"/>
    </font>
    <font>
      <b/>
      <sz val="18"/>
      <color theme="1"/>
      <name val="Calibri"/>
      <family val="2"/>
      <scheme val="minor"/>
    </font>
    <font>
      <b/>
      <i/>
      <sz val="11"/>
      <color theme="1"/>
      <name val="Calibri"/>
      <family val="2"/>
      <scheme val="minor"/>
    </font>
  </fonts>
  <fills count="28">
    <fill>
      <patternFill patternType="none"/>
    </fill>
    <fill>
      <patternFill patternType="gray125"/>
    </fill>
    <fill>
      <patternFill patternType="solid">
        <fgColor theme="4" tint="0.59999389629810485"/>
        <bgColor indexed="64"/>
      </patternFill>
    </fill>
    <fill>
      <patternFill patternType="solid">
        <fgColor theme="5" tint="-0.249977111117893"/>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59999389629810485"/>
        <bgColor indexed="65"/>
      </patternFill>
    </fill>
    <fill>
      <patternFill patternType="solid">
        <fgColor theme="7"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4.9989318521683403E-2"/>
        <bgColor indexed="64"/>
      </patternFill>
    </fill>
    <fill>
      <patternFill patternType="solid">
        <fgColor theme="5" tint="0.79998168889431442"/>
        <bgColor indexed="65"/>
      </patternFill>
    </fill>
    <fill>
      <patternFill patternType="solid">
        <fgColor theme="5" tint="0.39997558519241921"/>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rgb="FF00B0F0"/>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7" tint="-0.249977111117893"/>
        <bgColor indexed="64"/>
      </patternFill>
    </fill>
    <fill>
      <patternFill patternType="solid">
        <fgColor theme="9" tint="-0.249977111117893"/>
        <bgColor indexed="64"/>
      </patternFill>
    </fill>
  </fills>
  <borders count="123">
    <border>
      <left/>
      <right/>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diagonal/>
    </border>
    <border>
      <left/>
      <right style="thick">
        <color indexed="64"/>
      </right>
      <top/>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right/>
      <top style="thick">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theme="6" tint="0.39997558519241921"/>
      </left>
      <right/>
      <top style="double">
        <color theme="6" tint="0.39997558519241921"/>
      </top>
      <bottom/>
      <diagonal/>
    </border>
    <border>
      <left/>
      <right/>
      <top style="double">
        <color theme="6" tint="0.39997558519241921"/>
      </top>
      <bottom/>
      <diagonal/>
    </border>
    <border>
      <left/>
      <right style="double">
        <color theme="6" tint="0.39997558519241921"/>
      </right>
      <top style="double">
        <color theme="6" tint="0.39997558519241921"/>
      </top>
      <bottom/>
      <diagonal/>
    </border>
    <border>
      <left style="medium">
        <color theme="1" tint="0.14999847407452621"/>
      </left>
      <right style="medium">
        <color theme="1" tint="0.14996795556505021"/>
      </right>
      <top style="medium">
        <color theme="1" tint="0.14999847407452621"/>
      </top>
      <bottom style="medium">
        <color theme="1" tint="0.14999847407452621"/>
      </bottom>
      <diagonal/>
    </border>
    <border>
      <left style="medium">
        <color theme="1" tint="0.14996795556505021"/>
      </left>
      <right/>
      <top style="medium">
        <color theme="1" tint="0.14999847407452621"/>
      </top>
      <bottom style="medium">
        <color theme="1" tint="0.14999847407452621"/>
      </bottom>
      <diagonal/>
    </border>
    <border>
      <left style="double">
        <color theme="1" tint="0.14996795556505021"/>
      </left>
      <right/>
      <top style="double">
        <color theme="1" tint="0.14993743705557422"/>
      </top>
      <bottom style="double">
        <color theme="1" tint="0.14993743705557422"/>
      </bottom>
      <diagonal/>
    </border>
    <border>
      <left style="medium">
        <color theme="1" tint="0.14996795556505021"/>
      </left>
      <right style="medium">
        <color theme="1" tint="0.14996795556505021"/>
      </right>
      <top style="medium">
        <color theme="1" tint="0.14996795556505021"/>
      </top>
      <bottom style="medium">
        <color theme="1" tint="0.14999847407452621"/>
      </bottom>
      <diagonal/>
    </border>
    <border>
      <left style="double">
        <color theme="1" tint="0.14996795556505021"/>
      </left>
      <right/>
      <top style="double">
        <color theme="1" tint="0.14993743705557422"/>
      </top>
      <bottom/>
      <diagonal/>
    </border>
    <border>
      <left style="medium">
        <color theme="1" tint="0.14999847407452621"/>
      </left>
      <right/>
      <top style="medium">
        <color theme="1" tint="0.14999847407452621"/>
      </top>
      <bottom style="medium">
        <color theme="1" tint="0.14996795556505021"/>
      </bottom>
      <diagonal/>
    </border>
    <border>
      <left/>
      <right/>
      <top style="medium">
        <color theme="1" tint="0.14999847407452621"/>
      </top>
      <bottom style="medium">
        <color theme="1" tint="0.14996795556505021"/>
      </bottom>
      <diagonal/>
    </border>
    <border>
      <left/>
      <right style="medium">
        <color theme="1" tint="0.14999847407452621"/>
      </right>
      <top style="medium">
        <color theme="1" tint="0.14999847407452621"/>
      </top>
      <bottom style="medium">
        <color theme="1" tint="0.14996795556505021"/>
      </bottom>
      <diagonal/>
    </border>
    <border>
      <left style="medium">
        <color theme="1" tint="0.14999847407452621"/>
      </left>
      <right/>
      <top/>
      <bottom/>
      <diagonal/>
    </border>
    <border>
      <left style="thin">
        <color theme="1" tint="0.14993743705557422"/>
      </left>
      <right style="thin">
        <color theme="1" tint="0.14993743705557422"/>
      </right>
      <top/>
      <bottom style="thin">
        <color theme="1" tint="0.14993743705557422"/>
      </bottom>
      <diagonal/>
    </border>
    <border>
      <left style="thin">
        <color theme="1" tint="0.14993743705557422"/>
      </left>
      <right style="medium">
        <color theme="1" tint="0.14999847407452621"/>
      </right>
      <top style="medium">
        <color theme="1" tint="0.14996795556505021"/>
      </top>
      <bottom/>
      <diagonal/>
    </border>
    <border>
      <left style="thin">
        <color theme="1" tint="0.14990691854609822"/>
      </left>
      <right style="thin">
        <color theme="1" tint="0.14993743705557422"/>
      </right>
      <top style="thin">
        <color theme="1" tint="0.14993743705557422"/>
      </top>
      <bottom style="thick">
        <color theme="1" tint="0.1498764000366222"/>
      </bottom>
      <diagonal/>
    </border>
    <border>
      <left style="thin">
        <color theme="1" tint="0.14993743705557422"/>
      </left>
      <right style="thin">
        <color theme="1" tint="0.14993743705557422"/>
      </right>
      <top style="thin">
        <color theme="1" tint="0.14993743705557422"/>
      </top>
      <bottom style="thick">
        <color theme="1" tint="0.1498764000366222"/>
      </bottom>
      <diagonal/>
    </border>
    <border>
      <left style="thin">
        <color theme="1" tint="0.14993743705557422"/>
      </left>
      <right style="medium">
        <color theme="1" tint="0.14999847407452621"/>
      </right>
      <top/>
      <bottom/>
      <diagonal/>
    </border>
    <border>
      <left/>
      <right style="thin">
        <color theme="1" tint="0.14993743705557422"/>
      </right>
      <top/>
      <bottom style="thin">
        <color auto="1"/>
      </bottom>
      <diagonal/>
    </border>
    <border>
      <left style="thin">
        <color theme="1" tint="0.14990691854609822"/>
      </left>
      <right style="thin">
        <color theme="1" tint="0.14993743705557422"/>
      </right>
      <top/>
      <bottom style="thin">
        <color theme="1" tint="0.14993743705557422"/>
      </bottom>
      <diagonal/>
    </border>
    <border>
      <left style="thin">
        <color theme="1" tint="0.14993743705557422"/>
      </left>
      <right style="medium">
        <color theme="1" tint="0.14999847407452621"/>
      </right>
      <top/>
      <bottom style="thin">
        <color theme="1" tint="0.14990691854609822"/>
      </bottom>
      <diagonal/>
    </border>
    <border>
      <left style="thin">
        <color theme="1" tint="0.14993743705557422"/>
      </left>
      <right style="thin">
        <color theme="1" tint="0.14993743705557422"/>
      </right>
      <top style="thin">
        <color theme="1" tint="0.14993743705557422"/>
      </top>
      <bottom style="thin">
        <color theme="1" tint="0.14993743705557422"/>
      </bottom>
      <diagonal/>
    </border>
    <border>
      <left style="thin">
        <color theme="1" tint="0.14993743705557422"/>
      </left>
      <right style="medium">
        <color theme="1" tint="0.14999847407452621"/>
      </right>
      <top style="thin">
        <color theme="1" tint="0.14990691854609822"/>
      </top>
      <bottom style="thin">
        <color theme="1" tint="0.14990691854609822"/>
      </bottom>
      <diagonal/>
    </border>
    <border>
      <left/>
      <right/>
      <top style="thin">
        <color indexed="64"/>
      </top>
      <bottom style="thin">
        <color indexed="64"/>
      </bottom>
      <diagonal/>
    </border>
    <border>
      <left/>
      <right/>
      <top style="thin">
        <color auto="1"/>
      </top>
      <bottom/>
      <diagonal/>
    </border>
    <border>
      <left style="thin">
        <color theme="1" tint="0.14993743705557422"/>
      </left>
      <right style="thin">
        <color theme="1" tint="0.14993743705557422"/>
      </right>
      <top style="thin">
        <color theme="1" tint="0.14993743705557422"/>
      </top>
      <bottom/>
      <diagonal/>
    </border>
    <border>
      <left style="thin">
        <color theme="1" tint="0.14993743705557422"/>
      </left>
      <right style="medium">
        <color theme="1" tint="0.14999847407452621"/>
      </right>
      <top style="thin">
        <color theme="1" tint="0.14990691854609822"/>
      </top>
      <bottom/>
      <diagonal/>
    </border>
    <border>
      <left style="medium">
        <color theme="1" tint="0.14999847407452621"/>
      </left>
      <right/>
      <top/>
      <bottom style="thin">
        <color theme="1" tint="0.14996795556505021"/>
      </bottom>
      <diagonal/>
    </border>
    <border>
      <left style="thin">
        <color theme="1" tint="0.14993743705557422"/>
      </left>
      <right style="thin">
        <color theme="1" tint="0.14993743705557422"/>
      </right>
      <top style="double">
        <color theme="1" tint="0.14990691854609822"/>
      </top>
      <bottom style="double">
        <color theme="1" tint="0.14990691854609822"/>
      </bottom>
      <diagonal/>
    </border>
    <border>
      <left style="thin">
        <color theme="1" tint="0.14993743705557422"/>
      </left>
      <right style="thin">
        <color theme="1" tint="0.14993743705557422"/>
      </right>
      <top style="double">
        <color theme="1" tint="0.14990691854609822"/>
      </top>
      <bottom style="thick">
        <color theme="1" tint="0.14990691854609822"/>
      </bottom>
      <diagonal/>
    </border>
    <border>
      <left/>
      <right style="thin">
        <color theme="1" tint="0.14993743705557422"/>
      </right>
      <top/>
      <bottom style="thin">
        <color theme="1" tint="0.14990691854609822"/>
      </bottom>
      <diagonal/>
    </border>
    <border>
      <left/>
      <right style="thin">
        <color theme="1" tint="0.14993743705557422"/>
      </right>
      <top style="thin">
        <color theme="1" tint="0.14990691854609822"/>
      </top>
      <bottom style="thin">
        <color theme="1" tint="0.14990691854609822"/>
      </bottom>
      <diagonal/>
    </border>
    <border>
      <left/>
      <right style="thin">
        <color theme="1" tint="0.14993743705557422"/>
      </right>
      <top style="thin">
        <color theme="1" tint="0.14990691854609822"/>
      </top>
      <bottom/>
      <diagonal/>
    </border>
    <border>
      <left/>
      <right style="thin">
        <color theme="1" tint="0.14993743705557422"/>
      </right>
      <top/>
      <bottom/>
      <diagonal/>
    </border>
    <border>
      <left style="medium">
        <color theme="1" tint="0.14999847407452621"/>
      </left>
      <right/>
      <top style="medium">
        <color theme="1" tint="0.14996795556505021"/>
      </top>
      <bottom style="medium">
        <color theme="1" tint="0.14996795556505021"/>
      </bottom>
      <diagonal/>
    </border>
    <border>
      <left/>
      <right/>
      <top style="medium">
        <color theme="1" tint="0.14996795556505021"/>
      </top>
      <bottom style="medium">
        <color theme="1" tint="0.14996795556505021"/>
      </bottom>
      <diagonal/>
    </border>
    <border>
      <left/>
      <right style="medium">
        <color theme="1" tint="0.14999847407452621"/>
      </right>
      <top style="medium">
        <color theme="1" tint="0.14996795556505021"/>
      </top>
      <bottom style="medium">
        <color theme="1" tint="0.14996795556505021"/>
      </bottom>
      <diagonal/>
    </border>
    <border>
      <left style="thin">
        <color theme="1" tint="0.14996795556505021"/>
      </left>
      <right style="medium">
        <color theme="1" tint="0.14993743705557422"/>
      </right>
      <top style="medium">
        <color theme="1" tint="0.14996795556505021"/>
      </top>
      <bottom/>
      <diagonal/>
    </border>
    <border>
      <left/>
      <right style="thin">
        <color theme="1" tint="0.14996795556505021"/>
      </right>
      <top/>
      <bottom style="thin">
        <color theme="1" tint="0.14993743705557422"/>
      </bottom>
      <diagonal/>
    </border>
    <border>
      <left style="thin">
        <color theme="1" tint="0.14996795556505021"/>
      </left>
      <right style="thin">
        <color theme="1" tint="0.14996795556505021"/>
      </right>
      <top/>
      <bottom style="thin">
        <color theme="1" tint="0.14993743705557422"/>
      </bottom>
      <diagonal/>
    </border>
    <border>
      <left style="thin">
        <color theme="1" tint="0.14996795556505021"/>
      </left>
      <right style="medium">
        <color theme="1" tint="0.14993743705557422"/>
      </right>
      <top/>
      <bottom style="thin">
        <color theme="1" tint="0.14993743705557422"/>
      </bottom>
      <diagonal/>
    </border>
    <border>
      <left style="thin">
        <color theme="1" tint="0.14996795556505021"/>
      </left>
      <right style="medium">
        <color theme="1" tint="0.14993743705557422"/>
      </right>
      <top/>
      <bottom/>
      <diagonal/>
    </border>
    <border>
      <left/>
      <right style="thin">
        <color theme="1" tint="0.14996795556505021"/>
      </right>
      <top style="thin">
        <color theme="1" tint="0.14993743705557422"/>
      </top>
      <bottom/>
      <diagonal/>
    </border>
    <border>
      <left style="thin">
        <color theme="1" tint="0.14996795556505021"/>
      </left>
      <right style="thin">
        <color theme="1" tint="0.14996795556505021"/>
      </right>
      <top style="thin">
        <color theme="1" tint="0.14993743705557422"/>
      </top>
      <bottom/>
      <diagonal/>
    </border>
    <border>
      <left style="thin">
        <color theme="1" tint="0.14996795556505021"/>
      </left>
      <right style="medium">
        <color theme="1" tint="0.14993743705557422"/>
      </right>
      <top style="thin">
        <color theme="1" tint="0.14993743705557422"/>
      </top>
      <bottom/>
      <diagonal/>
    </border>
    <border>
      <left/>
      <right style="thin">
        <color theme="1" tint="0.14996795556505021"/>
      </right>
      <top/>
      <bottom/>
      <diagonal/>
    </border>
    <border>
      <left style="thin">
        <color theme="1" tint="0.14996795556505021"/>
      </left>
      <right style="thin">
        <color theme="1" tint="0.14996795556505021"/>
      </right>
      <top style="double">
        <color theme="1" tint="0.14993743705557422"/>
      </top>
      <bottom style="double">
        <color theme="1" tint="0.14993743705557422"/>
      </bottom>
      <diagonal/>
    </border>
    <border>
      <left/>
      <right/>
      <top/>
      <bottom style="medium">
        <color theme="1" tint="0.14990691854609822"/>
      </bottom>
      <diagonal/>
    </border>
    <border>
      <left/>
      <right style="thin">
        <color theme="1" tint="0.14996795556505021"/>
      </right>
      <top/>
      <bottom style="medium">
        <color theme="1" tint="0.14990691854609822"/>
      </bottom>
      <diagonal/>
    </border>
    <border>
      <left style="thin">
        <color theme="1" tint="0.14996795556505021"/>
      </left>
      <right style="thin">
        <color theme="1" tint="0.14996795556505021"/>
      </right>
      <top style="double">
        <color theme="1" tint="0.14993743705557422"/>
      </top>
      <bottom style="medium">
        <color theme="1" tint="0.14990691854609822"/>
      </bottom>
      <diagonal/>
    </border>
    <border>
      <left style="thin">
        <color theme="1" tint="0.14996795556505021"/>
      </left>
      <right style="medium">
        <color theme="1" tint="0.14993743705557422"/>
      </right>
      <top/>
      <bottom style="medium">
        <color theme="1" tint="0.14990691854609822"/>
      </bottom>
      <diagonal/>
    </border>
    <border>
      <left/>
      <right/>
      <top/>
      <bottom style="thin">
        <color indexed="64"/>
      </bottom>
      <diagonal/>
    </border>
    <border>
      <left/>
      <right style="medium">
        <color theme="1" tint="0.14996795556505021"/>
      </right>
      <top/>
      <bottom/>
      <diagonal/>
    </border>
    <border>
      <left style="thin">
        <color theme="1" tint="0.1498458815271462"/>
      </left>
      <right style="thin">
        <color theme="1" tint="0.1498458815271462"/>
      </right>
      <top style="thin">
        <color theme="1" tint="0.14981536301767021"/>
      </top>
      <bottom style="thin">
        <color theme="1" tint="0.14981536301767021"/>
      </bottom>
      <diagonal/>
    </border>
    <border>
      <left/>
      <right style="thin">
        <color theme="1" tint="0.1498458815271462"/>
      </right>
      <top/>
      <bottom style="thin">
        <color theme="1" tint="0.14978484450819421"/>
      </bottom>
      <diagonal/>
    </border>
    <border>
      <left/>
      <right style="thin">
        <color theme="1" tint="0.1498458815271462"/>
      </right>
      <top style="thin">
        <color theme="1" tint="0.14978484450819421"/>
      </top>
      <bottom style="thin">
        <color theme="1" tint="0.14978484450819421"/>
      </bottom>
      <diagonal/>
    </border>
    <border>
      <left style="thin">
        <color theme="1" tint="0.1498458815271462"/>
      </left>
      <right style="medium">
        <color theme="1" tint="0.14996795556505021"/>
      </right>
      <top/>
      <bottom style="thin">
        <color theme="1" tint="0.14981536301767021"/>
      </bottom>
      <diagonal/>
    </border>
    <border>
      <left style="thin">
        <color theme="1" tint="0.1498458815271462"/>
      </left>
      <right style="medium">
        <color theme="1" tint="0.14996795556505021"/>
      </right>
      <top style="thin">
        <color theme="1" tint="0.14981536301767021"/>
      </top>
      <bottom style="thin">
        <color theme="1" tint="0.14981536301767021"/>
      </bottom>
      <diagonal/>
    </border>
    <border>
      <left/>
      <right style="thin">
        <color theme="1" tint="0.1498458815271462"/>
      </right>
      <top style="thin">
        <color theme="1" tint="0.14978484450819421"/>
      </top>
      <bottom/>
      <diagonal/>
    </border>
    <border>
      <left style="thin">
        <color theme="1" tint="0.1498458815271462"/>
      </left>
      <right style="thin">
        <color theme="1" tint="0.1498458815271462"/>
      </right>
      <top style="thin">
        <color theme="1" tint="0.14981536301767021"/>
      </top>
      <bottom/>
      <diagonal/>
    </border>
    <border>
      <left style="medium">
        <color theme="1" tint="0.14996795556505021"/>
      </left>
      <right/>
      <top/>
      <bottom/>
      <diagonal/>
    </border>
    <border>
      <left style="thin">
        <color indexed="64"/>
      </left>
      <right style="medium">
        <color theme="1" tint="0.14996795556505021"/>
      </right>
      <top style="thin">
        <color indexed="64"/>
      </top>
      <bottom style="thin">
        <color indexed="64"/>
      </bottom>
      <diagonal/>
    </border>
    <border>
      <left style="thin">
        <color theme="1" tint="0.1498458815271462"/>
      </left>
      <right style="thin">
        <color theme="1" tint="0.1498458815271462"/>
      </right>
      <top/>
      <bottom style="thin">
        <color theme="1" tint="0.14981536301767021"/>
      </bottom>
      <diagonal/>
    </border>
    <border>
      <left style="thin">
        <color theme="1" tint="0.1498764000366222"/>
      </left>
      <right style="thin">
        <color theme="1" tint="0.1498458815271462"/>
      </right>
      <top style="double">
        <color theme="1" tint="0.14990691854609822"/>
      </top>
      <bottom style="medium">
        <color theme="1" tint="0.1498458815271462"/>
      </bottom>
      <diagonal/>
    </border>
    <border>
      <left style="thin">
        <color theme="1" tint="0.1498458815271462"/>
      </left>
      <right style="thin">
        <color theme="1" tint="0.1498764000366222"/>
      </right>
      <top style="double">
        <color theme="1" tint="0.14990691854609822"/>
      </top>
      <bottom style="medium">
        <color theme="1" tint="0.1498458815271462"/>
      </bottom>
      <diagonal/>
    </border>
    <border>
      <left style="thin">
        <color theme="1" tint="0.14996795556505021"/>
      </left>
      <right style="thin">
        <color theme="1" tint="0.14996795556505021"/>
      </right>
      <top style="medium">
        <color theme="1" tint="0.14996795556505021"/>
      </top>
      <bottom style="medium">
        <color theme="1" tint="0.14993743705557422"/>
      </bottom>
      <diagonal/>
    </border>
    <border>
      <left style="thin">
        <color theme="1" tint="0.14996795556505021"/>
      </left>
      <right style="thin">
        <color theme="1" tint="0.14996795556505021"/>
      </right>
      <top style="double">
        <color theme="1" tint="0.14993743705557422"/>
      </top>
      <bottom style="medium">
        <color theme="1" tint="0.14993743705557422"/>
      </bottom>
      <diagonal/>
    </border>
    <border>
      <left style="thin">
        <color theme="1" tint="0.14981536301767021"/>
      </left>
      <right style="thin">
        <color theme="1" tint="0.14981536301767021"/>
      </right>
      <top style="medium">
        <color theme="1" tint="0.1498458815271462"/>
      </top>
      <bottom style="thin">
        <color indexed="64"/>
      </bottom>
      <diagonal/>
    </border>
    <border>
      <left/>
      <right style="medium">
        <color indexed="64"/>
      </right>
      <top/>
      <bottom style="thin">
        <color indexed="64"/>
      </bottom>
      <diagonal/>
    </border>
    <border>
      <left style="thin">
        <color theme="1" tint="0.14981536301767021"/>
      </left>
      <right style="thin">
        <color theme="1" tint="0.14981536301767021"/>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1" tint="0.14981536301767021"/>
      </left>
      <right style="thin">
        <color theme="1" tint="0.14981536301767021"/>
      </right>
      <top/>
      <bottom style="thin">
        <color indexed="64"/>
      </bottom>
      <diagonal/>
    </border>
    <border>
      <left style="thin">
        <color theme="1" tint="0.14981536301767021"/>
      </left>
      <right style="thin">
        <color theme="1" tint="0.14981536301767021"/>
      </right>
      <top style="double">
        <color theme="1" tint="0.14978484450819421"/>
      </top>
      <bottom style="double">
        <color theme="1" tint="0.14978484450819421"/>
      </bottom>
      <diagonal/>
    </border>
    <border>
      <left style="thin">
        <color theme="1" tint="0.14981536301767021"/>
      </left>
      <right style="thin">
        <color theme="1" tint="0.14981536301767021"/>
      </right>
      <top style="thin">
        <color indexed="64"/>
      </top>
      <bottom/>
      <diagonal/>
    </border>
    <border>
      <left style="thin">
        <color indexed="64"/>
      </left>
      <right style="thin">
        <color indexed="64"/>
      </right>
      <top style="double">
        <color indexed="64"/>
      </top>
      <bottom/>
      <diagonal/>
    </border>
    <border>
      <left/>
      <right style="medium">
        <color theme="1" tint="0.14999847407452621"/>
      </right>
      <top/>
      <bottom/>
      <diagonal/>
    </border>
    <border>
      <left/>
      <right style="thin">
        <color theme="1" tint="0.14993743705557422"/>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ck">
        <color indexed="64"/>
      </left>
      <right/>
      <top/>
      <bottom style="thick">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thick">
        <color indexed="64"/>
      </right>
      <top/>
      <bottom style="thin">
        <color indexed="64"/>
      </bottom>
      <diagonal/>
    </border>
    <border>
      <left/>
      <right style="thick">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thick">
        <color indexed="64"/>
      </right>
      <top style="thin">
        <color indexed="64"/>
      </top>
      <bottom/>
      <diagonal/>
    </border>
    <border>
      <left style="thick">
        <color indexed="64"/>
      </left>
      <right style="thick">
        <color indexed="64"/>
      </right>
      <top style="thin">
        <color indexed="64"/>
      </top>
      <bottom/>
      <diagonal/>
    </border>
    <border>
      <left/>
      <right style="thick">
        <color indexed="64"/>
      </right>
      <top style="thin">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diagonal/>
    </border>
  </borders>
  <cellStyleXfs count="11">
    <xf numFmtId="0" fontId="0" fillId="0" borderId="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8"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cellStyleXfs>
  <cellXfs count="425">
    <xf numFmtId="0" fontId="0" fillId="0" borderId="0" xfId="0"/>
    <xf numFmtId="0" fontId="0" fillId="0" borderId="0" xfId="0" applyAlignment="1">
      <alignment wrapText="1"/>
    </xf>
    <xf numFmtId="0" fontId="0" fillId="0" borderId="0" xfId="0" applyFill="1"/>
    <xf numFmtId="0" fontId="0" fillId="0" borderId="0" xfId="0" applyBorder="1"/>
    <xf numFmtId="0" fontId="0" fillId="0" borderId="0" xfId="0" applyFill="1" applyBorder="1"/>
    <xf numFmtId="0" fontId="2" fillId="0" borderId="0" xfId="0" applyFont="1"/>
    <xf numFmtId="0" fontId="0" fillId="0" borderId="0" xfId="0" applyFont="1"/>
    <xf numFmtId="0" fontId="0" fillId="0" borderId="17" xfId="0" applyBorder="1" applyAlignment="1">
      <alignment wrapText="1"/>
    </xf>
    <xf numFmtId="0" fontId="8" fillId="12" borderId="23" xfId="5" applyBorder="1"/>
    <xf numFmtId="0" fontId="10" fillId="0" borderId="0" xfId="0" applyFont="1" applyAlignment="1">
      <alignment vertical="top" wrapText="1"/>
    </xf>
    <xf numFmtId="0" fontId="3" fillId="8" borderId="26" xfId="1" applyBorder="1" applyAlignment="1">
      <alignment vertical="center" wrapText="1"/>
    </xf>
    <xf numFmtId="0" fontId="0" fillId="8" borderId="26" xfId="1" applyFont="1" applyBorder="1" applyAlignment="1">
      <alignment horizontal="center" vertical="center" wrapText="1"/>
    </xf>
    <xf numFmtId="0" fontId="8" fillId="12" borderId="23" xfId="5" applyBorder="1" applyAlignment="1">
      <alignment horizontal="left" vertical="center" wrapText="1"/>
    </xf>
    <xf numFmtId="0" fontId="3" fillId="15" borderId="31" xfId="8" applyBorder="1" applyAlignment="1">
      <alignment wrapText="1"/>
    </xf>
    <xf numFmtId="0" fontId="3" fillId="15" borderId="0" xfId="8" applyBorder="1" applyAlignment="1">
      <alignment wrapText="1"/>
    </xf>
    <xf numFmtId="0" fontId="2" fillId="15" borderId="32" xfId="8" applyFont="1" applyBorder="1" applyAlignment="1" applyProtection="1">
      <alignment wrapText="1"/>
    </xf>
    <xf numFmtId="0" fontId="3" fillId="15" borderId="33" xfId="8" applyBorder="1" applyAlignment="1">
      <alignment wrapText="1"/>
    </xf>
    <xf numFmtId="0" fontId="10" fillId="13" borderId="31" xfId="6" applyFont="1" applyBorder="1" applyAlignment="1">
      <alignment horizontal="right" vertical="top" wrapText="1"/>
    </xf>
    <xf numFmtId="0" fontId="3" fillId="13" borderId="0" xfId="6" applyBorder="1" applyAlignment="1">
      <alignment wrapText="1"/>
    </xf>
    <xf numFmtId="0" fontId="2" fillId="13" borderId="34" xfId="6" applyFont="1" applyBorder="1" applyAlignment="1" applyProtection="1">
      <alignment wrapText="1"/>
    </xf>
    <xf numFmtId="0" fontId="12" fillId="13" borderId="36" xfId="6" applyFont="1" applyBorder="1" applyAlignment="1">
      <alignment wrapText="1"/>
    </xf>
    <xf numFmtId="0" fontId="10" fillId="13" borderId="37" xfId="6" applyFont="1" applyBorder="1" applyAlignment="1">
      <alignment wrapText="1"/>
    </xf>
    <xf numFmtId="0" fontId="3" fillId="13" borderId="38" xfId="6" applyBorder="1" applyAlignment="1">
      <alignment wrapText="1"/>
    </xf>
    <xf numFmtId="0" fontId="3" fillId="13" borderId="32" xfId="6" applyBorder="1" applyAlignment="1">
      <alignment wrapText="1"/>
    </xf>
    <xf numFmtId="0" fontId="12" fillId="13" borderId="39" xfId="6" applyFont="1" applyBorder="1" applyAlignment="1">
      <alignment wrapText="1"/>
    </xf>
    <xf numFmtId="0" fontId="3" fillId="13" borderId="40" xfId="6" applyBorder="1" applyAlignment="1">
      <alignment wrapText="1"/>
    </xf>
    <xf numFmtId="0" fontId="12" fillId="13" borderId="41" xfId="6" applyFont="1" applyBorder="1" applyAlignment="1">
      <alignment wrapText="1"/>
    </xf>
    <xf numFmtId="0" fontId="10" fillId="13" borderId="31" xfId="6" applyFont="1" applyBorder="1" applyAlignment="1">
      <alignment wrapText="1"/>
    </xf>
    <xf numFmtId="0" fontId="10" fillId="13" borderId="42" xfId="6" applyFont="1" applyBorder="1"/>
    <xf numFmtId="0" fontId="13" fillId="13" borderId="41" xfId="6" applyFont="1" applyBorder="1" applyAlignment="1">
      <alignment wrapText="1"/>
    </xf>
    <xf numFmtId="0" fontId="10" fillId="13" borderId="0" xfId="6" applyFont="1" applyBorder="1" applyAlignment="1">
      <alignment wrapText="1"/>
    </xf>
    <xf numFmtId="0" fontId="10" fillId="13" borderId="43" xfId="6" applyFont="1" applyBorder="1" applyAlignment="1">
      <alignment wrapText="1"/>
    </xf>
    <xf numFmtId="0" fontId="3" fillId="13" borderId="44" xfId="6" applyBorder="1" applyAlignment="1">
      <alignment wrapText="1"/>
    </xf>
    <xf numFmtId="0" fontId="13" fillId="13" borderId="45" xfId="6" applyFont="1" applyBorder="1" applyAlignment="1">
      <alignment wrapText="1"/>
    </xf>
    <xf numFmtId="0" fontId="10" fillId="13" borderId="46" xfId="6" applyFont="1" applyBorder="1" applyAlignment="1">
      <alignment wrapText="1"/>
    </xf>
    <xf numFmtId="0" fontId="4" fillId="13" borderId="47" xfId="6" applyFont="1" applyBorder="1" applyAlignment="1" applyProtection="1">
      <alignment wrapText="1"/>
    </xf>
    <xf numFmtId="0" fontId="13" fillId="13" borderId="39" xfId="6" applyFont="1" applyBorder="1" applyAlignment="1">
      <alignment wrapText="1"/>
    </xf>
    <xf numFmtId="0" fontId="10" fillId="13" borderId="31" xfId="6" applyFont="1" applyBorder="1" applyAlignment="1">
      <alignment horizontal="right" wrapText="1"/>
    </xf>
    <xf numFmtId="0" fontId="2" fillId="13" borderId="48" xfId="6" applyFont="1" applyBorder="1" applyAlignment="1" applyProtection="1">
      <alignment wrapText="1"/>
    </xf>
    <xf numFmtId="0" fontId="3" fillId="13" borderId="32" xfId="6" applyFont="1" applyBorder="1" applyAlignment="1">
      <alignment wrapText="1"/>
    </xf>
    <xf numFmtId="0" fontId="3" fillId="13" borderId="40" xfId="6" applyFont="1" applyBorder="1" applyAlignment="1">
      <alignment wrapText="1"/>
    </xf>
    <xf numFmtId="0" fontId="3" fillId="13" borderId="44" xfId="6" applyFont="1" applyBorder="1" applyAlignment="1">
      <alignment wrapText="1"/>
    </xf>
    <xf numFmtId="0" fontId="2" fillId="15" borderId="48" xfId="8" applyFont="1" applyBorder="1" applyAlignment="1" applyProtection="1">
      <alignment wrapText="1"/>
    </xf>
    <xf numFmtId="0" fontId="2" fillId="14" borderId="31" xfId="7" applyFont="1" applyBorder="1" applyAlignment="1">
      <alignment wrapText="1"/>
    </xf>
    <xf numFmtId="0" fontId="3" fillId="14" borderId="40" xfId="7" applyBorder="1" applyAlignment="1">
      <alignment wrapText="1"/>
    </xf>
    <xf numFmtId="0" fontId="13" fillId="14" borderId="41" xfId="7" applyFont="1" applyBorder="1" applyAlignment="1">
      <alignment wrapText="1"/>
    </xf>
    <xf numFmtId="0" fontId="10" fillId="14" borderId="50" xfId="7" applyFont="1" applyBorder="1"/>
    <xf numFmtId="0" fontId="3" fillId="14" borderId="31" xfId="7" applyBorder="1" applyAlignment="1">
      <alignment wrapText="1"/>
    </xf>
    <xf numFmtId="0" fontId="10" fillId="14" borderId="50" xfId="7" applyFont="1" applyBorder="1" applyAlignment="1">
      <alignment wrapText="1"/>
    </xf>
    <xf numFmtId="0" fontId="10" fillId="14" borderId="31" xfId="7" applyFont="1" applyBorder="1" applyAlignment="1">
      <alignment wrapText="1"/>
    </xf>
    <xf numFmtId="0" fontId="10" fillId="14" borderId="51" xfId="7" applyFont="1" applyBorder="1" applyAlignment="1">
      <alignment wrapText="1"/>
    </xf>
    <xf numFmtId="0" fontId="10" fillId="14" borderId="52" xfId="7" applyFont="1" applyBorder="1" applyAlignment="1">
      <alignment wrapText="1"/>
    </xf>
    <xf numFmtId="0" fontId="4" fillId="14" borderId="47" xfId="7" applyFont="1" applyBorder="1" applyAlignment="1" applyProtection="1">
      <alignment wrapText="1"/>
    </xf>
    <xf numFmtId="0" fontId="3" fillId="14" borderId="36" xfId="7" applyBorder="1" applyAlignment="1">
      <alignment wrapText="1"/>
    </xf>
    <xf numFmtId="0" fontId="3" fillId="15" borderId="52" xfId="8" applyBorder="1" applyAlignment="1">
      <alignment wrapText="1"/>
    </xf>
    <xf numFmtId="0" fontId="3" fillId="15" borderId="36" xfId="8" applyBorder="1" applyAlignment="1">
      <alignment wrapText="1"/>
    </xf>
    <xf numFmtId="0" fontId="10" fillId="13" borderId="49" xfId="6" applyFont="1" applyBorder="1" applyAlignment="1">
      <alignment wrapText="1"/>
    </xf>
    <xf numFmtId="0" fontId="10" fillId="13" borderId="50" xfId="6" applyFont="1" applyBorder="1" applyAlignment="1">
      <alignment wrapText="1"/>
    </xf>
    <xf numFmtId="0" fontId="0" fillId="15" borderId="0" xfId="8" applyFont="1" applyAlignment="1">
      <alignment wrapText="1"/>
    </xf>
    <xf numFmtId="0" fontId="3" fillId="15" borderId="0" xfId="8" applyAlignment="1">
      <alignment wrapText="1"/>
    </xf>
    <xf numFmtId="0" fontId="3" fillId="15" borderId="56" xfId="8" applyBorder="1" applyAlignment="1">
      <alignment wrapText="1"/>
    </xf>
    <xf numFmtId="0" fontId="3" fillId="14" borderId="0" xfId="7"/>
    <xf numFmtId="0" fontId="10" fillId="14" borderId="57" xfId="7" applyFont="1" applyBorder="1" applyAlignment="1">
      <alignment wrapText="1"/>
    </xf>
    <xf numFmtId="0" fontId="3" fillId="14" borderId="58" xfId="7" applyBorder="1" applyAlignment="1">
      <alignment wrapText="1"/>
    </xf>
    <xf numFmtId="0" fontId="12" fillId="14" borderId="59" xfId="7" applyFont="1" applyBorder="1" applyAlignment="1">
      <alignment wrapText="1"/>
    </xf>
    <xf numFmtId="0" fontId="2" fillId="14" borderId="0" xfId="7" applyFont="1" applyAlignment="1">
      <alignment horizontal="right" vertical="top"/>
    </xf>
    <xf numFmtId="0" fontId="10" fillId="10" borderId="0" xfId="3" applyFont="1" applyAlignment="1">
      <alignment wrapText="1"/>
    </xf>
    <xf numFmtId="0" fontId="10" fillId="14" borderId="59" xfId="7" applyFont="1" applyBorder="1" applyAlignment="1">
      <alignment wrapText="1"/>
    </xf>
    <xf numFmtId="0" fontId="15" fillId="14" borderId="0" xfId="7" applyFont="1" applyAlignment="1">
      <alignment vertical="top" wrapText="1"/>
    </xf>
    <xf numFmtId="0" fontId="10" fillId="14" borderId="60" xfId="7" applyFont="1" applyBorder="1" applyAlignment="1">
      <alignment wrapText="1"/>
    </xf>
    <xf numFmtId="0" fontId="10" fillId="14" borderId="0" xfId="7" applyFont="1" applyAlignment="1">
      <alignment vertical="top" wrapText="1"/>
    </xf>
    <xf numFmtId="0" fontId="10" fillId="14" borderId="61" xfId="7" applyFont="1" applyBorder="1" applyAlignment="1">
      <alignment wrapText="1"/>
    </xf>
    <xf numFmtId="0" fontId="3" fillId="14" borderId="62" xfId="7" applyBorder="1" applyAlignment="1">
      <alignment wrapText="1"/>
    </xf>
    <xf numFmtId="0" fontId="12" fillId="14" borderId="63" xfId="7" applyFont="1" applyBorder="1" applyAlignment="1">
      <alignment wrapText="1"/>
    </xf>
    <xf numFmtId="0" fontId="0" fillId="14" borderId="0" xfId="7" applyFont="1" applyAlignment="1">
      <alignment wrapText="1"/>
    </xf>
    <xf numFmtId="0" fontId="10" fillId="14" borderId="64" xfId="7" applyFont="1" applyBorder="1" applyAlignment="1">
      <alignment wrapText="1"/>
    </xf>
    <xf numFmtId="0" fontId="4" fillId="14" borderId="65" xfId="7" applyFont="1" applyBorder="1" applyAlignment="1" applyProtection="1">
      <alignment wrapText="1"/>
    </xf>
    <xf numFmtId="0" fontId="0" fillId="15" borderId="0" xfId="8" applyFont="1"/>
    <xf numFmtId="0" fontId="3" fillId="15" borderId="0" xfId="8"/>
    <xf numFmtId="0" fontId="3" fillId="15" borderId="60" xfId="8" applyBorder="1"/>
    <xf numFmtId="0" fontId="3" fillId="14" borderId="66" xfId="7" applyBorder="1"/>
    <xf numFmtId="0" fontId="3" fillId="14" borderId="67" xfId="7" applyBorder="1"/>
    <xf numFmtId="0" fontId="4" fillId="14" borderId="68" xfId="7" applyFont="1" applyBorder="1" applyProtection="1"/>
    <xf numFmtId="0" fontId="3" fillId="14" borderId="69" xfId="7" applyBorder="1"/>
    <xf numFmtId="0" fontId="3" fillId="13" borderId="15" xfId="6" applyBorder="1"/>
    <xf numFmtId="0" fontId="0" fillId="0" borderId="0" xfId="7" applyFont="1" applyFill="1" applyAlignment="1">
      <alignment wrapText="1"/>
    </xf>
    <xf numFmtId="0" fontId="3" fillId="0" borderId="0" xfId="7" applyFill="1" applyBorder="1"/>
    <xf numFmtId="0" fontId="4" fillId="0" borderId="0" xfId="7" applyFont="1" applyFill="1" applyBorder="1" applyProtection="1"/>
    <xf numFmtId="0" fontId="3" fillId="13" borderId="36" xfId="6" applyBorder="1" applyAlignment="1">
      <alignment wrapText="1"/>
    </xf>
    <xf numFmtId="0" fontId="14" fillId="0" borderId="79" xfId="3" applyFont="1" applyFill="1" applyBorder="1" applyAlignment="1"/>
    <xf numFmtId="0" fontId="14" fillId="0" borderId="0" xfId="3" applyFont="1" applyFill="1" applyBorder="1" applyAlignment="1"/>
    <xf numFmtId="0" fontId="3" fillId="10" borderId="0" xfId="3" applyBorder="1" applyAlignment="1">
      <alignment wrapText="1"/>
    </xf>
    <xf numFmtId="0" fontId="3" fillId="18" borderId="31" xfId="10" applyBorder="1" applyAlignment="1">
      <alignment wrapText="1"/>
    </xf>
    <xf numFmtId="0" fontId="3" fillId="18" borderId="0" xfId="10" applyBorder="1" applyAlignment="1">
      <alignment wrapText="1"/>
    </xf>
    <xf numFmtId="0" fontId="3" fillId="18" borderId="71" xfId="10" applyBorder="1" applyAlignment="1">
      <alignment wrapText="1"/>
    </xf>
    <xf numFmtId="0" fontId="10" fillId="0" borderId="0" xfId="6" applyFont="1" applyFill="1" applyBorder="1" applyAlignment="1">
      <alignment wrapText="1"/>
    </xf>
    <xf numFmtId="0" fontId="2" fillId="18" borderId="82" xfId="10" applyFont="1" applyBorder="1" applyAlignment="1" applyProtection="1">
      <alignment wrapText="1"/>
    </xf>
    <xf numFmtId="0" fontId="2" fillId="15" borderId="84" xfId="8" applyFont="1" applyBorder="1" applyAlignment="1" applyProtection="1">
      <alignment wrapText="1"/>
    </xf>
    <xf numFmtId="0" fontId="2" fillId="15" borderId="85" xfId="8" applyFont="1" applyBorder="1" applyProtection="1"/>
    <xf numFmtId="0" fontId="0" fillId="18" borderId="31" xfId="10" applyFont="1" applyBorder="1" applyAlignment="1">
      <alignment wrapText="1"/>
    </xf>
    <xf numFmtId="0" fontId="3" fillId="10" borderId="6" xfId="3" applyBorder="1" applyAlignment="1">
      <alignment wrapText="1"/>
    </xf>
    <xf numFmtId="0" fontId="10" fillId="10" borderId="0" xfId="3" applyFont="1" applyBorder="1" applyAlignment="1">
      <alignment wrapText="1"/>
    </xf>
    <xf numFmtId="0" fontId="10" fillId="10" borderId="70" xfId="3" applyFont="1" applyBorder="1" applyAlignment="1">
      <alignment wrapText="1"/>
    </xf>
    <xf numFmtId="0" fontId="3" fillId="10" borderId="86" xfId="3" applyBorder="1" applyAlignment="1" applyProtection="1">
      <alignment wrapText="1"/>
    </xf>
    <xf numFmtId="0" fontId="10" fillId="10" borderId="42" xfId="3" applyFont="1" applyBorder="1" applyAlignment="1">
      <alignment wrapText="1"/>
    </xf>
    <xf numFmtId="0" fontId="3" fillId="10" borderId="88" xfId="3" applyBorder="1" applyAlignment="1" applyProtection="1">
      <alignment wrapText="1"/>
    </xf>
    <xf numFmtId="0" fontId="10" fillId="10" borderId="89" xfId="3" applyFont="1" applyBorder="1" applyAlignment="1">
      <alignment wrapText="1"/>
    </xf>
    <xf numFmtId="0" fontId="10" fillId="10" borderId="90" xfId="3" applyFont="1" applyBorder="1" applyAlignment="1">
      <alignment wrapText="1"/>
    </xf>
    <xf numFmtId="0" fontId="10" fillId="10" borderId="91" xfId="3" applyFont="1" applyBorder="1" applyAlignment="1">
      <alignment wrapText="1"/>
    </xf>
    <xf numFmtId="0" fontId="3" fillId="10" borderId="88" xfId="3" applyFont="1" applyBorder="1" applyAlignment="1" applyProtection="1">
      <alignment wrapText="1"/>
    </xf>
    <xf numFmtId="0" fontId="10" fillId="10" borderId="73" xfId="3" applyFont="1" applyBorder="1" applyAlignment="1">
      <alignment wrapText="1"/>
    </xf>
    <xf numFmtId="0" fontId="10" fillId="10" borderId="75" xfId="3" applyFont="1" applyBorder="1" applyAlignment="1">
      <alignment wrapText="1"/>
    </xf>
    <xf numFmtId="0" fontId="10" fillId="10" borderId="74" xfId="3" applyFont="1" applyBorder="1" applyAlignment="1">
      <alignment wrapText="1"/>
    </xf>
    <xf numFmtId="0" fontId="10" fillId="10" borderId="76" xfId="3" applyFont="1" applyBorder="1" applyAlignment="1">
      <alignment wrapText="1"/>
    </xf>
    <xf numFmtId="0" fontId="10" fillId="10" borderId="77" xfId="3" applyFont="1" applyBorder="1" applyAlignment="1">
      <alignment wrapText="1"/>
    </xf>
    <xf numFmtId="0" fontId="10" fillId="10" borderId="19" xfId="3" applyFont="1" applyBorder="1" applyAlignment="1">
      <alignment wrapText="1"/>
    </xf>
    <xf numFmtId="0" fontId="10" fillId="10" borderId="80" xfId="3" applyFont="1" applyBorder="1" applyAlignment="1">
      <alignment wrapText="1"/>
    </xf>
    <xf numFmtId="0" fontId="10" fillId="10" borderId="18" xfId="3" applyFont="1" applyBorder="1" applyAlignment="1">
      <alignment wrapText="1"/>
    </xf>
    <xf numFmtId="0" fontId="3" fillId="10" borderId="92" xfId="3" applyBorder="1" applyAlignment="1" applyProtection="1">
      <alignment wrapText="1"/>
    </xf>
    <xf numFmtId="0" fontId="3" fillId="10" borderId="94" xfId="3" applyFont="1" applyBorder="1" applyAlignment="1" applyProtection="1">
      <alignment wrapText="1"/>
    </xf>
    <xf numFmtId="0" fontId="3" fillId="10" borderId="93" xfId="3" applyFont="1" applyBorder="1" applyAlignment="1" applyProtection="1">
      <alignment wrapText="1"/>
    </xf>
    <xf numFmtId="0" fontId="10" fillId="17" borderId="0" xfId="9" applyFont="1" applyAlignment="1">
      <alignment wrapText="1"/>
    </xf>
    <xf numFmtId="0" fontId="16" fillId="0" borderId="0" xfId="0" applyFont="1" applyAlignment="1">
      <alignment wrapText="1"/>
    </xf>
    <xf numFmtId="0" fontId="3" fillId="10" borderId="78" xfId="3" applyFont="1" applyBorder="1" applyAlignment="1" applyProtection="1">
      <alignment wrapText="1"/>
    </xf>
    <xf numFmtId="0" fontId="3" fillId="10" borderId="81" xfId="3" applyFont="1" applyBorder="1" applyAlignment="1" applyProtection="1">
      <alignment wrapText="1"/>
    </xf>
    <xf numFmtId="0" fontId="3" fillId="10" borderId="72" xfId="3" applyFont="1" applyBorder="1" applyAlignment="1" applyProtection="1">
      <alignment wrapText="1"/>
    </xf>
    <xf numFmtId="0" fontId="3" fillId="10" borderId="17" xfId="3" applyFont="1" applyBorder="1" applyAlignment="1" applyProtection="1">
      <alignment wrapText="1"/>
    </xf>
    <xf numFmtId="0" fontId="3" fillId="10" borderId="16" xfId="3" applyFont="1" applyBorder="1" applyAlignment="1" applyProtection="1">
      <alignment wrapText="1"/>
    </xf>
    <xf numFmtId="0" fontId="10" fillId="0" borderId="0" xfId="0" applyFont="1" applyFill="1" applyAlignment="1">
      <alignment vertical="top" wrapText="1"/>
    </xf>
    <xf numFmtId="0" fontId="3" fillId="10" borderId="95" xfId="3" applyFont="1" applyBorder="1" applyAlignment="1" applyProtection="1">
      <alignment wrapText="1"/>
    </xf>
    <xf numFmtId="0" fontId="3" fillId="10" borderId="96" xfId="3" applyBorder="1" applyAlignment="1">
      <alignment wrapText="1"/>
    </xf>
    <xf numFmtId="0" fontId="10" fillId="0" borderId="0" xfId="0" applyFont="1" applyFill="1" applyAlignment="1">
      <alignment vertical="top"/>
    </xf>
    <xf numFmtId="0" fontId="10" fillId="10" borderId="87" xfId="3" applyFont="1" applyBorder="1" applyAlignment="1">
      <alignment wrapText="1"/>
    </xf>
    <xf numFmtId="0" fontId="10" fillId="13" borderId="70" xfId="6" applyFont="1" applyBorder="1" applyAlignment="1">
      <alignment wrapText="1"/>
    </xf>
    <xf numFmtId="0" fontId="10" fillId="13" borderId="97" xfId="6" applyFont="1" applyBorder="1" applyAlignment="1">
      <alignment wrapText="1"/>
    </xf>
    <xf numFmtId="0" fontId="10" fillId="14" borderId="49" xfId="7" applyFont="1" applyBorder="1" applyAlignment="1">
      <alignment wrapText="1"/>
    </xf>
    <xf numFmtId="0" fontId="13" fillId="14" borderId="39" xfId="7" applyFont="1" applyBorder="1" applyAlignment="1">
      <alignment wrapText="1"/>
    </xf>
    <xf numFmtId="0" fontId="0" fillId="0" borderId="0" xfId="0" applyFill="1" applyBorder="1" applyAlignment="1">
      <alignment wrapText="1"/>
    </xf>
    <xf numFmtId="0" fontId="0" fillId="10" borderId="87" xfId="3" applyFont="1" applyBorder="1" applyAlignment="1">
      <alignment wrapText="1"/>
    </xf>
    <xf numFmtId="0" fontId="6" fillId="19" borderId="0" xfId="0" applyFont="1" applyFill="1"/>
    <xf numFmtId="0" fontId="0" fillId="7" borderId="9" xfId="0" applyFill="1" applyBorder="1"/>
    <xf numFmtId="0" fontId="0" fillId="0" borderId="98" xfId="0" applyBorder="1"/>
    <xf numFmtId="0" fontId="0" fillId="0" borderId="0" xfId="0" applyBorder="1" applyAlignment="1">
      <alignment horizontal="center" vertical="center" wrapText="1"/>
    </xf>
    <xf numFmtId="0" fontId="0" fillId="0" borderId="0" xfId="0" applyBorder="1" applyAlignment="1">
      <alignment horizontal="center"/>
    </xf>
    <xf numFmtId="0" fontId="0" fillId="6" borderId="98" xfId="0" applyFill="1" applyBorder="1"/>
    <xf numFmtId="0" fontId="0" fillId="6" borderId="0" xfId="0" applyFill="1"/>
    <xf numFmtId="0" fontId="4" fillId="0" borderId="0" xfId="0" applyFont="1"/>
    <xf numFmtId="0" fontId="0" fillId="19" borderId="98" xfId="0" applyFill="1" applyBorder="1"/>
    <xf numFmtId="0" fontId="0" fillId="19" borderId="0" xfId="0" applyFill="1"/>
    <xf numFmtId="0" fontId="0" fillId="0" borderId="102" xfId="0" applyBorder="1"/>
    <xf numFmtId="0" fontId="0" fillId="6" borderId="0" xfId="0" applyFill="1" applyBorder="1" applyAlignment="1">
      <alignment horizontal="center" wrapText="1"/>
    </xf>
    <xf numFmtId="0" fontId="2" fillId="0" borderId="0" xfId="0" applyFont="1" applyAlignment="1">
      <alignment wrapText="1"/>
    </xf>
    <xf numFmtId="0" fontId="0" fillId="6" borderId="98" xfId="0" applyFill="1" applyBorder="1" applyAlignment="1">
      <alignment wrapText="1"/>
    </xf>
    <xf numFmtId="164" fontId="8" fillId="12" borderId="24" xfId="5" applyNumberFormat="1" applyBorder="1"/>
    <xf numFmtId="0" fontId="13" fillId="14" borderId="45" xfId="7" applyFont="1" applyBorder="1" applyAlignment="1">
      <alignment wrapText="1"/>
    </xf>
    <xf numFmtId="0" fontId="0" fillId="15" borderId="36" xfId="8" applyFont="1" applyBorder="1" applyAlignment="1">
      <alignment wrapText="1"/>
    </xf>
    <xf numFmtId="0" fontId="10" fillId="13" borderId="39" xfId="6" applyFont="1" applyBorder="1" applyAlignment="1">
      <alignment wrapText="1"/>
    </xf>
    <xf numFmtId="0" fontId="10" fillId="13" borderId="41" xfId="6" applyFont="1" applyBorder="1" applyAlignment="1">
      <alignment wrapText="1"/>
    </xf>
    <xf numFmtId="0" fontId="0" fillId="6" borderId="4" xfId="0" applyFill="1" applyBorder="1" applyAlignment="1">
      <alignment horizontal="left" wrapText="1"/>
    </xf>
    <xf numFmtId="0" fontId="0" fillId="6" borderId="8" xfId="0" applyFill="1" applyBorder="1" applyAlignment="1">
      <alignment horizontal="left" wrapText="1"/>
    </xf>
    <xf numFmtId="0" fontId="0" fillId="6" borderId="7" xfId="0" applyFill="1" applyBorder="1" applyAlignment="1">
      <alignment horizontal="left" wrapText="1"/>
    </xf>
    <xf numFmtId="0" fontId="0" fillId="6" borderId="7" xfId="0" applyFill="1" applyBorder="1" applyAlignment="1">
      <alignment horizontal="center" wrapText="1"/>
    </xf>
    <xf numFmtId="0" fontId="0" fillId="0" borderId="98" xfId="0" applyFill="1" applyBorder="1"/>
    <xf numFmtId="0" fontId="6" fillId="19" borderId="0" xfId="0" applyFont="1" applyFill="1" applyBorder="1"/>
    <xf numFmtId="0" fontId="0" fillId="6" borderId="100" xfId="0" applyFill="1" applyBorder="1" applyAlignment="1">
      <alignment horizontal="center" wrapText="1"/>
    </xf>
    <xf numFmtId="0" fontId="0" fillId="6" borderId="6" xfId="0" applyFill="1" applyBorder="1" applyAlignment="1">
      <alignment horizontal="center" wrapText="1"/>
    </xf>
    <xf numFmtId="3" fontId="0" fillId="0" borderId="0" xfId="0" applyNumberFormat="1" applyAlignment="1">
      <alignment wrapText="1"/>
    </xf>
    <xf numFmtId="0" fontId="4" fillId="0" borderId="0" xfId="0" applyFont="1" applyAlignment="1">
      <alignment wrapText="1"/>
    </xf>
    <xf numFmtId="0" fontId="0" fillId="0" borderId="0" xfId="0" applyFont="1" applyAlignment="1">
      <alignment wrapText="1"/>
    </xf>
    <xf numFmtId="0" fontId="0" fillId="0" borderId="98" xfId="0" applyBorder="1" applyAlignment="1">
      <alignment wrapText="1"/>
    </xf>
    <xf numFmtId="0" fontId="0" fillId="0" borderId="102" xfId="0" applyBorder="1" applyAlignment="1">
      <alignment wrapText="1"/>
    </xf>
    <xf numFmtId="0" fontId="0" fillId="19" borderId="0" xfId="0" applyFill="1" applyAlignment="1">
      <alignment wrapText="1"/>
    </xf>
    <xf numFmtId="0" fontId="0" fillId="19" borderId="98" xfId="0" applyFill="1" applyBorder="1" applyAlignment="1">
      <alignment wrapText="1"/>
    </xf>
    <xf numFmtId="0" fontId="0" fillId="6" borderId="6" xfId="0" applyFill="1" applyBorder="1" applyAlignment="1">
      <alignment horizontal="left" wrapText="1"/>
    </xf>
    <xf numFmtId="0" fontId="0" fillId="6" borderId="100" xfId="0" applyFill="1" applyBorder="1" applyAlignment="1">
      <alignment horizontal="left" wrapText="1"/>
    </xf>
    <xf numFmtId="0" fontId="0" fillId="6" borderId="0" xfId="0" applyFill="1" applyAlignment="1">
      <alignment horizontal="left" wrapText="1"/>
    </xf>
    <xf numFmtId="0" fontId="0" fillId="6" borderId="98" xfId="0" applyFont="1" applyFill="1" applyBorder="1" applyAlignment="1">
      <alignment wrapText="1"/>
    </xf>
    <xf numFmtId="0" fontId="0" fillId="0" borderId="0" xfId="0" applyAlignment="1">
      <alignment horizontal="left" wrapText="1"/>
    </xf>
    <xf numFmtId="0" fontId="2" fillId="0" borderId="0" xfId="0" applyFont="1" applyAlignment="1"/>
    <xf numFmtId="0" fontId="0" fillId="6" borderId="0" xfId="0" applyFill="1" applyBorder="1" applyAlignment="1">
      <alignment horizontal="left" wrapText="1"/>
    </xf>
    <xf numFmtId="0" fontId="0" fillId="6" borderId="100" xfId="0" applyFill="1" applyBorder="1"/>
    <xf numFmtId="0" fontId="0" fillId="0" borderId="0" xfId="0" applyBorder="1" applyAlignment="1">
      <alignment wrapText="1"/>
    </xf>
    <xf numFmtId="0" fontId="0" fillId="6" borderId="4" xfId="0" applyFill="1" applyBorder="1"/>
    <xf numFmtId="0" fontId="0" fillId="6" borderId="0" xfId="0" applyFill="1" applyBorder="1"/>
    <xf numFmtId="0" fontId="0" fillId="6" borderId="8" xfId="0" applyFill="1" applyBorder="1"/>
    <xf numFmtId="0" fontId="0" fillId="6" borderId="6" xfId="0" applyFill="1" applyBorder="1"/>
    <xf numFmtId="0" fontId="0" fillId="6" borderId="7" xfId="0" applyFill="1" applyBorder="1"/>
    <xf numFmtId="0" fontId="0" fillId="6" borderId="4" xfId="0" applyFill="1" applyBorder="1" applyAlignment="1">
      <alignment wrapText="1"/>
    </xf>
    <xf numFmtId="0" fontId="0" fillId="6" borderId="8" xfId="0" applyFill="1" applyBorder="1" applyAlignment="1">
      <alignment wrapText="1"/>
    </xf>
    <xf numFmtId="0" fontId="0" fillId="6" borderId="7" xfId="0" applyFill="1" applyBorder="1" applyAlignment="1">
      <alignment wrapText="1"/>
    </xf>
    <xf numFmtId="0" fontId="2" fillId="0" borderId="99" xfId="0" applyFont="1" applyBorder="1" applyAlignment="1">
      <alignment wrapText="1"/>
    </xf>
    <xf numFmtId="0" fontId="2" fillId="0" borderId="17" xfId="0" applyFont="1" applyBorder="1" applyAlignment="1">
      <alignment wrapText="1"/>
    </xf>
    <xf numFmtId="0" fontId="2" fillId="5" borderId="99" xfId="0" applyFont="1" applyFill="1" applyBorder="1" applyAlignment="1">
      <alignment wrapText="1"/>
    </xf>
    <xf numFmtId="0" fontId="18" fillId="0" borderId="98" xfId="0" applyFont="1" applyBorder="1" applyAlignment="1">
      <alignment wrapText="1"/>
    </xf>
    <xf numFmtId="0" fontId="18" fillId="0" borderId="0" xfId="0" applyFont="1" applyAlignment="1">
      <alignment vertical="center" wrapText="1"/>
    </xf>
    <xf numFmtId="0" fontId="19" fillId="0" borderId="0" xfId="0" applyFont="1" applyFill="1" applyAlignment="1">
      <alignment wrapText="1"/>
    </xf>
    <xf numFmtId="0" fontId="18" fillId="0" borderId="0" xfId="0" applyFont="1" applyAlignment="1">
      <alignment horizontal="left" wrapText="1"/>
    </xf>
    <xf numFmtId="0" fontId="18" fillId="0" borderId="0" xfId="0" applyFont="1" applyAlignment="1">
      <alignment horizontal="left" vertical="center" wrapText="1"/>
    </xf>
    <xf numFmtId="0" fontId="20" fillId="24" borderId="3" xfId="0" applyFont="1" applyFill="1" applyBorder="1" applyAlignment="1">
      <alignment wrapText="1"/>
    </xf>
    <xf numFmtId="0" fontId="20" fillId="24" borderId="100" xfId="0" applyFont="1" applyFill="1" applyBorder="1" applyAlignment="1">
      <alignment horizontal="center" vertical="center" wrapText="1"/>
    </xf>
    <xf numFmtId="0" fontId="21" fillId="0" borderId="0" xfId="0" applyFont="1" applyFill="1" applyAlignment="1">
      <alignment wrapText="1"/>
    </xf>
    <xf numFmtId="0" fontId="7" fillId="0" borderId="0" xfId="0" applyFont="1"/>
    <xf numFmtId="0" fontId="8" fillId="22" borderId="2" xfId="0" applyFont="1" applyFill="1" applyBorder="1" applyAlignment="1">
      <alignment wrapText="1"/>
    </xf>
    <xf numFmtId="0" fontId="7" fillId="22" borderId="0" xfId="0" applyFont="1" applyFill="1" applyBorder="1" applyAlignment="1">
      <alignment horizontal="center" vertical="center" wrapText="1"/>
    </xf>
    <xf numFmtId="0" fontId="22" fillId="0" borderId="0" xfId="0" applyFont="1" applyFill="1" applyAlignment="1">
      <alignment wrapText="1"/>
    </xf>
    <xf numFmtId="0" fontId="8" fillId="22" borderId="0" xfId="0" applyFont="1" applyFill="1"/>
    <xf numFmtId="0" fontId="2" fillId="2" borderId="99" xfId="0" applyFont="1" applyFill="1" applyBorder="1" applyAlignment="1">
      <alignment wrapText="1"/>
    </xf>
    <xf numFmtId="0" fontId="2" fillId="2" borderId="99" xfId="0" applyFont="1" applyFill="1" applyBorder="1" applyAlignment="1">
      <alignment horizontal="center" vertical="center" wrapText="1"/>
    </xf>
    <xf numFmtId="0" fontId="23" fillId="0" borderId="0" xfId="0" applyFont="1" applyFill="1" applyAlignment="1">
      <alignment wrapText="1"/>
    </xf>
    <xf numFmtId="0" fontId="2" fillId="22" borderId="15" xfId="0" applyFont="1" applyFill="1" applyBorder="1" applyAlignment="1">
      <alignment wrapText="1"/>
    </xf>
    <xf numFmtId="0" fontId="2" fillId="22" borderId="0" xfId="0" applyFont="1" applyFill="1" applyBorder="1" applyAlignment="1">
      <alignment horizontal="center" vertical="center" wrapText="1"/>
    </xf>
    <xf numFmtId="0" fontId="2" fillId="25" borderId="101" xfId="0" applyFont="1" applyFill="1" applyBorder="1" applyAlignment="1">
      <alignment wrapText="1"/>
    </xf>
    <xf numFmtId="0" fontId="2" fillId="25" borderId="108" xfId="0" applyFont="1" applyFill="1" applyBorder="1" applyAlignment="1">
      <alignment horizontal="center" vertical="center" wrapText="1"/>
    </xf>
    <xf numFmtId="0" fontId="2" fillId="25" borderId="107" xfId="0" applyFont="1" applyFill="1" applyBorder="1" applyAlignment="1">
      <alignment horizontal="center" vertical="center" wrapText="1"/>
    </xf>
    <xf numFmtId="0" fontId="2" fillId="25" borderId="17" xfId="0" applyFont="1" applyFill="1" applyBorder="1" applyAlignment="1">
      <alignment horizontal="center" vertical="center" wrapText="1"/>
    </xf>
    <xf numFmtId="0" fontId="2" fillId="25" borderId="101" xfId="0" applyFont="1" applyFill="1" applyBorder="1" applyAlignment="1">
      <alignment horizontal="center" vertical="center" wrapText="1"/>
    </xf>
    <xf numFmtId="0" fontId="0" fillId="0" borderId="2" xfId="0" applyBorder="1" applyAlignment="1">
      <alignment wrapText="1"/>
    </xf>
    <xf numFmtId="0" fontId="2" fillId="0" borderId="0" xfId="0" applyFont="1" applyBorder="1" applyAlignment="1">
      <alignment horizontal="center" vertical="center" wrapText="1"/>
    </xf>
    <xf numFmtId="0" fontId="2" fillId="22" borderId="17" xfId="0" applyFont="1" applyFill="1" applyBorder="1" applyAlignment="1">
      <alignment horizontal="center" vertical="center" wrapText="1"/>
    </xf>
    <xf numFmtId="0" fontId="0" fillId="0" borderId="17" xfId="0" quotePrefix="1" applyBorder="1" applyAlignment="1">
      <alignment wrapText="1"/>
    </xf>
    <xf numFmtId="0" fontId="2" fillId="25" borderId="17" xfId="0" quotePrefix="1" applyFont="1" applyFill="1" applyBorder="1" applyAlignment="1">
      <alignment horizontal="center" vertical="center" wrapText="1"/>
    </xf>
    <xf numFmtId="0" fontId="24" fillId="26" borderId="99" xfId="0" applyFont="1" applyFill="1" applyBorder="1" applyAlignment="1">
      <alignment wrapText="1"/>
    </xf>
    <xf numFmtId="0" fontId="24" fillId="26" borderId="98" xfId="0" applyFont="1" applyFill="1" applyBorder="1" applyAlignment="1">
      <alignment horizontal="center" vertical="center" wrapText="1"/>
    </xf>
    <xf numFmtId="0" fontId="25" fillId="0" borderId="0" xfId="0" applyFont="1" applyFill="1" applyAlignment="1">
      <alignment wrapText="1"/>
    </xf>
    <xf numFmtId="0" fontId="24" fillId="22" borderId="0" xfId="0" applyFont="1" applyFill="1" applyBorder="1" applyAlignment="1">
      <alignment wrapText="1"/>
    </xf>
    <xf numFmtId="0" fontId="24" fillId="22" borderId="0" xfId="0" applyFont="1" applyFill="1" applyBorder="1" applyAlignment="1">
      <alignment horizontal="center" vertical="center" wrapText="1"/>
    </xf>
    <xf numFmtId="0" fontId="2" fillId="4" borderId="101" xfId="0" applyFont="1" applyFill="1" applyBorder="1" applyAlignment="1">
      <alignment wrapText="1"/>
    </xf>
    <xf numFmtId="0" fontId="2" fillId="4" borderId="108" xfId="0" applyFont="1" applyFill="1" applyBorder="1" applyAlignment="1">
      <alignment horizontal="center" vertical="center" wrapText="1"/>
    </xf>
    <xf numFmtId="0" fontId="2" fillId="22" borderId="107"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07" xfId="0" applyFont="1" applyFill="1" applyBorder="1" applyAlignment="1">
      <alignment horizontal="center" vertical="center" wrapText="1"/>
    </xf>
    <xf numFmtId="0" fontId="2" fillId="4" borderId="99" xfId="0" applyFont="1" applyFill="1" applyBorder="1" applyAlignment="1">
      <alignment horizontal="center" vertical="center" wrapText="1"/>
    </xf>
    <xf numFmtId="0" fontId="20" fillId="27" borderId="99" xfId="0" applyFont="1" applyFill="1" applyBorder="1" applyAlignment="1">
      <alignment wrapText="1"/>
    </xf>
    <xf numFmtId="0" fontId="5" fillId="27" borderId="98" xfId="0" applyFont="1" applyFill="1" applyBorder="1" applyAlignment="1">
      <alignment horizontal="center" vertical="center" wrapText="1"/>
    </xf>
    <xf numFmtId="0" fontId="26" fillId="0" borderId="0" xfId="0" applyFont="1"/>
    <xf numFmtId="0" fontId="20" fillId="22" borderId="0" xfId="0" applyFont="1" applyFill="1" applyBorder="1" applyAlignment="1">
      <alignment wrapText="1"/>
    </xf>
    <xf numFmtId="0" fontId="5" fillId="22" borderId="0" xfId="0" applyFont="1" applyFill="1" applyBorder="1" applyAlignment="1">
      <alignment horizontal="center" vertical="center" wrapText="1"/>
    </xf>
    <xf numFmtId="0" fontId="2" fillId="20" borderId="101" xfId="0" applyFont="1" applyFill="1" applyBorder="1" applyAlignment="1">
      <alignment wrapText="1"/>
    </xf>
    <xf numFmtId="0" fontId="2" fillId="20" borderId="108" xfId="0" applyFont="1" applyFill="1" applyBorder="1" applyAlignment="1">
      <alignment horizontal="center" vertical="center" wrapText="1"/>
    </xf>
    <xf numFmtId="0" fontId="2" fillId="20" borderId="107" xfId="0" applyFont="1" applyFill="1" applyBorder="1" applyAlignment="1">
      <alignment horizontal="center" vertical="center" wrapText="1"/>
    </xf>
    <xf numFmtId="0" fontId="2" fillId="20" borderId="17" xfId="0" applyFont="1" applyFill="1" applyBorder="1" applyAlignment="1">
      <alignment horizontal="center" vertical="center" wrapText="1"/>
    </xf>
    <xf numFmtId="0" fontId="2" fillId="0" borderId="16" xfId="0" applyFont="1" applyBorder="1" applyAlignment="1">
      <alignment horizontal="center" vertical="center" wrapText="1"/>
    </xf>
    <xf numFmtId="0" fontId="20" fillId="3" borderId="99" xfId="0" applyFont="1" applyFill="1" applyBorder="1" applyAlignment="1">
      <alignment wrapText="1"/>
    </xf>
    <xf numFmtId="0" fontId="20" fillId="3" borderId="98" xfId="0" applyFont="1" applyFill="1" applyBorder="1" applyAlignment="1">
      <alignment horizontal="center" vertical="center" wrapText="1"/>
    </xf>
    <xf numFmtId="0" fontId="20" fillId="22" borderId="0" xfId="0" applyFont="1" applyFill="1" applyBorder="1" applyAlignment="1">
      <alignment horizontal="center" vertical="center" wrapText="1"/>
    </xf>
    <xf numFmtId="0" fontId="2" fillId="23" borderId="101" xfId="0" applyFont="1" applyFill="1" applyBorder="1" applyAlignment="1">
      <alignment wrapText="1"/>
    </xf>
    <xf numFmtId="0" fontId="2" fillId="23" borderId="108" xfId="0" applyFont="1" applyFill="1" applyBorder="1" applyAlignment="1">
      <alignment horizontal="center" vertical="center" wrapText="1"/>
    </xf>
    <xf numFmtId="0" fontId="2" fillId="23" borderId="107" xfId="0" applyFont="1" applyFill="1" applyBorder="1" applyAlignment="1">
      <alignment horizontal="center" vertical="center" wrapText="1"/>
    </xf>
    <xf numFmtId="0" fontId="2" fillId="23" borderId="17" xfId="0" applyFont="1" applyFill="1" applyBorder="1" applyAlignment="1">
      <alignment horizontal="center" vertical="center" wrapText="1"/>
    </xf>
    <xf numFmtId="0" fontId="0" fillId="22" borderId="17" xfId="0" applyFill="1" applyBorder="1" applyAlignment="1">
      <alignment wrapText="1"/>
    </xf>
    <xf numFmtId="0" fontId="2" fillId="23" borderId="106" xfId="0" applyFont="1" applyFill="1" applyBorder="1" applyAlignment="1">
      <alignment wrapText="1"/>
    </xf>
    <xf numFmtId="0" fontId="2" fillId="23" borderId="110" xfId="0" applyFont="1" applyFill="1" applyBorder="1" applyAlignment="1">
      <alignment horizontal="center" vertical="center" wrapText="1"/>
    </xf>
    <xf numFmtId="0" fontId="2" fillId="0" borderId="0" xfId="0" applyFont="1" applyAlignment="1">
      <alignment horizontal="center" vertical="center" wrapText="1"/>
    </xf>
    <xf numFmtId="0" fontId="2" fillId="20" borderId="16" xfId="0" applyFont="1" applyFill="1" applyBorder="1" applyAlignment="1">
      <alignment horizontal="center" vertical="center" wrapText="1"/>
    </xf>
    <xf numFmtId="0" fontId="0" fillId="0" borderId="0" xfId="0" applyFill="1" applyAlignment="1">
      <alignment wrapText="1"/>
    </xf>
    <xf numFmtId="0" fontId="2" fillId="6" borderId="112" xfId="0" applyFont="1" applyFill="1" applyBorder="1"/>
    <xf numFmtId="0" fontId="27" fillId="6" borderId="99" xfId="0" applyFont="1" applyFill="1" applyBorder="1" applyAlignment="1">
      <alignment horizontal="right" wrapText="1"/>
    </xf>
    <xf numFmtId="0" fontId="0" fillId="0" borderId="112" xfId="0" applyBorder="1"/>
    <xf numFmtId="0" fontId="0" fillId="0" borderId="12" xfId="0" applyFont="1" applyFill="1" applyBorder="1" applyAlignment="1">
      <alignment horizontal="right"/>
    </xf>
    <xf numFmtId="0" fontId="0" fillId="0" borderId="113" xfId="0" applyFont="1" applyFill="1" applyBorder="1" applyAlignment="1">
      <alignment horizontal="right"/>
    </xf>
    <xf numFmtId="0" fontId="2" fillId="5" borderId="114" xfId="0" applyFont="1" applyFill="1" applyBorder="1" applyAlignment="1">
      <alignment horizontal="right" wrapText="1"/>
    </xf>
    <xf numFmtId="0" fontId="2" fillId="5" borderId="114" xfId="0" applyFont="1" applyFill="1" applyBorder="1" applyAlignment="1">
      <alignment wrapText="1"/>
    </xf>
    <xf numFmtId="0" fontId="2" fillId="5" borderId="115" xfId="0" applyFont="1" applyFill="1" applyBorder="1" applyAlignment="1">
      <alignment wrapText="1"/>
    </xf>
    <xf numFmtId="0" fontId="0" fillId="0" borderId="13" xfId="0" applyFont="1" applyFill="1" applyBorder="1" applyAlignment="1">
      <alignment horizontal="right"/>
    </xf>
    <xf numFmtId="0" fontId="0" fillId="0" borderId="116" xfId="0" applyFont="1" applyFill="1" applyBorder="1" applyAlignment="1">
      <alignment horizontal="right"/>
    </xf>
    <xf numFmtId="0" fontId="0" fillId="0" borderId="114" xfId="0" applyFont="1" applyFill="1" applyBorder="1" applyAlignment="1">
      <alignment horizontal="right" wrapText="1"/>
    </xf>
    <xf numFmtId="0" fontId="4" fillId="0" borderId="11" xfId="0" applyFont="1" applyFill="1" applyBorder="1" applyAlignment="1">
      <alignment wrapText="1"/>
    </xf>
    <xf numFmtId="0" fontId="4" fillId="0" borderId="117" xfId="0" applyFont="1" applyFill="1" applyBorder="1" applyAlignment="1">
      <alignment horizontal="right"/>
    </xf>
    <xf numFmtId="0" fontId="4" fillId="0" borderId="118" xfId="0" applyFont="1" applyFill="1" applyBorder="1" applyAlignment="1">
      <alignment horizontal="right"/>
    </xf>
    <xf numFmtId="0" fontId="4" fillId="0" borderId="119" xfId="0" applyFont="1" applyFill="1" applyBorder="1" applyAlignment="1">
      <alignment horizontal="right"/>
    </xf>
    <xf numFmtId="0" fontId="4" fillId="0" borderId="120" xfId="0" applyFont="1" applyFill="1" applyBorder="1" applyAlignment="1">
      <alignment horizontal="right"/>
    </xf>
    <xf numFmtId="0" fontId="2" fillId="5" borderId="121" xfId="0" applyFont="1" applyFill="1" applyBorder="1" applyAlignment="1">
      <alignment wrapText="1"/>
    </xf>
    <xf numFmtId="0" fontId="4" fillId="0" borderId="13" xfId="0" applyFont="1" applyFill="1" applyBorder="1" applyAlignment="1">
      <alignment horizontal="right"/>
    </xf>
    <xf numFmtId="0" fontId="4" fillId="0" borderId="113" xfId="0" applyFont="1" applyFill="1" applyBorder="1" applyAlignment="1">
      <alignment horizontal="right"/>
    </xf>
    <xf numFmtId="0" fontId="2" fillId="5" borderId="1" xfId="0" applyFont="1" applyFill="1" applyBorder="1" applyAlignment="1">
      <alignment horizontal="right" wrapText="1"/>
    </xf>
    <xf numFmtId="0" fontId="2" fillId="5" borderId="112" xfId="0" applyFont="1" applyFill="1" applyBorder="1" applyAlignment="1">
      <alignment wrapText="1"/>
    </xf>
    <xf numFmtId="0" fontId="27" fillId="0" borderId="17" xfId="0" applyFont="1" applyBorder="1" applyAlignment="1">
      <alignment wrapText="1"/>
    </xf>
    <xf numFmtId="0" fontId="0" fillId="0" borderId="17" xfId="0" applyBorder="1" applyAlignment="1">
      <alignment horizontal="right"/>
    </xf>
    <xf numFmtId="0" fontId="2" fillId="0" borderId="107" xfId="0" applyFont="1" applyFill="1" applyBorder="1" applyAlignment="1">
      <alignment wrapText="1"/>
    </xf>
    <xf numFmtId="2" fontId="4" fillId="0" borderId="122" xfId="0" applyNumberFormat="1" applyFont="1" applyFill="1" applyBorder="1" applyAlignment="1">
      <alignment wrapText="1"/>
    </xf>
    <xf numFmtId="0" fontId="4" fillId="0" borderId="10" xfId="0" applyFont="1" applyFill="1" applyBorder="1" applyAlignment="1">
      <alignment wrapText="1"/>
    </xf>
    <xf numFmtId="0" fontId="4" fillId="0" borderId="12" xfId="0" applyFont="1" applyFill="1" applyBorder="1" applyAlignment="1">
      <alignment wrapText="1"/>
    </xf>
    <xf numFmtId="0" fontId="0" fillId="0" borderId="10" xfId="0" applyFill="1" applyBorder="1" applyAlignment="1">
      <alignment wrapText="1"/>
    </xf>
    <xf numFmtId="2" fontId="4" fillId="0" borderId="13" xfId="0" applyNumberFormat="1" applyFont="1" applyFill="1" applyBorder="1" applyAlignment="1">
      <alignment wrapText="1"/>
    </xf>
    <xf numFmtId="0" fontId="0" fillId="0" borderId="114" xfId="0" applyFont="1" applyFill="1" applyBorder="1" applyAlignment="1">
      <alignment wrapText="1"/>
    </xf>
    <xf numFmtId="0" fontId="4" fillId="0" borderId="13" xfId="0" applyFont="1" applyFill="1" applyBorder="1" applyAlignment="1">
      <alignment wrapText="1"/>
    </xf>
    <xf numFmtId="0" fontId="0" fillId="0" borderId="11" xfId="0" applyFont="1" applyFill="1" applyBorder="1" applyAlignment="1">
      <alignment wrapText="1"/>
    </xf>
    <xf numFmtId="0" fontId="0" fillId="0" borderId="104" xfId="0" applyFont="1" applyFill="1" applyBorder="1" applyAlignment="1">
      <alignment wrapText="1"/>
    </xf>
    <xf numFmtId="0" fontId="0" fillId="0" borderId="107" xfId="0" applyFill="1" applyBorder="1" applyAlignment="1">
      <alignment horizontal="right"/>
    </xf>
    <xf numFmtId="0" fontId="4" fillId="0" borderId="107" xfId="0" applyFont="1" applyFill="1" applyBorder="1" applyAlignment="1">
      <alignment wrapText="1"/>
    </xf>
    <xf numFmtId="0" fontId="2" fillId="0" borderId="17" xfId="0" applyFont="1" applyFill="1" applyBorder="1" applyAlignment="1">
      <alignment wrapText="1"/>
    </xf>
    <xf numFmtId="0" fontId="4" fillId="0" borderId="122" xfId="0" applyFont="1" applyFill="1" applyBorder="1" applyAlignment="1">
      <alignment wrapText="1"/>
    </xf>
    <xf numFmtId="0" fontId="0" fillId="0" borderId="10" xfId="0" applyFont="1" applyFill="1" applyBorder="1" applyAlignment="1">
      <alignment wrapText="1"/>
    </xf>
    <xf numFmtId="2" fontId="20" fillId="24" borderId="4" xfId="0" applyNumberFormat="1" applyFont="1" applyFill="1" applyBorder="1" applyAlignment="1">
      <alignment horizontal="center" vertical="center" wrapText="1"/>
    </xf>
    <xf numFmtId="2" fontId="0" fillId="6" borderId="98" xfId="0" applyNumberFormat="1" applyFill="1" applyBorder="1"/>
    <xf numFmtId="2" fontId="1" fillId="11" borderId="27" xfId="4" applyNumberFormat="1" applyFont="1" applyBorder="1" applyAlignment="1">
      <alignment horizontal="center" vertical="center"/>
    </xf>
    <xf numFmtId="2" fontId="2" fillId="6" borderId="1" xfId="0" applyNumberFormat="1" applyFont="1" applyFill="1" applyBorder="1"/>
    <xf numFmtId="2" fontId="0" fillId="21" borderId="98" xfId="0" applyNumberFormat="1" applyFill="1" applyBorder="1"/>
    <xf numFmtId="2" fontId="0" fillId="7" borderId="9" xfId="0" applyNumberFormat="1" applyFill="1" applyBorder="1"/>
    <xf numFmtId="2" fontId="6" fillId="19" borderId="14" xfId="0" applyNumberFormat="1" applyFont="1" applyFill="1" applyBorder="1"/>
    <xf numFmtId="2" fontId="0" fillId="0" borderId="0" xfId="0" applyNumberFormat="1"/>
    <xf numFmtId="2" fontId="0" fillId="6" borderId="3" xfId="0" applyNumberFormat="1" applyFill="1" applyBorder="1" applyAlignment="1">
      <alignment horizontal="center" wrapText="1"/>
    </xf>
    <xf numFmtId="2" fontId="0" fillId="6" borderId="2" xfId="0" applyNumberFormat="1" applyFill="1" applyBorder="1" applyAlignment="1">
      <alignment horizontal="center" wrapText="1"/>
    </xf>
    <xf numFmtId="2" fontId="0" fillId="6" borderId="5" xfId="0" applyNumberFormat="1" applyFill="1" applyBorder="1" applyAlignment="1">
      <alignment horizontal="center" wrapText="1"/>
    </xf>
    <xf numFmtId="2" fontId="0" fillId="0" borderId="98" xfId="0" applyNumberFormat="1" applyBorder="1"/>
    <xf numFmtId="2" fontId="0" fillId="0" borderId="0" xfId="0" applyNumberFormat="1" applyBorder="1"/>
    <xf numFmtId="2" fontId="6" fillId="19" borderId="0" xfId="0" applyNumberFormat="1" applyFont="1" applyFill="1" applyBorder="1"/>
    <xf numFmtId="2" fontId="0" fillId="0" borderId="0" xfId="0" applyNumberFormat="1" applyBorder="1" applyAlignment="1">
      <alignment horizontal="center"/>
    </xf>
    <xf numFmtId="2" fontId="6" fillId="19" borderId="0" xfId="0" applyNumberFormat="1" applyFont="1" applyFill="1"/>
    <xf numFmtId="2" fontId="0" fillId="0" borderId="98" xfId="0" applyNumberFormat="1" applyFill="1" applyBorder="1"/>
    <xf numFmtId="2" fontId="0" fillId="0" borderId="0" xfId="0" applyNumberFormat="1" applyFill="1" applyBorder="1"/>
    <xf numFmtId="2" fontId="0" fillId="6" borderId="3" xfId="0" applyNumberFormat="1" applyFill="1" applyBorder="1"/>
    <xf numFmtId="2" fontId="0" fillId="6" borderId="2" xfId="0" applyNumberFormat="1" applyFill="1" applyBorder="1"/>
    <xf numFmtId="2" fontId="0" fillId="6" borderId="5" xfId="0" applyNumberFormat="1" applyFill="1" applyBorder="1"/>
    <xf numFmtId="2" fontId="0" fillId="6" borderId="5" xfId="0" applyNumberFormat="1" applyFill="1" applyBorder="1" applyAlignment="1">
      <alignment horizontal="center" vertical="center"/>
    </xf>
    <xf numFmtId="0" fontId="0" fillId="0" borderId="0" xfId="0" applyAlignment="1"/>
    <xf numFmtId="2" fontId="18" fillId="0" borderId="0" xfId="0" applyNumberFormat="1" applyFont="1" applyAlignment="1">
      <alignment wrapText="1"/>
    </xf>
    <xf numFmtId="2" fontId="18" fillId="0" borderId="0" xfId="0" applyNumberFormat="1" applyFont="1" applyAlignment="1">
      <alignment horizontal="center" vertical="center" wrapText="1"/>
    </xf>
    <xf numFmtId="2" fontId="8" fillId="22" borderId="8" xfId="0" applyNumberFormat="1" applyFont="1" applyFill="1" applyBorder="1" applyAlignment="1">
      <alignment horizontal="center" vertical="center" wrapText="1"/>
    </xf>
    <xf numFmtId="2" fontId="2" fillId="2" borderId="98" xfId="0" applyNumberFormat="1" applyFont="1" applyFill="1" applyBorder="1" applyAlignment="1">
      <alignment horizontal="center" vertical="center" wrapText="1"/>
    </xf>
    <xf numFmtId="2" fontId="2" fillId="22" borderId="0" xfId="0" applyNumberFormat="1" applyFont="1" applyFill="1" applyBorder="1" applyAlignment="1">
      <alignment horizontal="center" vertical="center" wrapText="1"/>
    </xf>
    <xf numFmtId="2" fontId="2" fillId="25" borderId="109" xfId="0" applyNumberFormat="1" applyFont="1" applyFill="1" applyBorder="1" applyAlignment="1">
      <alignment horizontal="center" vertical="center" wrapText="1"/>
    </xf>
    <xf numFmtId="2" fontId="0" fillId="0" borderId="107" xfId="0" applyNumberFormat="1" applyBorder="1" applyAlignment="1">
      <alignment horizontal="center" vertical="center" wrapText="1"/>
    </xf>
    <xf numFmtId="2" fontId="0" fillId="0" borderId="17" xfId="0" applyNumberFormat="1" applyBorder="1" applyAlignment="1">
      <alignment horizontal="center" vertical="center" wrapText="1"/>
    </xf>
    <xf numFmtId="2" fontId="0" fillId="0" borderId="16" xfId="0" applyNumberFormat="1" applyBorder="1" applyAlignment="1">
      <alignment horizontal="center" vertical="center" wrapText="1"/>
    </xf>
    <xf numFmtId="2" fontId="0" fillId="0" borderId="0" xfId="0" applyNumberFormat="1" applyBorder="1" applyAlignment="1">
      <alignment horizontal="center" vertical="center" wrapText="1"/>
    </xf>
    <xf numFmtId="2" fontId="0" fillId="0" borderId="17" xfId="0" quotePrefix="1" applyNumberFormat="1" applyFill="1" applyBorder="1" applyAlignment="1">
      <alignment horizontal="center" vertical="center" wrapText="1"/>
    </xf>
    <xf numFmtId="2" fontId="0" fillId="0" borderId="16" xfId="0" quotePrefix="1" applyNumberFormat="1" applyFill="1" applyBorder="1" applyAlignment="1">
      <alignment horizontal="center" vertical="center" wrapText="1"/>
    </xf>
    <xf numFmtId="2" fontId="0" fillId="0" borderId="17" xfId="0" quotePrefix="1" applyNumberFormat="1" applyBorder="1" applyAlignment="1">
      <alignment horizontal="center" vertical="center" wrapText="1"/>
    </xf>
    <xf numFmtId="2" fontId="24" fillId="26" borderId="1" xfId="0" applyNumberFormat="1" applyFont="1" applyFill="1" applyBorder="1" applyAlignment="1">
      <alignment horizontal="center" vertical="center" wrapText="1"/>
    </xf>
    <xf numFmtId="2" fontId="7" fillId="22" borderId="0" xfId="0" applyNumberFormat="1" applyFont="1" applyFill="1" applyBorder="1" applyAlignment="1">
      <alignment horizontal="center" vertical="center" wrapText="1"/>
    </xf>
    <xf numFmtId="2" fontId="2" fillId="4" borderId="109" xfId="0" applyNumberFormat="1" applyFont="1" applyFill="1" applyBorder="1" applyAlignment="1">
      <alignment horizontal="center" vertical="center" wrapText="1"/>
    </xf>
    <xf numFmtId="2" fontId="2" fillId="0" borderId="107" xfId="0" applyNumberFormat="1" applyFont="1" applyBorder="1" applyAlignment="1">
      <alignment horizontal="center" vertical="center" wrapText="1"/>
    </xf>
    <xf numFmtId="2" fontId="2" fillId="0" borderId="17" xfId="0" applyNumberFormat="1" applyFont="1" applyBorder="1" applyAlignment="1">
      <alignment horizontal="center" vertical="center" wrapText="1"/>
    </xf>
    <xf numFmtId="2" fontId="0" fillId="0" borderId="105" xfId="0" applyNumberFormat="1" applyBorder="1" applyAlignment="1">
      <alignment horizontal="center" vertical="center" wrapText="1"/>
    </xf>
    <xf numFmtId="2" fontId="2" fillId="4" borderId="98" xfId="0" applyNumberFormat="1" applyFont="1" applyFill="1" applyBorder="1" applyAlignment="1">
      <alignment horizontal="center" vertical="center" wrapText="1"/>
    </xf>
    <xf numFmtId="2" fontId="5" fillId="27" borderId="98" xfId="0" applyNumberFormat="1" applyFont="1" applyFill="1" applyBorder="1" applyAlignment="1">
      <alignment horizontal="center" vertical="center" wrapText="1"/>
    </xf>
    <xf numFmtId="2" fontId="5" fillId="22" borderId="0" xfId="0" applyNumberFormat="1" applyFont="1" applyFill="1" applyBorder="1" applyAlignment="1">
      <alignment horizontal="center" vertical="center" wrapText="1"/>
    </xf>
    <xf numFmtId="2" fontId="2" fillId="20" borderId="109" xfId="0" applyNumberFormat="1" applyFont="1" applyFill="1" applyBorder="1" applyAlignment="1">
      <alignment horizontal="center" vertical="center" wrapText="1"/>
    </xf>
    <xf numFmtId="2" fontId="0" fillId="0" borderId="17" xfId="0" applyNumberFormat="1" applyFill="1" applyBorder="1" applyAlignment="1">
      <alignment horizontal="center" vertical="center" wrapText="1"/>
    </xf>
    <xf numFmtId="2" fontId="0" fillId="0" borderId="16" xfId="0" applyNumberFormat="1" applyFill="1" applyBorder="1" applyAlignment="1">
      <alignment horizontal="center" vertical="center" wrapText="1"/>
    </xf>
    <xf numFmtId="2" fontId="20" fillId="3" borderId="1" xfId="0" applyNumberFormat="1" applyFont="1" applyFill="1" applyBorder="1" applyAlignment="1">
      <alignment horizontal="center" vertical="center" wrapText="1"/>
    </xf>
    <xf numFmtId="2" fontId="2" fillId="23" borderId="109" xfId="0" applyNumberFormat="1" applyFont="1" applyFill="1" applyBorder="1" applyAlignment="1">
      <alignment horizontal="center" vertical="center" wrapText="1"/>
    </xf>
    <xf numFmtId="2" fontId="0" fillId="22" borderId="107" xfId="0" applyNumberFormat="1" applyFill="1" applyBorder="1" applyAlignment="1">
      <alignment horizontal="center" vertical="center" wrapText="1"/>
    </xf>
    <xf numFmtId="2" fontId="2" fillId="23" borderId="111" xfId="0" applyNumberFormat="1" applyFont="1" applyFill="1" applyBorder="1" applyAlignment="1">
      <alignment horizontal="center" vertical="center" wrapText="1"/>
    </xf>
    <xf numFmtId="2" fontId="0" fillId="0" borderId="0" xfId="0" applyNumberFormat="1" applyAlignment="1">
      <alignment horizontal="center" vertical="center" wrapText="1"/>
    </xf>
    <xf numFmtId="2" fontId="2" fillId="0" borderId="0" xfId="0" applyNumberFormat="1" applyFont="1"/>
    <xf numFmtId="2" fontId="0" fillId="19" borderId="98" xfId="0" applyNumberFormat="1" applyFill="1" applyBorder="1"/>
    <xf numFmtId="2" fontId="0" fillId="0" borderId="103" xfId="0" applyNumberFormat="1" applyBorder="1"/>
    <xf numFmtId="2" fontId="17" fillId="6" borderId="98" xfId="0" applyNumberFormat="1" applyFont="1" applyFill="1" applyBorder="1"/>
    <xf numFmtId="2" fontId="0" fillId="6" borderId="98" xfId="0" applyNumberFormat="1" applyFill="1" applyBorder="1" applyAlignment="1">
      <alignment wrapText="1"/>
    </xf>
    <xf numFmtId="2" fontId="0" fillId="8" borderId="26" xfId="1" applyNumberFormat="1" applyFont="1" applyBorder="1" applyAlignment="1">
      <alignment horizontal="center" vertical="center" wrapText="1"/>
    </xf>
    <xf numFmtId="2" fontId="3" fillId="15" borderId="32" xfId="8" applyNumberFormat="1" applyBorder="1" applyAlignment="1" applyProtection="1">
      <alignment wrapText="1"/>
    </xf>
    <xf numFmtId="2" fontId="3" fillId="13" borderId="35" xfId="6" applyNumberFormat="1" applyBorder="1" applyAlignment="1" applyProtection="1">
      <alignment wrapText="1"/>
    </xf>
    <xf numFmtId="2" fontId="3" fillId="6" borderId="32" xfId="6" applyNumberFormat="1" applyFill="1" applyBorder="1" applyAlignment="1">
      <alignment wrapText="1"/>
    </xf>
    <xf numFmtId="2" fontId="3" fillId="6" borderId="40" xfId="6" applyNumberFormat="1" applyFill="1" applyBorder="1" applyAlignment="1">
      <alignment wrapText="1"/>
    </xf>
    <xf numFmtId="2" fontId="3" fillId="6" borderId="44" xfId="6" applyNumberFormat="1" applyFill="1" applyBorder="1" applyAlignment="1">
      <alignment wrapText="1"/>
    </xf>
    <xf numFmtId="2" fontId="4" fillId="13" borderId="47" xfId="6" applyNumberFormat="1" applyFont="1" applyBorder="1" applyAlignment="1" applyProtection="1">
      <alignment wrapText="1"/>
    </xf>
    <xf numFmtId="2" fontId="3" fillId="13" borderId="48" xfId="6" applyNumberFormat="1" applyBorder="1" applyAlignment="1" applyProtection="1">
      <alignment wrapText="1"/>
    </xf>
    <xf numFmtId="2" fontId="3" fillId="15" borderId="48" xfId="8" applyNumberFormat="1" applyBorder="1" applyAlignment="1" applyProtection="1">
      <alignment wrapText="1"/>
    </xf>
    <xf numFmtId="2" fontId="3" fillId="6" borderId="40" xfId="7" applyNumberFormat="1" applyFill="1" applyBorder="1" applyAlignment="1">
      <alignment wrapText="1"/>
    </xf>
    <xf numFmtId="2" fontId="4" fillId="14" borderId="47" xfId="7" applyNumberFormat="1" applyFont="1" applyBorder="1" applyAlignment="1" applyProtection="1">
      <alignment wrapText="1"/>
    </xf>
    <xf numFmtId="2" fontId="3" fillId="18" borderId="83" xfId="10" applyNumberFormat="1" applyBorder="1" applyAlignment="1" applyProtection="1">
      <alignment wrapText="1"/>
    </xf>
    <xf numFmtId="2" fontId="3" fillId="6" borderId="81" xfId="3" applyNumberFormat="1" applyFont="1" applyFill="1" applyBorder="1" applyAlignment="1" applyProtection="1">
      <alignment wrapText="1"/>
    </xf>
    <xf numFmtId="2" fontId="3" fillId="6" borderId="72" xfId="3" applyNumberFormat="1" applyFont="1" applyFill="1" applyBorder="1" applyAlignment="1" applyProtection="1">
      <alignment wrapText="1"/>
    </xf>
    <xf numFmtId="2" fontId="3" fillId="6" borderId="78" xfId="3" applyNumberFormat="1" applyFont="1" applyFill="1" applyBorder="1" applyAlignment="1" applyProtection="1">
      <alignment wrapText="1"/>
    </xf>
    <xf numFmtId="2" fontId="3" fillId="6" borderId="17" xfId="3" applyNumberFormat="1" applyFont="1" applyFill="1" applyBorder="1" applyAlignment="1" applyProtection="1">
      <alignment wrapText="1"/>
    </xf>
    <xf numFmtId="2" fontId="3" fillId="6" borderId="16" xfId="3" applyNumberFormat="1" applyFont="1" applyFill="1" applyBorder="1" applyAlignment="1" applyProtection="1">
      <alignment wrapText="1"/>
    </xf>
    <xf numFmtId="2" fontId="3" fillId="10" borderId="95" xfId="3" applyNumberFormat="1" applyFont="1" applyBorder="1" applyAlignment="1" applyProtection="1">
      <alignment wrapText="1"/>
    </xf>
    <xf numFmtId="2" fontId="3" fillId="15" borderId="84" xfId="8" applyNumberFormat="1" applyBorder="1" applyAlignment="1" applyProtection="1">
      <alignment wrapText="1"/>
    </xf>
    <xf numFmtId="2" fontId="3" fillId="6" borderId="58" xfId="7" applyNumberFormat="1" applyFill="1" applyBorder="1" applyAlignment="1">
      <alignment wrapText="1"/>
    </xf>
    <xf numFmtId="2" fontId="3" fillId="6" borderId="62" xfId="7" applyNumberFormat="1" applyFill="1" applyBorder="1" applyAlignment="1">
      <alignment wrapText="1"/>
    </xf>
    <xf numFmtId="2" fontId="4" fillId="14" borderId="65" xfId="7" applyNumberFormat="1" applyFont="1" applyBorder="1" applyAlignment="1" applyProtection="1">
      <alignment wrapText="1"/>
    </xf>
    <xf numFmtId="2" fontId="3" fillId="15" borderId="85" xfId="8" applyNumberFormat="1" applyBorder="1" applyProtection="1"/>
    <xf numFmtId="2" fontId="4" fillId="14" borderId="68" xfId="7" applyNumberFormat="1" applyFont="1" applyBorder="1" applyProtection="1"/>
    <xf numFmtId="2" fontId="3" fillId="6" borderId="86" xfId="3" applyNumberFormat="1" applyFont="1" applyFill="1" applyBorder="1" applyAlignment="1" applyProtection="1">
      <alignment wrapText="1"/>
    </xf>
    <xf numFmtId="2" fontId="3" fillId="6" borderId="92" xfId="3" applyNumberFormat="1" applyFont="1" applyFill="1" applyBorder="1" applyAlignment="1" applyProtection="1">
      <alignment wrapText="1"/>
    </xf>
    <xf numFmtId="2" fontId="3" fillId="10" borderId="93" xfId="3" applyNumberFormat="1" applyFont="1" applyBorder="1" applyAlignment="1" applyProtection="1">
      <alignment wrapText="1"/>
    </xf>
    <xf numFmtId="2" fontId="4" fillId="0" borderId="0" xfId="7" applyNumberFormat="1" applyFont="1" applyFill="1" applyBorder="1" applyProtection="1"/>
    <xf numFmtId="2" fontId="3" fillId="11" borderId="25" xfId="4" applyNumberFormat="1" applyBorder="1"/>
    <xf numFmtId="2" fontId="10" fillId="0" borderId="0" xfId="0" applyNumberFormat="1" applyFont="1"/>
    <xf numFmtId="2" fontId="14" fillId="0" borderId="0" xfId="3" applyNumberFormat="1" applyFont="1" applyFill="1" applyBorder="1" applyAlignment="1"/>
    <xf numFmtId="2" fontId="10" fillId="0" borderId="0" xfId="0" applyNumberFormat="1" applyFont="1" applyFill="1" applyAlignment="1">
      <alignment vertical="top" wrapText="1"/>
    </xf>
    <xf numFmtId="2" fontId="2" fillId="5" borderId="98" xfId="0" applyNumberFormat="1" applyFont="1" applyFill="1" applyBorder="1" applyAlignment="1">
      <alignment horizontal="center" wrapText="1"/>
    </xf>
    <xf numFmtId="2" fontId="0" fillId="6" borderId="107" xfId="0" applyNumberFormat="1" applyFill="1" applyBorder="1" applyAlignment="1">
      <alignment horizontal="right"/>
    </xf>
    <xf numFmtId="2" fontId="0" fillId="0" borderId="0" xfId="0" applyNumberFormat="1" applyFill="1"/>
    <xf numFmtId="2" fontId="0" fillId="22" borderId="1" xfId="0" applyNumberFormat="1" applyFill="1" applyBorder="1"/>
    <xf numFmtId="2" fontId="2" fillId="5" borderId="115" xfId="0" applyNumberFormat="1" applyFont="1" applyFill="1" applyBorder="1" applyAlignment="1">
      <alignment horizontal="center" wrapText="1"/>
    </xf>
    <xf numFmtId="2" fontId="0" fillId="6" borderId="11" xfId="0" applyNumberFormat="1" applyFill="1" applyBorder="1"/>
    <xf numFmtId="2" fontId="2" fillId="5" borderId="114" xfId="0" applyNumberFormat="1" applyFont="1" applyFill="1" applyBorder="1" applyAlignment="1">
      <alignment horizontal="center" wrapText="1"/>
    </xf>
    <xf numFmtId="2" fontId="0" fillId="6" borderId="114" xfId="0" applyNumberFormat="1" applyFont="1" applyFill="1" applyBorder="1" applyAlignment="1">
      <alignment horizontal="center" wrapText="1"/>
    </xf>
    <xf numFmtId="2" fontId="0" fillId="6" borderId="12" xfId="0" applyNumberFormat="1" applyFill="1" applyBorder="1"/>
    <xf numFmtId="2" fontId="0" fillId="22" borderId="13" xfId="0" applyNumberFormat="1" applyFill="1" applyBorder="1"/>
    <xf numFmtId="4" fontId="0" fillId="6" borderId="98" xfId="0" applyNumberFormat="1" applyFill="1" applyBorder="1"/>
    <xf numFmtId="4" fontId="0" fillId="0" borderId="0" xfId="0" applyNumberFormat="1"/>
    <xf numFmtId="4" fontId="0" fillId="0" borderId="0" xfId="0" applyNumberFormat="1" applyAlignment="1">
      <alignment wrapText="1"/>
    </xf>
    <xf numFmtId="4" fontId="0" fillId="6" borderId="98" xfId="0" applyNumberFormat="1" applyFill="1" applyBorder="1" applyAlignment="1">
      <alignment wrapText="1"/>
    </xf>
    <xf numFmtId="4" fontId="2" fillId="0" borderId="0" xfId="0" applyNumberFormat="1" applyFont="1" applyAlignment="1">
      <alignment wrapText="1"/>
    </xf>
    <xf numFmtId="4" fontId="0" fillId="6" borderId="102" xfId="0" applyNumberFormat="1" applyFill="1" applyBorder="1"/>
    <xf numFmtId="165" fontId="8" fillId="12" borderId="24" xfId="5" applyNumberFormat="1" applyBorder="1"/>
    <xf numFmtId="0" fontId="0" fillId="0" borderId="0" xfId="0" applyAlignment="1">
      <alignment horizontal="left" vertical="center" wrapText="1"/>
    </xf>
    <xf numFmtId="0" fontId="0" fillId="0" borderId="0" xfId="0" applyFont="1" applyAlignment="1">
      <alignment horizontal="center" wrapText="1"/>
    </xf>
    <xf numFmtId="0" fontId="0" fillId="0" borderId="0" xfId="0" applyAlignment="1">
      <alignment horizontal="center"/>
    </xf>
    <xf numFmtId="4" fontId="0" fillId="0" borderId="0" xfId="0" applyNumberFormat="1" applyFont="1" applyAlignment="1">
      <alignment horizontal="center" wrapText="1"/>
    </xf>
    <xf numFmtId="4" fontId="0" fillId="0" borderId="0" xfId="0" applyNumberFormat="1" applyAlignment="1">
      <alignment horizontal="center" wrapText="1"/>
    </xf>
    <xf numFmtId="0" fontId="9" fillId="16" borderId="20" xfId="2" applyFont="1" applyFill="1" applyBorder="1" applyAlignment="1">
      <alignment horizontal="center" vertical="center" wrapText="1"/>
    </xf>
    <xf numFmtId="0" fontId="9" fillId="16" borderId="21" xfId="2" applyFont="1" applyFill="1" applyBorder="1" applyAlignment="1">
      <alignment horizontal="center" vertical="center" wrapText="1"/>
    </xf>
    <xf numFmtId="0" fontId="9" fillId="16" borderId="22" xfId="2" applyFont="1" applyFill="1" applyBorder="1" applyAlignment="1">
      <alignment horizontal="center" vertical="center" wrapText="1"/>
    </xf>
    <xf numFmtId="0" fontId="8" fillId="12" borderId="28" xfId="5" applyBorder="1" applyAlignment="1">
      <alignment wrapText="1"/>
    </xf>
    <xf numFmtId="0" fontId="8" fillId="12" borderId="29" xfId="5" applyBorder="1" applyAlignment="1">
      <alignment wrapText="1"/>
    </xf>
    <xf numFmtId="0" fontId="8" fillId="12" borderId="30" xfId="5" applyBorder="1" applyAlignment="1">
      <alignment wrapText="1"/>
    </xf>
    <xf numFmtId="0" fontId="10" fillId="13" borderId="31" xfId="6" applyFont="1" applyBorder="1" applyAlignment="1">
      <alignment vertical="top" wrapText="1"/>
    </xf>
    <xf numFmtId="0" fontId="10" fillId="10" borderId="31" xfId="3" applyFont="1" applyBorder="1" applyAlignment="1">
      <alignment vertical="top" wrapText="1"/>
    </xf>
    <xf numFmtId="0" fontId="8" fillId="12" borderId="53" xfId="5" applyFont="1" applyBorder="1" applyAlignment="1">
      <alignment vertical="center" wrapText="1"/>
    </xf>
    <xf numFmtId="0" fontId="8" fillId="12" borderId="54" xfId="5" applyFont="1" applyBorder="1" applyAlignment="1">
      <alignment vertical="center" wrapText="1"/>
    </xf>
    <xf numFmtId="0" fontId="8" fillId="12" borderId="55" xfId="5" applyFont="1" applyBorder="1" applyAlignment="1">
      <alignment vertical="center" wrapText="1"/>
    </xf>
    <xf numFmtId="0" fontId="0" fillId="0" borderId="8" xfId="0" applyBorder="1" applyAlignment="1">
      <alignment horizontal="center" vertical="center"/>
    </xf>
    <xf numFmtId="0" fontId="0" fillId="0" borderId="0" xfId="0" applyAlignment="1">
      <alignment horizontal="left" vertical="center" wrapText="1"/>
    </xf>
    <xf numFmtId="0" fontId="6" fillId="19" borderId="0" xfId="0" applyFont="1" applyFill="1" applyAlignment="1">
      <alignment horizontal="center"/>
    </xf>
    <xf numFmtId="0" fontId="0" fillId="0" borderId="8" xfId="0" applyBorder="1" applyAlignment="1">
      <alignment horizontal="left" vertical="center"/>
    </xf>
    <xf numFmtId="0" fontId="0" fillId="0" borderId="8" xfId="0" applyBorder="1" applyAlignment="1">
      <alignment horizontal="left" vertical="center" wrapText="1"/>
    </xf>
    <xf numFmtId="0" fontId="0" fillId="0" borderId="8" xfId="0" applyBorder="1" applyAlignment="1">
      <alignment horizontal="center" wrapText="1"/>
    </xf>
    <xf numFmtId="0" fontId="0" fillId="0" borderId="0" xfId="0" applyAlignment="1">
      <alignment horizontal="center" wrapText="1"/>
    </xf>
    <xf numFmtId="0" fontId="0" fillId="0" borderId="0" xfId="0" applyAlignment="1">
      <alignment horizontal="center" vertical="center" wrapText="1"/>
    </xf>
    <xf numFmtId="0" fontId="0" fillId="0" borderId="8" xfId="0" applyBorder="1" applyAlignment="1">
      <alignment horizontal="center" vertical="center" wrapText="1"/>
    </xf>
  </cellXfs>
  <cellStyles count="11">
    <cellStyle name="20% - Accent2" xfId="9" builtinId="34"/>
    <cellStyle name="20% - Accent6" xfId="6" builtinId="50"/>
    <cellStyle name="40% - Accent1" xfId="1" builtinId="31"/>
    <cellStyle name="40% - Accent2" xfId="3" builtinId="35"/>
    <cellStyle name="40% - Accent6" xfId="7" builtinId="51"/>
    <cellStyle name="60% - Accent1" xfId="2" builtinId="32"/>
    <cellStyle name="60% - Accent2" xfId="10" builtinId="36"/>
    <cellStyle name="60% - Accent4" xfId="4" builtinId="44"/>
    <cellStyle name="60% - Accent6" xfId="8" builtinId="52"/>
    <cellStyle name="Accent6" xfId="5" builtinId="49"/>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113"/>
  <sheetViews>
    <sheetView topLeftCell="B110" zoomScaleNormal="100" workbookViewId="0">
      <selection activeCell="E2" sqref="E1:H1048576"/>
    </sheetView>
  </sheetViews>
  <sheetFormatPr defaultRowHeight="15" x14ac:dyDescent="0.25"/>
  <cols>
    <col min="1" max="1" width="85.140625" style="1" customWidth="1"/>
    <col min="2" max="2" width="7.7109375" style="252" customWidth="1"/>
    <col min="3" max="3" width="12.85546875" style="345" customWidth="1"/>
    <col min="4" max="4" width="59.140625" style="195" customWidth="1"/>
  </cols>
  <sheetData>
    <row r="1" spans="1:4" ht="27" thickBot="1" x14ac:dyDescent="0.45">
      <c r="A1" s="193" t="s">
        <v>0</v>
      </c>
      <c r="B1" s="194">
        <v>65</v>
      </c>
      <c r="C1" s="316"/>
    </row>
    <row r="2" spans="1:4" ht="27" thickBot="1" x14ac:dyDescent="0.45">
      <c r="A2" s="196"/>
      <c r="B2" s="197"/>
      <c r="C2" s="317"/>
    </row>
    <row r="3" spans="1:4" s="201" customFormat="1" ht="53.25" x14ac:dyDescent="0.35">
      <c r="A3" s="198" t="s">
        <v>1</v>
      </c>
      <c r="B3" s="199">
        <v>40</v>
      </c>
      <c r="C3" s="293"/>
      <c r="D3" s="200" t="s">
        <v>2</v>
      </c>
    </row>
    <row r="4" spans="1:4" s="205" customFormat="1" ht="15.75" thickBot="1" x14ac:dyDescent="0.3">
      <c r="A4" s="202"/>
      <c r="B4" s="203"/>
      <c r="C4" s="318"/>
      <c r="D4" s="204"/>
    </row>
    <row r="5" spans="1:4" s="5" customFormat="1" ht="15.75" thickBot="1" x14ac:dyDescent="0.3">
      <c r="A5" s="206" t="s">
        <v>3</v>
      </c>
      <c r="B5" s="207">
        <v>20</v>
      </c>
      <c r="C5" s="319"/>
      <c r="D5" s="208"/>
    </row>
    <row r="6" spans="1:4" s="5" customFormat="1" ht="15.75" thickBot="1" x14ac:dyDescent="0.3">
      <c r="A6" s="209"/>
      <c r="B6" s="210"/>
      <c r="C6" s="320"/>
      <c r="D6" s="208"/>
    </row>
    <row r="7" spans="1:4" s="5" customFormat="1" ht="15.75" thickBot="1" x14ac:dyDescent="0.3">
      <c r="A7" s="211" t="s">
        <v>4</v>
      </c>
      <c r="B7" s="212">
        <v>8</v>
      </c>
      <c r="C7" s="321"/>
      <c r="D7" s="208"/>
    </row>
    <row r="8" spans="1:4" x14ac:dyDescent="0.25">
      <c r="A8" s="7" t="s">
        <v>5</v>
      </c>
      <c r="B8" s="213">
        <v>2</v>
      </c>
      <c r="C8" s="322"/>
    </row>
    <row r="9" spans="1:4" x14ac:dyDescent="0.25">
      <c r="A9" s="7" t="s">
        <v>6</v>
      </c>
      <c r="B9" s="214">
        <v>1</v>
      </c>
      <c r="C9" s="323"/>
    </row>
    <row r="10" spans="1:4" ht="30" x14ac:dyDescent="0.25">
      <c r="A10" s="7" t="s">
        <v>7</v>
      </c>
      <c r="B10" s="214">
        <v>1</v>
      </c>
      <c r="C10" s="323"/>
    </row>
    <row r="11" spans="1:4" x14ac:dyDescent="0.25">
      <c r="A11" s="7" t="s">
        <v>8</v>
      </c>
      <c r="B11" s="214">
        <v>1</v>
      </c>
      <c r="C11" s="323"/>
    </row>
    <row r="12" spans="1:4" x14ac:dyDescent="0.25">
      <c r="A12" s="7" t="s">
        <v>9</v>
      </c>
      <c r="B12" s="214">
        <v>1</v>
      </c>
      <c r="C12" s="323"/>
    </row>
    <row r="13" spans="1:4" ht="39" x14ac:dyDescent="0.25">
      <c r="A13" s="7" t="s">
        <v>10</v>
      </c>
      <c r="B13" s="214">
        <v>1</v>
      </c>
      <c r="C13" s="324"/>
      <c r="D13" s="195" t="s">
        <v>11</v>
      </c>
    </row>
    <row r="14" spans="1:4" x14ac:dyDescent="0.25">
      <c r="A14" s="7" t="s">
        <v>12</v>
      </c>
      <c r="B14" s="215">
        <v>1</v>
      </c>
      <c r="C14" s="323"/>
    </row>
    <row r="15" spans="1:4" ht="15.75" thickBot="1" x14ac:dyDescent="0.3">
      <c r="A15" s="216"/>
      <c r="B15" s="217"/>
      <c r="C15" s="325"/>
    </row>
    <row r="16" spans="1:4" s="5" customFormat="1" ht="15.75" thickBot="1" x14ac:dyDescent="0.3">
      <c r="A16" s="211" t="s">
        <v>13</v>
      </c>
      <c r="B16" s="212">
        <v>8</v>
      </c>
      <c r="C16" s="321"/>
      <c r="D16" s="208"/>
    </row>
    <row r="17" spans="1:4" x14ac:dyDescent="0.25">
      <c r="A17" s="7" t="s">
        <v>14</v>
      </c>
      <c r="B17" s="213">
        <v>1</v>
      </c>
      <c r="C17" s="322"/>
    </row>
    <row r="18" spans="1:4" x14ac:dyDescent="0.25">
      <c r="A18" s="7" t="s">
        <v>15</v>
      </c>
      <c r="B18" s="214">
        <v>1</v>
      </c>
      <c r="C18" s="323"/>
    </row>
    <row r="19" spans="1:4" x14ac:dyDescent="0.25">
      <c r="A19" s="7" t="s">
        <v>16</v>
      </c>
      <c r="B19" s="214">
        <v>1</v>
      </c>
      <c r="C19" s="323"/>
    </row>
    <row r="20" spans="1:4" x14ac:dyDescent="0.25">
      <c r="A20" s="219" t="s">
        <v>17</v>
      </c>
      <c r="B20" s="220">
        <v>1</v>
      </c>
      <c r="C20" s="326"/>
    </row>
    <row r="21" spans="1:4" ht="30" x14ac:dyDescent="0.25">
      <c r="A21" s="219" t="s">
        <v>18</v>
      </c>
      <c r="B21" s="220">
        <v>1</v>
      </c>
      <c r="C21" s="327"/>
    </row>
    <row r="22" spans="1:4" x14ac:dyDescent="0.25">
      <c r="A22" s="219" t="s">
        <v>19</v>
      </c>
      <c r="B22" s="220">
        <v>1</v>
      </c>
      <c r="C22" s="328"/>
    </row>
    <row r="23" spans="1:4" x14ac:dyDescent="0.25">
      <c r="A23" s="219" t="s">
        <v>20</v>
      </c>
      <c r="B23" s="220">
        <v>1</v>
      </c>
      <c r="C23" s="326"/>
    </row>
    <row r="24" spans="1:4" x14ac:dyDescent="0.25">
      <c r="A24" s="219" t="s">
        <v>21</v>
      </c>
      <c r="B24" s="220">
        <v>1</v>
      </c>
      <c r="C24" s="328"/>
    </row>
    <row r="25" spans="1:4" ht="15.75" thickBot="1" x14ac:dyDescent="0.3">
      <c r="A25" s="216"/>
      <c r="B25" s="217"/>
      <c r="C25" s="325"/>
    </row>
    <row r="26" spans="1:4" s="5" customFormat="1" ht="27" thickBot="1" x14ac:dyDescent="0.3">
      <c r="A26" s="211" t="s">
        <v>22</v>
      </c>
      <c r="B26" s="212">
        <v>4</v>
      </c>
      <c r="C26" s="321"/>
      <c r="D26" s="208" t="s">
        <v>23</v>
      </c>
    </row>
    <row r="27" spans="1:4" x14ac:dyDescent="0.25">
      <c r="A27" s="7" t="s">
        <v>24</v>
      </c>
      <c r="B27" s="213">
        <v>1</v>
      </c>
      <c r="C27" s="322"/>
    </row>
    <row r="28" spans="1:4" x14ac:dyDescent="0.25">
      <c r="A28" s="7" t="s">
        <v>25</v>
      </c>
      <c r="B28" s="214">
        <v>1</v>
      </c>
      <c r="C28" s="323"/>
    </row>
    <row r="29" spans="1:4" x14ac:dyDescent="0.25">
      <c r="A29" s="7" t="s">
        <v>26</v>
      </c>
      <c r="B29" s="214">
        <v>1</v>
      </c>
      <c r="C29" s="324"/>
    </row>
    <row r="30" spans="1:4" x14ac:dyDescent="0.25">
      <c r="A30" s="7" t="s">
        <v>27</v>
      </c>
      <c r="B30" s="214">
        <v>1</v>
      </c>
      <c r="C30" s="323"/>
    </row>
    <row r="31" spans="1:4" ht="15.75" thickBot="1" x14ac:dyDescent="0.3">
      <c r="A31" s="216"/>
      <c r="B31" s="217"/>
      <c r="C31" s="325"/>
    </row>
    <row r="32" spans="1:4" s="201" customFormat="1" ht="15.75" thickBot="1" x14ac:dyDescent="0.3">
      <c r="A32" s="221" t="s">
        <v>28</v>
      </c>
      <c r="B32" s="222">
        <v>20</v>
      </c>
      <c r="C32" s="329"/>
      <c r="D32" s="223"/>
    </row>
    <row r="33" spans="1:4" s="201" customFormat="1" ht="15.75" thickBot="1" x14ac:dyDescent="0.3">
      <c r="A33" s="224"/>
      <c r="B33" s="225"/>
      <c r="C33" s="330"/>
      <c r="D33" s="223"/>
    </row>
    <row r="34" spans="1:4" s="5" customFormat="1" ht="27" thickBot="1" x14ac:dyDescent="0.3">
      <c r="A34" s="226" t="s">
        <v>29</v>
      </c>
      <c r="B34" s="227">
        <v>10</v>
      </c>
      <c r="C34" s="331"/>
      <c r="D34" s="208" t="s">
        <v>30</v>
      </c>
    </row>
    <row r="35" spans="1:4" x14ac:dyDescent="0.25">
      <c r="A35" s="191" t="s">
        <v>31</v>
      </c>
      <c r="B35" s="228"/>
      <c r="C35" s="332"/>
    </row>
    <row r="36" spans="1:4" x14ac:dyDescent="0.25">
      <c r="A36" s="7" t="s">
        <v>32</v>
      </c>
      <c r="B36" s="229">
        <v>1</v>
      </c>
      <c r="C36" s="323"/>
    </row>
    <row r="37" spans="1:4" x14ac:dyDescent="0.25">
      <c r="A37" s="7" t="s">
        <v>33</v>
      </c>
      <c r="B37" s="229">
        <v>1</v>
      </c>
      <c r="C37" s="323"/>
    </row>
    <row r="38" spans="1:4" x14ac:dyDescent="0.25">
      <c r="A38" s="7" t="s">
        <v>34</v>
      </c>
      <c r="B38" s="229">
        <v>1</v>
      </c>
      <c r="C38" s="323"/>
    </row>
    <row r="39" spans="1:4" x14ac:dyDescent="0.25">
      <c r="A39" s="7" t="s">
        <v>35</v>
      </c>
      <c r="B39" s="229">
        <v>1</v>
      </c>
      <c r="C39" s="323"/>
    </row>
    <row r="40" spans="1:4" x14ac:dyDescent="0.25">
      <c r="A40" s="7" t="s">
        <v>36</v>
      </c>
      <c r="B40" s="229">
        <v>1</v>
      </c>
      <c r="C40" s="324"/>
    </row>
    <row r="41" spans="1:4" x14ac:dyDescent="0.25">
      <c r="A41" s="7" t="s">
        <v>37</v>
      </c>
      <c r="B41" s="229">
        <v>1</v>
      </c>
      <c r="C41" s="323"/>
    </row>
    <row r="42" spans="1:4" x14ac:dyDescent="0.25">
      <c r="A42" s="216"/>
      <c r="B42" s="210"/>
      <c r="C42" s="325"/>
    </row>
    <row r="43" spans="1:4" x14ac:dyDescent="0.25">
      <c r="A43" s="191" t="s">
        <v>38</v>
      </c>
      <c r="B43" s="218"/>
      <c r="C43" s="333"/>
    </row>
    <row r="44" spans="1:4" x14ac:dyDescent="0.25">
      <c r="A44" s="7" t="s">
        <v>39</v>
      </c>
      <c r="B44" s="229">
        <v>2</v>
      </c>
      <c r="C44" s="334"/>
      <c r="D44" s="195" t="s">
        <v>40</v>
      </c>
    </row>
    <row r="45" spans="1:4" x14ac:dyDescent="0.25">
      <c r="A45" s="7" t="s">
        <v>41</v>
      </c>
      <c r="B45" s="229">
        <v>2</v>
      </c>
      <c r="C45" s="323"/>
    </row>
    <row r="46" spans="1:4" x14ac:dyDescent="0.25">
      <c r="A46" s="216"/>
      <c r="B46" s="217"/>
      <c r="C46" s="325"/>
    </row>
    <row r="47" spans="1:4" x14ac:dyDescent="0.25">
      <c r="A47" s="216"/>
      <c r="B47" s="217"/>
      <c r="C47" s="325"/>
    </row>
    <row r="48" spans="1:4" ht="15.75" thickBot="1" x14ac:dyDescent="0.3">
      <c r="A48" s="216"/>
      <c r="B48" s="217"/>
      <c r="C48" s="325"/>
    </row>
    <row r="49" spans="1:4" s="5" customFormat="1" ht="39.75" thickBot="1" x14ac:dyDescent="0.3">
      <c r="A49" s="226" t="s">
        <v>42</v>
      </c>
      <c r="B49" s="227">
        <v>3</v>
      </c>
      <c r="C49" s="331"/>
      <c r="D49" s="208" t="s">
        <v>43</v>
      </c>
    </row>
    <row r="50" spans="1:4" ht="64.5" x14ac:dyDescent="0.25">
      <c r="A50" s="7" t="s">
        <v>44</v>
      </c>
      <c r="B50" s="230">
        <v>1</v>
      </c>
      <c r="C50" s="322"/>
      <c r="D50" s="195" t="s">
        <v>45</v>
      </c>
    </row>
    <row r="51" spans="1:4" ht="26.25" x14ac:dyDescent="0.25">
      <c r="A51" s="7" t="s">
        <v>46</v>
      </c>
      <c r="B51" s="229">
        <v>1</v>
      </c>
      <c r="C51" s="323"/>
      <c r="D51" s="195" t="s">
        <v>47</v>
      </c>
    </row>
    <row r="52" spans="1:4" x14ac:dyDescent="0.25">
      <c r="A52" s="7" t="s">
        <v>48</v>
      </c>
      <c r="B52" s="229">
        <v>0.5</v>
      </c>
      <c r="C52" s="323"/>
      <c r="D52" s="195" t="s">
        <v>49</v>
      </c>
    </row>
    <row r="53" spans="1:4" x14ac:dyDescent="0.25">
      <c r="A53" s="7" t="s">
        <v>50</v>
      </c>
      <c r="B53" s="229">
        <v>0.5</v>
      </c>
      <c r="C53" s="323"/>
    </row>
    <row r="54" spans="1:4" ht="15.75" thickBot="1" x14ac:dyDescent="0.3">
      <c r="A54" s="216"/>
      <c r="B54" s="217"/>
      <c r="C54" s="325"/>
    </row>
    <row r="55" spans="1:4" s="5" customFormat="1" ht="52.5" thickBot="1" x14ac:dyDescent="0.3">
      <c r="A55" s="226" t="s">
        <v>51</v>
      </c>
      <c r="B55" s="231">
        <v>7</v>
      </c>
      <c r="C55" s="335"/>
      <c r="D55" s="208" t="s">
        <v>52</v>
      </c>
    </row>
    <row r="56" spans="1:4" x14ac:dyDescent="0.25">
      <c r="A56" s="7" t="s">
        <v>53</v>
      </c>
      <c r="B56" s="230">
        <v>1</v>
      </c>
      <c r="C56" s="322"/>
    </row>
    <row r="57" spans="1:4" x14ac:dyDescent="0.25">
      <c r="A57" s="7" t="s">
        <v>54</v>
      </c>
      <c r="B57" s="229">
        <v>1</v>
      </c>
      <c r="C57" s="323"/>
    </row>
    <row r="58" spans="1:4" ht="26.25" x14ac:dyDescent="0.25">
      <c r="A58" s="7" t="s">
        <v>55</v>
      </c>
      <c r="B58" s="229">
        <v>1</v>
      </c>
      <c r="C58" s="323"/>
      <c r="D58" s="195" t="s">
        <v>56</v>
      </c>
    </row>
    <row r="59" spans="1:4" x14ac:dyDescent="0.25">
      <c r="A59" s="7" t="s">
        <v>57</v>
      </c>
      <c r="B59" s="229">
        <v>1</v>
      </c>
      <c r="C59" s="323"/>
    </row>
    <row r="60" spans="1:4" x14ac:dyDescent="0.25">
      <c r="A60" s="7" t="s">
        <v>58</v>
      </c>
      <c r="B60" s="229">
        <v>1</v>
      </c>
      <c r="C60" s="323"/>
    </row>
    <row r="61" spans="1:4" x14ac:dyDescent="0.25">
      <c r="A61" s="7" t="s">
        <v>59</v>
      </c>
      <c r="B61" s="229">
        <v>1</v>
      </c>
      <c r="C61" s="323"/>
    </row>
    <row r="62" spans="1:4" ht="26.25" x14ac:dyDescent="0.25">
      <c r="A62" s="7" t="s">
        <v>60</v>
      </c>
      <c r="B62" s="229">
        <v>1</v>
      </c>
      <c r="C62" s="323"/>
      <c r="D62" s="195" t="s">
        <v>61</v>
      </c>
    </row>
    <row r="63" spans="1:4" x14ac:dyDescent="0.25">
      <c r="A63" s="181"/>
      <c r="B63" s="217"/>
      <c r="C63" s="325"/>
    </row>
    <row r="64" spans="1:4" ht="15.75" thickBot="1" x14ac:dyDescent="0.3">
      <c r="A64" s="181"/>
      <c r="B64" s="217"/>
      <c r="C64" s="325"/>
    </row>
    <row r="65" spans="1:4" s="234" customFormat="1" ht="24" thickBot="1" x14ac:dyDescent="0.4">
      <c r="A65" s="232" t="s">
        <v>62</v>
      </c>
      <c r="B65" s="233">
        <v>10</v>
      </c>
      <c r="C65" s="336"/>
      <c r="D65" s="208"/>
    </row>
    <row r="66" spans="1:4" s="234" customFormat="1" ht="24" thickBot="1" x14ac:dyDescent="0.4">
      <c r="A66" s="235"/>
      <c r="B66" s="236"/>
      <c r="C66" s="337"/>
      <c r="D66" s="208"/>
    </row>
    <row r="67" spans="1:4" s="5" customFormat="1" ht="15.75" thickBot="1" x14ac:dyDescent="0.3">
      <c r="A67" s="237" t="s">
        <v>63</v>
      </c>
      <c r="B67" s="238">
        <v>7</v>
      </c>
      <c r="C67" s="338"/>
      <c r="D67" s="208"/>
    </row>
    <row r="68" spans="1:4" ht="30" x14ac:dyDescent="0.25">
      <c r="A68" s="7" t="s">
        <v>64</v>
      </c>
      <c r="B68" s="239">
        <v>4</v>
      </c>
      <c r="C68" s="322"/>
    </row>
    <row r="69" spans="1:4" ht="30" x14ac:dyDescent="0.25">
      <c r="A69" s="7" t="s">
        <v>65</v>
      </c>
      <c r="B69" s="240">
        <v>1</v>
      </c>
      <c r="C69" s="339"/>
    </row>
    <row r="70" spans="1:4" ht="26.25" x14ac:dyDescent="0.25">
      <c r="A70" s="7" t="s">
        <v>66</v>
      </c>
      <c r="B70" s="240">
        <v>1</v>
      </c>
      <c r="C70" s="339"/>
      <c r="D70" s="195" t="s">
        <v>67</v>
      </c>
    </row>
    <row r="71" spans="1:4" ht="26.25" x14ac:dyDescent="0.25">
      <c r="A71" s="7" t="s">
        <v>68</v>
      </c>
      <c r="B71" s="253">
        <v>1</v>
      </c>
      <c r="C71" s="340"/>
      <c r="D71" s="195" t="s">
        <v>69</v>
      </c>
    </row>
    <row r="72" spans="1:4" ht="15.75" thickBot="1" x14ac:dyDescent="0.3">
      <c r="A72" s="7"/>
      <c r="B72" s="241"/>
      <c r="C72" s="324"/>
    </row>
    <row r="73" spans="1:4" s="5" customFormat="1" ht="15.75" thickBot="1" x14ac:dyDescent="0.3">
      <c r="A73" s="237" t="s">
        <v>70</v>
      </c>
      <c r="B73" s="238">
        <v>3</v>
      </c>
      <c r="C73" s="338"/>
      <c r="D73" s="208"/>
    </row>
    <row r="74" spans="1:4" x14ac:dyDescent="0.25">
      <c r="A74" s="7" t="s">
        <v>71</v>
      </c>
      <c r="B74" s="239">
        <v>0.5</v>
      </c>
      <c r="C74" s="322"/>
    </row>
    <row r="75" spans="1:4" x14ac:dyDescent="0.25">
      <c r="A75" s="7" t="s">
        <v>72</v>
      </c>
      <c r="B75" s="240">
        <v>0.5</v>
      </c>
      <c r="C75" s="323"/>
    </row>
    <row r="76" spans="1:4" x14ac:dyDescent="0.25">
      <c r="A76" s="7" t="s">
        <v>73</v>
      </c>
      <c r="B76" s="240">
        <v>0.5</v>
      </c>
      <c r="C76" s="323"/>
    </row>
    <row r="77" spans="1:4" x14ac:dyDescent="0.25">
      <c r="A77" s="7" t="s">
        <v>74</v>
      </c>
      <c r="B77" s="240">
        <v>0.5</v>
      </c>
      <c r="C77" s="323"/>
    </row>
    <row r="78" spans="1:4" x14ac:dyDescent="0.25">
      <c r="A78" s="7" t="s">
        <v>75</v>
      </c>
      <c r="B78" s="240">
        <v>1</v>
      </c>
      <c r="C78" s="323"/>
    </row>
    <row r="79" spans="1:4" x14ac:dyDescent="0.25">
      <c r="A79" s="181"/>
      <c r="B79" s="217"/>
      <c r="C79" s="325"/>
    </row>
    <row r="80" spans="1:4" ht="15.75" thickBot="1" x14ac:dyDescent="0.3">
      <c r="A80" s="181"/>
      <c r="B80" s="217"/>
      <c r="C80" s="325"/>
    </row>
    <row r="81" spans="1:4" s="5" customFormat="1" ht="42.75" thickBot="1" x14ac:dyDescent="0.4">
      <c r="A81" s="242" t="s">
        <v>76</v>
      </c>
      <c r="B81" s="243">
        <v>15</v>
      </c>
      <c r="C81" s="341"/>
      <c r="D81" s="208"/>
    </row>
    <row r="82" spans="1:4" s="5" customFormat="1" ht="21.75" thickBot="1" x14ac:dyDescent="0.4">
      <c r="A82" s="235"/>
      <c r="B82" s="244"/>
      <c r="C82" s="330"/>
      <c r="D82" s="208"/>
    </row>
    <row r="83" spans="1:4" s="5" customFormat="1" ht="15.75" thickBot="1" x14ac:dyDescent="0.3">
      <c r="A83" s="245" t="s">
        <v>77</v>
      </c>
      <c r="B83" s="246">
        <v>3</v>
      </c>
      <c r="C83" s="342"/>
      <c r="D83" s="208"/>
    </row>
    <row r="84" spans="1:4" ht="64.5" x14ac:dyDescent="0.25">
      <c r="A84" s="7" t="s">
        <v>78</v>
      </c>
      <c r="B84" s="247">
        <v>2</v>
      </c>
      <c r="C84" s="322"/>
      <c r="D84" s="195" t="s">
        <v>79</v>
      </c>
    </row>
    <row r="85" spans="1:4" ht="51.75" x14ac:dyDescent="0.25">
      <c r="A85" s="7" t="s">
        <v>80</v>
      </c>
      <c r="B85" s="248">
        <v>1</v>
      </c>
      <c r="C85" s="323"/>
      <c r="D85" s="195" t="s">
        <v>81</v>
      </c>
    </row>
    <row r="86" spans="1:4" x14ac:dyDescent="0.25">
      <c r="A86" s="216"/>
      <c r="B86" s="217"/>
      <c r="C86" s="325"/>
    </row>
    <row r="87" spans="1:4" ht="15.75" thickBot="1" x14ac:dyDescent="0.3">
      <c r="A87" s="216"/>
      <c r="B87" s="217"/>
      <c r="C87" s="325"/>
    </row>
    <row r="88" spans="1:4" s="5" customFormat="1" ht="15.75" thickBot="1" x14ac:dyDescent="0.3">
      <c r="A88" s="245" t="s">
        <v>82</v>
      </c>
      <c r="B88" s="246">
        <v>3</v>
      </c>
      <c r="C88" s="342"/>
      <c r="D88" s="208"/>
    </row>
    <row r="89" spans="1:4" x14ac:dyDescent="0.25">
      <c r="A89" s="249" t="s">
        <v>83</v>
      </c>
      <c r="B89" s="247">
        <v>1</v>
      </c>
      <c r="C89" s="343"/>
    </row>
    <row r="90" spans="1:4" x14ac:dyDescent="0.25">
      <c r="A90" s="7" t="s">
        <v>84</v>
      </c>
      <c r="B90" s="248">
        <v>0.2</v>
      </c>
      <c r="C90" s="323"/>
    </row>
    <row r="91" spans="1:4" x14ac:dyDescent="0.25">
      <c r="A91" s="7" t="s">
        <v>85</v>
      </c>
      <c r="B91" s="248">
        <v>0.2</v>
      </c>
      <c r="C91" s="323"/>
    </row>
    <row r="92" spans="1:4" x14ac:dyDescent="0.25">
      <c r="A92" s="7" t="s">
        <v>86</v>
      </c>
      <c r="B92" s="248">
        <v>0.2</v>
      </c>
      <c r="C92" s="323"/>
    </row>
    <row r="93" spans="1:4" x14ac:dyDescent="0.25">
      <c r="A93" s="7" t="s">
        <v>87</v>
      </c>
      <c r="B93" s="248">
        <v>0.2</v>
      </c>
      <c r="C93" s="323"/>
    </row>
    <row r="94" spans="1:4" x14ac:dyDescent="0.25">
      <c r="A94" s="7" t="s">
        <v>88</v>
      </c>
      <c r="B94" s="248">
        <v>0.2</v>
      </c>
      <c r="C94" s="323"/>
    </row>
    <row r="95" spans="1:4" x14ac:dyDescent="0.25">
      <c r="A95" s="7" t="s">
        <v>89</v>
      </c>
      <c r="B95" s="248">
        <v>0.2</v>
      </c>
      <c r="C95" s="323"/>
    </row>
    <row r="96" spans="1:4" x14ac:dyDescent="0.25">
      <c r="A96" s="7" t="s">
        <v>90</v>
      </c>
      <c r="B96" s="248">
        <v>0.2</v>
      </c>
      <c r="C96" s="323"/>
    </row>
    <row r="97" spans="1:4" x14ac:dyDescent="0.25">
      <c r="A97" s="7" t="s">
        <v>91</v>
      </c>
      <c r="B97" s="248">
        <v>0.2</v>
      </c>
      <c r="C97" s="323"/>
    </row>
    <row r="98" spans="1:4" x14ac:dyDescent="0.25">
      <c r="A98" s="7" t="s">
        <v>92</v>
      </c>
      <c r="B98" s="248">
        <v>0.2</v>
      </c>
      <c r="C98" s="323"/>
    </row>
    <row r="99" spans="1:4" ht="39" x14ac:dyDescent="0.25">
      <c r="A99" s="7" t="s">
        <v>93</v>
      </c>
      <c r="B99" s="248">
        <v>0.2</v>
      </c>
      <c r="C99" s="323"/>
      <c r="D99" s="195" t="s">
        <v>94</v>
      </c>
    </row>
    <row r="100" spans="1:4" ht="15.75" thickBot="1" x14ac:dyDescent="0.3">
      <c r="A100" s="181"/>
      <c r="B100" s="217"/>
      <c r="C100" s="325"/>
    </row>
    <row r="101" spans="1:4" s="5" customFormat="1" ht="15.75" thickBot="1" x14ac:dyDescent="0.3">
      <c r="A101" s="245" t="s">
        <v>95</v>
      </c>
      <c r="B101" s="246">
        <v>3</v>
      </c>
      <c r="C101" s="342"/>
      <c r="D101" s="208"/>
    </row>
    <row r="102" spans="1:4" x14ac:dyDescent="0.25">
      <c r="A102" s="7" t="s">
        <v>83</v>
      </c>
      <c r="B102" s="247">
        <v>1</v>
      </c>
      <c r="C102" s="322"/>
    </row>
    <row r="103" spans="1:4" ht="26.25" x14ac:dyDescent="0.25">
      <c r="A103" s="7" t="s">
        <v>96</v>
      </c>
      <c r="B103" s="248">
        <v>2</v>
      </c>
      <c r="C103" s="323"/>
      <c r="D103" s="195" t="s">
        <v>97</v>
      </c>
    </row>
    <row r="104" spans="1:4" ht="15.75" thickBot="1" x14ac:dyDescent="0.3">
      <c r="A104" s="181"/>
      <c r="B104" s="217"/>
      <c r="C104" s="325"/>
    </row>
    <row r="105" spans="1:4" s="5" customFormat="1" x14ac:dyDescent="0.25">
      <c r="A105" s="250" t="s">
        <v>98</v>
      </c>
      <c r="B105" s="251">
        <v>3</v>
      </c>
      <c r="C105" s="344"/>
      <c r="D105" s="208"/>
    </row>
    <row r="106" spans="1:4" x14ac:dyDescent="0.25">
      <c r="A106" s="7" t="s">
        <v>83</v>
      </c>
      <c r="B106" s="248">
        <v>1</v>
      </c>
      <c r="C106" s="323"/>
    </row>
    <row r="107" spans="1:4" x14ac:dyDescent="0.25">
      <c r="A107" s="7" t="s">
        <v>99</v>
      </c>
      <c r="B107" s="248">
        <v>1</v>
      </c>
      <c r="C107" s="323"/>
    </row>
    <row r="108" spans="1:4" x14ac:dyDescent="0.25">
      <c r="A108" s="7" t="s">
        <v>100</v>
      </c>
      <c r="B108" s="248">
        <v>1</v>
      </c>
      <c r="C108" s="323"/>
    </row>
    <row r="109" spans="1:4" ht="15.75" thickBot="1" x14ac:dyDescent="0.3">
      <c r="A109" s="181"/>
      <c r="B109" s="217"/>
      <c r="C109" s="325"/>
    </row>
    <row r="110" spans="1:4" s="5" customFormat="1" x14ac:dyDescent="0.25">
      <c r="A110" s="250" t="s">
        <v>101</v>
      </c>
      <c r="B110" s="251">
        <v>3</v>
      </c>
      <c r="C110" s="344"/>
      <c r="D110" s="208"/>
    </row>
    <row r="111" spans="1:4" x14ac:dyDescent="0.25">
      <c r="A111" s="7" t="s">
        <v>83</v>
      </c>
      <c r="B111" s="248">
        <v>2</v>
      </c>
      <c r="C111" s="323"/>
    </row>
    <row r="112" spans="1:4" x14ac:dyDescent="0.25">
      <c r="A112" s="7" t="s">
        <v>102</v>
      </c>
      <c r="B112" s="248">
        <v>1</v>
      </c>
      <c r="C112" s="323"/>
    </row>
    <row r="113" spans="1:3" x14ac:dyDescent="0.25">
      <c r="A113" s="181"/>
      <c r="B113" s="217"/>
      <c r="C113" s="325"/>
    </row>
  </sheetData>
  <pageMargins left="0.7" right="0.7" top="0.75" bottom="0.75" header="0.3" footer="0.3"/>
  <pageSetup paperSize="9"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5"/>
  <sheetViews>
    <sheetView topLeftCell="B5" workbookViewId="0">
      <selection activeCell="F12" sqref="F1:F1048576"/>
    </sheetView>
  </sheetViews>
  <sheetFormatPr defaultRowHeight="15" x14ac:dyDescent="0.25"/>
  <cols>
    <col min="1" max="1" width="51" customWidth="1"/>
    <col min="2" max="2" width="13" bestFit="1" customWidth="1"/>
    <col min="3" max="3" width="10.28515625" style="300" bestFit="1" customWidth="1"/>
    <col min="4" max="4" width="51.42578125" customWidth="1"/>
    <col min="5" max="5" width="13.5703125" style="1" customWidth="1"/>
    <col min="6" max="6" width="62" customWidth="1"/>
  </cols>
  <sheetData>
    <row r="1" spans="1:5" s="5" customFormat="1" ht="45" customHeight="1" thickBot="1" x14ac:dyDescent="0.3">
      <c r="A1" s="5" t="s">
        <v>103</v>
      </c>
      <c r="B1" s="401" t="s">
        <v>104</v>
      </c>
      <c r="C1" s="402"/>
      <c r="D1" s="151" t="s">
        <v>105</v>
      </c>
      <c r="E1" s="151"/>
    </row>
    <row r="2" spans="1:5" x14ac:dyDescent="0.25">
      <c r="A2" t="s">
        <v>106</v>
      </c>
      <c r="B2" s="393"/>
      <c r="C2" s="394"/>
      <c r="D2" s="395" t="s">
        <v>107</v>
      </c>
      <c r="E2" s="396"/>
    </row>
    <row r="3" spans="1:5" x14ac:dyDescent="0.25">
      <c r="A3" t="s">
        <v>108</v>
      </c>
      <c r="B3" s="393"/>
      <c r="C3" s="394"/>
      <c r="D3" s="395" t="s">
        <v>109</v>
      </c>
      <c r="E3" s="396"/>
    </row>
    <row r="4" spans="1:5" s="5" customFormat="1" ht="58.9" customHeight="1" x14ac:dyDescent="0.25">
      <c r="A4" s="5" t="s">
        <v>110</v>
      </c>
      <c r="B4" s="403" t="s">
        <v>111</v>
      </c>
      <c r="C4" s="404"/>
      <c r="D4" s="397" t="s">
        <v>112</v>
      </c>
      <c r="E4" s="397"/>
    </row>
    <row r="5" spans="1:5" x14ac:dyDescent="0.25">
      <c r="A5" t="s">
        <v>113</v>
      </c>
      <c r="B5" s="393"/>
      <c r="C5" s="393"/>
      <c r="D5" s="395" t="s">
        <v>114</v>
      </c>
      <c r="E5" s="396"/>
    </row>
    <row r="6" spans="1:5" x14ac:dyDescent="0.25">
      <c r="A6" t="s">
        <v>115</v>
      </c>
      <c r="B6" s="393"/>
      <c r="C6" s="398"/>
      <c r="D6" s="395" t="s">
        <v>116</v>
      </c>
      <c r="E6" s="396"/>
    </row>
    <row r="7" spans="1:5" s="5" customFormat="1" ht="15.75" thickBot="1" x14ac:dyDescent="0.3">
      <c r="A7" s="5" t="s">
        <v>117</v>
      </c>
      <c r="B7" s="6" t="s">
        <v>118</v>
      </c>
      <c r="C7" s="346"/>
      <c r="D7" s="151" t="s">
        <v>119</v>
      </c>
      <c r="E7" s="168" t="s">
        <v>120</v>
      </c>
    </row>
    <row r="8" spans="1:5" ht="15.75" thickBot="1" x14ac:dyDescent="0.3">
      <c r="A8" t="s">
        <v>121</v>
      </c>
      <c r="B8" s="162"/>
      <c r="C8" s="304"/>
      <c r="D8" s="1" t="s">
        <v>122</v>
      </c>
      <c r="E8" s="169" t="e">
        <f>E2/E5</f>
        <v>#DIV/0!</v>
      </c>
    </row>
    <row r="9" spans="1:5" ht="15.75" thickBot="1" x14ac:dyDescent="0.3">
      <c r="A9" t="s">
        <v>123</v>
      </c>
      <c r="B9" s="162"/>
      <c r="C9" s="304"/>
      <c r="D9" s="1" t="s">
        <v>124</v>
      </c>
      <c r="E9" s="170" t="e">
        <f>E3/E6</f>
        <v>#DIV/0!</v>
      </c>
    </row>
    <row r="10" spans="1:5" ht="15.75" thickBot="1" x14ac:dyDescent="0.3">
      <c r="A10" s="148" t="s">
        <v>125</v>
      </c>
      <c r="B10" s="147"/>
      <c r="C10" s="347"/>
      <c r="D10" s="171" t="s">
        <v>126</v>
      </c>
      <c r="E10" s="172" t="e">
        <f>AVERAGE(E8:E9)</f>
        <v>#DIV/0!</v>
      </c>
    </row>
    <row r="11" spans="1:5" s="5" customFormat="1" ht="15.75" thickBot="1" x14ac:dyDescent="0.3">
      <c r="A11" s="5" t="s">
        <v>127</v>
      </c>
      <c r="B11" s="6" t="s">
        <v>128</v>
      </c>
      <c r="C11" s="346"/>
      <c r="E11" s="151"/>
    </row>
    <row r="12" spans="1:5" ht="15.75" thickBot="1" x14ac:dyDescent="0.3">
      <c r="A12" t="s">
        <v>129</v>
      </c>
      <c r="B12" s="141" t="e">
        <f>B2/B5</f>
        <v>#DIV/0!</v>
      </c>
      <c r="C12" s="348" t="e">
        <f>B2/C5</f>
        <v>#DIV/0!</v>
      </c>
    </row>
    <row r="13" spans="1:5" ht="15.75" thickBot="1" x14ac:dyDescent="0.3">
      <c r="A13" t="s">
        <v>130</v>
      </c>
      <c r="B13" s="149" t="e">
        <f>B3/B6</f>
        <v>#DIV/0!</v>
      </c>
      <c r="C13" s="348" t="e">
        <f>B3/C6</f>
        <v>#DIV/0!</v>
      </c>
    </row>
    <row r="14" spans="1:5" ht="15.75" thickBot="1" x14ac:dyDescent="0.3">
      <c r="A14" s="148" t="s">
        <v>131</v>
      </c>
      <c r="B14" s="147" t="e">
        <f>AVERAGE(B12:B13)</f>
        <v>#DIV/0!</v>
      </c>
      <c r="C14" s="347" t="e">
        <f>AVERAGE(C12:C13)</f>
        <v>#DIV/0!</v>
      </c>
    </row>
    <row r="15" spans="1:5" x14ac:dyDescent="0.25">
      <c r="A15" s="1"/>
      <c r="B15" s="1"/>
      <c r="C15" t="s">
        <v>132</v>
      </c>
    </row>
    <row r="16" spans="1:5" ht="15.75" thickBot="1" x14ac:dyDescent="0.3"/>
    <row r="17" spans="1:6" ht="15.75" thickBot="1" x14ac:dyDescent="0.3">
      <c r="A17" s="5" t="s">
        <v>133</v>
      </c>
      <c r="C17" s="294"/>
      <c r="D17" s="146" t="s">
        <v>134</v>
      </c>
      <c r="E17" s="137"/>
      <c r="F17" s="152"/>
    </row>
    <row r="18" spans="1:6" x14ac:dyDescent="0.25">
      <c r="A18" t="s">
        <v>135</v>
      </c>
      <c r="B18">
        <v>2</v>
      </c>
      <c r="E18" s="137"/>
    </row>
    <row r="19" spans="1:6" x14ac:dyDescent="0.25">
      <c r="A19" t="s">
        <v>136</v>
      </c>
      <c r="B19">
        <v>1</v>
      </c>
      <c r="E19" s="137"/>
    </row>
    <row r="20" spans="1:6" x14ac:dyDescent="0.25">
      <c r="A20" t="s">
        <v>137</v>
      </c>
      <c r="B20">
        <v>0</v>
      </c>
      <c r="E20" s="137"/>
    </row>
    <row r="21" spans="1:6" ht="15.75" thickBot="1" x14ac:dyDescent="0.3">
      <c r="E21" s="137"/>
    </row>
    <row r="22" spans="1:6" ht="15.75" thickBot="1" x14ac:dyDescent="0.3">
      <c r="A22" s="5" t="s">
        <v>138</v>
      </c>
      <c r="C22" s="349"/>
      <c r="D22" s="146" t="s">
        <v>139</v>
      </c>
      <c r="E22" s="137"/>
      <c r="F22" s="152"/>
    </row>
    <row r="23" spans="1:6" x14ac:dyDescent="0.25">
      <c r="A23" t="s">
        <v>140</v>
      </c>
      <c r="B23">
        <v>0.5</v>
      </c>
      <c r="D23" s="1" t="s">
        <v>141</v>
      </c>
      <c r="E23" s="137"/>
    </row>
    <row r="24" spans="1:6" ht="30" x14ac:dyDescent="0.25">
      <c r="A24" t="s">
        <v>142</v>
      </c>
      <c r="B24">
        <v>0.5</v>
      </c>
      <c r="D24" s="166" t="s">
        <v>143</v>
      </c>
      <c r="E24" s="137"/>
    </row>
    <row r="25" spans="1:6" ht="15.75" thickBot="1" x14ac:dyDescent="0.3">
      <c r="D25" s="1"/>
      <c r="E25" s="137"/>
    </row>
    <row r="26" spans="1:6" ht="15.75" thickBot="1" x14ac:dyDescent="0.3">
      <c r="A26" s="5" t="s">
        <v>144</v>
      </c>
      <c r="C26" s="294"/>
      <c r="D26" s="167" t="s">
        <v>145</v>
      </c>
      <c r="E26" s="137"/>
      <c r="F26" s="152"/>
    </row>
    <row r="27" spans="1:6" x14ac:dyDescent="0.25">
      <c r="A27" t="s">
        <v>146</v>
      </c>
      <c r="B27">
        <v>2</v>
      </c>
      <c r="D27" s="1" t="s">
        <v>147</v>
      </c>
      <c r="E27" s="137"/>
      <c r="F27" s="1"/>
    </row>
    <row r="28" spans="1:6" ht="30" x14ac:dyDescent="0.25">
      <c r="A28" t="s">
        <v>148</v>
      </c>
      <c r="B28">
        <v>1</v>
      </c>
      <c r="D28" s="1" t="s">
        <v>149</v>
      </c>
      <c r="E28" s="137"/>
    </row>
    <row r="29" spans="1:6" ht="30" x14ac:dyDescent="0.25">
      <c r="A29" t="s">
        <v>150</v>
      </c>
      <c r="B29">
        <v>0.5</v>
      </c>
      <c r="D29" s="1" t="s">
        <v>151</v>
      </c>
      <c r="E29" s="137"/>
    </row>
    <row r="30" spans="1:6" x14ac:dyDescent="0.25">
      <c r="A30" t="s">
        <v>152</v>
      </c>
      <c r="B30">
        <v>0</v>
      </c>
      <c r="D30" s="1" t="s">
        <v>153</v>
      </c>
      <c r="E30" s="137"/>
    </row>
    <row r="31" spans="1:6" x14ac:dyDescent="0.25">
      <c r="A31" t="s">
        <v>154</v>
      </c>
      <c r="D31" s="1"/>
      <c r="E31" s="137"/>
    </row>
    <row r="32" spans="1:6" ht="15.75" thickBot="1" x14ac:dyDescent="0.3">
      <c r="D32" s="1"/>
      <c r="E32" s="137"/>
    </row>
    <row r="33" spans="1:6" ht="15.75" thickBot="1" x14ac:dyDescent="0.3">
      <c r="A33" s="5" t="s">
        <v>155</v>
      </c>
      <c r="C33" s="294"/>
      <c r="D33" s="167" t="s">
        <v>145</v>
      </c>
      <c r="E33" s="137"/>
      <c r="F33" s="152"/>
    </row>
    <row r="34" spans="1:6" x14ac:dyDescent="0.25">
      <c r="A34" t="s">
        <v>156</v>
      </c>
      <c r="B34">
        <v>1</v>
      </c>
      <c r="D34" s="1" t="s">
        <v>157</v>
      </c>
      <c r="E34" s="137"/>
    </row>
    <row r="35" spans="1:6" ht="30" x14ac:dyDescent="0.25">
      <c r="A35" t="s">
        <v>158</v>
      </c>
      <c r="B35">
        <v>0.5</v>
      </c>
      <c r="D35" s="1" t="s">
        <v>159</v>
      </c>
      <c r="E35" s="137"/>
    </row>
    <row r="36" spans="1:6" ht="30" x14ac:dyDescent="0.25">
      <c r="A36" t="s">
        <v>160</v>
      </c>
      <c r="B36">
        <v>0</v>
      </c>
      <c r="D36" s="1" t="s">
        <v>161</v>
      </c>
      <c r="E36" s="137"/>
    </row>
    <row r="37" spans="1:6" ht="15.75" thickBot="1" x14ac:dyDescent="0.3">
      <c r="D37" s="1"/>
      <c r="E37" s="137"/>
    </row>
    <row r="38" spans="1:6" s="1" customFormat="1" ht="15.75" thickBot="1" x14ac:dyDescent="0.3">
      <c r="A38" s="151" t="s">
        <v>162</v>
      </c>
      <c r="C38" s="350"/>
      <c r="D38" s="167" t="s">
        <v>145</v>
      </c>
      <c r="E38" s="137"/>
      <c r="F38" s="152"/>
    </row>
    <row r="39" spans="1:6" x14ac:dyDescent="0.25">
      <c r="A39" s="1" t="s">
        <v>163</v>
      </c>
      <c r="B39">
        <v>4</v>
      </c>
      <c r="D39" s="1"/>
      <c r="F39" s="1"/>
    </row>
    <row r="40" spans="1:6" x14ac:dyDescent="0.25">
      <c r="A40" t="s">
        <v>164</v>
      </c>
      <c r="B40">
        <v>2</v>
      </c>
      <c r="D40" s="1"/>
    </row>
    <row r="41" spans="1:6" ht="32.25" customHeight="1" x14ac:dyDescent="0.25">
      <c r="A41" s="315" t="s">
        <v>165</v>
      </c>
      <c r="B41">
        <v>1</v>
      </c>
      <c r="D41" s="1"/>
    </row>
    <row r="42" spans="1:6" x14ac:dyDescent="0.25">
      <c r="A42" t="s">
        <v>166</v>
      </c>
      <c r="B42">
        <v>0</v>
      </c>
      <c r="D42" s="1"/>
    </row>
    <row r="43" spans="1:6" ht="15.75" thickBot="1" x14ac:dyDescent="0.3">
      <c r="D43" s="1"/>
    </row>
    <row r="44" spans="1:6" ht="15" customHeight="1" thickBot="1" x14ac:dyDescent="0.3">
      <c r="A44" s="178" t="s">
        <v>167</v>
      </c>
      <c r="D44" s="1"/>
      <c r="F44" s="144"/>
    </row>
    <row r="45" spans="1:6" ht="15" customHeight="1" thickBot="1" x14ac:dyDescent="0.3">
      <c r="A45" s="151" t="s">
        <v>168</v>
      </c>
      <c r="C45" s="294"/>
      <c r="D45" s="167" t="s">
        <v>145</v>
      </c>
    </row>
    <row r="46" spans="1:6" ht="30" x14ac:dyDescent="0.25">
      <c r="A46" t="s">
        <v>169</v>
      </c>
      <c r="B46">
        <v>1</v>
      </c>
      <c r="D46" s="1" t="s">
        <v>170</v>
      </c>
      <c r="F46" s="1"/>
    </row>
    <row r="47" spans="1:6" ht="15.75" thickBot="1" x14ac:dyDescent="0.3">
      <c r="A47" t="s">
        <v>166</v>
      </c>
      <c r="B47">
        <v>0</v>
      </c>
      <c r="D47" s="1"/>
    </row>
    <row r="48" spans="1:6" ht="15.75" thickBot="1" x14ac:dyDescent="0.3">
      <c r="A48" s="5" t="s">
        <v>171</v>
      </c>
      <c r="C48" s="294"/>
      <c r="D48" s="167" t="s">
        <v>172</v>
      </c>
      <c r="F48" s="1"/>
    </row>
    <row r="49" spans="1:6" ht="30" x14ac:dyDescent="0.25">
      <c r="A49" t="s">
        <v>173</v>
      </c>
      <c r="B49">
        <v>2</v>
      </c>
      <c r="D49" s="1" t="s">
        <v>174</v>
      </c>
      <c r="F49" s="1"/>
    </row>
    <row r="50" spans="1:6" x14ac:dyDescent="0.25">
      <c r="A50" t="s">
        <v>175</v>
      </c>
      <c r="B50">
        <v>0</v>
      </c>
      <c r="D50" t="s">
        <v>176</v>
      </c>
    </row>
    <row r="52" spans="1:6" ht="15.75" thickBot="1" x14ac:dyDescent="0.3"/>
    <row r="53" spans="1:6" ht="15.75" thickBot="1" x14ac:dyDescent="0.3">
      <c r="A53" t="s">
        <v>177</v>
      </c>
      <c r="C53" s="304"/>
    </row>
    <row r="54" spans="1:6" ht="15.75" thickBot="1" x14ac:dyDescent="0.3">
      <c r="A54" t="s">
        <v>178</v>
      </c>
      <c r="C54" s="304"/>
    </row>
    <row r="55" spans="1:6" ht="15.75" thickBot="1" x14ac:dyDescent="0.3">
      <c r="A55" s="145" t="s">
        <v>179</v>
      </c>
      <c r="B55" s="145"/>
      <c r="C55" s="294"/>
    </row>
  </sheetData>
  <mergeCells count="2">
    <mergeCell ref="B1:C1"/>
    <mergeCell ref="B4:C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I63"/>
  <sheetViews>
    <sheetView topLeftCell="B1" zoomScaleNormal="100" workbookViewId="0">
      <pane ySplit="2" topLeftCell="A3" activePane="bottomLeft" state="frozen"/>
      <selection activeCell="G47" sqref="G47"/>
      <selection pane="bottomLeft" activeCell="H7" sqref="H7"/>
    </sheetView>
  </sheetViews>
  <sheetFormatPr defaultRowHeight="15" x14ac:dyDescent="0.25"/>
  <cols>
    <col min="1" max="1" width="36" customWidth="1"/>
    <col min="2" max="2" width="37.28515625" customWidth="1"/>
    <col min="3" max="3" width="6.85546875" customWidth="1"/>
    <col min="4" max="4" width="7.42578125" style="300" customWidth="1"/>
    <col min="5" max="5" width="40" customWidth="1"/>
    <col min="6" max="6" width="15.5703125" customWidth="1"/>
    <col min="7" max="7" width="11.85546875" customWidth="1"/>
    <col min="8" max="8" width="11.28515625" style="300" customWidth="1"/>
    <col min="9" max="9" width="46" style="1" customWidth="1"/>
  </cols>
  <sheetData>
    <row r="1" spans="1:9" ht="21" customHeight="1" thickTop="1" thickBot="1" x14ac:dyDescent="0.3">
      <c r="A1" s="405" t="s">
        <v>180</v>
      </c>
      <c r="B1" s="406"/>
      <c r="C1" s="406"/>
      <c r="D1" s="406"/>
      <c r="E1" s="407"/>
      <c r="F1" s="8" t="s">
        <v>181</v>
      </c>
      <c r="G1" s="399">
        <f>SUM(D4,D18,D27,D33)/SUM(C4,C18,C27,C33)*100/20</f>
        <v>0</v>
      </c>
      <c r="H1" s="379" t="s">
        <v>182</v>
      </c>
      <c r="I1" s="9"/>
    </row>
    <row r="2" spans="1:9" ht="20.25" thickTop="1" thickBot="1" x14ac:dyDescent="0.3">
      <c r="A2" s="10" t="s">
        <v>183</v>
      </c>
      <c r="B2" s="10" t="s">
        <v>184</v>
      </c>
      <c r="C2" s="11" t="s">
        <v>185</v>
      </c>
      <c r="D2" s="351" t="s">
        <v>186</v>
      </c>
      <c r="E2" s="11" t="s">
        <v>187</v>
      </c>
      <c r="F2" s="12" t="s">
        <v>188</v>
      </c>
      <c r="G2" s="153">
        <f>SUM(D42,D49,D56)/SUM(C42,C56)*10</f>
        <v>0</v>
      </c>
      <c r="H2" s="295">
        <f>SUM(G1:G2)</f>
        <v>0</v>
      </c>
      <c r="I2" s="9"/>
    </row>
    <row r="3" spans="1:9" ht="15.75" thickBot="1" x14ac:dyDescent="0.3">
      <c r="A3" s="408" t="s">
        <v>189</v>
      </c>
      <c r="B3" s="409"/>
      <c r="C3" s="409"/>
      <c r="D3" s="409"/>
      <c r="E3" s="410"/>
      <c r="F3" s="1"/>
    </row>
    <row r="4" spans="1:9" ht="15.75" thickBot="1" x14ac:dyDescent="0.3">
      <c r="A4" s="13" t="s">
        <v>190</v>
      </c>
      <c r="B4" s="14"/>
      <c r="C4" s="15">
        <v>10</v>
      </c>
      <c r="D4" s="352"/>
      <c r="E4" s="16"/>
      <c r="F4" s="1"/>
      <c r="I4" s="152"/>
    </row>
    <row r="5" spans="1:9" ht="15.75" thickBot="1" x14ac:dyDescent="0.3">
      <c r="A5" s="17" t="s">
        <v>191</v>
      </c>
      <c r="B5" s="18"/>
      <c r="C5" s="19">
        <v>5</v>
      </c>
      <c r="D5" s="353"/>
      <c r="E5" s="20"/>
      <c r="F5" s="1"/>
    </row>
    <row r="6" spans="1:9" ht="23.25" x14ac:dyDescent="0.25">
      <c r="A6" s="84"/>
      <c r="B6" s="21" t="s">
        <v>192</v>
      </c>
      <c r="C6" s="22">
        <v>3</v>
      </c>
      <c r="D6" s="354"/>
      <c r="E6" s="24" t="s">
        <v>193</v>
      </c>
      <c r="F6" s="122" t="s">
        <v>194</v>
      </c>
    </row>
    <row r="7" spans="1:9" ht="25.5" customHeight="1" x14ac:dyDescent="0.25">
      <c r="A7" s="27"/>
      <c r="B7" s="28" t="s">
        <v>195</v>
      </c>
      <c r="C7" s="25">
        <v>3</v>
      </c>
      <c r="D7" s="355"/>
      <c r="E7" s="29" t="s">
        <v>196</v>
      </c>
      <c r="F7" s="1"/>
      <c r="I7" s="95"/>
    </row>
    <row r="8" spans="1:9" ht="48.75" x14ac:dyDescent="0.25">
      <c r="A8" s="27"/>
      <c r="B8" s="31" t="s">
        <v>197</v>
      </c>
      <c r="C8" s="32">
        <v>2</v>
      </c>
      <c r="D8" s="356"/>
      <c r="E8" s="33" t="s">
        <v>198</v>
      </c>
      <c r="F8" s="1"/>
      <c r="H8" s="380"/>
      <c r="I8" s="254"/>
    </row>
    <row r="9" spans="1:9" ht="16.5" thickTop="1" thickBot="1" x14ac:dyDescent="0.3">
      <c r="A9" s="34"/>
      <c r="B9" s="21"/>
      <c r="C9" s="35">
        <f>SUM(C6:C8)</f>
        <v>8</v>
      </c>
      <c r="D9" s="357"/>
      <c r="E9" s="36"/>
      <c r="F9" s="1"/>
      <c r="I9" s="254"/>
    </row>
    <row r="10" spans="1:9" ht="16.5" thickTop="1" thickBot="1" x14ac:dyDescent="0.3">
      <c r="A10" s="37" t="s">
        <v>199</v>
      </c>
      <c r="B10" s="134"/>
      <c r="C10" s="38">
        <v>5</v>
      </c>
      <c r="D10" s="358"/>
      <c r="E10" s="33"/>
      <c r="F10" s="1"/>
    </row>
    <row r="11" spans="1:9" ht="36.75" x14ac:dyDescent="0.25">
      <c r="A11" s="411" t="s">
        <v>200</v>
      </c>
      <c r="B11" s="133" t="s">
        <v>201</v>
      </c>
      <c r="C11" s="39">
        <v>4</v>
      </c>
      <c r="D11" s="354"/>
      <c r="E11" s="36" t="s">
        <v>202</v>
      </c>
      <c r="F11" s="1"/>
      <c r="I11"/>
    </row>
    <row r="12" spans="1:9" ht="45.75" x14ac:dyDescent="0.25">
      <c r="A12" s="411"/>
      <c r="B12" s="31" t="s">
        <v>203</v>
      </c>
      <c r="C12" s="40">
        <v>1</v>
      </c>
      <c r="D12" s="355"/>
      <c r="E12" s="29" t="s">
        <v>204</v>
      </c>
      <c r="F12" s="122" t="s">
        <v>205</v>
      </c>
    </row>
    <row r="13" spans="1:9" ht="36.75" x14ac:dyDescent="0.25">
      <c r="A13" s="411"/>
      <c r="B13" s="31" t="s">
        <v>206</v>
      </c>
      <c r="C13" s="40">
        <v>2</v>
      </c>
      <c r="D13" s="355"/>
      <c r="E13" s="29" t="s">
        <v>207</v>
      </c>
      <c r="F13" s="1"/>
    </row>
    <row r="14" spans="1:9" ht="24.75" x14ac:dyDescent="0.25">
      <c r="A14" s="411"/>
      <c r="B14" s="31" t="s">
        <v>208</v>
      </c>
      <c r="C14" s="40">
        <v>2</v>
      </c>
      <c r="D14" s="355"/>
      <c r="E14" s="29" t="s">
        <v>209</v>
      </c>
      <c r="F14" s="1"/>
    </row>
    <row r="15" spans="1:9" ht="48.75" x14ac:dyDescent="0.25">
      <c r="A15" s="411"/>
      <c r="B15" s="31" t="s">
        <v>210</v>
      </c>
      <c r="C15" s="40">
        <v>2</v>
      </c>
      <c r="D15" s="355"/>
      <c r="E15" s="29" t="s">
        <v>211</v>
      </c>
      <c r="F15" s="1"/>
    </row>
    <row r="16" spans="1:9" x14ac:dyDescent="0.25">
      <c r="A16" s="411"/>
      <c r="B16" s="31" t="s">
        <v>212</v>
      </c>
      <c r="C16" s="41">
        <v>1</v>
      </c>
      <c r="D16" s="356"/>
      <c r="E16" s="33"/>
      <c r="F16" s="1"/>
    </row>
    <row r="17" spans="1:9" x14ac:dyDescent="0.25">
      <c r="A17" s="411"/>
      <c r="B17" s="30"/>
      <c r="C17" s="35">
        <f>SUM(C11:C16)</f>
        <v>12</v>
      </c>
      <c r="D17" s="357"/>
      <c r="E17" s="33"/>
      <c r="F17" s="1"/>
    </row>
    <row r="18" spans="1:9" x14ac:dyDescent="0.25">
      <c r="A18" s="13" t="s">
        <v>213</v>
      </c>
      <c r="B18" s="54"/>
      <c r="C18" s="42">
        <v>10</v>
      </c>
      <c r="D18" s="359"/>
      <c r="E18" s="55"/>
      <c r="F18" s="1"/>
      <c r="I18" s="152"/>
    </row>
    <row r="19" spans="1:9" ht="24.75" x14ac:dyDescent="0.25">
      <c r="A19" s="43"/>
      <c r="B19" s="135" t="s">
        <v>214</v>
      </c>
      <c r="C19" s="44">
        <v>2</v>
      </c>
      <c r="D19" s="360"/>
      <c r="E19" s="136" t="s">
        <v>215</v>
      </c>
      <c r="F19" s="1"/>
    </row>
    <row r="20" spans="1:9" ht="36.75" x14ac:dyDescent="0.25">
      <c r="A20" s="47"/>
      <c r="B20" s="48" t="s">
        <v>216</v>
      </c>
      <c r="C20" s="44">
        <v>2</v>
      </c>
      <c r="D20" s="360"/>
      <c r="E20" s="45" t="s">
        <v>217</v>
      </c>
      <c r="F20" s="1"/>
    </row>
    <row r="21" spans="1:9" x14ac:dyDescent="0.25">
      <c r="A21" s="47"/>
      <c r="B21" s="50" t="s">
        <v>218</v>
      </c>
      <c r="C21" s="44">
        <v>2</v>
      </c>
      <c r="D21" s="360"/>
      <c r="E21" s="45" t="s">
        <v>219</v>
      </c>
      <c r="F21" s="1"/>
    </row>
    <row r="22" spans="1:9" x14ac:dyDescent="0.25">
      <c r="A22" s="47"/>
      <c r="B22" s="50" t="s">
        <v>220</v>
      </c>
      <c r="C22" s="44">
        <v>1</v>
      </c>
      <c r="D22" s="360"/>
      <c r="E22" s="45" t="s">
        <v>221</v>
      </c>
      <c r="F22" s="1"/>
    </row>
    <row r="23" spans="1:9" x14ac:dyDescent="0.25">
      <c r="A23" s="43"/>
      <c r="B23" s="46" t="s">
        <v>222</v>
      </c>
      <c r="C23" s="44">
        <v>1</v>
      </c>
      <c r="D23" s="360"/>
      <c r="E23" s="45" t="s">
        <v>223</v>
      </c>
      <c r="F23" s="1"/>
    </row>
    <row r="24" spans="1:9" x14ac:dyDescent="0.25">
      <c r="A24" s="43"/>
      <c r="B24" s="46" t="s">
        <v>224</v>
      </c>
      <c r="C24" s="44">
        <v>1</v>
      </c>
      <c r="D24" s="360"/>
      <c r="E24" s="45" t="s">
        <v>225</v>
      </c>
      <c r="F24" s="1"/>
    </row>
    <row r="25" spans="1:9" x14ac:dyDescent="0.25">
      <c r="A25" s="49"/>
      <c r="B25" s="50" t="s">
        <v>226</v>
      </c>
      <c r="C25" s="44">
        <v>1</v>
      </c>
      <c r="D25" s="360"/>
      <c r="E25" s="154" t="s">
        <v>227</v>
      </c>
      <c r="F25" s="1"/>
    </row>
    <row r="26" spans="1:9" ht="16.5" thickTop="1" thickBot="1" x14ac:dyDescent="0.3">
      <c r="A26" s="49"/>
      <c r="B26" s="51"/>
      <c r="C26" s="52">
        <f>SUM(C19:C25)</f>
        <v>10</v>
      </c>
      <c r="D26" s="361"/>
      <c r="E26" s="53"/>
      <c r="F26" s="1"/>
    </row>
    <row r="27" spans="1:9" ht="31.5" thickTop="1" thickBot="1" x14ac:dyDescent="0.3">
      <c r="A27" s="13" t="s">
        <v>228</v>
      </c>
      <c r="B27" s="54"/>
      <c r="C27" s="42">
        <v>10</v>
      </c>
      <c r="D27" s="359"/>
      <c r="E27" s="155" t="s">
        <v>229</v>
      </c>
      <c r="F27" s="1"/>
      <c r="I27" s="152"/>
    </row>
    <row r="28" spans="1:9" ht="36.75" x14ac:dyDescent="0.25">
      <c r="A28" s="37"/>
      <c r="B28" s="56" t="s">
        <v>230</v>
      </c>
      <c r="C28" s="25">
        <v>6</v>
      </c>
      <c r="D28" s="355"/>
      <c r="E28" s="156" t="s">
        <v>231</v>
      </c>
      <c r="F28" s="1"/>
    </row>
    <row r="29" spans="1:9" x14ac:dyDescent="0.25">
      <c r="A29" s="37"/>
      <c r="B29" s="57" t="s">
        <v>232</v>
      </c>
      <c r="C29" s="25">
        <v>2</v>
      </c>
      <c r="D29" s="355"/>
      <c r="E29" s="157" t="s">
        <v>233</v>
      </c>
      <c r="F29" s="1"/>
    </row>
    <row r="30" spans="1:9" x14ac:dyDescent="0.25">
      <c r="A30" s="37"/>
      <c r="B30" s="56" t="s">
        <v>234</v>
      </c>
      <c r="C30" s="23">
        <v>1</v>
      </c>
      <c r="D30" s="354"/>
      <c r="E30" s="24" t="s">
        <v>235</v>
      </c>
      <c r="F30" s="1"/>
    </row>
    <row r="31" spans="1:9" ht="24.75" x14ac:dyDescent="0.25">
      <c r="A31" s="27"/>
      <c r="B31" s="57" t="s">
        <v>236</v>
      </c>
      <c r="C31" s="25">
        <v>1</v>
      </c>
      <c r="D31" s="355"/>
      <c r="E31" s="26" t="s">
        <v>237</v>
      </c>
      <c r="F31" s="1"/>
    </row>
    <row r="32" spans="1:9" ht="16.5" thickTop="1" thickBot="1" x14ac:dyDescent="0.3">
      <c r="A32" s="27"/>
      <c r="B32" s="30"/>
      <c r="C32" s="35">
        <f>SUM(C28:C31)</f>
        <v>10</v>
      </c>
      <c r="D32" s="357"/>
      <c r="E32" s="88"/>
      <c r="F32" s="1"/>
    </row>
    <row r="33" spans="1:9" ht="16.5" thickTop="1" thickBot="1" x14ac:dyDescent="0.3">
      <c r="A33" s="92" t="s">
        <v>238</v>
      </c>
      <c r="B33" s="93"/>
      <c r="C33" s="96">
        <v>10</v>
      </c>
      <c r="D33" s="362"/>
      <c r="E33" s="94" t="s">
        <v>239</v>
      </c>
      <c r="F33" s="89"/>
      <c r="G33" s="90"/>
      <c r="H33" s="381"/>
      <c r="I33" s="152"/>
    </row>
    <row r="34" spans="1:9" x14ac:dyDescent="0.25">
      <c r="A34" s="412" t="s">
        <v>240</v>
      </c>
      <c r="B34" s="110" t="s">
        <v>241</v>
      </c>
      <c r="C34" s="124">
        <v>1</v>
      </c>
      <c r="D34" s="363"/>
      <c r="E34" s="111" t="s">
        <v>242</v>
      </c>
      <c r="F34" s="1"/>
    </row>
    <row r="35" spans="1:9" ht="24.75" x14ac:dyDescent="0.25">
      <c r="A35" s="412"/>
      <c r="B35" s="112" t="s">
        <v>243</v>
      </c>
      <c r="C35" s="125">
        <v>2</v>
      </c>
      <c r="D35" s="364"/>
      <c r="E35" s="113" t="s">
        <v>244</v>
      </c>
      <c r="F35" s="1"/>
    </row>
    <row r="36" spans="1:9" ht="24.75" x14ac:dyDescent="0.25">
      <c r="A36" s="412"/>
      <c r="B36" s="114" t="s">
        <v>245</v>
      </c>
      <c r="C36" s="123">
        <v>2</v>
      </c>
      <c r="D36" s="365"/>
      <c r="E36" s="113" t="s">
        <v>246</v>
      </c>
      <c r="F36" s="1"/>
    </row>
    <row r="37" spans="1:9" ht="24.75" x14ac:dyDescent="0.25">
      <c r="A37" s="412"/>
      <c r="B37" s="114" t="s">
        <v>247</v>
      </c>
      <c r="C37" s="123">
        <v>2</v>
      </c>
      <c r="D37" s="365"/>
      <c r="E37" s="113" t="s">
        <v>248</v>
      </c>
      <c r="F37" s="1"/>
    </row>
    <row r="38" spans="1:9" ht="24.75" x14ac:dyDescent="0.25">
      <c r="A38" s="412"/>
      <c r="B38" s="115" t="s">
        <v>249</v>
      </c>
      <c r="C38" s="126">
        <v>2</v>
      </c>
      <c r="D38" s="366"/>
      <c r="E38" s="116" t="s">
        <v>250</v>
      </c>
      <c r="F38" s="1"/>
    </row>
    <row r="39" spans="1:9" x14ac:dyDescent="0.25">
      <c r="A39" s="412"/>
      <c r="B39" s="115" t="s">
        <v>251</v>
      </c>
      <c r="C39" s="127">
        <v>4</v>
      </c>
      <c r="D39" s="367"/>
      <c r="E39" s="117" t="s">
        <v>252</v>
      </c>
      <c r="F39" s="1"/>
    </row>
    <row r="40" spans="1:9" ht="16.5" thickTop="1" thickBot="1" x14ac:dyDescent="0.3">
      <c r="A40" s="412"/>
      <c r="B40" s="91"/>
      <c r="C40" s="129">
        <f>SUM(C34:C39)</f>
        <v>13</v>
      </c>
      <c r="D40" s="368"/>
      <c r="E40" s="130"/>
      <c r="F40" s="1"/>
    </row>
    <row r="41" spans="1:9" ht="19.899999999999999" customHeight="1" thickBot="1" x14ac:dyDescent="0.3">
      <c r="A41" s="413" t="s">
        <v>253</v>
      </c>
      <c r="B41" s="414"/>
      <c r="C41" s="414"/>
      <c r="D41" s="414"/>
      <c r="E41" s="415"/>
      <c r="F41" s="1"/>
    </row>
    <row r="42" spans="1:9" ht="30.75" thickBot="1" x14ac:dyDescent="0.3">
      <c r="A42" s="58" t="s">
        <v>254</v>
      </c>
      <c r="B42" s="59"/>
      <c r="C42" s="97">
        <v>10</v>
      </c>
      <c r="D42" s="369"/>
      <c r="E42" s="60"/>
      <c r="F42" s="1"/>
      <c r="I42" s="176"/>
    </row>
    <row r="43" spans="1:9" ht="36.75" x14ac:dyDescent="0.25">
      <c r="A43" s="61"/>
      <c r="B43" s="62" t="s">
        <v>255</v>
      </c>
      <c r="C43" s="63">
        <v>8</v>
      </c>
      <c r="D43" s="370"/>
      <c r="E43" s="64" t="s">
        <v>256</v>
      </c>
      <c r="F43" s="1"/>
    </row>
    <row r="44" spans="1:9" ht="36.75" x14ac:dyDescent="0.25">
      <c r="A44" s="65" t="s">
        <v>257</v>
      </c>
      <c r="B44" s="62" t="s">
        <v>258</v>
      </c>
      <c r="C44" s="63">
        <v>4</v>
      </c>
      <c r="D44" s="370"/>
      <c r="E44" s="64" t="s">
        <v>259</v>
      </c>
      <c r="F44" s="66" t="s">
        <v>260</v>
      </c>
    </row>
    <row r="45" spans="1:9" ht="24.75" x14ac:dyDescent="0.25">
      <c r="A45" s="61"/>
      <c r="B45" s="62" t="s">
        <v>261</v>
      </c>
      <c r="C45" s="63">
        <v>2</v>
      </c>
      <c r="D45" s="370"/>
      <c r="E45" s="67" t="s">
        <v>262</v>
      </c>
      <c r="F45" s="1"/>
    </row>
    <row r="46" spans="1:9" ht="48" x14ac:dyDescent="0.25">
      <c r="A46" s="68" t="s">
        <v>263</v>
      </c>
      <c r="B46" s="62" t="s">
        <v>264</v>
      </c>
      <c r="C46" s="63">
        <v>4</v>
      </c>
      <c r="D46" s="370"/>
      <c r="E46" s="69" t="s">
        <v>265</v>
      </c>
      <c r="F46" s="66" t="s">
        <v>266</v>
      </c>
    </row>
    <row r="47" spans="1:9" ht="48" x14ac:dyDescent="0.25">
      <c r="A47" s="70" t="s">
        <v>267</v>
      </c>
      <c r="B47" s="71" t="s">
        <v>268</v>
      </c>
      <c r="C47" s="72">
        <v>2</v>
      </c>
      <c r="D47" s="371"/>
      <c r="E47" s="73" t="s">
        <v>269</v>
      </c>
    </row>
    <row r="48" spans="1:9" ht="16.5" thickTop="1" thickBot="1" x14ac:dyDescent="0.3">
      <c r="A48" s="74"/>
      <c r="B48" s="75"/>
      <c r="C48" s="76">
        <f>SUM(C43:C47)</f>
        <v>20</v>
      </c>
      <c r="D48" s="372"/>
      <c r="E48" s="69"/>
      <c r="F48" s="1"/>
      <c r="I48" s="85"/>
    </row>
    <row r="49" spans="1:9" ht="16.5" thickTop="1" thickBot="1" x14ac:dyDescent="0.3">
      <c r="A49" s="77" t="s">
        <v>270</v>
      </c>
      <c r="B49" s="78"/>
      <c r="C49" s="98">
        <f>C42</f>
        <v>10</v>
      </c>
      <c r="D49" s="373"/>
      <c r="E49" s="79"/>
      <c r="I49" s="152"/>
    </row>
    <row r="50" spans="1:9" ht="36.75" x14ac:dyDescent="0.25">
      <c r="A50" s="61"/>
      <c r="B50" s="62" t="s">
        <v>255</v>
      </c>
      <c r="C50" s="63">
        <v>10</v>
      </c>
      <c r="D50" s="370"/>
      <c r="E50" s="64" t="s">
        <v>271</v>
      </c>
      <c r="F50" s="1"/>
      <c r="I50" s="254"/>
    </row>
    <row r="51" spans="1:9" ht="36.75" x14ac:dyDescent="0.25">
      <c r="A51" s="65" t="s">
        <v>257</v>
      </c>
      <c r="B51" s="62" t="s">
        <v>272</v>
      </c>
      <c r="C51" s="63">
        <v>4</v>
      </c>
      <c r="D51" s="370"/>
      <c r="E51" s="64" t="s">
        <v>259</v>
      </c>
      <c r="F51" s="121" t="s">
        <v>273</v>
      </c>
    </row>
    <row r="52" spans="1:9" ht="24.75" x14ac:dyDescent="0.25">
      <c r="A52" s="61"/>
      <c r="B52" s="62" t="s">
        <v>261</v>
      </c>
      <c r="C52" s="63">
        <v>2</v>
      </c>
      <c r="D52" s="370"/>
      <c r="E52" s="67" t="s">
        <v>262</v>
      </c>
      <c r="F52" s="1"/>
    </row>
    <row r="53" spans="1:9" ht="36.75" x14ac:dyDescent="0.25">
      <c r="A53" s="68" t="s">
        <v>274</v>
      </c>
      <c r="B53" s="62" t="s">
        <v>264</v>
      </c>
      <c r="C53" s="63">
        <v>2</v>
      </c>
      <c r="D53" s="370"/>
      <c r="E53" s="69" t="s">
        <v>275</v>
      </c>
      <c r="F53" s="121" t="s">
        <v>266</v>
      </c>
    </row>
    <row r="54" spans="1:9" ht="60" x14ac:dyDescent="0.25">
      <c r="A54" s="70" t="s">
        <v>276</v>
      </c>
      <c r="B54" s="71" t="s">
        <v>268</v>
      </c>
      <c r="C54" s="72">
        <v>2</v>
      </c>
      <c r="D54" s="371"/>
      <c r="E54" s="73" t="s">
        <v>269</v>
      </c>
    </row>
    <row r="55" spans="1:9" ht="16.5" thickTop="1" thickBot="1" x14ac:dyDescent="0.3">
      <c r="A55" s="80"/>
      <c r="B55" s="81"/>
      <c r="C55" s="82">
        <f>SUM(C50:C54)</f>
        <v>20</v>
      </c>
      <c r="D55" s="374"/>
      <c r="E55" s="83"/>
    </row>
    <row r="56" spans="1:9" ht="17.45" customHeight="1" thickTop="1" thickBot="1" x14ac:dyDescent="0.3">
      <c r="A56" s="99" t="s">
        <v>277</v>
      </c>
      <c r="B56" s="93"/>
      <c r="C56" s="96">
        <v>5</v>
      </c>
      <c r="D56" s="362"/>
      <c r="E56" s="94"/>
      <c r="F56" s="131"/>
    </row>
    <row r="57" spans="1:9" s="2" customFormat="1" x14ac:dyDescent="0.25">
      <c r="A57" s="91"/>
      <c r="B57" s="102" t="s">
        <v>278</v>
      </c>
      <c r="C57" s="103">
        <v>1</v>
      </c>
      <c r="D57" s="375"/>
      <c r="E57" s="138"/>
      <c r="F57" s="128"/>
      <c r="G57" s="128"/>
      <c r="H57" s="382"/>
      <c r="I57" s="152"/>
    </row>
    <row r="58" spans="1:9" s="2" customFormat="1" ht="72.75" x14ac:dyDescent="0.25">
      <c r="A58" s="91"/>
      <c r="B58" s="102" t="s">
        <v>279</v>
      </c>
      <c r="C58" s="118">
        <v>3</v>
      </c>
      <c r="D58" s="376"/>
      <c r="E58" s="132" t="s">
        <v>280</v>
      </c>
      <c r="F58" s="138" t="s">
        <v>281</v>
      </c>
      <c r="G58" s="128"/>
      <c r="H58" s="382"/>
      <c r="I58" s="128"/>
    </row>
    <row r="59" spans="1:9" s="2" customFormat="1" ht="24.75" x14ac:dyDescent="0.25">
      <c r="A59" s="101" t="s">
        <v>282</v>
      </c>
      <c r="B59" s="104" t="s">
        <v>283</v>
      </c>
      <c r="C59" s="105">
        <v>1</v>
      </c>
      <c r="D59" s="376"/>
      <c r="E59" s="106" t="s">
        <v>284</v>
      </c>
      <c r="F59" s="128"/>
      <c r="G59" s="128"/>
      <c r="H59" s="382"/>
      <c r="I59" s="128"/>
    </row>
    <row r="60" spans="1:9" s="2" customFormat="1" ht="24.75" x14ac:dyDescent="0.25">
      <c r="A60" s="101" t="s">
        <v>285</v>
      </c>
      <c r="B60" s="104" t="s">
        <v>286</v>
      </c>
      <c r="C60" s="109">
        <v>1</v>
      </c>
      <c r="D60" s="376"/>
      <c r="E60" s="106" t="s">
        <v>287</v>
      </c>
      <c r="F60" s="128"/>
      <c r="G60" s="128"/>
      <c r="H60" s="382"/>
      <c r="I60" s="128"/>
    </row>
    <row r="61" spans="1:9" s="2" customFormat="1" ht="24.75" x14ac:dyDescent="0.25">
      <c r="A61" s="101" t="s">
        <v>285</v>
      </c>
      <c r="B61" s="104" t="s">
        <v>288</v>
      </c>
      <c r="C61" s="119">
        <v>1</v>
      </c>
      <c r="D61" s="376"/>
      <c r="E61" s="106" t="s">
        <v>289</v>
      </c>
      <c r="F61" s="128"/>
      <c r="G61" s="128"/>
      <c r="H61" s="382"/>
      <c r="I61" s="128"/>
    </row>
    <row r="62" spans="1:9" s="2" customFormat="1" ht="16.5" thickTop="1" thickBot="1" x14ac:dyDescent="0.3">
      <c r="A62" s="100"/>
      <c r="B62" s="107"/>
      <c r="C62" s="120">
        <f>SUM(C57:C61)</f>
        <v>7</v>
      </c>
      <c r="D62" s="377"/>
      <c r="E62" s="108"/>
      <c r="F62" s="128"/>
      <c r="G62" s="128"/>
      <c r="H62" s="382"/>
      <c r="I62" s="128"/>
    </row>
    <row r="63" spans="1:9" s="2" customFormat="1" x14ac:dyDescent="0.25">
      <c r="A63" s="86"/>
      <c r="B63" s="86"/>
      <c r="C63" s="87"/>
      <c r="D63" s="378"/>
      <c r="E63" s="86"/>
      <c r="F63"/>
      <c r="G63" s="128"/>
      <c r="H63" s="382"/>
      <c r="I63" s="128"/>
    </row>
  </sheetData>
  <mergeCells count="5">
    <mergeCell ref="A1:E1"/>
    <mergeCell ref="A3:E3"/>
    <mergeCell ref="A11:A17"/>
    <mergeCell ref="A34:A40"/>
    <mergeCell ref="A41:E41"/>
  </mergeCells>
  <dataValidations count="7">
    <dataValidation type="whole" allowBlank="1" showErrorMessage="1" errorTitle="Verkeerde ingave" sqref="D6:D8">
      <formula1>0</formula1>
      <formula2>C6</formula2>
    </dataValidation>
    <dataValidation type="whole" allowBlank="1" showInputMessage="1" showErrorMessage="1" sqref="D46 D53">
      <formula1>0</formula1>
      <formula2>C46</formula2>
    </dataValidation>
    <dataValidation type="decimal" errorStyle="warning" allowBlank="1" showErrorMessage="1" sqref="G2">
      <formula1>0</formula1>
      <formula2>C42</formula2>
    </dataValidation>
    <dataValidation type="decimal" allowBlank="1" showErrorMessage="1" sqref="D17:D18 D32:D40 D42 D48:D49 D55:D63 D24 D26:D27 D21">
      <formula1>0</formula1>
      <formula2>C17</formula2>
    </dataValidation>
    <dataValidation type="whole" allowBlank="1" showErrorMessage="1" sqref="D43:D45 D47 D50:D52 D54 D11:D16 D28:D31 D25 D19:D20 D22:D23">
      <formula1>0</formula1>
      <formula2>C11</formula2>
    </dataValidation>
    <dataValidation type="whole" allowBlank="1" showErrorMessage="1" errorTitle="Fout in studio" sqref="D10">
      <formula1>0</formula1>
      <formula2>C10</formula2>
    </dataValidation>
    <dataValidation type="whole" errorStyle="warning" allowBlank="1" showErrorMessage="1" errorTitle="Fout in zendinstallatie" sqref="D5">
      <formula1>0</formula1>
      <formula2>C5</formula2>
    </dataValidation>
  </dataValidations>
  <pageMargins left="0.25" right="0.25" top="0.75" bottom="0.75" header="0.3" footer="0.3"/>
  <pageSetup paperSize="9" scale="4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4"/>
  <sheetViews>
    <sheetView topLeftCell="B1" zoomScale="90" zoomScaleNormal="90" workbookViewId="0">
      <selection activeCell="H2" sqref="H2"/>
    </sheetView>
  </sheetViews>
  <sheetFormatPr defaultRowHeight="15" x14ac:dyDescent="0.25"/>
  <cols>
    <col min="1" max="1" width="55.7109375" style="1" customWidth="1"/>
    <col min="2" max="2" width="60.7109375" style="1" customWidth="1"/>
    <col min="4" max="4" width="9.140625" style="300"/>
  </cols>
  <sheetData>
    <row r="1" spans="1:6" ht="24.6" customHeight="1" x14ac:dyDescent="0.25">
      <c r="A1" s="192" t="s">
        <v>290</v>
      </c>
      <c r="B1" s="275"/>
      <c r="C1" s="274">
        <f>SUM(C2:C7)</f>
        <v>3</v>
      </c>
      <c r="D1" s="383"/>
      <c r="E1" s="315"/>
      <c r="F1" s="315"/>
    </row>
    <row r="2" spans="1:6" ht="90" x14ac:dyDescent="0.25">
      <c r="A2" s="278" t="s">
        <v>291</v>
      </c>
      <c r="B2" s="289" t="s">
        <v>292</v>
      </c>
      <c r="C2" s="288">
        <v>1</v>
      </c>
      <c r="D2" s="384"/>
      <c r="E2" s="315"/>
      <c r="F2" s="315"/>
    </row>
    <row r="3" spans="1:6" x14ac:dyDescent="0.25">
      <c r="A3" s="191" t="s">
        <v>293</v>
      </c>
      <c r="B3" s="276"/>
      <c r="C3" s="277"/>
      <c r="D3" s="385"/>
      <c r="E3" s="315"/>
      <c r="F3" s="315"/>
    </row>
    <row r="4" spans="1:6" ht="165" x14ac:dyDescent="0.25">
      <c r="A4" s="290" t="s">
        <v>294</v>
      </c>
      <c r="B4" s="289" t="s">
        <v>295</v>
      </c>
      <c r="C4" s="288">
        <v>1</v>
      </c>
      <c r="D4" s="384"/>
      <c r="E4" s="315"/>
      <c r="F4" s="315"/>
    </row>
    <row r="5" spans="1:6" ht="75" x14ac:dyDescent="0.25">
      <c r="A5" s="278" t="s">
        <v>296</v>
      </c>
      <c r="B5" s="289" t="s">
        <v>297</v>
      </c>
      <c r="C5" s="288">
        <v>0.5</v>
      </c>
      <c r="D5" s="384"/>
      <c r="E5" s="315"/>
      <c r="F5" s="315"/>
    </row>
    <row r="6" spans="1:6" ht="90" x14ac:dyDescent="0.25">
      <c r="A6" s="278" t="s">
        <v>298</v>
      </c>
      <c r="B6" s="289" t="s">
        <v>299</v>
      </c>
      <c r="C6" s="288">
        <v>0.5</v>
      </c>
      <c r="D6" s="384"/>
      <c r="E6" s="315"/>
      <c r="F6" s="315"/>
    </row>
    <row r="7" spans="1:6" x14ac:dyDescent="0.25">
      <c r="A7" s="191"/>
      <c r="B7" s="191"/>
      <c r="C7" s="277"/>
      <c r="D7" s="385"/>
      <c r="E7" s="315"/>
      <c r="F7" s="315"/>
    </row>
    <row r="8" spans="1:6" ht="24" customHeight="1" x14ac:dyDescent="0.25">
      <c r="A8" s="192" t="s">
        <v>300</v>
      </c>
      <c r="B8" s="275"/>
      <c r="C8" s="274">
        <f>SUM(C9:C12)</f>
        <v>3</v>
      </c>
      <c r="D8" s="383"/>
      <c r="E8" s="315"/>
      <c r="F8" s="315"/>
    </row>
    <row r="9" spans="1:6" ht="135" x14ac:dyDescent="0.25">
      <c r="A9" s="278" t="s">
        <v>301</v>
      </c>
      <c r="B9" s="289" t="s">
        <v>302</v>
      </c>
      <c r="C9" s="288">
        <v>1</v>
      </c>
      <c r="D9" s="384"/>
      <c r="E9" s="315"/>
      <c r="F9" s="315"/>
    </row>
    <row r="10" spans="1:6" ht="45" x14ac:dyDescent="0.25">
      <c r="A10" s="278" t="s">
        <v>303</v>
      </c>
      <c r="B10" s="289" t="s">
        <v>304</v>
      </c>
      <c r="C10" s="288">
        <v>0.5</v>
      </c>
      <c r="D10" s="384"/>
      <c r="E10" s="315"/>
      <c r="F10" s="315"/>
    </row>
    <row r="11" spans="1:6" ht="60" x14ac:dyDescent="0.25">
      <c r="A11" s="278" t="s">
        <v>305</v>
      </c>
      <c r="B11" s="289" t="s">
        <v>306</v>
      </c>
      <c r="C11" s="288">
        <v>1</v>
      </c>
      <c r="D11" s="384"/>
      <c r="E11" s="315"/>
      <c r="F11" s="315"/>
    </row>
    <row r="12" spans="1:6" ht="75" x14ac:dyDescent="0.25">
      <c r="A12" s="278" t="s">
        <v>307</v>
      </c>
      <c r="B12" s="289" t="s">
        <v>308</v>
      </c>
      <c r="C12" s="288">
        <v>0.5</v>
      </c>
      <c r="D12" s="384"/>
      <c r="E12" s="315"/>
      <c r="F12" s="315"/>
    </row>
    <row r="13" spans="1:6" x14ac:dyDescent="0.25">
      <c r="B13" s="190" t="s">
        <v>309</v>
      </c>
      <c r="C13" s="257">
        <f>(C1+C8)</f>
        <v>6</v>
      </c>
      <c r="D13" s="386"/>
    </row>
    <row r="14" spans="1:6" x14ac:dyDescent="0.25">
      <c r="B14" s="256" t="s">
        <v>310</v>
      </c>
      <c r="C14" s="255">
        <f>C13/2</f>
        <v>3</v>
      </c>
      <c r="D14" s="29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D24"/>
  <sheetViews>
    <sheetView topLeftCell="B1" workbookViewId="0">
      <selection activeCell="E1" sqref="E1:E1048576"/>
    </sheetView>
  </sheetViews>
  <sheetFormatPr defaultRowHeight="15" x14ac:dyDescent="0.25"/>
  <cols>
    <col min="1" max="1" width="47.5703125" style="1" customWidth="1"/>
    <col min="2" max="2" width="68.42578125" customWidth="1"/>
    <col min="4" max="4" width="9.140625" style="300"/>
  </cols>
  <sheetData>
    <row r="1" spans="1:4" ht="30.75" thickBot="1" x14ac:dyDescent="0.3">
      <c r="A1" s="192" t="s">
        <v>311</v>
      </c>
      <c r="B1" s="275"/>
      <c r="C1" s="274">
        <v>2</v>
      </c>
      <c r="D1" s="387"/>
    </row>
    <row r="2" spans="1:4" ht="45" x14ac:dyDescent="0.25">
      <c r="A2" s="291" t="s">
        <v>312</v>
      </c>
      <c r="B2" s="279" t="s">
        <v>313</v>
      </c>
      <c r="C2" s="273">
        <v>1</v>
      </c>
      <c r="D2" s="388"/>
    </row>
    <row r="3" spans="1:4" ht="45.75" thickBot="1" x14ac:dyDescent="0.3">
      <c r="A3" s="281" t="s">
        <v>314</v>
      </c>
      <c r="B3" s="280" t="s">
        <v>315</v>
      </c>
      <c r="C3" s="270">
        <v>1</v>
      </c>
      <c r="D3" s="388"/>
    </row>
    <row r="4" spans="1:4" ht="31.5" thickTop="1" thickBot="1" x14ac:dyDescent="0.3">
      <c r="A4" s="262" t="s">
        <v>316</v>
      </c>
      <c r="B4" s="271"/>
      <c r="C4" s="260">
        <v>2</v>
      </c>
      <c r="D4" s="389"/>
    </row>
    <row r="5" spans="1:4" ht="45" x14ac:dyDescent="0.25">
      <c r="A5" s="280" t="s">
        <v>317</v>
      </c>
      <c r="B5" s="280" t="s">
        <v>318</v>
      </c>
      <c r="C5" s="273">
        <v>1</v>
      </c>
      <c r="D5" s="388"/>
    </row>
    <row r="6" spans="1:4" ht="90.75" thickBot="1" x14ac:dyDescent="0.3">
      <c r="A6" s="281" t="s">
        <v>319</v>
      </c>
      <c r="B6" s="281" t="s">
        <v>320</v>
      </c>
      <c r="C6" s="272">
        <v>1</v>
      </c>
      <c r="D6" s="388"/>
    </row>
    <row r="7" spans="1:4" ht="31.5" thickTop="1" thickBot="1" x14ac:dyDescent="0.3">
      <c r="A7" s="262" t="s">
        <v>321</v>
      </c>
      <c r="B7" s="271"/>
      <c r="C7" s="260">
        <v>1.5</v>
      </c>
      <c r="D7" s="389"/>
    </row>
    <row r="8" spans="1:4" ht="60" x14ac:dyDescent="0.25">
      <c r="A8" s="280" t="s">
        <v>312</v>
      </c>
      <c r="B8" s="282" t="s">
        <v>322</v>
      </c>
      <c r="C8" s="268">
        <v>1</v>
      </c>
      <c r="D8" s="388"/>
    </row>
    <row r="9" spans="1:4" ht="75.75" thickBot="1" x14ac:dyDescent="0.3">
      <c r="A9" s="281" t="s">
        <v>323</v>
      </c>
      <c r="B9" s="283" t="s">
        <v>324</v>
      </c>
      <c r="C9" s="270">
        <v>0.5</v>
      </c>
      <c r="D9" s="388"/>
    </row>
    <row r="10" spans="1:4" ht="31.5" thickTop="1" thickBot="1" x14ac:dyDescent="0.3">
      <c r="A10" s="262" t="s">
        <v>325</v>
      </c>
      <c r="B10" s="261"/>
      <c r="C10" s="260">
        <v>3.5</v>
      </c>
      <c r="D10" s="389"/>
    </row>
    <row r="11" spans="1:4" ht="60" x14ac:dyDescent="0.25">
      <c r="A11" s="280" t="s">
        <v>312</v>
      </c>
      <c r="B11" s="282" t="s">
        <v>326</v>
      </c>
      <c r="C11" s="269">
        <v>2</v>
      </c>
      <c r="D11" s="388"/>
    </row>
    <row r="12" spans="1:4" ht="75" x14ac:dyDescent="0.25">
      <c r="A12" s="280" t="s">
        <v>327</v>
      </c>
      <c r="B12" s="266" t="s">
        <v>328</v>
      </c>
      <c r="C12" s="268">
        <v>0.5</v>
      </c>
      <c r="D12" s="388"/>
    </row>
    <row r="13" spans="1:4" ht="60" x14ac:dyDescent="0.25">
      <c r="A13" s="280" t="s">
        <v>329</v>
      </c>
      <c r="B13" s="266" t="s">
        <v>330</v>
      </c>
      <c r="C13" s="268">
        <v>0.5</v>
      </c>
      <c r="D13" s="388"/>
    </row>
    <row r="14" spans="1:4" ht="75.75" thickBot="1" x14ac:dyDescent="0.3">
      <c r="A14" s="281" t="s">
        <v>331</v>
      </c>
      <c r="B14" s="266" t="s">
        <v>332</v>
      </c>
      <c r="C14" s="267">
        <v>0.5</v>
      </c>
      <c r="D14" s="388"/>
    </row>
    <row r="15" spans="1:4" ht="31.5" thickTop="1" thickBot="1" x14ac:dyDescent="0.3">
      <c r="A15" s="262" t="s">
        <v>333</v>
      </c>
      <c r="B15" s="261"/>
      <c r="C15" s="260">
        <v>1</v>
      </c>
      <c r="D15" s="389"/>
    </row>
    <row r="16" spans="1:4" ht="180.75" thickBot="1" x14ac:dyDescent="0.3">
      <c r="A16" s="280" t="s">
        <v>334</v>
      </c>
      <c r="B16" s="284" t="s">
        <v>335</v>
      </c>
      <c r="C16" s="265">
        <v>1</v>
      </c>
      <c r="D16" s="390"/>
    </row>
    <row r="17" spans="1:4" ht="30.75" thickBot="1" x14ac:dyDescent="0.3">
      <c r="A17" s="262" t="s">
        <v>336</v>
      </c>
      <c r="B17" s="261"/>
      <c r="C17" s="260">
        <v>2</v>
      </c>
      <c r="D17" s="389"/>
    </row>
    <row r="18" spans="1:4" ht="90" x14ac:dyDescent="0.25">
      <c r="A18" s="280" t="s">
        <v>337</v>
      </c>
      <c r="B18" s="266" t="s">
        <v>338</v>
      </c>
      <c r="C18" s="264">
        <v>1</v>
      </c>
      <c r="D18" s="388"/>
    </row>
    <row r="19" spans="1:4" ht="60.75" thickBot="1" x14ac:dyDescent="0.3">
      <c r="A19" s="281" t="s">
        <v>339</v>
      </c>
      <c r="B19" s="285" t="s">
        <v>340</v>
      </c>
      <c r="C19" s="263">
        <v>1</v>
      </c>
      <c r="D19" s="388"/>
    </row>
    <row r="20" spans="1:4" ht="31.5" thickTop="1" thickBot="1" x14ac:dyDescent="0.3">
      <c r="A20" s="262" t="s">
        <v>341</v>
      </c>
      <c r="B20" s="261"/>
      <c r="C20" s="260">
        <v>2</v>
      </c>
      <c r="D20" s="389"/>
    </row>
    <row r="21" spans="1:4" ht="120" x14ac:dyDescent="0.25">
      <c r="A21" s="292" t="s">
        <v>342</v>
      </c>
      <c r="B21" s="286" t="s">
        <v>343</v>
      </c>
      <c r="C21" s="259">
        <v>1</v>
      </c>
      <c r="D21" s="388"/>
    </row>
    <row r="22" spans="1:4" ht="150.75" thickBot="1" x14ac:dyDescent="0.3">
      <c r="A22" s="287" t="s">
        <v>344</v>
      </c>
      <c r="B22" s="287" t="s">
        <v>345</v>
      </c>
      <c r="C22" s="258">
        <v>1</v>
      </c>
      <c r="D22" s="391"/>
    </row>
    <row r="23" spans="1:4" ht="16.5" thickTop="1" thickBot="1" x14ac:dyDescent="0.3">
      <c r="B23" s="190"/>
      <c r="C23" s="257">
        <f>C1+C4+C7+C10+C15+C17+C20</f>
        <v>14</v>
      </c>
      <c r="D23" s="392"/>
    </row>
    <row r="24" spans="1:4" ht="15.75" thickBot="1" x14ac:dyDescent="0.3">
      <c r="B24" s="256" t="s">
        <v>346</v>
      </c>
      <c r="C24" s="255">
        <f>C23/2</f>
        <v>7</v>
      </c>
      <c r="D24" s="296"/>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tabSelected="1" zoomScale="85" zoomScaleNormal="85" workbookViewId="0">
      <selection activeCell="B90" sqref="B90"/>
    </sheetView>
  </sheetViews>
  <sheetFormatPr defaultRowHeight="15" x14ac:dyDescent="0.25"/>
  <cols>
    <col min="1" max="1" width="27.42578125" customWidth="1"/>
    <col min="2" max="2" width="17.7109375" style="300" bestFit="1" customWidth="1"/>
    <col min="3" max="3" width="57.42578125" customWidth="1"/>
    <col min="4" max="4" width="69.140625" customWidth="1"/>
    <col min="5" max="5" width="34.28515625" customWidth="1"/>
    <col min="6" max="6" width="94.7109375" customWidth="1"/>
  </cols>
  <sheetData>
    <row r="1" spans="1:6" s="139" customFormat="1" ht="16.5" thickBot="1" x14ac:dyDescent="0.3">
      <c r="B1" s="418" t="s">
        <v>347</v>
      </c>
      <c r="C1" s="418"/>
      <c r="D1" s="418"/>
    </row>
    <row r="2" spans="1:6" ht="16.5" thickTop="1" thickBot="1" x14ac:dyDescent="0.3">
      <c r="A2" s="140" t="s">
        <v>348</v>
      </c>
      <c r="B2" s="298">
        <f>B5+B33+B74+B52+B23+B90</f>
        <v>0</v>
      </c>
      <c r="C2" s="4"/>
    </row>
    <row r="3" spans="1:6" s="139" customFormat="1" ht="16.5" thickTop="1" x14ac:dyDescent="0.25">
      <c r="A3" s="139" t="s">
        <v>349</v>
      </c>
      <c r="B3" s="299"/>
      <c r="C3" s="163"/>
    </row>
    <row r="4" spans="1:6" ht="15.75" thickBot="1" x14ac:dyDescent="0.3"/>
    <row r="5" spans="1:6" ht="15.75" thickBot="1" x14ac:dyDescent="0.3">
      <c r="A5" t="s">
        <v>350</v>
      </c>
      <c r="B5" s="297">
        <f>B12+B19</f>
        <v>0</v>
      </c>
      <c r="C5" s="4"/>
    </row>
    <row r="6" spans="1:6" ht="15.75" thickBot="1" x14ac:dyDescent="0.3">
      <c r="C6" s="5" t="s">
        <v>351</v>
      </c>
      <c r="D6" s="5" t="s">
        <v>352</v>
      </c>
    </row>
    <row r="7" spans="1:6" x14ac:dyDescent="0.25">
      <c r="A7" s="419" t="s">
        <v>353</v>
      </c>
      <c r="B7" s="301">
        <f>Generalistisch!C7</f>
        <v>0</v>
      </c>
      <c r="C7" s="164"/>
      <c r="D7" s="158" t="e">
        <f>Generalistisch!#REF!</f>
        <v>#REF!</v>
      </c>
      <c r="E7" t="s">
        <v>354</v>
      </c>
    </row>
    <row r="8" spans="1:6" ht="30" x14ac:dyDescent="0.25">
      <c r="A8" s="419"/>
      <c r="B8" s="302">
        <f>Generalistisch!C16</f>
        <v>0</v>
      </c>
      <c r="C8" s="150"/>
      <c r="D8" s="159" t="e">
        <f>Generalistisch!#REF!</f>
        <v>#REF!</v>
      </c>
      <c r="E8" s="1" t="s">
        <v>355</v>
      </c>
      <c r="F8" s="1"/>
    </row>
    <row r="9" spans="1:6" x14ac:dyDescent="0.25">
      <c r="A9" s="419"/>
      <c r="B9" s="302">
        <f>Generalistisch!C26</f>
        <v>0</v>
      </c>
      <c r="C9" s="150"/>
      <c r="D9" s="159" t="e">
        <f>Generalistisch!#REF!</f>
        <v>#REF!</v>
      </c>
      <c r="E9" t="s">
        <v>356</v>
      </c>
      <c r="F9" s="1"/>
    </row>
    <row r="10" spans="1:6" ht="15.75" thickBot="1" x14ac:dyDescent="0.3">
      <c r="A10" s="419"/>
      <c r="B10" s="303"/>
      <c r="C10" s="165"/>
      <c r="D10" s="160"/>
      <c r="F10" s="1"/>
    </row>
    <row r="11" spans="1:6" ht="15.75" thickBot="1" x14ac:dyDescent="0.3"/>
    <row r="12" spans="1:6" ht="15.75" thickBot="1" x14ac:dyDescent="0.3">
      <c r="A12" t="s">
        <v>357</v>
      </c>
      <c r="B12" s="304">
        <f>SUM(B7:B9)</f>
        <v>0</v>
      </c>
      <c r="C12" s="3"/>
      <c r="D12" s="3"/>
    </row>
    <row r="13" spans="1:6" ht="15.75" thickBot="1" x14ac:dyDescent="0.3"/>
    <row r="14" spans="1:6" x14ac:dyDescent="0.25">
      <c r="A14" s="420" t="s">
        <v>358</v>
      </c>
      <c r="B14" s="301">
        <f>Generalistisch!C34</f>
        <v>0</v>
      </c>
      <c r="C14" s="164"/>
      <c r="D14" s="158" t="e">
        <f>Generalistisch!#REF!</f>
        <v>#REF!</v>
      </c>
      <c r="E14" t="s">
        <v>29</v>
      </c>
      <c r="F14" s="1"/>
    </row>
    <row r="15" spans="1:6" x14ac:dyDescent="0.25">
      <c r="A15" s="420"/>
      <c r="B15" s="302">
        <f>Generalistisch!C49</f>
        <v>0</v>
      </c>
      <c r="C15" s="150"/>
      <c r="D15" s="159" t="e">
        <f>Generalistisch!#REF!</f>
        <v>#REF!</v>
      </c>
      <c r="E15" t="s">
        <v>42</v>
      </c>
      <c r="F15" s="177"/>
    </row>
    <row r="16" spans="1:6" x14ac:dyDescent="0.25">
      <c r="A16" s="420"/>
      <c r="B16" s="302">
        <f>Generalistisch!C55</f>
        <v>0</v>
      </c>
      <c r="C16" s="150"/>
      <c r="D16" s="159" t="e">
        <f>Generalistisch!#REF!</f>
        <v>#REF!</v>
      </c>
      <c r="E16" t="s">
        <v>51</v>
      </c>
      <c r="F16" s="1"/>
    </row>
    <row r="17" spans="1:6" ht="15.75" thickBot="1" x14ac:dyDescent="0.3">
      <c r="A17" s="420"/>
      <c r="B17" s="303"/>
      <c r="C17" s="165"/>
      <c r="D17" s="161"/>
    </row>
    <row r="18" spans="1:6" ht="15.75" thickBot="1" x14ac:dyDescent="0.3"/>
    <row r="19" spans="1:6" ht="15.75" thickBot="1" x14ac:dyDescent="0.3">
      <c r="A19" t="s">
        <v>359</v>
      </c>
      <c r="B19" s="304">
        <f>SUM(B14:B16)</f>
        <v>0</v>
      </c>
      <c r="C19" s="3"/>
      <c r="D19" s="3"/>
    </row>
    <row r="20" spans="1:6" x14ac:dyDescent="0.25">
      <c r="B20" s="305"/>
      <c r="C20" s="3"/>
      <c r="D20" s="3"/>
    </row>
    <row r="21" spans="1:6" s="139" customFormat="1" ht="15.75" x14ac:dyDescent="0.25">
      <c r="A21" s="139" t="s">
        <v>360</v>
      </c>
      <c r="B21" s="306"/>
      <c r="C21" s="163"/>
    </row>
    <row r="22" spans="1:6" ht="15.75" thickBot="1" x14ac:dyDescent="0.3">
      <c r="B22" s="305"/>
      <c r="C22" s="3"/>
    </row>
    <row r="23" spans="1:6" ht="15.75" thickBot="1" x14ac:dyDescent="0.3">
      <c r="A23" t="s">
        <v>361</v>
      </c>
      <c r="B23" s="297">
        <f>B29</f>
        <v>0</v>
      </c>
      <c r="C23" s="3"/>
    </row>
    <row r="24" spans="1:6" ht="15.75" thickBot="1" x14ac:dyDescent="0.3">
      <c r="B24" s="305"/>
      <c r="C24" s="3"/>
    </row>
    <row r="25" spans="1:6" ht="15" customHeight="1" x14ac:dyDescent="0.25">
      <c r="A25" s="424" t="s">
        <v>362</v>
      </c>
      <c r="B25" s="301">
        <f>Generalistisch!C67</f>
        <v>0</v>
      </c>
      <c r="C25" s="164"/>
      <c r="D25" s="158" t="e">
        <f>Generalistisch!#REF!</f>
        <v>#REF!</v>
      </c>
      <c r="E25" s="1" t="s">
        <v>363</v>
      </c>
    </row>
    <row r="26" spans="1:6" x14ac:dyDescent="0.25">
      <c r="A26" s="424"/>
      <c r="B26" s="302">
        <f>Generalistisch!C73</f>
        <v>0</v>
      </c>
      <c r="C26" s="150"/>
      <c r="D26" s="159" t="e">
        <f>Generalistisch!#REF!</f>
        <v>#REF!</v>
      </c>
      <c r="E26" s="1" t="s">
        <v>364</v>
      </c>
      <c r="F26" s="177"/>
    </row>
    <row r="27" spans="1:6" ht="15.75" thickBot="1" x14ac:dyDescent="0.3">
      <c r="A27" s="424"/>
      <c r="B27" s="303"/>
      <c r="C27" s="165"/>
      <c r="D27" s="160"/>
      <c r="E27" s="1"/>
      <c r="F27" s="1"/>
    </row>
    <row r="28" spans="1:6" ht="15.75" thickBot="1" x14ac:dyDescent="0.3">
      <c r="A28" s="142"/>
      <c r="B28" s="307"/>
      <c r="C28" s="143"/>
      <c r="D28" s="143"/>
      <c r="E28" s="1"/>
    </row>
    <row r="29" spans="1:6" ht="15.75" thickBot="1" x14ac:dyDescent="0.3">
      <c r="A29" t="s">
        <v>365</v>
      </c>
      <c r="B29" s="304">
        <f>SUM(B25:B26)</f>
        <v>0</v>
      </c>
      <c r="C29" s="3"/>
    </row>
    <row r="31" spans="1:6" s="139" customFormat="1" ht="15.75" x14ac:dyDescent="0.25">
      <c r="A31" s="139" t="s">
        <v>366</v>
      </c>
      <c r="B31" s="308"/>
    </row>
    <row r="32" spans="1:6" ht="15.75" thickBot="1" x14ac:dyDescent="0.3"/>
    <row r="33" spans="1:5" ht="15.75" thickBot="1" x14ac:dyDescent="0.3">
      <c r="A33" t="s">
        <v>367</v>
      </c>
      <c r="B33" s="297">
        <f>B40+B48</f>
        <v>0</v>
      </c>
      <c r="C33" s="4"/>
    </row>
    <row r="34" spans="1:5" ht="15.75" thickBot="1" x14ac:dyDescent="0.3">
      <c r="B34" s="305"/>
      <c r="C34" s="3"/>
    </row>
    <row r="35" spans="1:5" x14ac:dyDescent="0.25">
      <c r="A35" s="417" t="s">
        <v>368</v>
      </c>
      <c r="B35" s="301">
        <f>Financieel!C17</f>
        <v>0</v>
      </c>
      <c r="C35" s="174"/>
      <c r="D35" s="158">
        <f>Financieel!F17</f>
        <v>0</v>
      </c>
      <c r="E35" t="s">
        <v>369</v>
      </c>
    </row>
    <row r="36" spans="1:5" x14ac:dyDescent="0.25">
      <c r="A36" s="417"/>
      <c r="B36" s="302">
        <f>Financieel!C22</f>
        <v>0</v>
      </c>
      <c r="C36" s="175"/>
      <c r="D36" s="159">
        <f>Financieel!F22</f>
        <v>0</v>
      </c>
      <c r="E36" t="s">
        <v>370</v>
      </c>
    </row>
    <row r="37" spans="1:5" x14ac:dyDescent="0.25">
      <c r="A37" s="417"/>
      <c r="B37" s="302">
        <f>Financieel!C26</f>
        <v>0</v>
      </c>
      <c r="C37" s="175"/>
      <c r="D37" s="159">
        <f>Financieel!F26</f>
        <v>0</v>
      </c>
      <c r="E37" t="s">
        <v>144</v>
      </c>
    </row>
    <row r="38" spans="1:5" ht="15.75" thickBot="1" x14ac:dyDescent="0.3">
      <c r="A38" s="417"/>
      <c r="B38" s="303">
        <f>Financieel!C33</f>
        <v>0</v>
      </c>
      <c r="C38" s="173"/>
      <c r="D38" s="160">
        <f>Financieel!F33</f>
        <v>0</v>
      </c>
      <c r="E38" t="s">
        <v>371</v>
      </c>
    </row>
    <row r="39" spans="1:5" ht="15.75" thickBot="1" x14ac:dyDescent="0.3"/>
    <row r="40" spans="1:5" ht="15.75" thickBot="1" x14ac:dyDescent="0.3">
      <c r="A40" t="s">
        <v>372</v>
      </c>
      <c r="B40" s="309">
        <f>SUM(B35:B38)/2</f>
        <v>0</v>
      </c>
      <c r="C40" s="3"/>
    </row>
    <row r="41" spans="1:5" ht="15.75" thickBot="1" x14ac:dyDescent="0.3"/>
    <row r="42" spans="1:5" ht="15" customHeight="1" x14ac:dyDescent="0.25">
      <c r="A42" s="421" t="s">
        <v>373</v>
      </c>
      <c r="B42" s="301"/>
      <c r="C42" s="174"/>
      <c r="D42" s="158"/>
    </row>
    <row r="43" spans="1:5" x14ac:dyDescent="0.25">
      <c r="A43" s="421"/>
      <c r="B43" s="302">
        <f>Financieel!C38</f>
        <v>0</v>
      </c>
      <c r="C43" s="179"/>
      <c r="D43" s="159">
        <f>Financieel!F38</f>
        <v>0</v>
      </c>
      <c r="E43" t="s">
        <v>374</v>
      </c>
    </row>
    <row r="44" spans="1:5" x14ac:dyDescent="0.25">
      <c r="A44" s="421"/>
      <c r="B44" s="302">
        <f>Financieel!C45</f>
        <v>0</v>
      </c>
      <c r="C44" s="179"/>
      <c r="D44" s="159">
        <f>Financieel!F44</f>
        <v>0</v>
      </c>
      <c r="E44" t="s">
        <v>375</v>
      </c>
    </row>
    <row r="45" spans="1:5" x14ac:dyDescent="0.25">
      <c r="A45" s="421"/>
      <c r="B45" s="302">
        <f>Financieel!C48</f>
        <v>0</v>
      </c>
      <c r="C45" s="179"/>
      <c r="D45" s="159"/>
      <c r="E45" t="s">
        <v>376</v>
      </c>
    </row>
    <row r="46" spans="1:5" ht="15.75" thickBot="1" x14ac:dyDescent="0.3">
      <c r="A46" s="421"/>
      <c r="B46" s="303"/>
      <c r="C46" s="173"/>
      <c r="D46" s="160"/>
    </row>
    <row r="47" spans="1:5" ht="15.75" thickBot="1" x14ac:dyDescent="0.3"/>
    <row r="48" spans="1:5" ht="15.75" thickBot="1" x14ac:dyDescent="0.3">
      <c r="A48" t="s">
        <v>377</v>
      </c>
      <c r="B48" s="309">
        <f>B43+B44+B45</f>
        <v>0</v>
      </c>
      <c r="C48" s="3"/>
    </row>
    <row r="49" spans="1:4" x14ac:dyDescent="0.25">
      <c r="B49" s="310"/>
      <c r="C49" s="3"/>
    </row>
    <row r="50" spans="1:4" s="139" customFormat="1" ht="15.75" x14ac:dyDescent="0.25">
      <c r="A50" s="139" t="s">
        <v>378</v>
      </c>
      <c r="B50" s="308"/>
    </row>
    <row r="51" spans="1:4" ht="15.75" thickBot="1" x14ac:dyDescent="0.3">
      <c r="B51" s="310"/>
      <c r="C51" s="3"/>
    </row>
    <row r="52" spans="1:4" ht="15.75" thickBot="1" x14ac:dyDescent="0.3">
      <c r="A52" t="s">
        <v>367</v>
      </c>
      <c r="B52" s="297">
        <f>B60+B70</f>
        <v>0</v>
      </c>
      <c r="C52" s="3"/>
    </row>
    <row r="53" spans="1:4" ht="15.75" thickBot="1" x14ac:dyDescent="0.3">
      <c r="B53" s="310"/>
      <c r="C53" s="3"/>
    </row>
    <row r="54" spans="1:4" ht="23.25" customHeight="1" x14ac:dyDescent="0.25">
      <c r="A54" s="422" t="s">
        <v>379</v>
      </c>
      <c r="B54" s="311">
        <f>'Strategische visie'!D1</f>
        <v>0</v>
      </c>
      <c r="C54" s="180"/>
      <c r="D54" s="187" t="e">
        <f>'Strategische visie'!#REF!</f>
        <v>#REF!</v>
      </c>
    </row>
    <row r="55" spans="1:4" x14ac:dyDescent="0.25">
      <c r="A55" s="422"/>
      <c r="B55" s="312">
        <f>'Strategische visie'!D8</f>
        <v>0</v>
      </c>
      <c r="C55" s="183"/>
      <c r="D55" s="188" t="e">
        <f>'Strategische visie'!#REF!</f>
        <v>#REF!</v>
      </c>
    </row>
    <row r="56" spans="1:4" x14ac:dyDescent="0.25">
      <c r="A56" s="422"/>
      <c r="B56" s="312"/>
      <c r="C56" s="183"/>
      <c r="D56" s="188"/>
    </row>
    <row r="57" spans="1:4" x14ac:dyDescent="0.25">
      <c r="A57" s="422"/>
      <c r="B57" s="312"/>
      <c r="C57" s="183"/>
      <c r="D57" s="188"/>
    </row>
    <row r="58" spans="1:4" ht="24.75" customHeight="1" thickBot="1" x14ac:dyDescent="0.3">
      <c r="A58" s="422"/>
      <c r="B58" s="313"/>
      <c r="C58" s="185"/>
      <c r="D58" s="189"/>
    </row>
    <row r="59" spans="1:4" ht="15.75" thickBot="1" x14ac:dyDescent="0.3"/>
    <row r="60" spans="1:4" ht="15.75" thickBot="1" x14ac:dyDescent="0.3">
      <c r="A60" t="s">
        <v>380</v>
      </c>
      <c r="B60" s="304">
        <f>'Strategische visie'!D14</f>
        <v>0</v>
      </c>
    </row>
    <row r="61" spans="1:4" ht="15.75" thickBot="1" x14ac:dyDescent="0.3"/>
    <row r="62" spans="1:4" x14ac:dyDescent="0.25">
      <c r="A62" s="423" t="s">
        <v>381</v>
      </c>
      <c r="B62" s="311">
        <f>'Visie &amp; &amp; activiteiten'!D1</f>
        <v>0</v>
      </c>
      <c r="C62" s="180"/>
      <c r="D62" s="182" t="e">
        <f>'Visie &amp; &amp; activiteiten'!#REF!</f>
        <v>#REF!</v>
      </c>
    </row>
    <row r="63" spans="1:4" x14ac:dyDescent="0.25">
      <c r="A63" s="423"/>
      <c r="B63" s="312">
        <f>'Visie &amp; &amp; activiteiten'!D4</f>
        <v>0</v>
      </c>
      <c r="C63" s="183"/>
      <c r="D63" s="184" t="e">
        <f>'Visie &amp; &amp; activiteiten'!#REF!</f>
        <v>#REF!</v>
      </c>
    </row>
    <row r="64" spans="1:4" x14ac:dyDescent="0.25">
      <c r="A64" s="423"/>
      <c r="B64" s="312">
        <f>'Visie &amp; &amp; activiteiten'!D7</f>
        <v>0</v>
      </c>
      <c r="C64" s="183"/>
      <c r="D64" s="184" t="e">
        <f>'Visie &amp; &amp; activiteiten'!#REF!</f>
        <v>#REF!</v>
      </c>
    </row>
    <row r="65" spans="1:5" x14ac:dyDescent="0.25">
      <c r="A65" s="423"/>
      <c r="B65" s="312">
        <f>'Visie &amp; &amp; activiteiten'!D10</f>
        <v>0</v>
      </c>
      <c r="C65" s="183"/>
      <c r="D65" s="184" t="e">
        <f>'Visie &amp; &amp; activiteiten'!#REF!</f>
        <v>#REF!</v>
      </c>
    </row>
    <row r="66" spans="1:5" x14ac:dyDescent="0.25">
      <c r="A66" s="423"/>
      <c r="B66" s="312">
        <f>'Visie &amp; &amp; activiteiten'!D15</f>
        <v>0</v>
      </c>
      <c r="C66" s="183"/>
      <c r="D66" s="184" t="e">
        <f>'Visie &amp; &amp; activiteiten'!#REF!</f>
        <v>#REF!</v>
      </c>
    </row>
    <row r="67" spans="1:5" x14ac:dyDescent="0.25">
      <c r="A67" s="423"/>
      <c r="B67" s="312">
        <f>'Visie &amp; &amp; activiteiten'!D17</f>
        <v>0</v>
      </c>
      <c r="C67" s="183"/>
      <c r="D67" s="184" t="e">
        <f>'Visie &amp; &amp; activiteiten'!#REF!</f>
        <v>#REF!</v>
      </c>
    </row>
    <row r="68" spans="1:5" ht="15.75" thickBot="1" x14ac:dyDescent="0.3">
      <c r="A68" s="423"/>
      <c r="B68" s="313">
        <f>'Visie &amp; &amp; activiteiten'!D20</f>
        <v>0</v>
      </c>
      <c r="C68" s="185"/>
      <c r="D68" s="186" t="e">
        <f>'Visie &amp; &amp; activiteiten'!#REF!</f>
        <v>#REF!</v>
      </c>
    </row>
    <row r="69" spans="1:5" ht="15.75" thickBot="1" x14ac:dyDescent="0.3"/>
    <row r="70" spans="1:5" ht="15.75" thickBot="1" x14ac:dyDescent="0.3">
      <c r="A70" t="s">
        <v>382</v>
      </c>
      <c r="B70" s="304">
        <f>'Visie &amp; &amp; activiteiten'!D24</f>
        <v>0</v>
      </c>
    </row>
    <row r="72" spans="1:5" s="139" customFormat="1" ht="15.75" x14ac:dyDescent="0.25">
      <c r="A72" s="139" t="s">
        <v>383</v>
      </c>
      <c r="B72" s="308"/>
    </row>
    <row r="73" spans="1:5" ht="15.75" thickBot="1" x14ac:dyDescent="0.3"/>
    <row r="74" spans="1:5" ht="15.75" thickBot="1" x14ac:dyDescent="0.3">
      <c r="A74" t="s">
        <v>384</v>
      </c>
      <c r="B74" s="297">
        <f>B81+B86</f>
        <v>0</v>
      </c>
      <c r="C74" s="4"/>
    </row>
    <row r="75" spans="1:5" ht="15.75" thickBot="1" x14ac:dyDescent="0.3"/>
    <row r="76" spans="1:5" ht="16.5" customHeight="1" x14ac:dyDescent="0.25">
      <c r="A76" s="417" t="s">
        <v>385</v>
      </c>
      <c r="B76" s="301"/>
      <c r="C76" s="164"/>
      <c r="D76" s="158">
        <f>'Technisch Luik'!I4</f>
        <v>0</v>
      </c>
      <c r="E76" s="1" t="s">
        <v>386</v>
      </c>
    </row>
    <row r="77" spans="1:5" x14ac:dyDescent="0.25">
      <c r="A77" s="417"/>
      <c r="B77" s="302"/>
      <c r="C77" s="150"/>
      <c r="D77" s="159">
        <f>'Technisch Luik'!I18</f>
        <v>0</v>
      </c>
      <c r="E77" s="1" t="s">
        <v>387</v>
      </c>
    </row>
    <row r="78" spans="1:5" ht="30" x14ac:dyDescent="0.25">
      <c r="A78" s="417"/>
      <c r="B78" s="302"/>
      <c r="C78" s="150"/>
      <c r="D78" s="159">
        <f>'Technisch Luik'!I27</f>
        <v>0</v>
      </c>
      <c r="E78" s="1" t="s">
        <v>228</v>
      </c>
    </row>
    <row r="79" spans="1:5" ht="15.75" thickBot="1" x14ac:dyDescent="0.3">
      <c r="A79" s="417"/>
      <c r="B79" s="303"/>
      <c r="C79" s="165"/>
      <c r="D79" s="160">
        <f>'Technisch Luik'!I33</f>
        <v>0</v>
      </c>
      <c r="E79" s="1" t="s">
        <v>238</v>
      </c>
    </row>
    <row r="80" spans="1:5" ht="15.75" thickBot="1" x14ac:dyDescent="0.3"/>
    <row r="81" spans="1:5" ht="15.75" thickBot="1" x14ac:dyDescent="0.3">
      <c r="A81" t="s">
        <v>388</v>
      </c>
      <c r="B81" s="304">
        <f>'Technisch Luik'!G1</f>
        <v>0</v>
      </c>
      <c r="C81" s="3"/>
    </row>
    <row r="82" spans="1:5" ht="15.75" thickBot="1" x14ac:dyDescent="0.3">
      <c r="C82" t="s">
        <v>389</v>
      </c>
      <c r="D82" t="s">
        <v>390</v>
      </c>
    </row>
    <row r="83" spans="1:5" ht="45" x14ac:dyDescent="0.25">
      <c r="A83" s="400" t="s">
        <v>391</v>
      </c>
      <c r="B83" s="301"/>
      <c r="C83" s="174">
        <f>'Technisch Luik'!I49</f>
        <v>0</v>
      </c>
      <c r="D83" s="158">
        <f>'Technisch Luik'!I42</f>
        <v>0</v>
      </c>
      <c r="E83" t="s">
        <v>392</v>
      </c>
    </row>
    <row r="84" spans="1:5" ht="15.75" thickBot="1" x14ac:dyDescent="0.3">
      <c r="A84" s="400"/>
      <c r="B84" s="303"/>
      <c r="C84" s="165"/>
      <c r="D84" s="160">
        <f>'Technisch Luik'!I57</f>
        <v>0</v>
      </c>
      <c r="E84" t="s">
        <v>393</v>
      </c>
    </row>
    <row r="85" spans="1:5" ht="15.75" thickBot="1" x14ac:dyDescent="0.3"/>
    <row r="86" spans="1:5" ht="15.75" thickBot="1" x14ac:dyDescent="0.3">
      <c r="A86" t="s">
        <v>394</v>
      </c>
      <c r="B86" s="304">
        <f>'Technisch Luik'!G2</f>
        <v>0</v>
      </c>
      <c r="C86" s="3"/>
    </row>
    <row r="88" spans="1:5" s="139" customFormat="1" ht="15.75" x14ac:dyDescent="0.25">
      <c r="A88" s="139" t="s">
        <v>395</v>
      </c>
      <c r="B88" s="306"/>
      <c r="C88" s="163"/>
    </row>
    <row r="89" spans="1:5" ht="15.75" thickBot="1" x14ac:dyDescent="0.3">
      <c r="B89" s="305"/>
      <c r="C89" s="3"/>
    </row>
    <row r="90" spans="1:5" ht="15.75" thickBot="1" x14ac:dyDescent="0.3">
      <c r="A90" t="s">
        <v>384</v>
      </c>
      <c r="B90" s="297">
        <f>B99</f>
        <v>0</v>
      </c>
      <c r="C90" s="3"/>
    </row>
    <row r="91" spans="1:5" ht="15.75" thickBot="1" x14ac:dyDescent="0.3">
      <c r="B91" s="305"/>
      <c r="C91" s="3"/>
    </row>
    <row r="92" spans="1:5" x14ac:dyDescent="0.25">
      <c r="A92" s="416" t="s">
        <v>396</v>
      </c>
      <c r="B92" s="311">
        <f>Generalistisch!C83</f>
        <v>0</v>
      </c>
      <c r="C92" s="180"/>
      <c r="D92" s="182" t="e">
        <f>Generalistisch!#REF!</f>
        <v>#REF!</v>
      </c>
      <c r="E92" t="s">
        <v>397</v>
      </c>
    </row>
    <row r="93" spans="1:5" x14ac:dyDescent="0.25">
      <c r="A93" s="416"/>
      <c r="B93" s="312">
        <f>Generalistisch!C88</f>
        <v>0</v>
      </c>
      <c r="C93" s="183"/>
      <c r="D93" s="184" t="e">
        <f>Generalistisch!#REF!</f>
        <v>#REF!</v>
      </c>
      <c r="E93" t="s">
        <v>398</v>
      </c>
    </row>
    <row r="94" spans="1:5" x14ac:dyDescent="0.25">
      <c r="A94" s="416"/>
      <c r="B94" s="312">
        <f>Generalistisch!C101</f>
        <v>0</v>
      </c>
      <c r="C94" s="183"/>
      <c r="D94" s="184" t="e">
        <f>Generalistisch!#REF!</f>
        <v>#REF!</v>
      </c>
      <c r="E94" t="s">
        <v>399</v>
      </c>
    </row>
    <row r="95" spans="1:5" x14ac:dyDescent="0.25">
      <c r="A95" s="416"/>
      <c r="B95" s="312">
        <f>Generalistisch!C105</f>
        <v>0</v>
      </c>
      <c r="C95" s="183"/>
      <c r="D95" s="184" t="e">
        <f>Generalistisch!#REF!</f>
        <v>#REF!</v>
      </c>
      <c r="E95" t="s">
        <v>400</v>
      </c>
    </row>
    <row r="96" spans="1:5" x14ac:dyDescent="0.25">
      <c r="A96" s="416"/>
      <c r="B96" s="312">
        <f>Generalistisch!C110</f>
        <v>0</v>
      </c>
      <c r="C96" s="183"/>
      <c r="D96" s="184" t="e">
        <f>Generalistisch!#REF!</f>
        <v>#REF!</v>
      </c>
      <c r="E96" t="s">
        <v>401</v>
      </c>
    </row>
    <row r="97" spans="1:4" ht="15.75" thickBot="1" x14ac:dyDescent="0.3">
      <c r="A97" s="416"/>
      <c r="B97" s="314"/>
      <c r="C97" s="185"/>
      <c r="D97" s="186"/>
    </row>
    <row r="98" spans="1:4" ht="15.75" thickBot="1" x14ac:dyDescent="0.3">
      <c r="B98" s="305"/>
      <c r="C98" s="3"/>
    </row>
    <row r="99" spans="1:4" ht="15.75" thickBot="1" x14ac:dyDescent="0.3">
      <c r="A99" t="s">
        <v>402</v>
      </c>
      <c r="B99" s="304">
        <f>SUM(B92:B96)</f>
        <v>0</v>
      </c>
      <c r="C99" s="3"/>
    </row>
  </sheetData>
  <mergeCells count="10">
    <mergeCell ref="A92:A97"/>
    <mergeCell ref="A35:A38"/>
    <mergeCell ref="A76:A79"/>
    <mergeCell ref="B1:D1"/>
    <mergeCell ref="A7:A10"/>
    <mergeCell ref="A14:A17"/>
    <mergeCell ref="A42:A46"/>
    <mergeCell ref="A54:A58"/>
    <mergeCell ref="A62:A68"/>
    <mergeCell ref="A25:A2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9C00835C3E66B4AADF13159F334DEA4" ma:contentTypeVersion="0" ma:contentTypeDescription="Een nieuw document maken." ma:contentTypeScope="" ma:versionID="08f1550c5a1ea01b4257f49f41b840d3">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9B3057-8495-45EC-B529-DC01FA9BE591}">
  <ds:schemaRefs>
    <ds:schemaRef ds:uri="http://purl.org/dc/terms/"/>
    <ds:schemaRef ds:uri="http://purl.org/dc/elements/1.1/"/>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9E7A59A9-404C-432D-988F-52E0E6DC952F}">
  <ds:schemaRefs>
    <ds:schemaRef ds:uri="http://schemas.microsoft.com/sharepoint/v3/contenttype/forms"/>
  </ds:schemaRefs>
</ds:datastoreItem>
</file>

<file path=customXml/itemProps3.xml><?xml version="1.0" encoding="utf-8"?>
<ds:datastoreItem xmlns:ds="http://schemas.openxmlformats.org/officeDocument/2006/customXml" ds:itemID="{33930DBE-22E9-49F6-B3A0-A332C83016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Generalistisch</vt:lpstr>
      <vt:lpstr>Financieel</vt:lpstr>
      <vt:lpstr>Technisch Luik</vt:lpstr>
      <vt:lpstr>Strategische visie</vt:lpstr>
      <vt:lpstr>Visie &amp; &amp; activiteiten</vt:lpstr>
      <vt:lpstr>score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Godts, Liesbeth</dc:creator>
  <cp:keywords/>
  <dc:description/>
  <cp:lastModifiedBy>Blavier, Fabienne</cp:lastModifiedBy>
  <cp:revision/>
  <dcterms:created xsi:type="dcterms:W3CDTF">2017-06-06T08:38:09Z</dcterms:created>
  <dcterms:modified xsi:type="dcterms:W3CDTF">2017-10-23T12:48:23Z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0x01010059C00835C3E66B4AADF13159F334DEA4</vt:lpwstr>
  </property>
  <property fmtid="{D5CDD505-2E9C-101B-9397-08002B2CF9AE}" pid="3" name="_dlc_DocIdItemGuid">
    <vt:lpwstr>60f01aa3-9833-48e4-9248-6b4d5eb1aea5</vt:lpwstr>
  </property>
  <property fmtid="{D5CDD505-2E9C-101B-9397-08002B2CF9AE}" pid="4" name="Meta_radio">
    <vt:lpwstr/>
  </property>
  <property fmtid="{D5CDD505-2E9C-101B-9397-08002B2CF9AE}" pid="5" name="Meta_PV">
    <vt:lpwstr/>
  </property>
  <property fmtid="{D5CDD505-2E9C-101B-9397-08002B2CF9AE}" pid="6" name="PV_Vraagsteller">
    <vt:lpwstr>335;#Verstreken Johan|d1272efc-ae4a-43f1-b379-e2ff6306dbc2</vt:lpwstr>
  </property>
</Properties>
</file>