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bruikersgegevens\callaego\Gonda\Klad\"/>
    </mc:Choice>
  </mc:AlternateContent>
  <bookViews>
    <workbookView xWindow="0" yWindow="0" windowWidth="18432" windowHeight="709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 s="1"/>
  <c r="R7" i="1" s="1"/>
  <c r="R8" i="1" s="1"/>
  <c r="R9" i="1" s="1"/>
  <c r="R10" i="1" s="1"/>
  <c r="R11" i="1" s="1"/>
  <c r="R12" i="1" s="1"/>
  <c r="O12" i="1"/>
  <c r="P12" i="1" s="1"/>
  <c r="Q12" i="1" s="1"/>
  <c r="O11" i="1"/>
  <c r="P11" i="1" s="1"/>
  <c r="O10" i="1"/>
  <c r="P10" i="1" s="1"/>
  <c r="Q10" i="1" s="1"/>
  <c r="O9" i="1"/>
  <c r="P9" i="1" s="1"/>
  <c r="Q9" i="1" s="1"/>
  <c r="O8" i="1"/>
  <c r="O7" i="1"/>
  <c r="O6" i="1"/>
  <c r="P6" i="1" s="1"/>
  <c r="O5" i="1"/>
  <c r="O4" i="1"/>
  <c r="O3" i="1"/>
  <c r="P5" i="1" l="1"/>
  <c r="Q5" i="1" s="1"/>
  <c r="P8" i="1"/>
  <c r="Q8" i="1" s="1"/>
  <c r="P3" i="1"/>
  <c r="Q3" i="1" s="1"/>
  <c r="R3" i="1" s="1"/>
  <c r="P4" i="1"/>
  <c r="Q4" i="1" s="1"/>
  <c r="P7" i="1"/>
  <c r="Q7" i="1" s="1"/>
  <c r="Q6" i="1"/>
  <c r="Q11" i="1"/>
  <c r="R4" i="1"/>
</calcChain>
</file>

<file path=xl/sharedStrings.xml><?xml version="1.0" encoding="utf-8"?>
<sst xmlns="http://schemas.openxmlformats.org/spreadsheetml/2006/main" count="97" uniqueCount="47">
  <si>
    <t>Provincie</t>
  </si>
  <si>
    <t>subsidiepercentage VG</t>
  </si>
  <si>
    <t>M/L/A/E</t>
  </si>
  <si>
    <t>Beheersplan J/N</t>
  </si>
  <si>
    <t>Kerkenbeleidsplan</t>
  </si>
  <si>
    <t>Gevalideerd oor Bisdom</t>
  </si>
  <si>
    <t>Gevalideerd door gemeente</t>
  </si>
  <si>
    <t>Gevalideerd ddor OE</t>
  </si>
  <si>
    <t>Dossiernummer</t>
  </si>
  <si>
    <t>Gemeente</t>
  </si>
  <si>
    <t>Monument</t>
  </si>
  <si>
    <t>Betreft</t>
  </si>
  <si>
    <t>Ontvankelijk</t>
  </si>
  <si>
    <t>Subsidieerbaar bedrag</t>
  </si>
  <si>
    <t>Aandeel VG</t>
  </si>
  <si>
    <t>Aandeel Provincie</t>
  </si>
  <si>
    <t>Totale premie</t>
  </si>
  <si>
    <t xml:space="preserve">Cumul </t>
  </si>
  <si>
    <t>M</t>
  </si>
  <si>
    <t>L</t>
  </si>
  <si>
    <t>Sint-Truiden</t>
  </si>
  <si>
    <t>Maasmechelen</t>
  </si>
  <si>
    <t>Overpelt</t>
  </si>
  <si>
    <t>N</t>
  </si>
  <si>
    <t>J</t>
  </si>
  <si>
    <t>Sint-Jacobuskerk</t>
  </si>
  <si>
    <t>Restauratie orgel</t>
  </si>
  <si>
    <t>Sint-Martinuskerk</t>
  </si>
  <si>
    <t>Peer</t>
  </si>
  <si>
    <t>Sint-Trudokerk Grote Brogel</t>
  </si>
  <si>
    <t>Heers</t>
  </si>
  <si>
    <t>Kerk OLV ten Hemelopneming Veulen</t>
  </si>
  <si>
    <t>Restauratie Clerinx-orgel</t>
  </si>
  <si>
    <t>Binvignat &amp; Houdtappel-orgel</t>
  </si>
  <si>
    <t>Restauratie Clerinxorgel</t>
  </si>
  <si>
    <t>Sint-Joriskerk</t>
  </si>
  <si>
    <t>Houthalen-Helchteren</t>
  </si>
  <si>
    <t>Restauratie Le Picard orgel</t>
  </si>
  <si>
    <t>Borgloon</t>
  </si>
  <si>
    <t>Dillsen-Stokkem</t>
  </si>
  <si>
    <t>Sint-Elisabethkerk Stokkem</t>
  </si>
  <si>
    <t>Sint-Laurentiuskerk Meeswijk</t>
  </si>
  <si>
    <t>Restauratie Franssen-orgel</t>
  </si>
  <si>
    <t>Restauratie orgel en doksaal</t>
  </si>
  <si>
    <t>Sint-Odulfuskerk</t>
  </si>
  <si>
    <t>Fase 2: interieur (restauratie Clerinx-orgel)</t>
  </si>
  <si>
    <t>WACHTLIJST ORGELDOSSIERS LIMBURG 05/07/2017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</si>
</sst>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d/mm/yyyy;@"/>
  </numFmts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 wrapText="1"/>
    </xf>
    <xf numFmtId="164" fontId="1" fillId="2" borderId="3" xfId="0" applyNumberFormat="1" applyFont="1" applyFill="1" applyBorder="1" applyAlignment="1">
      <alignment horizontal="center" vertical="center" textRotation="90"/>
    </xf>
    <xf numFmtId="4" fontId="1" fillId="2" borderId="3" xfId="0" applyNumberFormat="1" applyFont="1" applyFill="1" applyBorder="1" applyAlignment="1">
      <alignment horizontal="center" vertical="center" textRotation="90"/>
    </xf>
    <xf numFmtId="4" fontId="1" fillId="2" borderId="2" xfId="0" applyNumberFormat="1" applyFont="1" applyFill="1" applyBorder="1" applyAlignment="1">
      <alignment horizontal="center" vertical="center" textRotation="90"/>
    </xf>
    <xf numFmtId="4" fontId="1" fillId="2" borderId="4" xfId="0" applyNumberFormat="1" applyFont="1" applyFill="1" applyBorder="1" applyAlignment="1">
      <alignment horizontal="center" vertical="center" textRotation="90"/>
    </xf>
    <xf numFmtId="0" fontId="2" fillId="0" borderId="0" xfId="0" applyFont="1"/>
    <xf numFmtId="4" fontId="2" fillId="0" borderId="0" xfId="0" applyNumberFormat="1" applyFo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/>
    <xf numFmtId="14" fontId="2" fillId="0" borderId="5" xfId="0" applyNumberFormat="1" applyFont="1" applyFill="1" applyBorder="1"/>
    <xf numFmtId="4" fontId="2" fillId="0" borderId="5" xfId="0" applyNumberFormat="1" applyFont="1" applyFill="1" applyBorder="1"/>
    <xf numFmtId="4" fontId="2" fillId="0" borderId="5" xfId="0" applyNumberFormat="1" applyFont="1" applyFill="1" applyBorder="1" applyAlignment="1">
      <alignment wrapText="1"/>
    </xf>
    <xf numFmtId="4" fontId="2" fillId="0" borderId="6" xfId="0" applyNumberFormat="1" applyFont="1" applyFill="1" applyBorder="1"/>
    <xf numFmtId="0" fontId="2" fillId="0" borderId="5" xfId="0" applyFont="1" applyFill="1" applyBorder="1" applyAlignment="1">
      <alignment wrapText="1"/>
    </xf>
    <xf numFmtId="165" fontId="2" fillId="0" borderId="5" xfId="0" applyNumberFormat="1" applyFont="1" applyFill="1" applyBorder="1"/>
    <xf numFmtId="0" fontId="3" fillId="0" borderId="7" xfId="0" applyFont="1" applyBorder="1" applyAlignment="1"/>
    <xf numFmtId="0" fontId="0" fillId="0" borderId="7" xfId="0" applyBorder="1" applyAlignment="1"/>
  </cellXfs>
  <cellStyles count="1">
    <cellStyle name="Standa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R17" sqref="R17"/>
    </sheetView>
  </sheetViews>
  <sheetFormatPr defaultRowHeight="14.4" x14ac:dyDescent="0.3"/>
  <cols>
    <col min="1" max="1" width="5.44140625" customWidth="1"/>
    <col min="2" max="2" width="7.77734375" customWidth="1"/>
    <col min="3" max="3" width="3.21875" hidden="1" customWidth="1"/>
    <col min="4" max="4" width="2.44140625" hidden="1" customWidth="1"/>
    <col min="5" max="5" width="2.6640625" hidden="1" customWidth="1"/>
    <col min="6" max="6" width="2.33203125" hidden="1" customWidth="1"/>
    <col min="7" max="7" width="2.44140625" hidden="1" customWidth="1"/>
    <col min="8" max="8" width="2.88671875" hidden="1" customWidth="1"/>
    <col min="9" max="9" width="4.77734375" hidden="1" customWidth="1"/>
    <col min="10" max="10" width="11.109375" customWidth="1"/>
    <col min="11" max="11" width="27.44140625" customWidth="1"/>
    <col min="12" max="12" width="30.44140625" customWidth="1"/>
    <col min="13" max="13" width="8.77734375" customWidth="1"/>
    <col min="14" max="14" width="11.33203125" customWidth="1"/>
    <col min="15" max="15" width="10.6640625" customWidth="1"/>
    <col min="16" max="16" width="10.33203125" customWidth="1"/>
    <col min="17" max="17" width="12.44140625" customWidth="1"/>
    <col min="18" max="18" width="14.44140625" customWidth="1"/>
  </cols>
  <sheetData>
    <row r="1" spans="1:19" ht="15" thickBot="1" x14ac:dyDescent="0.35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9" ht="120.45" thickBot="1" x14ac:dyDescent="0.3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3" t="s">
        <v>9</v>
      </c>
      <c r="K2" s="4" t="s">
        <v>10</v>
      </c>
      <c r="L2" s="4" t="s">
        <v>11</v>
      </c>
      <c r="M2" s="5" t="s">
        <v>12</v>
      </c>
      <c r="N2" s="6" t="s">
        <v>13</v>
      </c>
      <c r="O2" s="6" t="s">
        <v>14</v>
      </c>
      <c r="P2" s="7" t="s">
        <v>15</v>
      </c>
      <c r="Q2" s="6" t="s">
        <v>16</v>
      </c>
      <c r="R2" s="8" t="s">
        <v>17</v>
      </c>
      <c r="S2" s="9"/>
    </row>
    <row r="3" spans="1:19" ht="12.75" customHeight="1" x14ac:dyDescent="0.3">
      <c r="A3" s="11" t="s">
        <v>19</v>
      </c>
      <c r="B3" s="11">
        <v>60</v>
      </c>
      <c r="C3" s="11" t="s">
        <v>18</v>
      </c>
      <c r="D3" s="11"/>
      <c r="E3" s="11" t="s">
        <v>24</v>
      </c>
      <c r="F3" s="11" t="s">
        <v>24</v>
      </c>
      <c r="G3" s="11" t="s">
        <v>24</v>
      </c>
      <c r="H3" s="11" t="s">
        <v>23</v>
      </c>
      <c r="I3" s="11">
        <v>5872</v>
      </c>
      <c r="J3" s="12" t="s">
        <v>20</v>
      </c>
      <c r="K3" s="12" t="s">
        <v>25</v>
      </c>
      <c r="L3" s="13" t="s">
        <v>26</v>
      </c>
      <c r="M3" s="14">
        <v>40996</v>
      </c>
      <c r="N3" s="15">
        <v>256643</v>
      </c>
      <c r="O3" s="16">
        <f t="shared" ref="O3:O12" si="0">N3*1.1*0.6</f>
        <v>169384.38000000003</v>
      </c>
      <c r="P3" s="15">
        <f t="shared" ref="P3:P12" si="1">O3/3</f>
        <v>56461.460000000014</v>
      </c>
      <c r="Q3" s="17">
        <f t="shared" ref="Q3:Q12" si="2">O3+P3</f>
        <v>225845.84000000005</v>
      </c>
      <c r="R3" s="15">
        <f>Q3</f>
        <v>225845.84000000005</v>
      </c>
      <c r="S3" s="9"/>
    </row>
    <row r="4" spans="1:19" ht="12.75" customHeight="1" x14ac:dyDescent="0.3">
      <c r="A4" s="11" t="s">
        <v>19</v>
      </c>
      <c r="B4" s="11">
        <v>60</v>
      </c>
      <c r="C4" s="11" t="s">
        <v>18</v>
      </c>
      <c r="D4" s="11"/>
      <c r="E4" s="11" t="s">
        <v>24</v>
      </c>
      <c r="F4" s="11" t="s">
        <v>24</v>
      </c>
      <c r="G4" s="11" t="s">
        <v>24</v>
      </c>
      <c r="H4" s="11" t="s">
        <v>24</v>
      </c>
      <c r="I4" s="11">
        <v>6358</v>
      </c>
      <c r="J4" s="18" t="s">
        <v>30</v>
      </c>
      <c r="K4" s="18" t="s">
        <v>31</v>
      </c>
      <c r="L4" s="13" t="s">
        <v>32</v>
      </c>
      <c r="M4" s="14">
        <v>41562</v>
      </c>
      <c r="N4" s="15">
        <v>229830.8</v>
      </c>
      <c r="O4" s="16">
        <f t="shared" si="0"/>
        <v>151688.32800000001</v>
      </c>
      <c r="P4" s="15">
        <f t="shared" si="1"/>
        <v>50562.776000000005</v>
      </c>
      <c r="Q4" s="17">
        <f t="shared" si="2"/>
        <v>202251.10400000002</v>
      </c>
      <c r="R4" s="15">
        <f>R3+Q4</f>
        <v>428096.94400000008</v>
      </c>
      <c r="S4" s="9"/>
    </row>
    <row r="5" spans="1:19" ht="12.75" customHeight="1" x14ac:dyDescent="0.3">
      <c r="A5" s="11" t="s">
        <v>19</v>
      </c>
      <c r="B5" s="11">
        <v>60</v>
      </c>
      <c r="C5" s="11" t="s">
        <v>18</v>
      </c>
      <c r="D5" s="11"/>
      <c r="E5" s="11"/>
      <c r="F5" s="11"/>
      <c r="G5" s="11"/>
      <c r="H5" s="11"/>
      <c r="I5" s="11">
        <v>6421</v>
      </c>
      <c r="J5" s="18" t="s">
        <v>22</v>
      </c>
      <c r="K5" s="18" t="s">
        <v>27</v>
      </c>
      <c r="L5" s="13" t="s">
        <v>33</v>
      </c>
      <c r="M5" s="14">
        <v>41673</v>
      </c>
      <c r="N5" s="15">
        <v>630819</v>
      </c>
      <c r="O5" s="16">
        <f t="shared" si="0"/>
        <v>416340.54</v>
      </c>
      <c r="P5" s="15">
        <f t="shared" si="1"/>
        <v>138780.18</v>
      </c>
      <c r="Q5" s="17">
        <f t="shared" si="2"/>
        <v>555120.72</v>
      </c>
      <c r="R5" s="15">
        <f t="shared" ref="R5:R12" si="3">R4+Q5</f>
        <v>983217.66400000011</v>
      </c>
      <c r="S5" s="9"/>
    </row>
    <row r="6" spans="1:19" ht="12.75" customHeight="1" x14ac:dyDescent="0.3">
      <c r="A6" s="11" t="s">
        <v>19</v>
      </c>
      <c r="B6" s="11">
        <v>60</v>
      </c>
      <c r="C6" s="11" t="s">
        <v>18</v>
      </c>
      <c r="D6" s="11"/>
      <c r="E6" s="11" t="s">
        <v>24</v>
      </c>
      <c r="F6" s="11" t="s">
        <v>24</v>
      </c>
      <c r="G6" s="11" t="s">
        <v>24</v>
      </c>
      <c r="H6" s="11" t="s">
        <v>24</v>
      </c>
      <c r="I6" s="11">
        <v>6422</v>
      </c>
      <c r="J6" s="18" t="s">
        <v>30</v>
      </c>
      <c r="K6" s="18" t="s">
        <v>27</v>
      </c>
      <c r="L6" s="13" t="s">
        <v>34</v>
      </c>
      <c r="M6" s="14">
        <v>41673</v>
      </c>
      <c r="N6" s="15">
        <v>200911.78</v>
      </c>
      <c r="O6" s="16">
        <f t="shared" si="0"/>
        <v>132601.77480000001</v>
      </c>
      <c r="P6" s="15">
        <f t="shared" si="1"/>
        <v>44200.591600000007</v>
      </c>
      <c r="Q6" s="17">
        <f t="shared" si="2"/>
        <v>176802.36640000003</v>
      </c>
      <c r="R6" s="15">
        <f t="shared" si="3"/>
        <v>1160020.0304</v>
      </c>
      <c r="S6" s="10"/>
    </row>
    <row r="7" spans="1:19" ht="12.75" customHeight="1" x14ac:dyDescent="0.3">
      <c r="A7" s="11" t="s">
        <v>19</v>
      </c>
      <c r="B7" s="11">
        <v>60</v>
      </c>
      <c r="C7" s="11" t="s">
        <v>18</v>
      </c>
      <c r="D7" s="11"/>
      <c r="E7" s="11" t="s">
        <v>24</v>
      </c>
      <c r="F7" s="11" t="s">
        <v>24</v>
      </c>
      <c r="G7" s="11" t="s">
        <v>24</v>
      </c>
      <c r="H7" s="11" t="s">
        <v>24</v>
      </c>
      <c r="I7" s="11">
        <v>6423</v>
      </c>
      <c r="J7" s="18" t="s">
        <v>21</v>
      </c>
      <c r="K7" s="18" t="s">
        <v>35</v>
      </c>
      <c r="L7" s="13" t="s">
        <v>26</v>
      </c>
      <c r="M7" s="14">
        <v>41673</v>
      </c>
      <c r="N7" s="15">
        <v>430700.99</v>
      </c>
      <c r="O7" s="16">
        <f t="shared" si="0"/>
        <v>284262.65340000001</v>
      </c>
      <c r="P7" s="15">
        <f t="shared" si="1"/>
        <v>94754.217799999999</v>
      </c>
      <c r="Q7" s="17">
        <f t="shared" si="2"/>
        <v>379016.87119999999</v>
      </c>
      <c r="R7" s="15">
        <f t="shared" si="3"/>
        <v>1539036.9016</v>
      </c>
      <c r="S7" s="9"/>
    </row>
    <row r="8" spans="1:19" ht="12.75" customHeight="1" x14ac:dyDescent="0.3">
      <c r="A8" s="11" t="s">
        <v>19</v>
      </c>
      <c r="B8" s="11">
        <v>60</v>
      </c>
      <c r="C8" s="11" t="s">
        <v>18</v>
      </c>
      <c r="D8" s="11"/>
      <c r="E8" s="11" t="s">
        <v>24</v>
      </c>
      <c r="F8" s="11" t="s">
        <v>24</v>
      </c>
      <c r="G8" s="11" t="s">
        <v>24</v>
      </c>
      <c r="H8" s="11" t="s">
        <v>23</v>
      </c>
      <c r="I8" s="11">
        <v>6747</v>
      </c>
      <c r="J8" s="18" t="s">
        <v>36</v>
      </c>
      <c r="K8" s="18" t="s">
        <v>27</v>
      </c>
      <c r="L8" s="13" t="s">
        <v>37</v>
      </c>
      <c r="M8" s="14">
        <v>41990</v>
      </c>
      <c r="N8" s="15">
        <v>594065</v>
      </c>
      <c r="O8" s="16">
        <f t="shared" si="0"/>
        <v>392082.89999999997</v>
      </c>
      <c r="P8" s="15">
        <f t="shared" si="1"/>
        <v>130694.29999999999</v>
      </c>
      <c r="Q8" s="17">
        <f t="shared" si="2"/>
        <v>522777.19999999995</v>
      </c>
      <c r="R8" s="15">
        <f t="shared" si="3"/>
        <v>2061814.1015999999</v>
      </c>
      <c r="S8" s="9"/>
    </row>
    <row r="9" spans="1:19" ht="12.75" customHeight="1" x14ac:dyDescent="0.3">
      <c r="A9" s="11" t="s">
        <v>19</v>
      </c>
      <c r="B9" s="11">
        <v>60</v>
      </c>
      <c r="C9" s="11" t="s">
        <v>18</v>
      </c>
      <c r="D9" s="11"/>
      <c r="E9" s="11"/>
      <c r="F9" s="11"/>
      <c r="G9" s="11"/>
      <c r="H9" s="11"/>
      <c r="I9" s="11">
        <v>6857</v>
      </c>
      <c r="J9" s="18" t="s">
        <v>39</v>
      </c>
      <c r="K9" s="18" t="s">
        <v>40</v>
      </c>
      <c r="L9" s="13" t="s">
        <v>26</v>
      </c>
      <c r="M9" s="14">
        <v>42030</v>
      </c>
      <c r="N9" s="15">
        <v>482583</v>
      </c>
      <c r="O9" s="16">
        <f t="shared" si="0"/>
        <v>318504.78000000003</v>
      </c>
      <c r="P9" s="15">
        <f t="shared" si="1"/>
        <v>106168.26000000001</v>
      </c>
      <c r="Q9" s="17">
        <f t="shared" si="2"/>
        <v>424673.04000000004</v>
      </c>
      <c r="R9" s="15">
        <f t="shared" si="3"/>
        <v>2486487.1415999997</v>
      </c>
      <c r="S9" s="9"/>
    </row>
    <row r="10" spans="1:19" ht="12.75" customHeight="1" x14ac:dyDescent="0.3">
      <c r="A10" s="11" t="s">
        <v>19</v>
      </c>
      <c r="B10" s="11">
        <v>60</v>
      </c>
      <c r="C10" s="11" t="s">
        <v>18</v>
      </c>
      <c r="D10" s="11"/>
      <c r="E10" s="11" t="s">
        <v>24</v>
      </c>
      <c r="F10" s="11" t="s">
        <v>24</v>
      </c>
      <c r="G10" s="11" t="s">
        <v>24</v>
      </c>
      <c r="H10" s="11" t="s">
        <v>24</v>
      </c>
      <c r="I10" s="11">
        <v>6900</v>
      </c>
      <c r="J10" s="18" t="s">
        <v>21</v>
      </c>
      <c r="K10" s="18" t="s">
        <v>41</v>
      </c>
      <c r="L10" s="13" t="s">
        <v>42</v>
      </c>
      <c r="M10" s="19">
        <v>42044</v>
      </c>
      <c r="N10" s="15">
        <v>248045</v>
      </c>
      <c r="O10" s="16">
        <f t="shared" si="0"/>
        <v>163709.69999999998</v>
      </c>
      <c r="P10" s="15">
        <f t="shared" si="1"/>
        <v>54569.899999999994</v>
      </c>
      <c r="Q10" s="17">
        <f t="shared" si="2"/>
        <v>218279.59999999998</v>
      </c>
      <c r="R10" s="15">
        <f t="shared" si="3"/>
        <v>2704766.7415999998</v>
      </c>
      <c r="S10" s="9"/>
    </row>
    <row r="11" spans="1:19" ht="12.75" customHeight="1" x14ac:dyDescent="0.3">
      <c r="A11" s="11" t="s">
        <v>19</v>
      </c>
      <c r="B11" s="11">
        <v>60</v>
      </c>
      <c r="C11" s="11" t="s">
        <v>18</v>
      </c>
      <c r="D11" s="11"/>
      <c r="E11" s="11"/>
      <c r="F11" s="11"/>
      <c r="G11" s="11"/>
      <c r="H11" s="11"/>
      <c r="I11" s="11">
        <v>6904</v>
      </c>
      <c r="J11" s="18" t="s">
        <v>28</v>
      </c>
      <c r="K11" s="18" t="s">
        <v>29</v>
      </c>
      <c r="L11" s="13" t="s">
        <v>43</v>
      </c>
      <c r="M11" s="19">
        <v>42048</v>
      </c>
      <c r="N11" s="15">
        <v>236216.15</v>
      </c>
      <c r="O11" s="16">
        <f t="shared" si="0"/>
        <v>155902.65900000001</v>
      </c>
      <c r="P11" s="15">
        <f t="shared" si="1"/>
        <v>51967.553000000007</v>
      </c>
      <c r="Q11" s="17">
        <f t="shared" si="2"/>
        <v>207870.21200000003</v>
      </c>
      <c r="R11" s="15">
        <f t="shared" si="3"/>
        <v>2912636.9535999997</v>
      </c>
      <c r="S11" s="9"/>
    </row>
    <row r="12" spans="1:19" ht="12.75" customHeight="1" x14ac:dyDescent="0.3">
      <c r="A12" s="11" t="s">
        <v>19</v>
      </c>
      <c r="B12" s="11">
        <v>60</v>
      </c>
      <c r="C12" s="11" t="s">
        <v>18</v>
      </c>
      <c r="D12" s="11"/>
      <c r="E12" s="11" t="s">
        <v>24</v>
      </c>
      <c r="F12" s="11" t="s">
        <v>24</v>
      </c>
      <c r="G12" s="11" t="s">
        <v>24</v>
      </c>
      <c r="H12" s="11" t="s">
        <v>23</v>
      </c>
      <c r="I12" s="11">
        <v>7004</v>
      </c>
      <c r="J12" s="18" t="s">
        <v>38</v>
      </c>
      <c r="K12" s="18" t="s">
        <v>44</v>
      </c>
      <c r="L12" s="13" t="s">
        <v>45</v>
      </c>
      <c r="M12" s="19">
        <v>42094</v>
      </c>
      <c r="N12" s="15">
        <v>533770.04</v>
      </c>
      <c r="O12" s="16">
        <f t="shared" si="0"/>
        <v>352288.22640000004</v>
      </c>
      <c r="P12" s="15">
        <f t="shared" si="1"/>
        <v>117429.40880000002</v>
      </c>
      <c r="Q12" s="17">
        <f t="shared" si="2"/>
        <v>469717.63520000008</v>
      </c>
      <c r="R12" s="15">
        <f t="shared" si="3"/>
        <v>3382354.5887999996</v>
      </c>
      <c r="S12" s="9"/>
    </row>
  </sheetData>
  <sortState ref="A2:R34">
    <sortCondition ref="A2:A34"/>
  </sortState>
  <mergeCells count="1">
    <mergeCell ref="A1:K1"/>
  </mergeCells>
  <conditionalFormatting sqref="P2">
    <cfRule type="cellIs" dxfId="1" priority="1" stopIfTrue="1" operator="equal">
      <formula>0</formula>
    </cfRule>
  </conditionalFormatting>
  <conditionalFormatting sqref="O2">
    <cfRule type="cellIs" dxfId="0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A92F8E-AA6A-4969-ADC7-A1F5BDA10A08}"/>
</file>

<file path=customXml/itemProps2.xml><?xml version="1.0" encoding="utf-8"?>
<ds:datastoreItem xmlns:ds="http://schemas.openxmlformats.org/officeDocument/2006/customXml" ds:itemID="{682908E6-375E-40AB-B293-91262C0754E6}"/>
</file>

<file path=customXml/itemProps3.xml><?xml version="1.0" encoding="utf-8"?>
<ds:datastoreItem xmlns:ds="http://schemas.openxmlformats.org/officeDocument/2006/customXml" ds:itemID="{9A178128-71BB-418A-8768-A3BB679C9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Win, Karin</dc:creator>
  <cp:lastModifiedBy>Callaert, Gonda</cp:lastModifiedBy>
  <dcterms:created xsi:type="dcterms:W3CDTF">2017-07-05T06:53:53Z</dcterms:created>
  <dcterms:modified xsi:type="dcterms:W3CDTF">2017-07-10T09:49:53Z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