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kabinettommelein.vo.proximuscloudsharepoint.be/PR/Doc/01_Schriftelijke Vragen 2016-2017/313 - Ziekenhuisfinanciering  -  Budgettaire impact/"/>
    </mc:Choice>
  </mc:AlternateContent>
  <bookViews>
    <workbookView xWindow="0" yWindow="0" windowWidth="20505" windowHeight="7155" tabRatio="682" activeTab="1"/>
  </bookViews>
  <sheets>
    <sheet name="A1-2016-2" sheetId="37" r:id="rId1"/>
    <sheet name="A3-2016-2 " sheetId="38" r:id="rId2"/>
  </sheets>
  <definedNames>
    <definedName name="_xlnm._FilterDatabase" localSheetId="0" hidden="1">'A1-2016-2'!$G$1:$G$153</definedName>
  </definedNames>
  <calcPr calcId="152511"/>
</workbook>
</file>

<file path=xl/calcChain.xml><?xml version="1.0" encoding="utf-8"?>
<calcChain xmlns="http://schemas.openxmlformats.org/spreadsheetml/2006/main">
  <c r="Q50" i="38" l="1"/>
  <c r="C105" i="37" l="1"/>
  <c r="P50" i="38" l="1"/>
  <c r="K8" i="37" l="1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58" i="37"/>
  <c r="K59" i="37"/>
  <c r="K60" i="37"/>
  <c r="K61" i="37"/>
  <c r="K62" i="37"/>
  <c r="K63" i="37"/>
  <c r="K64" i="37"/>
  <c r="K65" i="37"/>
  <c r="K66" i="37"/>
  <c r="K67" i="37"/>
  <c r="K68" i="37"/>
  <c r="K69" i="37"/>
  <c r="K70" i="37"/>
  <c r="K71" i="37"/>
  <c r="K72" i="37"/>
  <c r="K73" i="37"/>
  <c r="K74" i="37"/>
  <c r="K75" i="37"/>
  <c r="K76" i="37"/>
  <c r="K77" i="37"/>
  <c r="K78" i="37"/>
  <c r="K79" i="37"/>
  <c r="K80" i="37"/>
  <c r="K81" i="37"/>
  <c r="K82" i="37"/>
  <c r="K83" i="37"/>
  <c r="K84" i="37"/>
  <c r="K85" i="37"/>
  <c r="K86" i="37"/>
  <c r="K87" i="37"/>
  <c r="K88" i="37"/>
  <c r="K89" i="37"/>
  <c r="K90" i="37"/>
  <c r="K91" i="37"/>
  <c r="K92" i="37"/>
  <c r="K93" i="37"/>
  <c r="K94" i="37"/>
  <c r="K95" i="37"/>
  <c r="K96" i="37"/>
  <c r="K97" i="37"/>
  <c r="K98" i="37"/>
  <c r="K99" i="37"/>
  <c r="K100" i="37"/>
  <c r="K101" i="37"/>
  <c r="K102" i="37"/>
  <c r="K103" i="37"/>
  <c r="K104" i="37"/>
  <c r="K7" i="37"/>
  <c r="A8" i="37" l="1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7" i="37"/>
  <c r="C8" i="37"/>
  <c r="C9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C103" i="37"/>
  <c r="C104" i="37"/>
  <c r="C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58" i="37"/>
  <c r="J59" i="37"/>
  <c r="J60" i="37"/>
  <c r="J61" i="37"/>
  <c r="J62" i="37"/>
  <c r="J63" i="37"/>
  <c r="J64" i="37"/>
  <c r="J65" i="37"/>
  <c r="J66" i="37"/>
  <c r="J67" i="37"/>
  <c r="J68" i="37"/>
  <c r="J69" i="37"/>
  <c r="J70" i="37"/>
  <c r="J71" i="37"/>
  <c r="J72" i="37"/>
  <c r="J73" i="37"/>
  <c r="J74" i="37"/>
  <c r="J75" i="37"/>
  <c r="J76" i="37"/>
  <c r="J77" i="37"/>
  <c r="J78" i="37"/>
  <c r="J79" i="37"/>
  <c r="J80" i="37"/>
  <c r="J81" i="37"/>
  <c r="J82" i="37"/>
  <c r="J83" i="37"/>
  <c r="J84" i="37"/>
  <c r="J85" i="37"/>
  <c r="J86" i="37"/>
  <c r="J87" i="37"/>
  <c r="J88" i="37"/>
  <c r="J89" i="37"/>
  <c r="J90" i="37"/>
  <c r="J91" i="37"/>
  <c r="J92" i="37"/>
  <c r="J93" i="37"/>
  <c r="J94" i="37"/>
  <c r="J95" i="37"/>
  <c r="J96" i="37"/>
  <c r="J97" i="37"/>
  <c r="J98" i="37"/>
  <c r="J99" i="37"/>
  <c r="J100" i="37"/>
  <c r="J101" i="37"/>
  <c r="J102" i="37"/>
  <c r="J103" i="37"/>
  <c r="J104" i="37"/>
  <c r="J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I73" i="37"/>
  <c r="I74" i="37"/>
  <c r="I75" i="37"/>
  <c r="I76" i="37"/>
  <c r="I77" i="37"/>
  <c r="I78" i="37"/>
  <c r="I79" i="37"/>
  <c r="I80" i="37"/>
  <c r="I81" i="37"/>
  <c r="I82" i="37"/>
  <c r="I83" i="37"/>
  <c r="I84" i="37"/>
  <c r="I85" i="37"/>
  <c r="I86" i="37"/>
  <c r="I87" i="37"/>
  <c r="I88" i="37"/>
  <c r="I89" i="37"/>
  <c r="I90" i="37"/>
  <c r="I91" i="37"/>
  <c r="I92" i="37"/>
  <c r="I93" i="37"/>
  <c r="I94" i="37"/>
  <c r="I95" i="37"/>
  <c r="I96" i="37"/>
  <c r="I97" i="37"/>
  <c r="I98" i="37"/>
  <c r="I99" i="37"/>
  <c r="I100" i="37"/>
  <c r="I101" i="37"/>
  <c r="I102" i="37"/>
  <c r="I103" i="37"/>
  <c r="I104" i="37"/>
  <c r="I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98" i="37"/>
  <c r="G99" i="37"/>
  <c r="G100" i="37"/>
  <c r="G101" i="37"/>
  <c r="G102" i="37"/>
  <c r="G103" i="37"/>
  <c r="G104" i="37"/>
  <c r="G7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F50" i="37"/>
  <c r="F51" i="37"/>
  <c r="F52" i="37"/>
  <c r="F53" i="37"/>
  <c r="F54" i="37"/>
  <c r="F55" i="37"/>
  <c r="F56" i="37"/>
  <c r="F57" i="37"/>
  <c r="F58" i="37"/>
  <c r="F59" i="37"/>
  <c r="F60" i="37"/>
  <c r="F61" i="37"/>
  <c r="F62" i="37"/>
  <c r="F63" i="37"/>
  <c r="F64" i="37"/>
  <c r="F65" i="37"/>
  <c r="F66" i="37"/>
  <c r="F67" i="37"/>
  <c r="F68" i="37"/>
  <c r="F69" i="37"/>
  <c r="F70" i="37"/>
  <c r="F71" i="37"/>
  <c r="F72" i="37"/>
  <c r="F73" i="37"/>
  <c r="F74" i="37"/>
  <c r="F75" i="37"/>
  <c r="F76" i="37"/>
  <c r="F77" i="37"/>
  <c r="F78" i="37"/>
  <c r="F79" i="37"/>
  <c r="F80" i="37"/>
  <c r="F81" i="37"/>
  <c r="F82" i="37"/>
  <c r="F83" i="37"/>
  <c r="F84" i="37"/>
  <c r="F85" i="37"/>
  <c r="F86" i="37"/>
  <c r="F87" i="37"/>
  <c r="F88" i="37"/>
  <c r="F89" i="37"/>
  <c r="F90" i="37"/>
  <c r="F91" i="37"/>
  <c r="F92" i="37"/>
  <c r="F93" i="37"/>
  <c r="F94" i="37"/>
  <c r="F95" i="37"/>
  <c r="F96" i="37"/>
  <c r="F97" i="37"/>
  <c r="F98" i="37"/>
  <c r="F99" i="37"/>
  <c r="F100" i="37"/>
  <c r="F101" i="37"/>
  <c r="F102" i="37"/>
  <c r="F103" i="37"/>
  <c r="F104" i="37"/>
  <c r="F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E103" i="37"/>
  <c r="E104" i="37"/>
  <c r="E7" i="37"/>
</calcChain>
</file>

<file path=xl/connections.xml><?xml version="1.0" encoding="utf-8"?>
<connections xmlns="http://schemas.openxmlformats.org/spreadsheetml/2006/main">
  <connection id="1" keepAlive="1" name="Connection" type="5" refreshedVersion="4" background="1">
    <dbPr connection="Provider=sas.OLAPProvider.9.4;User ID=aez;Data Source=saspsrv2;Location=saspsrv2;Mode=ReadWrite|Share Deny None;Authentication Type=&quot;&quot;;SAS Cell Cache Size=10000;SAS Machine DNS Name=saspsrv2;SAS Port=5451;SAS Protocol=2;SAS Server Type=2;SAS Workspace Init Script=&quot;&quot;" command="C_BMF_Finance_N_2008_2015" commandType="1"/>
    <olapPr sendLocale="1" rowDrillCount="1000" serverFill="0" serverNumberFormat="0" serverFont="0" serverFontColor="0"/>
  </connection>
  <connection id="2" keepAlive="1" name="Connection1" type="5" refreshedVersion="4" background="1">
    <dbPr connection="Provider=sas.OLAPProvider.9.4;User ID=aez;Data Source=saspsrv2;Location=saspsrv2;Mode=ReadWrite|Share Deny None;Authentication Type=&quot;&quot;;SAS Cell Cache Size=10000;SAS Machine DNS Name=saspsrv2;SAS Port=5451;SAS Protocol=2;SAS Server Type=2;SAS Workspace Init Script=&quot;&quot;" command="C_BMF_Finance_F_2002_2007" commandType="1"/>
    <olapPr sendLocale="1" rowDrillCount="1000" serverFill="0" serverNumberFormat="0" serverFont="0" serverFontColor="0"/>
  </connection>
  <connection id="3" keepAlive="1" name="Connection2" type="5" refreshedVersion="4" background="1">
    <dbPr connection="Provider=SAS OLAP Data Provider 9.4;User ID=aez;Data Source=saspsrv2;Location=saspsrv2;Mode=ReadWrite|Share Deny None;Authentication Type=&quot;&quot;;SAS Cell Cache Size=10000;SAS Machine DNS Name=saspsrv2;SAS Port=5451;SAS Protocol=2;SAS Server Type=2;SAS Workspace Init Script=&quot;&quot;" command="C_BMF_Finance_N_2002_2015" commandType="1"/>
    <olapPr sendLocale="1" rowDrillCount="1000" serverFill="0" serverNumberFormat="0" serverFont="0" serverFontColor="0"/>
  </connection>
  <connection id="4" keepAlive="1" name="Connection3" type="5" refreshedVersion="4" background="1">
    <dbPr connection="Provider=SAS OLAP Data Provider 9.4;User ID=aez;Data Source=saspsrv2;Location=saspsrv2;Mode=ReadWrite|Share Deny None;Authentication Type=&quot;&quot;;SAS Cell Cache Size=10000;SAS Machine DNS Name=saspsrv2;SAS Port=5451;SAS Protocol=2;SAS Server Type=2;SAS Workspace Init Script=&quot;&quot;" command="C_BMF_Finance_F_2002_2015" commandType="1"/>
    <olapPr sendLocale="1" rowDrillCount="1000" serverFill="0" serverNumberFormat="0" serverFont="0" serverFontColor="0"/>
  </connection>
  <connection id="5" keepAlive="1" name="Connection4" type="5" refreshedVersion="5" background="1">
    <dbPr connection="Provider=sas.OLAPProvider.9.43;User ID=aez;Data Source=saspsrv2;Location=saspsrv2;Mode=ReadWrite|Share Deny None;Authentication Type=&quot;&quot;;SAS Cell Cache Size=10000;SAS Machine DNS Name=saspsrv2;SAS Port=5451;SAS Protocol=2;SAS Server Type=2;SAS Workspace Init Script=&quot;&quot;" command="C_BMF_Finance_N_2002_2016" commandType="1"/>
    <olapPr sendLocale="1" rowDrillCount="1000" serverFill="0" serverNumberFormat="0" serverFont="0" serverFontColor="0"/>
  </connection>
  <connection id="6" keepAlive="1" name="Connexion1" type="5" refreshedVersion="5" background="1">
    <dbPr connection="Provider=SAS OLAP Data Provider 9.43;User ID=aez;Data Source=saspsrv2;Location=saspsrv2;Mode=ReadWrite|Share Deny None;Authentication Type=&quot;&quot;;SAS Cell Cache Size=10000;SAS Machine DNS Name=saspsrv2;SAS Port=5451;SAS Protocol=2;SAS Server Type=2;SAS Workspace Init Script=&quot;&quot;" command="C_BMF_Finance_N_2002_2016" commandType="1"/>
    <olapPr sendLocale="1" rowDrillCount="1000" serverFill="0" serverNumberFormat="0" serverFont="0" serverFontColor="0"/>
  </connection>
  <connection id="7" odcFile="C:\Users\aez\AppData\Roaming\Microsoft\Queries\PROD92_C_BMF_FINANCE_F_2002_2007.oqy" keepAlive="1" name="PROD92_C_BMF_FINANCE_F_2002_2007" type="5" refreshedVersion="3" background="1">
    <dbPr connection="Provider=sas.OLAPProvider.9.2;User ID=AEZ;Data Source=saspsrv1:5453;Location=saspsrv1;Mode=ReadWrite|Share Deny None;SAS Cell Cache Size=10000;SAS Machine DNS Name=saspsrv1;SAS Port=5453;SAS Protocol=2;SAS Server Type=2;SAS Workspace Init Script=&quot;&quot;" command="C_BMF_Finance_F_2002_2007" commandType="1"/>
    <olapPr sendLocale="1" rowDrillCount="1000" serverFill="0" serverNumberFormat="0" serverFont="0" serverFontColor="0"/>
  </connection>
  <connection id="8" odcFile="C:\Users\aez\AppData\Roaming\Microsoft\Queries\PROD92_C_BMF_FINANCE_N_2008_2014.oqy" keepAlive="1" name="PROD92_C_BMF_FINANCE_N_2008_2014" type="5" refreshedVersion="3" background="1">
    <dbPr connection="Provider=SAS OLAP Data Provider 9.2;User ID=aez;Data Source=saspsrv1:5453;Location=saspsrv1;Mode=ReadWrite|Share Deny None;SAS Cell Cache Size=10000;SAS Machine DNS Name=saspsrv1;SAS Port=5453;SAS Protocol=2;SAS Server Type=2;SAS Workspace Init Script=&quot;&quot;" command="C_BMF_Finance_N_2008_2014" commandType="1"/>
    <olapPr sendLocale="1" rowDrillCount="1000" serverFill="0" serverNumberFormat="0" serverFont="0" serverFontColor="0"/>
  </connection>
  <connection id="9" odcFile="C:\Users\aez\AppData\Roaming\Microsoft\Queries\PROD92_C_BMF_FINANCE_N_2008_2014.oqy" keepAlive="1" name="PROD92_C_BMF_FINANCE_N_2008_20141" type="5" refreshedVersion="3" background="1">
    <dbPr connection="Provider=sas.OLAPProvider.9.2;User ID=aez;Data Source=saspsrv1:5453;Location=saspsrv1;Mode=ReadWrite|Share Deny None;SAS Cell Cache Size=10000;SAS Machine DNS Name=saspsrv1;SAS Port=5453;SAS Protocol=2;SAS Server Type=2;SAS Workspace Init Script=&quot;&quot;" command="C_BMF_Finance_N_2008_2014" commandType="1"/>
    <olapPr sendLocale="1" rowDrillCount="1000" serverFill="0" serverNumberFormat="0" serverFont="0" serverFontColor="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{[12_OndedeelCode].[12_2Onderdeel code].[All 12_2Onderdeel code].[A1]}"/>
    <s v="{[05_Deelstaten].[All 05_Deelstaten].[Vlaamse Gemeenschap]}"/>
    <s v="{[12_OndedeelCode].[12_2Onderdeel code].[All 12_2Onderdeel code].[A3]}"/>
    <s v="Connexion1"/>
    <s v="{[01_Periode].[01_2sem].[All 01_2sem].[2016 op 1/07]}"/>
  </metadataStrings>
  <mdxMetadata count="4">
    <mdx n="3" f="s">
      <ms ns="1" c="0"/>
    </mdx>
    <mdx n="3" f="s">
      <ms ns="0" c="0"/>
    </mdx>
    <mdx n="3" f="s">
      <ms ns="2" c="0"/>
    </mdx>
    <mdx n="3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<sst xmlns="http://schemas.openxmlformats.org/spreadsheetml/2006/main" count="218" uniqueCount="165">
  <si>
    <t>009-ZiekenhuisNetwerk Antwerpen</t>
  </si>
  <si>
    <t>012-A.Z. St.-Blasius</t>
  </si>
  <si>
    <t>017-A.Z. Maria Middelares - St.-Jozef</t>
  </si>
  <si>
    <t>026-Algemeen Ziekenhuis St.-Maarten</t>
  </si>
  <si>
    <t>032-AZ ALMA</t>
  </si>
  <si>
    <t>046-Verpleeginrichting De Dennen</t>
  </si>
  <si>
    <t>049-Algemeen Ziekenhuis St.-Jan Brugge - Oostende</t>
  </si>
  <si>
    <t>057-Regionaal Ziekenhuis Jan Yperman</t>
  </si>
  <si>
    <t>063-Algemeen Ziekenhuis</t>
  </si>
  <si>
    <t>095-PB provinciaal Zorgcentrum Lemberge</t>
  </si>
  <si>
    <t>097-Heilig Hartziekenhuis</t>
  </si>
  <si>
    <t>099-GasthuisZusters Antwerpen</t>
  </si>
  <si>
    <t>102-Heilig Hartziekenhuis</t>
  </si>
  <si>
    <t>104-Sint-Jozefkliniek</t>
  </si>
  <si>
    <t>106-Regionaal Ziekenhuis St.-Maria - Roos der Koni</t>
  </si>
  <si>
    <t>108-Regionaal Ziekenhuis H. Hart</t>
  </si>
  <si>
    <t>109-A.Z. H. Hart</t>
  </si>
  <si>
    <t>116-M.S.- en revalidatiecentrum</t>
  </si>
  <si>
    <t>124-Sint-Jozefskliniek</t>
  </si>
  <si>
    <t>126-O.L.Vrouwziekenhuis</t>
  </si>
  <si>
    <t>134-Sint-Vincentiusziekenhuis</t>
  </si>
  <si>
    <t>140-Algemeen Ziekenhuis St.-Lucas</t>
  </si>
  <si>
    <t>143-U.Z. Brussel</t>
  </si>
  <si>
    <t>170-AZ Oudenaarde</t>
  </si>
  <si>
    <t>176-fusieziekenhuis Algemeen Stedelijk Ziekenhuis</t>
  </si>
  <si>
    <t>204-A.Z. Jan Portaels</t>
  </si>
  <si>
    <t>217-A.Z. Sint-Elisabeth</t>
  </si>
  <si>
    <t>236-Revalidatieziekenhuis RevArte</t>
  </si>
  <si>
    <t>243-Jessa Ziekenhuis</t>
  </si>
  <si>
    <t>265-Algemeen Ziekenhuis Lokeren</t>
  </si>
  <si>
    <t>290-A.Z. St.-Lucas</t>
  </si>
  <si>
    <t>300-Universitair Ziekenhuis</t>
  </si>
  <si>
    <t>308-Sint-Elisabethziekenhuis</t>
  </si>
  <si>
    <t>310-Sint-Augustinuskliniek</t>
  </si>
  <si>
    <t>314-A.Z. Heilige Familie</t>
  </si>
  <si>
    <t>322-Universitaire Ziekenhuizen K.U.L.</t>
  </si>
  <si>
    <t>371-Ziekenhuis Oost-Limburg</t>
  </si>
  <si>
    <t>378-Sint-Rembertziekenhuis</t>
  </si>
  <si>
    <t>392-Algemeen Ziekenhuis Zeno</t>
  </si>
  <si>
    <t>395-Sint-Andriesziekenhuis</t>
  </si>
  <si>
    <t>396-A.Z. Groeninge</t>
  </si>
  <si>
    <t>397-Kliniek Onze-Lieve-Vrouw van Lourdes</t>
  </si>
  <si>
    <t>499-Ziekenhuis Inkendael</t>
  </si>
  <si>
    <t>525-A.Z. Damiaan Oostende</t>
  </si>
  <si>
    <t>528-Kliniek Heilige Familie</t>
  </si>
  <si>
    <t>536-A.Z. Sint-Jozef</t>
  </si>
  <si>
    <t>550-A.Z. Glorieux</t>
  </si>
  <si>
    <t>595-A.Z. Nikolaas</t>
  </si>
  <si>
    <t>670-Universitair Ziekenhuis</t>
  </si>
  <si>
    <t>676-Koningin Elisabeth Instituut</t>
  </si>
  <si>
    <t>682-Fusieziekenhuis Monica</t>
  </si>
  <si>
    <t>689-Imeldaziekenhuis</t>
  </si>
  <si>
    <t>693-Nationaal Multiple Sclerose Centrum</t>
  </si>
  <si>
    <t>709-A.Z. Sint-Dimpna</t>
  </si>
  <si>
    <t>710-Algemeen Ziekenhuis Klina</t>
  </si>
  <si>
    <t>712-Algemeen Ziekenhuis Diest</t>
  </si>
  <si>
    <t>713-A.Z. Jan Palfijn - Gent</t>
  </si>
  <si>
    <t>714-Sint-Franciskusziekenhuis</t>
  </si>
  <si>
    <t>716-Algemeen Ziekenhuis Vesalius</t>
  </si>
  <si>
    <t>717-Ziekenhuis Maas en Kempen</t>
  </si>
  <si>
    <t>719-Mariaziekenhuis Noord-Limburg</t>
  </si>
  <si>
    <t>900-Fusieziekenhuis P.C. Dr. Guislain</t>
  </si>
  <si>
    <t>901-Kliniek Sint-Jozef</t>
  </si>
  <si>
    <t>902-Psychiatrisch Centrum Sint-Amedeus</t>
  </si>
  <si>
    <t>909-Openbaar Psychiatrisch Ziekenhuis "Daelwezeth"</t>
  </si>
  <si>
    <t>911-Psychiatrisch Ziekenhuis Sint-Franciscus</t>
  </si>
  <si>
    <t>918-Psychiatrisch Ziekenhuis en Revalidatiecentrum</t>
  </si>
  <si>
    <t>930-PZ Sint-Camillus</t>
  </si>
  <si>
    <t>934-Psycho-Sociaal Centrum</t>
  </si>
  <si>
    <t>936-Psychiatrisch Centrum Broeders Alexianen</t>
  </si>
  <si>
    <t>937-Psychiatrisch Ziekenhuis Bethaniënhuis</t>
  </si>
  <si>
    <t>939-Openbaar Psychiatrisch Ziekenhuis</t>
  </si>
  <si>
    <t>942-Psychiatrisch Ziekenhuis Sint-Annendael</t>
  </si>
  <si>
    <t>943-Universitair Centrum Sint-Jozef</t>
  </si>
  <si>
    <t>944-Psychiatrische Kliniek Sint-Alexius</t>
  </si>
  <si>
    <t>947-Psychiatrische Kliniek Broeders Alexianen</t>
  </si>
  <si>
    <t>952-Medisch Centrum Sint-Jozef</t>
  </si>
  <si>
    <t>956-Psychiatrisch Centrum Sint-Jan</t>
  </si>
  <si>
    <t>959-Psychiatrisch Centrum " Caritas"</t>
  </si>
  <si>
    <t>960-Psychiatrisch Ziekenhuis Sint-Lucia</t>
  </si>
  <si>
    <t>961-Psychiatrisch Centrum Heilig Hart</t>
  </si>
  <si>
    <t>962-Psychiatrisch Centrum Onze-Lieve-Vrouw van Vre</t>
  </si>
  <si>
    <t>963-Psychiatrisch Ziekenhuis Onze-Lieve-Vrouw</t>
  </si>
  <si>
    <t>970-Psychiatrisch Ziekenhuis Duffel</t>
  </si>
  <si>
    <t>975-Universitair Psychiatrisch Centrum Sint-Kamill</t>
  </si>
  <si>
    <t>978-Psychiatrisch Centrum Sint-Jan Baptist</t>
  </si>
  <si>
    <t>982-Psychiatrisch Centrum Sint-Amandus</t>
  </si>
  <si>
    <t>987-Psychotherapeutisch Centrum "Rustenburg"</t>
  </si>
  <si>
    <t>988-Psychiatrisch Ziekenhuis "Zoete Nood Gods"</t>
  </si>
  <si>
    <t>989-Kinderpsychiatrisch Centrum Genk</t>
  </si>
  <si>
    <t>991-Asster</t>
  </si>
  <si>
    <t>992-Psychiatrisch Centrum Gent-Sleidinge</t>
  </si>
  <si>
    <t>998-Psychiatrisch Ziekenhuis Stuivenberg</t>
  </si>
  <si>
    <t>2600 Petscan : Forfait-A3</t>
  </si>
  <si>
    <t>C1</t>
  </si>
  <si>
    <t>Betekend budget</t>
  </si>
  <si>
    <t>A1</t>
  </si>
  <si>
    <t>A3</t>
  </si>
  <si>
    <t>0100 Onroerend-A1</t>
  </si>
  <si>
    <t>0110 Herconditionering 2011-A1</t>
  </si>
  <si>
    <t>0115 Herconditionering 2012-A1</t>
  </si>
  <si>
    <t>0116 Herconditionering 2013-A1</t>
  </si>
  <si>
    <t>0200 Groot onderhoud-A1</t>
  </si>
  <si>
    <t>0300 Financiële lasten-A1</t>
  </si>
  <si>
    <t>0400 Eerste inrichting-A1</t>
  </si>
  <si>
    <t>0500 Medisch materiaal  Acute and Brandwonden-A1</t>
  </si>
  <si>
    <t>0560 Medisch materiaal supplement-A1</t>
  </si>
  <si>
    <t>0570 Medisch materiaal specifieke bepalingen op 01/01/2007-A1</t>
  </si>
  <si>
    <t>0700 Niet medisch materiaal Acute and Brandwonden-A1</t>
  </si>
  <si>
    <t>0760 Niet medisch materiaal supplement-A1</t>
  </si>
  <si>
    <t>0770 Niet medisch materiaal specifieke bepalingen op 01/01/2007-A1</t>
  </si>
  <si>
    <t>0850 Medisch en Niet-medisch materiaal (Sp en psychiatrische)-A1</t>
  </si>
  <si>
    <t>0860 Medisch en Niet-medisch materiaal (Sp en psychiatrie) supplement-A1</t>
  </si>
  <si>
    <t>0870 Medisch en Niet-medisch materiaal specifieke bepalingen op 01/01/2007-A1</t>
  </si>
  <si>
    <t>0900 Rollend materiaal-A1</t>
  </si>
  <si>
    <t>9000 Wijziging van het budget (opening/sluiting van beden)-A1</t>
  </si>
  <si>
    <t>9001 Medisch materiaal  Acute and Brandwonden-A1</t>
  </si>
  <si>
    <t>9002 Niet medisch materiaal  Acute and Brandwonden-A1</t>
  </si>
  <si>
    <t>9003 Medisch en Niet-medisch materiaal-A1</t>
  </si>
  <si>
    <t>9510 Provisie art. 25 § 6 : onroerend-A1</t>
  </si>
  <si>
    <t>9511 Provisie art 26bis : herconditionering-A1</t>
  </si>
  <si>
    <t>9512 provisie art 25 §3 :   investeringen duurzame ontwikkeling-A1</t>
  </si>
  <si>
    <t>9515 Provisie grote onderhoudswerken-A1</t>
  </si>
  <si>
    <t>9520 Provisie art. 27 § 2 : financiële lasten-A1</t>
  </si>
  <si>
    <t>9530 Provisie art. 25 § 6 : eerste inrichting-A1</t>
  </si>
  <si>
    <t>9540 Provisie art. 25 § 6 : medisch materiaal-A1</t>
  </si>
  <si>
    <t>9550 Provisie art. 25 § 6 : niet-medisch materiaal-A1</t>
  </si>
  <si>
    <t>9560 Provisie art. 25 § 6 : medisch en niet-medisch materiaal (Sp en Psychiatrische)-A1</t>
  </si>
  <si>
    <t>0200 NMR : Onroerend-A3</t>
  </si>
  <si>
    <t>0400 NMR : Financiële lasten-A3</t>
  </si>
  <si>
    <t>0600 Forfait NMR KB 26/2/91 (&lt; 1 Tesla)-A3</t>
  </si>
  <si>
    <t>0700 Forfait NMR KB 26/2/1991 (NMR &lt; 1 tesla) - Besparing-A3</t>
  </si>
  <si>
    <t>0900 NMR : Groot onderhoud-A3</t>
  </si>
  <si>
    <t>1200 Radiotherapie : Onroerend-A3</t>
  </si>
  <si>
    <t>1400 Radiotherapie : Financiële lasten-A3</t>
  </si>
  <si>
    <t>1600 Radiotherapie : Forfait-A3</t>
  </si>
  <si>
    <t>1601 Radiotherapie : Forfait - Besparing-A3</t>
  </si>
  <si>
    <t>1800 Radiotherapie : Groot onderhoud-A3</t>
  </si>
  <si>
    <t>2200 Petscan : Onroerend-A3</t>
  </si>
  <si>
    <t>2800 Petscan : Groot onderhoud-A3</t>
  </si>
  <si>
    <t>Étiquettes de lignes</t>
  </si>
  <si>
    <t>Total général</t>
  </si>
  <si>
    <t>Étiquettes de colonnes</t>
  </si>
  <si>
    <t>0117 Herconditionering 2014-A1</t>
  </si>
  <si>
    <t>1200 Massa C1 op 1 juli 2014-A1</t>
  </si>
  <si>
    <t>1201 Wijziging van het budget C1 (opening/sluiting van bedden, opmerkingen)-A1</t>
  </si>
  <si>
    <t>1202 Provisies C1-A1</t>
  </si>
  <si>
    <t>Onderdeel code</t>
  </si>
  <si>
    <t>997-Psychosociaal Centrum Sint-Alexius</t>
  </si>
  <si>
    <t>117-AZ Delta</t>
  </si>
  <si>
    <t>679-Revalidatiecentrum Imbo</t>
  </si>
  <si>
    <t>715-Sint-Trudo Ziekenhuis</t>
  </si>
  <si>
    <t>Semester</t>
  </si>
  <si>
    <t>0118 Herconditionering 2015-A1</t>
  </si>
  <si>
    <t>Vlaamse Gemeenschap</t>
  </si>
  <si>
    <t>Deelstaten</t>
  </si>
  <si>
    <t>2016 op 1/07</t>
  </si>
  <si>
    <t>medisch</t>
  </si>
  <si>
    <t>niet-medisch</t>
  </si>
  <si>
    <t>groot onderhoud</t>
  </si>
  <si>
    <t>onroerend</t>
  </si>
  <si>
    <t>financiële lasten</t>
  </si>
  <si>
    <t>Eerste inrichting</t>
  </si>
  <si>
    <t>rollend materiaal</t>
  </si>
  <si>
    <t>totaal reëel med/nt-med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</si>
</sst>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@\ &quot;*&quot;"/>
  </numFmts>
  <fonts count="5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3" fontId="0" fillId="0" borderId="0" xfId="1" applyFont="1"/>
    <xf numFmtId="43" fontId="0" fillId="0" borderId="0" xfId="0" applyNumberFormat="1"/>
    <xf numFmtId="43" fontId="1" fillId="0" borderId="0" xfId="1" applyFont="1"/>
    <xf numFmtId="0" fontId="4" fillId="0" borderId="0" xfId="0" applyFont="1"/>
    <xf numFmtId="43" fontId="4" fillId="0" borderId="0" xfId="1" applyFont="1"/>
    <xf numFmtId="43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Alignment="1">
      <alignment horizontal="left" wrapText="1"/>
    </xf>
    <xf numFmtId="0" fontId="0" fillId="2" borderId="0" xfId="0" applyNumberFormat="1" applyFill="1" applyAlignment="1">
      <alignment wrapText="1"/>
    </xf>
    <xf numFmtId="0" fontId="0" fillId="2" borderId="0" xfId="0" applyNumberFormat="1" applyFill="1" applyAlignment="1">
      <alignment horizontal="left" wrapText="1"/>
    </xf>
    <xf numFmtId="43" fontId="0" fillId="0" borderId="0" xfId="1" applyFont="1" applyAlignment="1">
      <alignment wrapText="1"/>
    </xf>
    <xf numFmtId="43" fontId="3" fillId="0" borderId="0" xfId="1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 applyAlignment="1">
      <alignment horizontal="left"/>
    </xf>
    <xf numFmtId="43" fontId="0" fillId="0" borderId="0" xfId="1" applyFont="1" applyFill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U105"/>
  <sheetViews>
    <sheetView workbookViewId="0">
      <pane xSplit="2" ySplit="6" topLeftCell="AU7" activePane="bottomRight" state="frozen"/>
      <selection pane="topRight" activeCell="C1" sqref="C1"/>
      <selection pane="bottomLeft" activeCell="A7" sqref="A7"/>
      <selection pane="bottomRight" activeCell="B105" sqref="B105"/>
    </sheetView>
  </sheetViews>
  <sheetFormatPr defaultColWidth="11.42578125" defaultRowHeight="15" x14ac:dyDescent="0.25"/>
  <cols>
    <col min="1" max="1" width="11.42578125" style="1"/>
    <col min="2" max="2" width="45.42578125" style="1" bestFit="1" customWidth="1"/>
    <col min="3" max="3" width="29.140625" style="1" hidden="1" customWidth="1"/>
    <col min="4" max="5" width="13.5703125" style="1" hidden="1" customWidth="1"/>
    <col min="6" max="7" width="14.5703125" style="1" hidden="1" customWidth="1"/>
    <col min="8" max="8" width="13.5703125" style="1" hidden="1" customWidth="1"/>
    <col min="9" max="9" width="13" style="1" hidden="1" customWidth="1"/>
    <col min="10" max="11" width="13.5703125" style="1" hidden="1" customWidth="1"/>
    <col min="12" max="35" width="20.5703125" style="4" hidden="1" customWidth="1"/>
    <col min="36" max="36" width="4.85546875" style="4" hidden="1" customWidth="1"/>
    <col min="37" max="37" width="19.85546875" style="4" hidden="1" customWidth="1"/>
    <col min="38" max="38" width="16.140625" style="4" hidden="1" customWidth="1"/>
    <col min="39" max="46" width="20.5703125" style="4" hidden="1" customWidth="1"/>
    <col min="47" max="47" width="14.5703125" style="4" bestFit="1" customWidth="1"/>
    <col min="48" max="16384" width="11.42578125" style="1"/>
  </cols>
  <sheetData>
    <row r="1" spans="1:47" s="7" customFormat="1" ht="18.75" x14ac:dyDescent="0.3">
      <c r="B1" s="7" t="s">
        <v>152</v>
      </c>
      <c r="C1" s="6" t="s" vm="4">
        <v>156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8.75" x14ac:dyDescent="0.3">
      <c r="B2" s="7" t="s">
        <v>155</v>
      </c>
      <c r="C2" s="8" t="s" vm="1">
        <v>154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8.75" x14ac:dyDescent="0.3">
      <c r="B3" s="7" t="s">
        <v>147</v>
      </c>
      <c r="C3" s="8" t="s" vm="2">
        <v>96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ht="18.75" x14ac:dyDescent="0.3">
      <c r="B4" s="7"/>
      <c r="C4" s="7"/>
      <c r="D4" s="7"/>
      <c r="E4" s="7"/>
      <c r="F4" s="7"/>
      <c r="G4" s="7"/>
      <c r="H4" s="7"/>
      <c r="I4" s="7"/>
      <c r="J4" s="7"/>
      <c r="K4" s="7"/>
    </row>
    <row r="5" spans="1:47" x14ac:dyDescent="0.25">
      <c r="B5" s="1" t="s">
        <v>95</v>
      </c>
    </row>
    <row r="6" spans="1:47" s="10" customFormat="1" ht="60.6" customHeight="1" x14ac:dyDescent="0.25">
      <c r="B6" s="10" t="s">
        <v>140</v>
      </c>
      <c r="C6" s="11" t="s">
        <v>157</v>
      </c>
      <c r="D6" s="11" t="s">
        <v>158</v>
      </c>
      <c r="E6" s="11" t="s">
        <v>159</v>
      </c>
      <c r="F6" s="11" t="s">
        <v>160</v>
      </c>
      <c r="G6" s="11" t="s">
        <v>161</v>
      </c>
      <c r="H6" s="12" t="s">
        <v>162</v>
      </c>
      <c r="I6" s="12" t="s">
        <v>163</v>
      </c>
      <c r="J6" s="13" t="s">
        <v>94</v>
      </c>
      <c r="K6" s="13" t="s">
        <v>164</v>
      </c>
      <c r="L6" s="14" t="s">
        <v>98</v>
      </c>
      <c r="M6" s="14" t="s">
        <v>99</v>
      </c>
      <c r="N6" s="14" t="s">
        <v>100</v>
      </c>
      <c r="O6" s="14" t="s">
        <v>101</v>
      </c>
      <c r="P6" s="14" t="s">
        <v>143</v>
      </c>
      <c r="Q6" s="14" t="s">
        <v>153</v>
      </c>
      <c r="R6" s="14" t="s">
        <v>102</v>
      </c>
      <c r="S6" s="14" t="s">
        <v>103</v>
      </c>
      <c r="T6" s="14" t="s">
        <v>104</v>
      </c>
      <c r="U6" s="14" t="s">
        <v>105</v>
      </c>
      <c r="V6" s="14" t="s">
        <v>106</v>
      </c>
      <c r="W6" s="14" t="s">
        <v>107</v>
      </c>
      <c r="X6" s="14" t="s">
        <v>108</v>
      </c>
      <c r="Y6" s="14" t="s">
        <v>109</v>
      </c>
      <c r="Z6" s="14" t="s">
        <v>110</v>
      </c>
      <c r="AA6" s="14" t="s">
        <v>111</v>
      </c>
      <c r="AB6" s="14" t="s">
        <v>112</v>
      </c>
      <c r="AC6" s="14" t="s">
        <v>113</v>
      </c>
      <c r="AD6" s="14" t="s">
        <v>114</v>
      </c>
      <c r="AE6" s="14" t="s">
        <v>144</v>
      </c>
      <c r="AF6" s="14" t="s">
        <v>145</v>
      </c>
      <c r="AG6" s="14" t="s">
        <v>146</v>
      </c>
      <c r="AH6" s="14" t="s">
        <v>115</v>
      </c>
      <c r="AI6" s="14" t="s">
        <v>116</v>
      </c>
      <c r="AJ6" s="14" t="s">
        <v>117</v>
      </c>
      <c r="AK6" s="14" t="s">
        <v>118</v>
      </c>
      <c r="AL6" s="14" t="s">
        <v>119</v>
      </c>
      <c r="AM6" s="14" t="s">
        <v>120</v>
      </c>
      <c r="AN6" s="14" t="s">
        <v>121</v>
      </c>
      <c r="AO6" s="14" t="s">
        <v>122</v>
      </c>
      <c r="AP6" s="14" t="s">
        <v>123</v>
      </c>
      <c r="AQ6" s="14" t="s">
        <v>124</v>
      </c>
      <c r="AR6" s="14" t="s">
        <v>125</v>
      </c>
      <c r="AS6" s="14" t="s">
        <v>126</v>
      </c>
      <c r="AT6" s="14" t="s">
        <v>127</v>
      </c>
      <c r="AU6" s="14" t="s">
        <v>141</v>
      </c>
    </row>
    <row r="7" spans="1:47" x14ac:dyDescent="0.25">
      <c r="A7" s="1" t="str">
        <f>LEFT(B7,3)</f>
        <v>009</v>
      </c>
      <c r="B7" s="2" t="s">
        <v>0</v>
      </c>
      <c r="C7" s="9">
        <f>U7+V7+W7+AI7+AK7</f>
        <v>1412187.630000005</v>
      </c>
      <c r="D7" s="9">
        <f>X7+Y7+Z7+AA7+AB7+AC7+AJ7</f>
        <v>2038143.2700000075</v>
      </c>
      <c r="E7" s="9">
        <f>R7+AO7</f>
        <v>3182128.610000011</v>
      </c>
      <c r="F7" s="9">
        <f>L7+SUM(M7:Q7)+AL7+SUM(AM7:AN7)</f>
        <v>6446803.6100000236</v>
      </c>
      <c r="G7" s="9">
        <f>S7+AP7</f>
        <v>4721223.1500000171</v>
      </c>
      <c r="H7" s="9">
        <f>T7+AP7</f>
        <v>716194.75000000244</v>
      </c>
      <c r="I7" s="9">
        <f>AD7</f>
        <v>626.1000000000023</v>
      </c>
      <c r="J7" s="9">
        <f>AE7+AG7</f>
        <v>134917.78000000046</v>
      </c>
      <c r="K7" s="9">
        <f>AR7+AS7+AT7</f>
        <v>0</v>
      </c>
      <c r="L7" s="4">
        <v>3757059.1000000136</v>
      </c>
      <c r="M7" s="4">
        <v>497813.06000000174</v>
      </c>
      <c r="N7" s="4">
        <v>488047.58000000182</v>
      </c>
      <c r="O7" s="4">
        <v>486537.01000000176</v>
      </c>
      <c r="P7" s="4">
        <v>484365.12000000174</v>
      </c>
      <c r="Q7" s="4">
        <v>479774.53000000166</v>
      </c>
      <c r="R7" s="4">
        <v>2917388.45000001</v>
      </c>
      <c r="S7" s="4">
        <v>4019194.2000000146</v>
      </c>
      <c r="T7" s="4">
        <v>14165.80000000005</v>
      </c>
      <c r="U7" s="4">
        <v>951247.67000000342</v>
      </c>
      <c r="V7" s="4">
        <v>435117.32000000158</v>
      </c>
      <c r="W7" s="4">
        <v>217558.66000000079</v>
      </c>
      <c r="X7" s="4">
        <v>1315090.9700000046</v>
      </c>
      <c r="Y7" s="4">
        <v>401396.54000000138</v>
      </c>
      <c r="Z7" s="4">
        <v>200698.26000000071</v>
      </c>
      <c r="AA7" s="4">
        <v>290694.83000000106</v>
      </c>
      <c r="AB7" s="4">
        <v>39076.390000000138</v>
      </c>
      <c r="AC7" s="4">
        <v>19538.20000000007</v>
      </c>
      <c r="AD7" s="4">
        <v>626.1000000000023</v>
      </c>
      <c r="AE7" s="4">
        <v>134917.78000000046</v>
      </c>
      <c r="AI7" s="4">
        <v>-191736.02000000066</v>
      </c>
      <c r="AJ7" s="4">
        <v>-228351.92000000083</v>
      </c>
      <c r="AL7" s="4">
        <v>253207.21000000092</v>
      </c>
      <c r="AO7" s="4">
        <v>264740.16000000096</v>
      </c>
      <c r="AP7" s="4">
        <v>702028.9500000024</v>
      </c>
      <c r="AU7" s="4">
        <v>17950195.950000074</v>
      </c>
    </row>
    <row r="8" spans="1:47" x14ac:dyDescent="0.25">
      <c r="A8" s="1" t="str">
        <f t="shared" ref="A8:A71" si="0">LEFT(B8,3)</f>
        <v>012</v>
      </c>
      <c r="B8" s="2" t="s">
        <v>1</v>
      </c>
      <c r="C8" s="9">
        <f t="shared" ref="C8:C71" si="1">U8+V8+W8+AI8+AK8</f>
        <v>376622.62000000128</v>
      </c>
      <c r="D8" s="9">
        <f t="shared" ref="D8:D71" si="2">X8+Y8+Z8+AA8+AB8+AC8+AJ8</f>
        <v>514935.22000000183</v>
      </c>
      <c r="E8" s="9">
        <f t="shared" ref="E8:E71" si="3">R8+AO8</f>
        <v>412487.61000000138</v>
      </c>
      <c r="F8" s="9">
        <f t="shared" ref="F8:F71" si="4">L8+SUM(M8:Q8)+AL8+SUM(AM8:AN8)</f>
        <v>2422775.2000000086</v>
      </c>
      <c r="G8" s="9">
        <f t="shared" ref="G8:G71" si="5">S8+AP8</f>
        <v>1019621.4700000037</v>
      </c>
      <c r="H8" s="9">
        <f t="shared" ref="H8:H71" si="6">T8+AP8</f>
        <v>596630.5000000021</v>
      </c>
      <c r="I8" s="9">
        <f t="shared" ref="I8:I71" si="7">AD8</f>
        <v>1133.320000000004</v>
      </c>
      <c r="J8" s="9">
        <f t="shared" ref="J8:J71" si="8">AE8+AG8</f>
        <v>0</v>
      </c>
      <c r="K8" s="9">
        <f t="shared" ref="K8:K71" si="9">AR8+AS8+AT8</f>
        <v>0</v>
      </c>
      <c r="L8" s="4">
        <v>511518.82000000181</v>
      </c>
      <c r="M8" s="4">
        <v>101215.10000000037</v>
      </c>
      <c r="N8" s="4">
        <v>101292.89000000036</v>
      </c>
      <c r="O8" s="4">
        <v>101179.42000000036</v>
      </c>
      <c r="P8" s="4">
        <v>100976.65000000037</v>
      </c>
      <c r="Q8" s="4">
        <v>101175.37000000037</v>
      </c>
      <c r="R8" s="4">
        <v>67668.240000000253</v>
      </c>
      <c r="S8" s="4">
        <v>422990.97000000154</v>
      </c>
      <c r="U8" s="4">
        <v>203780.05000000072</v>
      </c>
      <c r="V8" s="4">
        <v>115228.38000000041</v>
      </c>
      <c r="W8" s="4">
        <v>57614.190000000206</v>
      </c>
      <c r="X8" s="4">
        <v>321112.62000000116</v>
      </c>
      <c r="Y8" s="4">
        <v>110986.9900000004</v>
      </c>
      <c r="Z8" s="4">
        <v>55493.490000000194</v>
      </c>
      <c r="AA8" s="4">
        <v>21718.580000000075</v>
      </c>
      <c r="AB8" s="4">
        <v>3749.0300000000129</v>
      </c>
      <c r="AC8" s="4">
        <v>1874.5100000000066</v>
      </c>
      <c r="AD8" s="4">
        <v>1133.320000000004</v>
      </c>
      <c r="AL8" s="4">
        <v>995720.39000000351</v>
      </c>
      <c r="AM8" s="4">
        <v>409696.56000000151</v>
      </c>
      <c r="AO8" s="4">
        <v>344819.37000000116</v>
      </c>
      <c r="AP8" s="4">
        <v>596630.5000000021</v>
      </c>
      <c r="AQ8" s="4">
        <v>52003.520000000179</v>
      </c>
      <c r="AU8" s="4">
        <v>4799578.9600000177</v>
      </c>
    </row>
    <row r="9" spans="1:47" x14ac:dyDescent="0.25">
      <c r="A9" s="1" t="str">
        <f t="shared" si="0"/>
        <v>017</v>
      </c>
      <c r="B9" s="2" t="s">
        <v>2</v>
      </c>
      <c r="C9" s="9">
        <f t="shared" si="1"/>
        <v>663751.72000000242</v>
      </c>
      <c r="D9" s="9">
        <f t="shared" si="2"/>
        <v>684031.39000000246</v>
      </c>
      <c r="E9" s="9">
        <f t="shared" si="3"/>
        <v>1958.570000000007</v>
      </c>
      <c r="F9" s="9">
        <f t="shared" si="4"/>
        <v>6156679.2800000226</v>
      </c>
      <c r="G9" s="9">
        <f t="shared" si="5"/>
        <v>8119993</v>
      </c>
      <c r="H9" s="9">
        <f t="shared" si="6"/>
        <v>8119993</v>
      </c>
      <c r="I9" s="9">
        <f t="shared" si="7"/>
        <v>2855.73000000001</v>
      </c>
      <c r="J9" s="9">
        <f t="shared" si="8"/>
        <v>561476</v>
      </c>
      <c r="K9" s="9">
        <f t="shared" si="9"/>
        <v>7053618</v>
      </c>
      <c r="M9" s="4">
        <v>127150.04000000044</v>
      </c>
      <c r="N9" s="4">
        <v>127536.96000000046</v>
      </c>
      <c r="O9" s="4">
        <v>127684.28000000045</v>
      </c>
      <c r="P9" s="4">
        <v>127719.32000000046</v>
      </c>
      <c r="Q9" s="4">
        <v>125429.74000000044</v>
      </c>
      <c r="U9" s="4">
        <v>357719.28000000131</v>
      </c>
      <c r="V9" s="4">
        <v>142106.6600000005</v>
      </c>
      <c r="W9" s="4">
        <v>71053.330000000249</v>
      </c>
      <c r="X9" s="4">
        <v>487962.17000000173</v>
      </c>
      <c r="Y9" s="4">
        <v>130712.81000000046</v>
      </c>
      <c r="Z9" s="4">
        <v>65356.410000000236</v>
      </c>
      <c r="AD9" s="4">
        <v>2855.73000000001</v>
      </c>
      <c r="AG9" s="4">
        <v>561476</v>
      </c>
      <c r="AH9" s="4">
        <v>-92872.450000000332</v>
      </c>
      <c r="AK9" s="4">
        <v>92872.450000000332</v>
      </c>
      <c r="AL9" s="4">
        <v>5521158.94000002</v>
      </c>
      <c r="AO9" s="4">
        <v>1958.570000000007</v>
      </c>
      <c r="AP9" s="4">
        <v>8119993</v>
      </c>
      <c r="AR9" s="4">
        <v>6045958</v>
      </c>
      <c r="AS9" s="4">
        <v>1007660</v>
      </c>
      <c r="AU9" s="4">
        <v>23151491.240000084</v>
      </c>
    </row>
    <row r="10" spans="1:47" x14ac:dyDescent="0.25">
      <c r="A10" s="1" t="str">
        <f t="shared" si="0"/>
        <v>026</v>
      </c>
      <c r="B10" s="2" t="s">
        <v>3</v>
      </c>
      <c r="C10" s="9">
        <f t="shared" si="1"/>
        <v>525539.24000000185</v>
      </c>
      <c r="D10" s="9">
        <f t="shared" si="2"/>
        <v>749918.54000000248</v>
      </c>
      <c r="E10" s="9">
        <f t="shared" si="3"/>
        <v>2266364.1200000076</v>
      </c>
      <c r="F10" s="9">
        <f t="shared" si="4"/>
        <v>2037684.5000000072</v>
      </c>
      <c r="G10" s="9">
        <f t="shared" si="5"/>
        <v>865024.62000000302</v>
      </c>
      <c r="H10" s="9">
        <f t="shared" si="6"/>
        <v>9587.2500000000346</v>
      </c>
      <c r="I10" s="9">
        <f t="shared" si="7"/>
        <v>7275.6500000000251</v>
      </c>
      <c r="J10" s="9">
        <f t="shared" si="8"/>
        <v>4314.400000000016</v>
      </c>
      <c r="K10" s="9">
        <f t="shared" si="9"/>
        <v>0</v>
      </c>
      <c r="L10" s="4">
        <v>1269735.8600000045</v>
      </c>
      <c r="M10" s="4">
        <v>159281.83000000054</v>
      </c>
      <c r="N10" s="4">
        <v>151939.34000000055</v>
      </c>
      <c r="O10" s="4">
        <v>152114.84000000055</v>
      </c>
      <c r="P10" s="4">
        <v>152156.59000000052</v>
      </c>
      <c r="Q10" s="4">
        <v>152456.04000000053</v>
      </c>
      <c r="R10" s="4">
        <v>2266364.1200000076</v>
      </c>
      <c r="S10" s="4">
        <v>865024.62000000302</v>
      </c>
      <c r="T10" s="4">
        <v>9587.2500000000346</v>
      </c>
      <c r="U10" s="4">
        <v>261844.12000000093</v>
      </c>
      <c r="V10" s="4">
        <v>194565.33000000069</v>
      </c>
      <c r="W10" s="4">
        <v>92282.660000000338</v>
      </c>
      <c r="X10" s="4">
        <v>440639.99000000156</v>
      </c>
      <c r="Y10" s="4">
        <v>180930.58000000063</v>
      </c>
      <c r="Z10" s="4">
        <v>90465.290000000314</v>
      </c>
      <c r="AA10" s="4">
        <v>58473.100000000217</v>
      </c>
      <c r="AB10" s="4">
        <v>7209.6700000000255</v>
      </c>
      <c r="AC10" s="4">
        <v>3604.8300000000127</v>
      </c>
      <c r="AD10" s="4">
        <v>7275.6500000000251</v>
      </c>
      <c r="AE10" s="4">
        <v>4314.400000000016</v>
      </c>
      <c r="AF10" s="4">
        <v>75750.680000000255</v>
      </c>
      <c r="AI10" s="4">
        <v>-23152.870000000083</v>
      </c>
      <c r="AJ10" s="4">
        <v>-31404.920000000111</v>
      </c>
      <c r="AU10" s="4">
        <v>6541459</v>
      </c>
    </row>
    <row r="11" spans="1:47" x14ac:dyDescent="0.25">
      <c r="A11" s="1" t="str">
        <f t="shared" si="0"/>
        <v>032</v>
      </c>
      <c r="B11" s="2" t="s">
        <v>4</v>
      </c>
      <c r="C11" s="9">
        <f t="shared" si="1"/>
        <v>459727.87000000163</v>
      </c>
      <c r="D11" s="9">
        <f t="shared" si="2"/>
        <v>617031.35000000126</v>
      </c>
      <c r="E11" s="9">
        <f t="shared" si="3"/>
        <v>1941202.9100000071</v>
      </c>
      <c r="F11" s="9">
        <f t="shared" si="4"/>
        <v>770314.10000000265</v>
      </c>
      <c r="G11" s="9">
        <f t="shared" si="5"/>
        <v>655393.19000000227</v>
      </c>
      <c r="H11" s="9">
        <f t="shared" si="6"/>
        <v>182645.14000000065</v>
      </c>
      <c r="I11" s="9">
        <f t="shared" si="7"/>
        <v>2158.240000000008</v>
      </c>
      <c r="J11" s="9">
        <f t="shared" si="8"/>
        <v>47411.420000000166</v>
      </c>
      <c r="K11" s="9">
        <f t="shared" si="9"/>
        <v>0</v>
      </c>
      <c r="L11" s="4">
        <v>250881.55000000089</v>
      </c>
      <c r="M11" s="4">
        <v>103510.23000000037</v>
      </c>
      <c r="N11" s="4">
        <v>103825.22000000036</v>
      </c>
      <c r="O11" s="4">
        <v>103945.15000000036</v>
      </c>
      <c r="P11" s="4">
        <v>103973.66000000037</v>
      </c>
      <c r="Q11" s="4">
        <v>104178.29000000036</v>
      </c>
      <c r="R11" s="4">
        <v>1620872.5200000058</v>
      </c>
      <c r="S11" s="4">
        <v>481237.63000000169</v>
      </c>
      <c r="T11" s="4">
        <v>8489.5800000000309</v>
      </c>
      <c r="U11" s="4">
        <v>198066.29000000071</v>
      </c>
      <c r="V11" s="4">
        <v>174441.0500000006</v>
      </c>
      <c r="W11" s="4">
        <v>87220.530000000304</v>
      </c>
      <c r="X11" s="4">
        <v>299144.45000000106</v>
      </c>
      <c r="Y11" s="4">
        <v>180376</v>
      </c>
      <c r="Z11" s="4">
        <v>90188</v>
      </c>
      <c r="AA11" s="4">
        <v>37589.85000000013</v>
      </c>
      <c r="AB11" s="4">
        <v>6488.7000000000226</v>
      </c>
      <c r="AC11" s="4">
        <v>3244.3500000000113</v>
      </c>
      <c r="AD11" s="4">
        <v>2158.240000000008</v>
      </c>
      <c r="AE11" s="4">
        <v>47411.420000000166</v>
      </c>
      <c r="AO11" s="4">
        <v>320330.39000000118</v>
      </c>
      <c r="AP11" s="4">
        <v>174155.56000000061</v>
      </c>
      <c r="AU11" s="4">
        <v>4501728.6600000151</v>
      </c>
    </row>
    <row r="12" spans="1:47" x14ac:dyDescent="0.25">
      <c r="A12" s="1" t="str">
        <f t="shared" si="0"/>
        <v>046</v>
      </c>
      <c r="B12" s="2" t="s">
        <v>5</v>
      </c>
      <c r="C12" s="9">
        <f t="shared" si="1"/>
        <v>0</v>
      </c>
      <c r="D12" s="9">
        <f t="shared" si="2"/>
        <v>39961.560000000143</v>
      </c>
      <c r="E12" s="9">
        <f t="shared" si="3"/>
        <v>6878.3200000000243</v>
      </c>
      <c r="F12" s="9">
        <f t="shared" si="4"/>
        <v>79905.080000000278</v>
      </c>
      <c r="G12" s="9">
        <f t="shared" si="5"/>
        <v>35587.500000000124</v>
      </c>
      <c r="H12" s="9">
        <f t="shared" si="6"/>
        <v>35587.500000000124</v>
      </c>
      <c r="I12" s="9">
        <f t="shared" si="7"/>
        <v>69.860000000000241</v>
      </c>
      <c r="J12" s="9">
        <f t="shared" si="8"/>
        <v>2369.6200000000085</v>
      </c>
      <c r="K12" s="9">
        <f t="shared" si="9"/>
        <v>0</v>
      </c>
      <c r="L12" s="4">
        <v>24371.970000000088</v>
      </c>
      <c r="M12" s="4">
        <v>8721.4800000000305</v>
      </c>
      <c r="N12" s="4">
        <v>8748.0200000000314</v>
      </c>
      <c r="O12" s="4">
        <v>8758.1300000000301</v>
      </c>
      <c r="P12" s="4">
        <v>8760.5300000000316</v>
      </c>
      <c r="Q12" s="4">
        <v>8777.7700000000314</v>
      </c>
      <c r="R12" s="4">
        <v>6878.3200000000243</v>
      </c>
      <c r="AA12" s="4">
        <v>31742.540000000114</v>
      </c>
      <c r="AB12" s="4">
        <v>5479.3500000000195</v>
      </c>
      <c r="AC12" s="4">
        <v>2739.6700000000096</v>
      </c>
      <c r="AD12" s="4">
        <v>69.860000000000241</v>
      </c>
      <c r="AG12" s="4">
        <v>2369.6200000000085</v>
      </c>
      <c r="AL12" s="4">
        <v>11767.180000000042</v>
      </c>
      <c r="AP12" s="4">
        <v>35587.500000000124</v>
      </c>
      <c r="AU12" s="4">
        <v>164771.94000000058</v>
      </c>
    </row>
    <row r="13" spans="1:47" x14ac:dyDescent="0.25">
      <c r="A13" s="1" t="str">
        <f t="shared" si="0"/>
        <v>049</v>
      </c>
      <c r="B13" s="2" t="s">
        <v>6</v>
      </c>
      <c r="C13" s="9">
        <f t="shared" si="1"/>
        <v>1178005.1100000041</v>
      </c>
      <c r="D13" s="9">
        <f t="shared" si="2"/>
        <v>1440508.670000005</v>
      </c>
      <c r="E13" s="9">
        <f t="shared" si="3"/>
        <v>1496199.6700000037</v>
      </c>
      <c r="F13" s="9">
        <f t="shared" si="4"/>
        <v>5362953.8500000164</v>
      </c>
      <c r="G13" s="9">
        <f t="shared" si="5"/>
        <v>3677425.6600000127</v>
      </c>
      <c r="H13" s="9">
        <f t="shared" si="6"/>
        <v>169264.91000000061</v>
      </c>
      <c r="I13" s="9">
        <f t="shared" si="7"/>
        <v>6415.260000000023</v>
      </c>
      <c r="J13" s="9">
        <f t="shared" si="8"/>
        <v>40237.670000000144</v>
      </c>
      <c r="K13" s="9">
        <f t="shared" si="9"/>
        <v>0</v>
      </c>
      <c r="L13" s="4">
        <v>3160858.300000011</v>
      </c>
      <c r="M13" s="4">
        <v>284825.27000000101</v>
      </c>
      <c r="N13" s="4">
        <v>285692</v>
      </c>
      <c r="O13" s="4">
        <v>286022</v>
      </c>
      <c r="P13" s="4">
        <v>286100.48000000097</v>
      </c>
      <c r="Q13" s="4">
        <v>282043.67000000103</v>
      </c>
      <c r="R13" s="4">
        <v>1075357.6700000037</v>
      </c>
      <c r="S13" s="4">
        <v>3538378.0300000124</v>
      </c>
      <c r="T13" s="4">
        <v>30217.280000000108</v>
      </c>
      <c r="U13" s="4">
        <v>727978.23000000254</v>
      </c>
      <c r="V13" s="4">
        <v>300017.92000000103</v>
      </c>
      <c r="W13" s="4">
        <v>150008.96000000052</v>
      </c>
      <c r="X13" s="4">
        <v>979008.90000000352</v>
      </c>
      <c r="Y13" s="4">
        <v>273313.60000000097</v>
      </c>
      <c r="Z13" s="4">
        <v>136656.7900000005</v>
      </c>
      <c r="AA13" s="4">
        <v>40931.170000000144</v>
      </c>
      <c r="AB13" s="4">
        <v>7065.4700000000248</v>
      </c>
      <c r="AC13" s="4">
        <v>3532.7400000000125</v>
      </c>
      <c r="AD13" s="4">
        <v>6415.260000000023</v>
      </c>
      <c r="AE13" s="4">
        <v>40237.670000000144</v>
      </c>
      <c r="AH13" s="4">
        <v>-43070.210000000152</v>
      </c>
      <c r="AL13" s="4">
        <v>777412.1300000028</v>
      </c>
      <c r="AO13" s="4">
        <v>420842</v>
      </c>
      <c r="AP13" s="4">
        <v>139047.6300000005</v>
      </c>
      <c r="AU13" s="4">
        <v>13188892.960000046</v>
      </c>
    </row>
    <row r="14" spans="1:47" x14ac:dyDescent="0.25">
      <c r="A14" s="1" t="str">
        <f t="shared" si="0"/>
        <v>057</v>
      </c>
      <c r="B14" s="2" t="s">
        <v>7</v>
      </c>
      <c r="C14" s="9">
        <f t="shared" si="1"/>
        <v>1320194.5900000047</v>
      </c>
      <c r="D14" s="9">
        <f t="shared" si="2"/>
        <v>788768.73000000278</v>
      </c>
      <c r="E14" s="9">
        <f t="shared" si="3"/>
        <v>1565478.2400000056</v>
      </c>
      <c r="F14" s="9">
        <f t="shared" si="4"/>
        <v>2940695.4900000105</v>
      </c>
      <c r="G14" s="9">
        <f t="shared" si="5"/>
        <v>4160604.1900000144</v>
      </c>
      <c r="H14" s="9">
        <f t="shared" si="6"/>
        <v>2656992.2400000095</v>
      </c>
      <c r="I14" s="9">
        <f t="shared" si="7"/>
        <v>2681.4900000000098</v>
      </c>
      <c r="J14" s="9">
        <f t="shared" si="8"/>
        <v>782949.42000000272</v>
      </c>
      <c r="K14" s="9">
        <f t="shared" si="9"/>
        <v>1085112.8700000038</v>
      </c>
      <c r="L14" s="4">
        <v>1309553.6900000046</v>
      </c>
      <c r="M14" s="4">
        <v>114756.3700000004</v>
      </c>
      <c r="N14" s="4">
        <v>115105.5700000004</v>
      </c>
      <c r="O14" s="4">
        <v>115238.51000000042</v>
      </c>
      <c r="P14" s="4">
        <v>115270.14000000041</v>
      </c>
      <c r="Q14" s="4">
        <v>122426.82000000044</v>
      </c>
      <c r="R14" s="4">
        <v>624407.59000000218</v>
      </c>
      <c r="S14" s="4">
        <v>1507578.8800000052</v>
      </c>
      <c r="T14" s="4">
        <v>3966.9300000000139</v>
      </c>
      <c r="U14" s="4">
        <v>1078414.7400000037</v>
      </c>
      <c r="V14" s="4">
        <v>110750.0200000004</v>
      </c>
      <c r="W14" s="4">
        <v>55375.010000000198</v>
      </c>
      <c r="X14" s="4">
        <v>498919.11000000173</v>
      </c>
      <c r="Y14" s="4">
        <v>110217.84000000039</v>
      </c>
      <c r="Z14" s="4">
        <v>55108.920000000195</v>
      </c>
      <c r="AA14" s="4">
        <v>82975.890000000305</v>
      </c>
      <c r="AB14" s="4">
        <v>7498.0500000000266</v>
      </c>
      <c r="AC14" s="4">
        <v>3749.0300000000129</v>
      </c>
      <c r="AD14" s="4">
        <v>2681.4900000000098</v>
      </c>
      <c r="AE14" s="4">
        <v>614250.67000000214</v>
      </c>
      <c r="AG14" s="4">
        <v>168698.75000000061</v>
      </c>
      <c r="AI14" s="4">
        <v>25340.130000000092</v>
      </c>
      <c r="AJ14" s="4">
        <v>30299.890000000109</v>
      </c>
      <c r="AK14" s="4">
        <v>50314.690000000184</v>
      </c>
      <c r="AL14" s="4">
        <v>847838.220000003</v>
      </c>
      <c r="AM14" s="4">
        <v>200506.17000000071</v>
      </c>
      <c r="AO14" s="4">
        <v>941070.6500000034</v>
      </c>
      <c r="AP14" s="4">
        <v>2653025.3100000094</v>
      </c>
      <c r="AR14" s="4">
        <v>202690.27000000072</v>
      </c>
      <c r="AS14" s="4">
        <v>882422.60000000312</v>
      </c>
      <c r="AU14" s="4">
        <v>12650451.950000044</v>
      </c>
    </row>
    <row r="15" spans="1:47" x14ac:dyDescent="0.25">
      <c r="A15" s="1" t="str">
        <f t="shared" si="0"/>
        <v>063</v>
      </c>
      <c r="B15" s="2" t="s">
        <v>8</v>
      </c>
      <c r="C15" s="9">
        <f t="shared" si="1"/>
        <v>499952.98000000184</v>
      </c>
      <c r="D15" s="9">
        <f t="shared" si="2"/>
        <v>754816.55000000261</v>
      </c>
      <c r="E15" s="9">
        <f t="shared" si="3"/>
        <v>2443133.3700000085</v>
      </c>
      <c r="F15" s="9">
        <f t="shared" si="4"/>
        <v>3945947.7800000142</v>
      </c>
      <c r="G15" s="9">
        <f t="shared" si="5"/>
        <v>3256255.840000011</v>
      </c>
      <c r="H15" s="9">
        <f t="shared" si="6"/>
        <v>2123381.2600000072</v>
      </c>
      <c r="I15" s="9">
        <f t="shared" si="7"/>
        <v>843.90000000000293</v>
      </c>
      <c r="J15" s="9">
        <f t="shared" si="8"/>
        <v>509367.73000000184</v>
      </c>
      <c r="K15" s="9">
        <f t="shared" si="9"/>
        <v>0</v>
      </c>
      <c r="L15" s="4">
        <v>978231.3800000035</v>
      </c>
      <c r="M15" s="4">
        <v>152625.95000000056</v>
      </c>
      <c r="N15" s="4">
        <v>149637.23000000053</v>
      </c>
      <c r="O15" s="4">
        <v>149810.08000000051</v>
      </c>
      <c r="P15" s="4">
        <v>149851.18000000052</v>
      </c>
      <c r="Q15" s="4">
        <v>150146.09000000055</v>
      </c>
      <c r="R15" s="4">
        <v>545480.22000000195</v>
      </c>
      <c r="S15" s="4">
        <v>1132874.580000004</v>
      </c>
      <c r="U15" s="4">
        <v>265787.67000000092</v>
      </c>
      <c r="V15" s="4">
        <v>194481.09000000069</v>
      </c>
      <c r="W15" s="4">
        <v>97240.540000000343</v>
      </c>
      <c r="X15" s="4">
        <v>418243.56000000151</v>
      </c>
      <c r="Y15" s="4">
        <v>196786.2800000007</v>
      </c>
      <c r="Z15" s="4">
        <v>98393.130000000354</v>
      </c>
      <c r="AA15" s="4">
        <v>40095.840000000142</v>
      </c>
      <c r="AB15" s="4">
        <v>865.16000000000304</v>
      </c>
      <c r="AC15" s="4">
        <v>432.58000000000152</v>
      </c>
      <c r="AD15" s="4">
        <v>843.90000000000293</v>
      </c>
      <c r="AE15" s="4">
        <v>46948.450000000164</v>
      </c>
      <c r="AG15" s="4">
        <v>462419.28000000166</v>
      </c>
      <c r="AH15" s="4">
        <v>-46292.010000000169</v>
      </c>
      <c r="AI15" s="4">
        <v>-57556.320000000203</v>
      </c>
      <c r="AL15" s="4">
        <v>2215645.870000008</v>
      </c>
      <c r="AO15" s="4">
        <v>1897653.1500000067</v>
      </c>
      <c r="AP15" s="4">
        <v>2123381.2600000072</v>
      </c>
      <c r="AU15" s="4">
        <v>11364026.140000042</v>
      </c>
    </row>
    <row r="16" spans="1:47" x14ac:dyDescent="0.25">
      <c r="A16" s="1" t="str">
        <f t="shared" si="0"/>
        <v>095</v>
      </c>
      <c r="B16" s="2" t="s">
        <v>9</v>
      </c>
      <c r="C16" s="9">
        <f t="shared" si="1"/>
        <v>0</v>
      </c>
      <c r="D16" s="9">
        <f t="shared" si="2"/>
        <v>66252.060000000231</v>
      </c>
      <c r="E16" s="9">
        <f t="shared" si="3"/>
        <v>81132.230000000287</v>
      </c>
      <c r="F16" s="9">
        <f t="shared" si="4"/>
        <v>121380.75000000044</v>
      </c>
      <c r="G16" s="9">
        <f t="shared" si="5"/>
        <v>0</v>
      </c>
      <c r="H16" s="9">
        <f t="shared" si="6"/>
        <v>0</v>
      </c>
      <c r="I16" s="9">
        <f t="shared" si="7"/>
        <v>1128.2100000000041</v>
      </c>
      <c r="J16" s="9">
        <f t="shared" si="8"/>
        <v>9572.9200000000346</v>
      </c>
      <c r="K16" s="9">
        <f t="shared" si="9"/>
        <v>0</v>
      </c>
      <c r="L16" s="4">
        <v>36471.690000000133</v>
      </c>
      <c r="M16" s="4">
        <v>14459.30000000005</v>
      </c>
      <c r="N16" s="4">
        <v>14503.30000000005</v>
      </c>
      <c r="O16" s="4">
        <v>14520.05000000005</v>
      </c>
      <c r="P16" s="4">
        <v>14524.040000000052</v>
      </c>
      <c r="Q16" s="4">
        <v>14552.620000000052</v>
      </c>
      <c r="R16" s="4">
        <v>35836.320000000123</v>
      </c>
      <c r="AA16" s="4">
        <v>52625.79000000019</v>
      </c>
      <c r="AB16" s="4">
        <v>9084.180000000033</v>
      </c>
      <c r="AC16" s="4">
        <v>4542.0900000000165</v>
      </c>
      <c r="AD16" s="4">
        <v>1128.2100000000041</v>
      </c>
      <c r="AG16" s="4">
        <v>9572.9200000000346</v>
      </c>
      <c r="AL16" s="4">
        <v>12349.750000000044</v>
      </c>
      <c r="AO16" s="4">
        <v>45295.910000000164</v>
      </c>
      <c r="AU16" s="4">
        <v>279466.17000000103</v>
      </c>
    </row>
    <row r="17" spans="1:47" x14ac:dyDescent="0.25">
      <c r="A17" s="1" t="str">
        <f t="shared" si="0"/>
        <v>097</v>
      </c>
      <c r="B17" s="2" t="s">
        <v>10</v>
      </c>
      <c r="C17" s="9">
        <f t="shared" si="1"/>
        <v>346972.15000000119</v>
      </c>
      <c r="D17" s="9">
        <f t="shared" si="2"/>
        <v>507479.36000000179</v>
      </c>
      <c r="E17" s="9">
        <f t="shared" si="3"/>
        <v>713935.36000000255</v>
      </c>
      <c r="F17" s="9">
        <f t="shared" si="4"/>
        <v>1456452.8900000048</v>
      </c>
      <c r="G17" s="9">
        <f t="shared" si="5"/>
        <v>633599.56000000227</v>
      </c>
      <c r="H17" s="9">
        <f t="shared" si="6"/>
        <v>130941.38000000046</v>
      </c>
      <c r="I17" s="9">
        <f t="shared" si="7"/>
        <v>35.280000000000129</v>
      </c>
      <c r="J17" s="9">
        <f t="shared" si="8"/>
        <v>291.07000000000102</v>
      </c>
      <c r="K17" s="9">
        <f t="shared" si="9"/>
        <v>0</v>
      </c>
      <c r="L17" s="4">
        <v>732243.38000000257</v>
      </c>
      <c r="M17" s="4">
        <v>119576.13000000043</v>
      </c>
      <c r="N17" s="4">
        <v>119940</v>
      </c>
      <c r="O17" s="4">
        <v>120078.53000000042</v>
      </c>
      <c r="P17" s="4">
        <v>120111.48000000043</v>
      </c>
      <c r="Q17" s="4">
        <v>120347.87000000043</v>
      </c>
      <c r="R17" s="4">
        <v>398721.54000000143</v>
      </c>
      <c r="S17" s="4">
        <v>521881.44000000186</v>
      </c>
      <c r="T17" s="4">
        <v>19223.260000000071</v>
      </c>
      <c r="U17" s="4">
        <v>176101.31000000061</v>
      </c>
      <c r="V17" s="4">
        <v>113913.89000000041</v>
      </c>
      <c r="W17" s="4">
        <v>56956.950000000201</v>
      </c>
      <c r="X17" s="4">
        <v>284856.640000001</v>
      </c>
      <c r="Y17" s="4">
        <v>113361.1500000004</v>
      </c>
      <c r="Z17" s="4">
        <v>56680.570000000203</v>
      </c>
      <c r="AA17" s="4">
        <v>41766.500000000146</v>
      </c>
      <c r="AB17" s="4">
        <v>7209.6700000000255</v>
      </c>
      <c r="AC17" s="4">
        <v>3604.8300000000127</v>
      </c>
      <c r="AD17" s="4">
        <v>35.280000000000129</v>
      </c>
      <c r="AE17" s="4">
        <v>291.07000000000102</v>
      </c>
      <c r="AL17" s="4">
        <v>124155.50000000044</v>
      </c>
      <c r="AO17" s="4">
        <v>315213.82000000111</v>
      </c>
      <c r="AP17" s="4">
        <v>111718.12000000039</v>
      </c>
      <c r="AU17" s="4">
        <v>3677988.9300000132</v>
      </c>
    </row>
    <row r="18" spans="1:47" x14ac:dyDescent="0.25">
      <c r="A18" s="1" t="str">
        <f t="shared" si="0"/>
        <v>099</v>
      </c>
      <c r="B18" s="2" t="s">
        <v>11</v>
      </c>
      <c r="C18" s="9">
        <f t="shared" si="1"/>
        <v>1023388.1300000036</v>
      </c>
      <c r="D18" s="9">
        <f t="shared" si="2"/>
        <v>1120595.7000000039</v>
      </c>
      <c r="E18" s="9">
        <f t="shared" si="3"/>
        <v>4260458.5500000156</v>
      </c>
      <c r="F18" s="9">
        <f t="shared" si="4"/>
        <v>4001606.4400000144</v>
      </c>
      <c r="G18" s="9">
        <f t="shared" si="5"/>
        <v>2674101.0600000094</v>
      </c>
      <c r="H18" s="9">
        <f t="shared" si="6"/>
        <v>1390250.1300000048</v>
      </c>
      <c r="I18" s="9">
        <f t="shared" si="7"/>
        <v>7834.6300000000283</v>
      </c>
      <c r="J18" s="9">
        <f t="shared" si="8"/>
        <v>377428.4000000013</v>
      </c>
      <c r="K18" s="9">
        <f t="shared" si="9"/>
        <v>0</v>
      </c>
      <c r="L18" s="4">
        <v>1563563.6600000057</v>
      </c>
      <c r="M18" s="4">
        <v>236857.11000000083</v>
      </c>
      <c r="N18" s="4">
        <v>236426.82000000085</v>
      </c>
      <c r="O18" s="4">
        <v>236699.91000000085</v>
      </c>
      <c r="P18" s="4">
        <v>236764.86000000086</v>
      </c>
      <c r="Q18" s="4">
        <v>233765.93000000084</v>
      </c>
      <c r="R18" s="4">
        <v>2197170.4400000079</v>
      </c>
      <c r="S18" s="4">
        <v>1283850.9300000046</v>
      </c>
      <c r="U18" s="4">
        <v>569467.28000000201</v>
      </c>
      <c r="V18" s="4">
        <v>258683.24000000092</v>
      </c>
      <c r="W18" s="4">
        <v>129341.62000000046</v>
      </c>
      <c r="X18" s="4">
        <v>805389.71000000287</v>
      </c>
      <c r="Y18" s="4">
        <v>245394.97000000087</v>
      </c>
      <c r="Z18" s="4">
        <v>122697.49000000044</v>
      </c>
      <c r="AA18" s="4">
        <v>10418.030000000037</v>
      </c>
      <c r="AB18" s="4">
        <v>1730.3200000000061</v>
      </c>
      <c r="AC18" s="4">
        <v>865.16000000000304</v>
      </c>
      <c r="AD18" s="4">
        <v>7834.6300000000283</v>
      </c>
      <c r="AE18" s="4">
        <v>202330.87000000072</v>
      </c>
      <c r="AG18" s="4">
        <v>175097.53000000061</v>
      </c>
      <c r="AI18" s="4">
        <v>-53774.490000000187</v>
      </c>
      <c r="AJ18" s="4">
        <v>-65899.980000000229</v>
      </c>
      <c r="AK18" s="4">
        <v>119670.48000000042</v>
      </c>
      <c r="AL18" s="4">
        <v>1056443.5100000037</v>
      </c>
      <c r="AM18" s="4">
        <v>140613.93000000049</v>
      </c>
      <c r="AN18" s="4">
        <v>60470.710000000217</v>
      </c>
      <c r="AO18" s="4">
        <v>2063288.1100000073</v>
      </c>
      <c r="AP18" s="4">
        <v>1390250.1300000048</v>
      </c>
      <c r="AQ18" s="4">
        <v>54996.560000000194</v>
      </c>
      <c r="AU18" s="4">
        <v>13520409.470000049</v>
      </c>
    </row>
    <row r="19" spans="1:47" x14ac:dyDescent="0.25">
      <c r="A19" s="1" t="str">
        <f t="shared" si="0"/>
        <v>102</v>
      </c>
      <c r="B19" s="2" t="s">
        <v>12</v>
      </c>
      <c r="C19" s="9">
        <f t="shared" si="1"/>
        <v>253914.15000000093</v>
      </c>
      <c r="D19" s="9">
        <f t="shared" si="2"/>
        <v>231687.31000000081</v>
      </c>
      <c r="E19" s="9">
        <f t="shared" si="3"/>
        <v>93250.400000000314</v>
      </c>
      <c r="F19" s="9">
        <f t="shared" si="4"/>
        <v>535136.65000000189</v>
      </c>
      <c r="G19" s="9">
        <f t="shared" si="5"/>
        <v>65071.63000000023</v>
      </c>
      <c r="H19" s="9">
        <f t="shared" si="6"/>
        <v>0</v>
      </c>
      <c r="I19" s="9">
        <f t="shared" si="7"/>
        <v>0</v>
      </c>
      <c r="J19" s="9">
        <f t="shared" si="8"/>
        <v>0</v>
      </c>
      <c r="K19" s="9">
        <f t="shared" si="9"/>
        <v>0</v>
      </c>
      <c r="L19" s="4">
        <v>140131.1600000005</v>
      </c>
      <c r="M19" s="4">
        <v>44295.950000000157</v>
      </c>
      <c r="N19" s="4">
        <v>42128.640000000152</v>
      </c>
      <c r="O19" s="4">
        <v>42177.300000000156</v>
      </c>
      <c r="P19" s="4">
        <v>42188.870000000155</v>
      </c>
      <c r="Q19" s="4">
        <v>42271.900000000154</v>
      </c>
      <c r="R19" s="4">
        <v>71659.450000000244</v>
      </c>
      <c r="S19" s="4">
        <v>65071.63000000023</v>
      </c>
      <c r="U19" s="4">
        <v>139747.15000000049</v>
      </c>
      <c r="V19" s="4">
        <v>81091.660000000295</v>
      </c>
      <c r="W19" s="4">
        <v>40545.830000000147</v>
      </c>
      <c r="X19" s="4">
        <v>112211.36000000039</v>
      </c>
      <c r="Y19" s="4">
        <v>83856.770000000295</v>
      </c>
      <c r="Z19" s="4">
        <v>41928.390000000145</v>
      </c>
      <c r="AI19" s="4">
        <v>-7470.4900000000262</v>
      </c>
      <c r="AJ19" s="4">
        <v>-6309.2100000000228</v>
      </c>
      <c r="AL19" s="4">
        <v>181942.83000000063</v>
      </c>
      <c r="AO19" s="4">
        <v>21590.950000000077</v>
      </c>
      <c r="AQ19" s="4">
        <v>3023.5000000000109</v>
      </c>
      <c r="AU19" s="4">
        <v>1182083.6400000043</v>
      </c>
    </row>
    <row r="20" spans="1:47" x14ac:dyDescent="0.25">
      <c r="A20" s="1" t="str">
        <f t="shared" si="0"/>
        <v>104</v>
      </c>
      <c r="B20" s="2" t="s">
        <v>13</v>
      </c>
      <c r="C20" s="9">
        <f t="shared" si="1"/>
        <v>247366.61000000089</v>
      </c>
      <c r="D20" s="9">
        <f t="shared" si="2"/>
        <v>307358.68000000104</v>
      </c>
      <c r="E20" s="9">
        <f t="shared" si="3"/>
        <v>616534.15000000177</v>
      </c>
      <c r="F20" s="9">
        <f t="shared" si="4"/>
        <v>683404.22000000242</v>
      </c>
      <c r="G20" s="9">
        <f t="shared" si="5"/>
        <v>536626.49000000185</v>
      </c>
      <c r="H20" s="9">
        <f t="shared" si="6"/>
        <v>300203.40000000107</v>
      </c>
      <c r="I20" s="9">
        <f t="shared" si="7"/>
        <v>1063.390000000004</v>
      </c>
      <c r="J20" s="9">
        <f t="shared" si="8"/>
        <v>27535.140000000098</v>
      </c>
      <c r="K20" s="9">
        <f t="shared" si="9"/>
        <v>92913.560000000318</v>
      </c>
      <c r="L20" s="4">
        <v>205791.54000000074</v>
      </c>
      <c r="M20" s="4">
        <v>54853.530000000195</v>
      </c>
      <c r="N20" s="4">
        <v>55020.460000000196</v>
      </c>
      <c r="O20" s="4">
        <v>55084.010000000198</v>
      </c>
      <c r="P20" s="4">
        <v>55099.130000000194</v>
      </c>
      <c r="Q20" s="4">
        <v>55207.560000000194</v>
      </c>
      <c r="R20" s="4">
        <v>485974.15000000171</v>
      </c>
      <c r="S20" s="4">
        <v>236423.09000000084</v>
      </c>
      <c r="U20" s="4">
        <v>98064.650000000343</v>
      </c>
      <c r="V20" s="4">
        <v>95269.850000000341</v>
      </c>
      <c r="W20" s="4">
        <v>54032.11000000019</v>
      </c>
      <c r="X20" s="4">
        <v>135447.80000000048</v>
      </c>
      <c r="Y20" s="4">
        <v>99148.820000000356</v>
      </c>
      <c r="Z20" s="4">
        <v>56055.460000000196</v>
      </c>
      <c r="AA20" s="4">
        <v>16706.600000000057</v>
      </c>
      <c r="AD20" s="4">
        <v>1063.390000000004</v>
      </c>
      <c r="AG20" s="4">
        <v>27535.140000000098</v>
      </c>
      <c r="AH20" s="4">
        <v>224123.38000000079</v>
      </c>
      <c r="AL20" s="4">
        <v>202347.99000000072</v>
      </c>
      <c r="AO20" s="4">
        <v>130560</v>
      </c>
      <c r="AP20" s="4">
        <v>300203.40000000107</v>
      </c>
      <c r="AR20" s="4">
        <v>28772.4200000001</v>
      </c>
      <c r="AS20" s="4">
        <v>64141.140000000225</v>
      </c>
      <c r="AU20" s="4">
        <v>2736925.6200000099</v>
      </c>
    </row>
    <row r="21" spans="1:47" x14ac:dyDescent="0.25">
      <c r="A21" s="1" t="str">
        <f t="shared" si="0"/>
        <v>106</v>
      </c>
      <c r="B21" s="2" t="s">
        <v>14</v>
      </c>
      <c r="C21" s="9">
        <f t="shared" si="1"/>
        <v>319557.62000000116</v>
      </c>
      <c r="D21" s="9">
        <f t="shared" si="2"/>
        <v>517821.57000000187</v>
      </c>
      <c r="E21" s="9">
        <f t="shared" si="3"/>
        <v>191767.55000000069</v>
      </c>
      <c r="F21" s="9">
        <f t="shared" si="4"/>
        <v>1286961.4400000046</v>
      </c>
      <c r="G21" s="9">
        <f t="shared" si="5"/>
        <v>1193890.4300000041</v>
      </c>
      <c r="H21" s="9">
        <f t="shared" si="6"/>
        <v>546650.28000000189</v>
      </c>
      <c r="I21" s="9">
        <f t="shared" si="7"/>
        <v>789.66000000000281</v>
      </c>
      <c r="J21" s="9">
        <f t="shared" si="8"/>
        <v>194386.5600000007</v>
      </c>
      <c r="K21" s="9">
        <f t="shared" si="9"/>
        <v>14410.14000000005</v>
      </c>
      <c r="L21" s="4">
        <v>586891.80000000203</v>
      </c>
      <c r="M21" s="4">
        <v>78952.370000000272</v>
      </c>
      <c r="N21" s="4">
        <v>79192.630000000281</v>
      </c>
      <c r="O21" s="4">
        <v>79284.100000000282</v>
      </c>
      <c r="P21" s="4">
        <v>79305.850000000282</v>
      </c>
      <c r="Q21" s="4">
        <v>79461.93000000027</v>
      </c>
      <c r="R21" s="4">
        <v>38365.410000000142</v>
      </c>
      <c r="S21" s="4">
        <v>670938.49000000232</v>
      </c>
      <c r="T21" s="4">
        <v>23698.340000000084</v>
      </c>
      <c r="U21" s="4">
        <v>155048.85000000056</v>
      </c>
      <c r="V21" s="4">
        <v>88534.25000000032</v>
      </c>
      <c r="W21" s="4">
        <v>44267.130000000157</v>
      </c>
      <c r="X21" s="4">
        <v>188003.82000000068</v>
      </c>
      <c r="Y21" s="4">
        <v>91564.780000000319</v>
      </c>
      <c r="Z21" s="4">
        <v>45782.390000000159</v>
      </c>
      <c r="AA21" s="4">
        <v>139010.55000000048</v>
      </c>
      <c r="AB21" s="4">
        <v>12256.430000000044</v>
      </c>
      <c r="AC21" s="4">
        <v>6128.2200000000221</v>
      </c>
      <c r="AD21" s="4">
        <v>789.66000000000281</v>
      </c>
      <c r="AE21" s="4">
        <v>188730.63000000067</v>
      </c>
      <c r="AG21" s="4">
        <v>5655.9300000000203</v>
      </c>
      <c r="AI21" s="4">
        <v>31707.390000000112</v>
      </c>
      <c r="AJ21" s="4">
        <v>35075.380000000121</v>
      </c>
      <c r="AL21" s="4">
        <v>266841.79000000091</v>
      </c>
      <c r="AM21" s="4">
        <v>28231.740000000103</v>
      </c>
      <c r="AN21" s="4">
        <v>8799.2300000000305</v>
      </c>
      <c r="AO21" s="4">
        <v>153402.14000000054</v>
      </c>
      <c r="AP21" s="4">
        <v>522951.94000000186</v>
      </c>
      <c r="AQ21" s="4">
        <v>10218.900000000036</v>
      </c>
      <c r="AT21" s="4">
        <v>14410.14000000005</v>
      </c>
      <c r="AU21" s="4">
        <v>3753502.2100000144</v>
      </c>
    </row>
    <row r="22" spans="1:47" x14ac:dyDescent="0.25">
      <c r="A22" s="1" t="str">
        <f t="shared" si="0"/>
        <v>108</v>
      </c>
      <c r="B22" s="2" t="s">
        <v>15</v>
      </c>
      <c r="C22" s="9">
        <f t="shared" si="1"/>
        <v>262334.98000000091</v>
      </c>
      <c r="D22" s="9">
        <f t="shared" si="2"/>
        <v>332067.69000000122</v>
      </c>
      <c r="E22" s="9">
        <f t="shared" si="3"/>
        <v>381347.84000000131</v>
      </c>
      <c r="F22" s="9">
        <f t="shared" si="4"/>
        <v>2680515.9800000098</v>
      </c>
      <c r="G22" s="9">
        <f t="shared" si="5"/>
        <v>680403.07000000239</v>
      </c>
      <c r="H22" s="9">
        <f t="shared" si="6"/>
        <v>463979.34000000166</v>
      </c>
      <c r="I22" s="9">
        <f t="shared" si="7"/>
        <v>0</v>
      </c>
      <c r="J22" s="9">
        <f t="shared" si="8"/>
        <v>133679.48000000048</v>
      </c>
      <c r="K22" s="9">
        <f t="shared" si="9"/>
        <v>0</v>
      </c>
      <c r="L22" s="4">
        <v>556217.71000000206</v>
      </c>
      <c r="M22" s="4">
        <v>65870.150000000227</v>
      </c>
      <c r="N22" s="4">
        <v>66070.590000000229</v>
      </c>
      <c r="O22" s="4">
        <v>66146.910000000236</v>
      </c>
      <c r="P22" s="4">
        <v>66165.060000000231</v>
      </c>
      <c r="Q22" s="4">
        <v>66295.270000000237</v>
      </c>
      <c r="R22" s="4">
        <v>334185.91000000114</v>
      </c>
      <c r="S22" s="4">
        <v>216423.73000000074</v>
      </c>
      <c r="U22" s="4">
        <v>124398.05000000044</v>
      </c>
      <c r="V22" s="4">
        <v>91957.950000000317</v>
      </c>
      <c r="W22" s="4">
        <v>45978.980000000163</v>
      </c>
      <c r="X22" s="4">
        <v>164249.12000000058</v>
      </c>
      <c r="Y22" s="4">
        <v>93650.960000000341</v>
      </c>
      <c r="Z22" s="4">
        <v>46825.480000000171</v>
      </c>
      <c r="AA22" s="4">
        <v>21718.580000000075</v>
      </c>
      <c r="AB22" s="4">
        <v>3749.0300000000129</v>
      </c>
      <c r="AC22" s="4">
        <v>1874.5200000000066</v>
      </c>
      <c r="AE22" s="4">
        <v>51898.400000000191</v>
      </c>
      <c r="AG22" s="4">
        <v>81781.080000000293</v>
      </c>
      <c r="AL22" s="4">
        <v>1790063.3000000063</v>
      </c>
      <c r="AM22" s="4">
        <v>3686.990000000013</v>
      </c>
      <c r="AO22" s="4">
        <v>47161.930000000168</v>
      </c>
      <c r="AP22" s="4">
        <v>463979.34000000166</v>
      </c>
      <c r="AQ22" s="4">
        <v>13603.320000000049</v>
      </c>
      <c r="AU22" s="4">
        <v>4483952.3600000171</v>
      </c>
    </row>
    <row r="23" spans="1:47" x14ac:dyDescent="0.25">
      <c r="A23" s="1" t="str">
        <f t="shared" si="0"/>
        <v>109</v>
      </c>
      <c r="B23" s="2" t="s">
        <v>16</v>
      </c>
      <c r="C23" s="9">
        <f t="shared" si="1"/>
        <v>282114.59000000102</v>
      </c>
      <c r="D23" s="9">
        <f t="shared" si="2"/>
        <v>386903.1300000014</v>
      </c>
      <c r="E23" s="9">
        <f t="shared" si="3"/>
        <v>1262549.2100000044</v>
      </c>
      <c r="F23" s="9">
        <f t="shared" si="4"/>
        <v>828234.33000000298</v>
      </c>
      <c r="G23" s="9">
        <f t="shared" si="5"/>
        <v>1388245.860000005</v>
      </c>
      <c r="H23" s="9">
        <f t="shared" si="6"/>
        <v>131171.26000000047</v>
      </c>
      <c r="I23" s="9">
        <f t="shared" si="7"/>
        <v>1614.9300000000057</v>
      </c>
      <c r="J23" s="9">
        <f t="shared" si="8"/>
        <v>0</v>
      </c>
      <c r="K23" s="9">
        <f t="shared" si="9"/>
        <v>0</v>
      </c>
      <c r="L23" s="4">
        <v>420326.08000000153</v>
      </c>
      <c r="M23" s="4">
        <v>75968.700000000274</v>
      </c>
      <c r="N23" s="4">
        <v>76199.880000000267</v>
      </c>
      <c r="O23" s="4">
        <v>76287.900000000285</v>
      </c>
      <c r="P23" s="4">
        <v>76308.840000000273</v>
      </c>
      <c r="Q23" s="4">
        <v>76459.010000000271</v>
      </c>
      <c r="R23" s="4">
        <v>690335.86000000243</v>
      </c>
      <c r="S23" s="4">
        <v>1257074.6000000045</v>
      </c>
      <c r="U23" s="4">
        <v>136997.1000000005</v>
      </c>
      <c r="V23" s="4">
        <v>96744.990000000354</v>
      </c>
      <c r="W23" s="4">
        <v>48372.500000000175</v>
      </c>
      <c r="X23" s="4">
        <v>209554.12000000075</v>
      </c>
      <c r="Y23" s="4">
        <v>99303.510000000344</v>
      </c>
      <c r="Z23" s="4">
        <v>49651.760000000177</v>
      </c>
      <c r="AA23" s="4">
        <v>22553.91000000008</v>
      </c>
      <c r="AB23" s="4">
        <v>3893.2200000000134</v>
      </c>
      <c r="AC23" s="4">
        <v>1946.6100000000067</v>
      </c>
      <c r="AD23" s="4">
        <v>1614.9300000000057</v>
      </c>
      <c r="AL23" s="4">
        <v>26683.920000000093</v>
      </c>
      <c r="AO23" s="4">
        <v>572213.35000000196</v>
      </c>
      <c r="AP23" s="4">
        <v>131171.26000000047</v>
      </c>
      <c r="AU23" s="4">
        <v>4149662.0500000156</v>
      </c>
    </row>
    <row r="24" spans="1:47" x14ac:dyDescent="0.25">
      <c r="A24" s="1" t="str">
        <f t="shared" si="0"/>
        <v>116</v>
      </c>
      <c r="B24" s="2" t="s">
        <v>17</v>
      </c>
      <c r="C24" s="9">
        <f t="shared" si="1"/>
        <v>0</v>
      </c>
      <c r="D24" s="9">
        <f t="shared" si="2"/>
        <v>126194.40000000046</v>
      </c>
      <c r="E24" s="9">
        <f t="shared" si="3"/>
        <v>50330.540000000183</v>
      </c>
      <c r="F24" s="9">
        <f t="shared" si="4"/>
        <v>402027.01000000146</v>
      </c>
      <c r="G24" s="9">
        <f t="shared" si="5"/>
        <v>317359.51000000112</v>
      </c>
      <c r="H24" s="9">
        <f t="shared" si="6"/>
        <v>106084.72000000039</v>
      </c>
      <c r="I24" s="9">
        <f t="shared" si="7"/>
        <v>0</v>
      </c>
      <c r="J24" s="9">
        <f t="shared" si="8"/>
        <v>80360.120000000286</v>
      </c>
      <c r="K24" s="9">
        <f t="shared" si="9"/>
        <v>30454.660000000109</v>
      </c>
      <c r="L24" s="4">
        <v>182652.16000000064</v>
      </c>
      <c r="M24" s="4">
        <v>27541.530000000097</v>
      </c>
      <c r="N24" s="4">
        <v>27625.3300000001</v>
      </c>
      <c r="O24" s="4">
        <v>27657.2400000001</v>
      </c>
      <c r="P24" s="4">
        <v>27664.8300000001</v>
      </c>
      <c r="Q24" s="4">
        <v>27719.280000000097</v>
      </c>
      <c r="R24" s="4">
        <v>50330.540000000183</v>
      </c>
      <c r="S24" s="4">
        <v>216147.05000000075</v>
      </c>
      <c r="T24" s="4">
        <v>4872.2600000000175</v>
      </c>
      <c r="AA24" s="4">
        <v>100239.60000000036</v>
      </c>
      <c r="AB24" s="4">
        <v>17303.200000000063</v>
      </c>
      <c r="AC24" s="4">
        <v>8651.6000000000313</v>
      </c>
      <c r="AE24" s="4">
        <v>22134.830000000082</v>
      </c>
      <c r="AG24" s="4">
        <v>58225.290000000205</v>
      </c>
      <c r="AL24" s="4">
        <v>81166.64000000029</v>
      </c>
      <c r="AP24" s="4">
        <v>101212.46000000037</v>
      </c>
      <c r="AT24" s="4">
        <v>30454.660000000109</v>
      </c>
      <c r="AU24" s="4">
        <v>1011598.5000000035</v>
      </c>
    </row>
    <row r="25" spans="1:47" x14ac:dyDescent="0.25">
      <c r="A25" s="1" t="str">
        <f t="shared" si="0"/>
        <v>117</v>
      </c>
      <c r="B25" s="2" t="s">
        <v>149</v>
      </c>
      <c r="C25" s="9">
        <f t="shared" si="1"/>
        <v>1070734.8200000038</v>
      </c>
      <c r="D25" s="9">
        <f t="shared" si="2"/>
        <v>1369926.5200000049</v>
      </c>
      <c r="E25" s="9">
        <f t="shared" si="3"/>
        <v>2565277.1100000096</v>
      </c>
      <c r="F25" s="9">
        <f t="shared" si="4"/>
        <v>4251481.5700000152</v>
      </c>
      <c r="G25" s="9">
        <f t="shared" si="5"/>
        <v>1300747.3900000046</v>
      </c>
      <c r="H25" s="9">
        <f t="shared" si="6"/>
        <v>854115.12000000302</v>
      </c>
      <c r="I25" s="9">
        <f t="shared" si="7"/>
        <v>6986.2400000000252</v>
      </c>
      <c r="J25" s="9">
        <f t="shared" si="8"/>
        <v>25817.53000000009</v>
      </c>
      <c r="K25" s="9">
        <f t="shared" si="9"/>
        <v>0</v>
      </c>
      <c r="L25" s="4">
        <v>842882.25000000303</v>
      </c>
      <c r="M25" s="4">
        <v>278398.90000000101</v>
      </c>
      <c r="N25" s="4">
        <v>279246.09000000096</v>
      </c>
      <c r="O25" s="4">
        <v>279568.640000001</v>
      </c>
      <c r="P25" s="4">
        <v>279645.36000000098</v>
      </c>
      <c r="Q25" s="4">
        <v>280195.72000000102</v>
      </c>
      <c r="R25" s="4">
        <v>2254447.2100000083</v>
      </c>
      <c r="S25" s="4">
        <v>446632.27000000153</v>
      </c>
      <c r="U25" s="4">
        <v>638354.91000000224</v>
      </c>
      <c r="V25" s="4">
        <v>288253.27000000107</v>
      </c>
      <c r="W25" s="4">
        <v>144126.64000000054</v>
      </c>
      <c r="X25" s="4">
        <v>858211.100000003</v>
      </c>
      <c r="Y25" s="4">
        <v>264268.44000000093</v>
      </c>
      <c r="Z25" s="4">
        <v>132134.22000000047</v>
      </c>
      <c r="AA25" s="4">
        <v>96062.950000000332</v>
      </c>
      <c r="AB25" s="4">
        <v>12833.210000000045</v>
      </c>
      <c r="AC25" s="4">
        <v>6416.6000000000222</v>
      </c>
      <c r="AD25" s="4">
        <v>6986.2400000000252</v>
      </c>
      <c r="AE25" s="4">
        <v>24.380000000000084</v>
      </c>
      <c r="AG25" s="4">
        <v>25793.150000000089</v>
      </c>
      <c r="AL25" s="4">
        <v>1945481.6600000069</v>
      </c>
      <c r="AM25" s="4">
        <v>66062.95000000023</v>
      </c>
      <c r="AO25" s="4">
        <v>310829.90000000113</v>
      </c>
      <c r="AP25" s="4">
        <v>854115.12000000302</v>
      </c>
      <c r="AQ25" s="4">
        <v>238.67000000000084</v>
      </c>
      <c r="AU25" s="4">
        <v>10591209.850000037</v>
      </c>
    </row>
    <row r="26" spans="1:47" x14ac:dyDescent="0.25">
      <c r="A26" s="1" t="str">
        <f t="shared" si="0"/>
        <v>124</v>
      </c>
      <c r="B26" s="2" t="s">
        <v>18</v>
      </c>
      <c r="C26" s="9">
        <f t="shared" si="1"/>
        <v>208561.84000000075</v>
      </c>
      <c r="D26" s="9">
        <f t="shared" si="2"/>
        <v>316102.82000000117</v>
      </c>
      <c r="E26" s="9">
        <f t="shared" si="3"/>
        <v>707069.42000000249</v>
      </c>
      <c r="F26" s="9">
        <f t="shared" si="4"/>
        <v>1102489.8500000038</v>
      </c>
      <c r="G26" s="9">
        <f t="shared" si="5"/>
        <v>516904.34000000183</v>
      </c>
      <c r="H26" s="9">
        <f t="shared" si="6"/>
        <v>271910.36000000098</v>
      </c>
      <c r="I26" s="9">
        <f t="shared" si="7"/>
        <v>1824.0500000000068</v>
      </c>
      <c r="J26" s="9">
        <f t="shared" si="8"/>
        <v>61743</v>
      </c>
      <c r="K26" s="9">
        <f t="shared" si="9"/>
        <v>0</v>
      </c>
      <c r="L26" s="4">
        <v>335330.44000000117</v>
      </c>
      <c r="M26" s="4">
        <v>62206.950000000215</v>
      </c>
      <c r="N26" s="4">
        <v>62389.190000000221</v>
      </c>
      <c r="O26" s="4">
        <v>62459.280000000217</v>
      </c>
      <c r="P26" s="4">
        <v>62476.420000000224</v>
      </c>
      <c r="Q26" s="4">
        <v>62599.380000000223</v>
      </c>
      <c r="R26" s="4">
        <v>570338.06000000203</v>
      </c>
      <c r="S26" s="4">
        <v>244993.98000000088</v>
      </c>
      <c r="U26" s="4">
        <v>81230.300000000294</v>
      </c>
      <c r="V26" s="4">
        <v>84887.690000000308</v>
      </c>
      <c r="W26" s="4">
        <v>42443.850000000151</v>
      </c>
      <c r="X26" s="4">
        <v>149797.76000000053</v>
      </c>
      <c r="Y26" s="4">
        <v>94043.12000000033</v>
      </c>
      <c r="Z26" s="4">
        <v>47023.060000000165</v>
      </c>
      <c r="AA26" s="4">
        <v>20047.920000000071</v>
      </c>
      <c r="AB26" s="4">
        <v>3460.6400000000122</v>
      </c>
      <c r="AC26" s="4">
        <v>1730.3200000000061</v>
      </c>
      <c r="AD26" s="4">
        <v>1824.0500000000068</v>
      </c>
      <c r="AE26" s="4">
        <v>61743</v>
      </c>
      <c r="AL26" s="4">
        <v>341728.2300000012</v>
      </c>
      <c r="AM26" s="4">
        <v>113299.96000000041</v>
      </c>
      <c r="AO26" s="4">
        <v>136731.36000000048</v>
      </c>
      <c r="AP26" s="4">
        <v>271910.36000000098</v>
      </c>
      <c r="AU26" s="4">
        <v>2914695.3200000105</v>
      </c>
    </row>
    <row r="27" spans="1:47" x14ac:dyDescent="0.25">
      <c r="A27" s="1" t="str">
        <f t="shared" si="0"/>
        <v>126</v>
      </c>
      <c r="B27" s="2" t="s">
        <v>19</v>
      </c>
      <c r="C27" s="9">
        <f t="shared" si="1"/>
        <v>787517.28000000282</v>
      </c>
      <c r="D27" s="9">
        <f t="shared" si="2"/>
        <v>997575.41000000341</v>
      </c>
      <c r="E27" s="9">
        <f t="shared" si="3"/>
        <v>2257261.9400000079</v>
      </c>
      <c r="F27" s="9">
        <f t="shared" si="4"/>
        <v>4550841.0100000165</v>
      </c>
      <c r="G27" s="9">
        <f t="shared" si="5"/>
        <v>2290228.4600000083</v>
      </c>
      <c r="H27" s="9">
        <f t="shared" si="6"/>
        <v>2080262.8100000075</v>
      </c>
      <c r="I27" s="9">
        <f t="shared" si="7"/>
        <v>12953.870000000044</v>
      </c>
      <c r="J27" s="9">
        <f t="shared" si="8"/>
        <v>784695.23000000278</v>
      </c>
      <c r="K27" s="9">
        <f t="shared" si="9"/>
        <v>1643142.4800000058</v>
      </c>
      <c r="L27" s="4">
        <v>1080669.8500000038</v>
      </c>
      <c r="M27" s="4">
        <v>193708.73000000068</v>
      </c>
      <c r="N27" s="4">
        <v>194298.19000000067</v>
      </c>
      <c r="O27" s="4">
        <v>194522.61000000068</v>
      </c>
      <c r="P27" s="4">
        <v>194576.00000000067</v>
      </c>
      <c r="Q27" s="4">
        <v>194958.93000000069</v>
      </c>
      <c r="R27" s="4">
        <v>2240341.1100000078</v>
      </c>
      <c r="S27" s="4">
        <v>211853.84000000075</v>
      </c>
      <c r="T27" s="4">
        <v>1888.1900000000069</v>
      </c>
      <c r="U27" s="4">
        <v>475796.44000000169</v>
      </c>
      <c r="V27" s="4">
        <v>207813.89000000074</v>
      </c>
      <c r="W27" s="4">
        <v>103906.95000000036</v>
      </c>
      <c r="X27" s="4">
        <v>694763.71000000241</v>
      </c>
      <c r="Y27" s="4">
        <v>176635.59000000064</v>
      </c>
      <c r="Z27" s="4">
        <v>88317.790000000314</v>
      </c>
      <c r="AA27" s="4">
        <v>30071.880000000107</v>
      </c>
      <c r="AB27" s="4">
        <v>5190.9600000000182</v>
      </c>
      <c r="AC27" s="4">
        <v>2595.4800000000091</v>
      </c>
      <c r="AD27" s="4">
        <v>12953.870000000044</v>
      </c>
      <c r="AE27" s="4">
        <v>4719.5400000000163</v>
      </c>
      <c r="AG27" s="4">
        <v>779975.69000000274</v>
      </c>
      <c r="AL27" s="4">
        <v>1201743.1300000041</v>
      </c>
      <c r="AM27" s="4">
        <v>1279667.6000000047</v>
      </c>
      <c r="AN27" s="4">
        <v>16695.970000000059</v>
      </c>
      <c r="AO27" s="4">
        <v>16920.830000000064</v>
      </c>
      <c r="AP27" s="4">
        <v>2078374.6200000076</v>
      </c>
      <c r="AQ27" s="4">
        <v>10231.370000000037</v>
      </c>
      <c r="AR27" s="4">
        <v>1495451.7300000053</v>
      </c>
      <c r="AS27" s="4">
        <v>147690.75000000052</v>
      </c>
      <c r="AU27" s="4">
        <v>13336335.240000051</v>
      </c>
    </row>
    <row r="28" spans="1:47" x14ac:dyDescent="0.25">
      <c r="A28" s="1" t="str">
        <f t="shared" si="0"/>
        <v>134</v>
      </c>
      <c r="B28" s="2" t="s">
        <v>20</v>
      </c>
      <c r="C28" s="9">
        <f t="shared" si="1"/>
        <v>225765.39000000083</v>
      </c>
      <c r="D28" s="9">
        <f t="shared" si="2"/>
        <v>222841.59000000081</v>
      </c>
      <c r="E28" s="9">
        <f t="shared" si="3"/>
        <v>642219.48000000231</v>
      </c>
      <c r="F28" s="9">
        <f t="shared" si="4"/>
        <v>454461.37000000163</v>
      </c>
      <c r="G28" s="9">
        <f t="shared" si="5"/>
        <v>24894.520000000088</v>
      </c>
      <c r="H28" s="9">
        <f t="shared" si="6"/>
        <v>2126.9000000000078</v>
      </c>
      <c r="I28" s="9">
        <f t="shared" si="7"/>
        <v>1112.7200000000039</v>
      </c>
      <c r="J28" s="9">
        <f t="shared" si="8"/>
        <v>28311.230000000101</v>
      </c>
      <c r="K28" s="9">
        <f t="shared" si="9"/>
        <v>0</v>
      </c>
      <c r="L28" s="4">
        <v>258666.39000000095</v>
      </c>
      <c r="M28" s="4">
        <v>39017.160000000142</v>
      </c>
      <c r="N28" s="4">
        <v>39135.890000000138</v>
      </c>
      <c r="O28" s="4">
        <v>39181.100000000137</v>
      </c>
      <c r="P28" s="4">
        <v>39191.850000000137</v>
      </c>
      <c r="Q28" s="4">
        <v>39268.980000000141</v>
      </c>
      <c r="R28" s="4">
        <v>642219.48000000231</v>
      </c>
      <c r="S28" s="4">
        <v>24894.520000000088</v>
      </c>
      <c r="T28" s="4">
        <v>2126.9000000000078</v>
      </c>
      <c r="U28" s="4">
        <v>101831.13000000037</v>
      </c>
      <c r="V28" s="4">
        <v>82622.840000000288</v>
      </c>
      <c r="W28" s="4">
        <v>41311.420000000144</v>
      </c>
      <c r="X28" s="4">
        <v>93252.050000000338</v>
      </c>
      <c r="Y28" s="4">
        <v>86393.030000000304</v>
      </c>
      <c r="Z28" s="4">
        <v>43196.510000000155</v>
      </c>
      <c r="AD28" s="4">
        <v>1112.7200000000039</v>
      </c>
      <c r="AE28" s="4">
        <v>28311.230000000101</v>
      </c>
      <c r="AU28" s="4">
        <v>1601733.2000000055</v>
      </c>
    </row>
    <row r="29" spans="1:47" x14ac:dyDescent="0.25">
      <c r="A29" s="1" t="str">
        <f t="shared" si="0"/>
        <v>140</v>
      </c>
      <c r="B29" s="2" t="s">
        <v>21</v>
      </c>
      <c r="C29" s="9">
        <f t="shared" si="1"/>
        <v>358564.99000000127</v>
      </c>
      <c r="D29" s="9">
        <f t="shared" si="2"/>
        <v>467416.40000000159</v>
      </c>
      <c r="E29" s="9">
        <f t="shared" si="3"/>
        <v>727247.70000000251</v>
      </c>
      <c r="F29" s="9">
        <f t="shared" si="4"/>
        <v>1543377.5700000054</v>
      </c>
      <c r="G29" s="9">
        <f t="shared" si="5"/>
        <v>774234.49000000278</v>
      </c>
      <c r="H29" s="9">
        <f t="shared" si="6"/>
        <v>12430.330000000044</v>
      </c>
      <c r="I29" s="9">
        <f t="shared" si="7"/>
        <v>1617.0300000000057</v>
      </c>
      <c r="J29" s="9">
        <f t="shared" si="8"/>
        <v>38355.230000000141</v>
      </c>
      <c r="K29" s="9">
        <f t="shared" si="9"/>
        <v>29109.090000000102</v>
      </c>
      <c r="L29" s="4">
        <v>1068862.6900000037</v>
      </c>
      <c r="M29" s="4">
        <v>94559.240000000325</v>
      </c>
      <c r="N29" s="4">
        <v>94846.980000000331</v>
      </c>
      <c r="O29" s="4">
        <v>94956.540000000343</v>
      </c>
      <c r="P29" s="4">
        <v>94982.590000000331</v>
      </c>
      <c r="Q29" s="4">
        <v>95169.530000000334</v>
      </c>
      <c r="R29" s="4">
        <v>727247.70000000251</v>
      </c>
      <c r="S29" s="4">
        <v>774234.49000000278</v>
      </c>
      <c r="T29" s="4">
        <v>12430.330000000044</v>
      </c>
      <c r="U29" s="4">
        <v>197573.95000000071</v>
      </c>
      <c r="V29" s="4">
        <v>107327.36000000038</v>
      </c>
      <c r="W29" s="4">
        <v>53663.680000000189</v>
      </c>
      <c r="X29" s="4">
        <v>267377.7200000009</v>
      </c>
      <c r="Y29" s="4">
        <v>106757.85000000038</v>
      </c>
      <c r="Z29" s="4">
        <v>53378.930000000189</v>
      </c>
      <c r="AA29" s="4">
        <v>33413.200000000114</v>
      </c>
      <c r="AB29" s="4">
        <v>4325.8000000000156</v>
      </c>
      <c r="AC29" s="4">
        <v>2162.9000000000078</v>
      </c>
      <c r="AD29" s="4">
        <v>1617.0300000000057</v>
      </c>
      <c r="AE29" s="4">
        <v>38355.230000000141</v>
      </c>
      <c r="AS29" s="4">
        <v>29109.090000000102</v>
      </c>
      <c r="AU29" s="4">
        <v>3952352.8300000145</v>
      </c>
    </row>
    <row r="30" spans="1:47" x14ac:dyDescent="0.25">
      <c r="A30" s="1" t="str">
        <f t="shared" si="0"/>
        <v>143</v>
      </c>
      <c r="B30" s="2" t="s">
        <v>22</v>
      </c>
      <c r="C30" s="9">
        <f t="shared" si="1"/>
        <v>886391.93000000319</v>
      </c>
      <c r="D30" s="9">
        <f t="shared" si="2"/>
        <v>1129854.260000004</v>
      </c>
      <c r="E30" s="9">
        <f t="shared" si="3"/>
        <v>5434930.9200000186</v>
      </c>
      <c r="F30" s="9">
        <f t="shared" si="4"/>
        <v>3553724.6400000127</v>
      </c>
      <c r="G30" s="9">
        <f t="shared" si="5"/>
        <v>4061664.7600000137</v>
      </c>
      <c r="H30" s="9">
        <f t="shared" si="6"/>
        <v>2281010.2800000077</v>
      </c>
      <c r="I30" s="9">
        <f t="shared" si="7"/>
        <v>1420.3600000000049</v>
      </c>
      <c r="J30" s="9">
        <f t="shared" si="8"/>
        <v>109663.59000000039</v>
      </c>
      <c r="K30" s="9">
        <f t="shared" si="9"/>
        <v>0</v>
      </c>
      <c r="L30" s="4">
        <v>1316812.5100000047</v>
      </c>
      <c r="M30" s="4">
        <v>165478.66000000059</v>
      </c>
      <c r="N30" s="4">
        <v>165982.2100000006</v>
      </c>
      <c r="O30" s="4">
        <v>166173.94000000058</v>
      </c>
      <c r="P30" s="4">
        <v>166219.5500000006</v>
      </c>
      <c r="Q30" s="4">
        <v>166546.67000000057</v>
      </c>
      <c r="R30" s="4">
        <v>3034280.780000011</v>
      </c>
      <c r="S30" s="4">
        <v>1780654.4800000063</v>
      </c>
      <c r="U30" s="4">
        <v>610114.88000000222</v>
      </c>
      <c r="V30" s="4">
        <v>184184.70000000065</v>
      </c>
      <c r="W30" s="4">
        <v>92092.350000000326</v>
      </c>
      <c r="X30" s="4">
        <v>868288.73000000301</v>
      </c>
      <c r="Y30" s="4">
        <v>162125.51000000059</v>
      </c>
      <c r="Z30" s="4">
        <v>81062.760000000286</v>
      </c>
      <c r="AA30" s="4">
        <v>18377.260000000064</v>
      </c>
      <c r="AD30" s="4">
        <v>1420.3600000000049</v>
      </c>
      <c r="AE30" s="4">
        <v>106198.54000000037</v>
      </c>
      <c r="AG30" s="4">
        <v>3465.0500000000125</v>
      </c>
      <c r="AL30" s="4">
        <v>1254025.7600000044</v>
      </c>
      <c r="AM30" s="4">
        <v>152485.34000000055</v>
      </c>
      <c r="AO30" s="4">
        <v>2400650.140000008</v>
      </c>
      <c r="AP30" s="4">
        <v>2281010.2800000077</v>
      </c>
      <c r="AU30" s="4">
        <v>15177650.460000051</v>
      </c>
    </row>
    <row r="31" spans="1:47" x14ac:dyDescent="0.25">
      <c r="A31" s="1" t="str">
        <f t="shared" si="0"/>
        <v>170</v>
      </c>
      <c r="B31" s="2" t="s">
        <v>23</v>
      </c>
      <c r="C31" s="9">
        <f t="shared" si="1"/>
        <v>207112.66000000073</v>
      </c>
      <c r="D31" s="9">
        <f t="shared" si="2"/>
        <v>272914.79000000097</v>
      </c>
      <c r="E31" s="9">
        <f t="shared" si="3"/>
        <v>2296539.6000000061</v>
      </c>
      <c r="F31" s="9">
        <f t="shared" si="4"/>
        <v>1330708.0800000038</v>
      </c>
      <c r="G31" s="9">
        <f t="shared" si="5"/>
        <v>1975570.1100000052</v>
      </c>
      <c r="H31" s="9">
        <f t="shared" si="6"/>
        <v>1469949.1100000052</v>
      </c>
      <c r="I31" s="9">
        <f t="shared" si="7"/>
        <v>331.98000000000121</v>
      </c>
      <c r="J31" s="9">
        <f t="shared" si="8"/>
        <v>151018</v>
      </c>
      <c r="K31" s="9">
        <f t="shared" si="9"/>
        <v>0</v>
      </c>
      <c r="L31" s="4">
        <v>291356</v>
      </c>
      <c r="M31" s="4">
        <v>53935.490000000187</v>
      </c>
      <c r="N31" s="4">
        <v>54099.620000000192</v>
      </c>
      <c r="O31" s="4">
        <v>54162.100000000188</v>
      </c>
      <c r="P31" s="4">
        <v>54176.97000000019</v>
      </c>
      <c r="Q31" s="4">
        <v>54283.5900000002</v>
      </c>
      <c r="R31" s="4">
        <v>687366</v>
      </c>
      <c r="S31" s="4">
        <v>505621</v>
      </c>
      <c r="U31" s="4">
        <v>79523.350000000282</v>
      </c>
      <c r="V31" s="4">
        <v>85059.540000000299</v>
      </c>
      <c r="W31" s="4">
        <v>42529.77000000015</v>
      </c>
      <c r="X31" s="4">
        <v>114056.42000000041</v>
      </c>
      <c r="Y31" s="4">
        <v>89079.660000000324</v>
      </c>
      <c r="Z31" s="4">
        <v>44539.830000000162</v>
      </c>
      <c r="AA31" s="4">
        <v>20047.920000000071</v>
      </c>
      <c r="AB31" s="4">
        <v>3460.6400000000122</v>
      </c>
      <c r="AC31" s="4">
        <v>1730.3200000000061</v>
      </c>
      <c r="AD31" s="4">
        <v>331.98000000000121</v>
      </c>
      <c r="AE31" s="4">
        <v>1018</v>
      </c>
      <c r="AF31" s="4">
        <v>8076</v>
      </c>
      <c r="AG31" s="4">
        <v>150000</v>
      </c>
      <c r="AL31" s="4">
        <v>166125.17000000059</v>
      </c>
      <c r="AM31" s="4">
        <v>602569.14000000211</v>
      </c>
      <c r="AO31" s="4">
        <v>1609173.6000000059</v>
      </c>
      <c r="AP31" s="4">
        <v>1469949.1100000052</v>
      </c>
      <c r="AU31" s="4">
        <v>6242271.220000023</v>
      </c>
    </row>
    <row r="32" spans="1:47" x14ac:dyDescent="0.25">
      <c r="A32" s="1" t="str">
        <f t="shared" si="0"/>
        <v>176</v>
      </c>
      <c r="B32" s="2" t="s">
        <v>24</v>
      </c>
      <c r="C32" s="9">
        <f t="shared" si="1"/>
        <v>466950.5700000017</v>
      </c>
      <c r="D32" s="9">
        <f t="shared" si="2"/>
        <v>673242.89000000234</v>
      </c>
      <c r="E32" s="9">
        <f t="shared" si="3"/>
        <v>1059457.5600000038</v>
      </c>
      <c r="F32" s="9">
        <f t="shared" si="4"/>
        <v>2237644.640000008</v>
      </c>
      <c r="G32" s="9">
        <f t="shared" si="5"/>
        <v>1334904.1600000048</v>
      </c>
      <c r="H32" s="9">
        <f t="shared" si="6"/>
        <v>657087.36000000231</v>
      </c>
      <c r="I32" s="9">
        <f t="shared" si="7"/>
        <v>759.62000000000273</v>
      </c>
      <c r="J32" s="9">
        <f t="shared" si="8"/>
        <v>0</v>
      </c>
      <c r="K32" s="9">
        <f t="shared" si="9"/>
        <v>0</v>
      </c>
      <c r="L32" s="4">
        <v>779346.77000000281</v>
      </c>
      <c r="M32" s="4">
        <v>133805.91000000047</v>
      </c>
      <c r="N32" s="4">
        <v>130759.92000000046</v>
      </c>
      <c r="O32" s="4">
        <v>130910.95000000046</v>
      </c>
      <c r="P32" s="4">
        <v>130946.88000000047</v>
      </c>
      <c r="Q32" s="4">
        <v>131204.59000000049</v>
      </c>
      <c r="R32" s="4">
        <v>816162.41000000283</v>
      </c>
      <c r="S32" s="4">
        <v>677816.80000000237</v>
      </c>
      <c r="U32" s="4">
        <v>305187.13000000111</v>
      </c>
      <c r="V32" s="4">
        <v>130530.19000000047</v>
      </c>
      <c r="W32" s="4">
        <v>65265.100000000231</v>
      </c>
      <c r="X32" s="4">
        <v>473780.74000000168</v>
      </c>
      <c r="Y32" s="4">
        <v>124693.16000000044</v>
      </c>
      <c r="Z32" s="4">
        <v>62346.58000000022</v>
      </c>
      <c r="AA32" s="4">
        <v>55131.780000000195</v>
      </c>
      <c r="AB32" s="4">
        <v>3749.0300000000129</v>
      </c>
      <c r="AC32" s="4">
        <v>1874.5100000000066</v>
      </c>
      <c r="AD32" s="4">
        <v>759.62000000000273</v>
      </c>
      <c r="AI32" s="4">
        <v>-34031.850000000122</v>
      </c>
      <c r="AJ32" s="4">
        <v>-48332.910000000178</v>
      </c>
      <c r="AL32" s="4">
        <v>769265.46000000264</v>
      </c>
      <c r="AM32" s="4">
        <v>19518.010000000068</v>
      </c>
      <c r="AN32" s="4">
        <v>11886.150000000041</v>
      </c>
      <c r="AO32" s="4">
        <v>243295.15000000087</v>
      </c>
      <c r="AP32" s="4">
        <v>657087.36000000231</v>
      </c>
      <c r="AU32" s="4">
        <v>5772959.4400000209</v>
      </c>
    </row>
    <row r="33" spans="1:47" x14ac:dyDescent="0.25">
      <c r="A33" s="1" t="str">
        <f t="shared" si="0"/>
        <v>204</v>
      </c>
      <c r="B33" s="2" t="s">
        <v>25</v>
      </c>
      <c r="C33" s="9">
        <f t="shared" si="1"/>
        <v>330676.40000000119</v>
      </c>
      <c r="D33" s="9">
        <f t="shared" si="2"/>
        <v>441456.36000000156</v>
      </c>
      <c r="E33" s="9">
        <f t="shared" si="3"/>
        <v>2887905.6000000103</v>
      </c>
      <c r="F33" s="9">
        <f t="shared" si="4"/>
        <v>1309005.8900000048</v>
      </c>
      <c r="G33" s="9">
        <f t="shared" si="5"/>
        <v>1650272.5700000059</v>
      </c>
      <c r="H33" s="9">
        <f t="shared" si="6"/>
        <v>593093.3800000021</v>
      </c>
      <c r="I33" s="9">
        <f t="shared" si="7"/>
        <v>2374.4200000000087</v>
      </c>
      <c r="J33" s="9">
        <f t="shared" si="8"/>
        <v>0</v>
      </c>
      <c r="K33" s="9">
        <f t="shared" si="9"/>
        <v>0</v>
      </c>
      <c r="L33" s="4">
        <v>836585.14000000304</v>
      </c>
      <c r="M33" s="4">
        <v>99149.500000000349</v>
      </c>
      <c r="N33" s="4">
        <v>92314.670000000333</v>
      </c>
      <c r="O33" s="4">
        <v>93573.670000000333</v>
      </c>
      <c r="P33" s="4">
        <v>93599.350000000341</v>
      </c>
      <c r="Q33" s="4">
        <v>93783.560000000332</v>
      </c>
      <c r="R33" s="4">
        <v>2281563.2000000081</v>
      </c>
      <c r="S33" s="4">
        <v>1057179.1900000037</v>
      </c>
      <c r="U33" s="4">
        <v>168032.87000000061</v>
      </c>
      <c r="V33" s="4">
        <v>108429.02000000038</v>
      </c>
      <c r="W33" s="4">
        <v>54214.510000000191</v>
      </c>
      <c r="X33" s="4">
        <v>256696.5300000009</v>
      </c>
      <c r="Y33" s="4">
        <v>108534.19000000038</v>
      </c>
      <c r="Z33" s="4">
        <v>54267.090000000186</v>
      </c>
      <c r="AA33" s="4">
        <v>25895.230000000091</v>
      </c>
      <c r="AB33" s="4">
        <v>3749.0300000000129</v>
      </c>
      <c r="AC33" s="4">
        <v>1874.5100000000066</v>
      </c>
      <c r="AD33" s="4">
        <v>2374.4200000000087</v>
      </c>
      <c r="AJ33" s="4">
        <v>-9560.2200000000339</v>
      </c>
      <c r="AO33" s="4">
        <v>606342.40000000224</v>
      </c>
      <c r="AP33" s="4">
        <v>593093.3800000021</v>
      </c>
      <c r="AU33" s="4">
        <v>6621691.2400000244</v>
      </c>
    </row>
    <row r="34" spans="1:47" x14ac:dyDescent="0.25">
      <c r="A34" s="1" t="str">
        <f t="shared" si="0"/>
        <v>217</v>
      </c>
      <c r="B34" s="2" t="s">
        <v>26</v>
      </c>
      <c r="C34" s="9">
        <f t="shared" si="1"/>
        <v>331042.96000000119</v>
      </c>
      <c r="D34" s="9">
        <f t="shared" si="2"/>
        <v>422184.79000000149</v>
      </c>
      <c r="E34" s="9">
        <f t="shared" si="3"/>
        <v>1072939.1800000039</v>
      </c>
      <c r="F34" s="9">
        <f t="shared" si="4"/>
        <v>2319897.6500000083</v>
      </c>
      <c r="G34" s="9">
        <f t="shared" si="5"/>
        <v>1581511.4600000058</v>
      </c>
      <c r="H34" s="9">
        <f t="shared" si="6"/>
        <v>1286529.5900000047</v>
      </c>
      <c r="I34" s="9">
        <f t="shared" si="7"/>
        <v>802.85000000000286</v>
      </c>
      <c r="J34" s="9">
        <f t="shared" si="8"/>
        <v>69808.710000000254</v>
      </c>
      <c r="K34" s="9">
        <f t="shared" si="9"/>
        <v>0</v>
      </c>
      <c r="L34" s="4">
        <v>607395.70000000217</v>
      </c>
      <c r="M34" s="4">
        <v>76657.240000000282</v>
      </c>
      <c r="N34" s="4">
        <v>76890.510000000271</v>
      </c>
      <c r="O34" s="4">
        <v>76979.330000000278</v>
      </c>
      <c r="P34" s="4">
        <v>77000.460000000283</v>
      </c>
      <c r="Q34" s="4">
        <v>77151.990000000267</v>
      </c>
      <c r="R34" s="4">
        <v>1072939.1800000039</v>
      </c>
      <c r="S34" s="4">
        <v>346760.8500000012</v>
      </c>
      <c r="T34" s="4">
        <v>51778.980000000185</v>
      </c>
      <c r="U34" s="4">
        <v>176488.64000000065</v>
      </c>
      <c r="V34" s="4">
        <v>103036.21000000037</v>
      </c>
      <c r="W34" s="4">
        <v>51518.110000000182</v>
      </c>
      <c r="X34" s="4">
        <v>243526.43000000087</v>
      </c>
      <c r="Y34" s="4">
        <v>102398.97000000036</v>
      </c>
      <c r="Z34" s="4">
        <v>51199.49000000018</v>
      </c>
      <c r="AA34" s="4">
        <v>25059.900000000089</v>
      </c>
      <c r="AD34" s="4">
        <v>802.85000000000286</v>
      </c>
      <c r="AE34" s="4">
        <v>55723.250000000196</v>
      </c>
      <c r="AG34" s="4">
        <v>14085.46000000005</v>
      </c>
      <c r="AL34" s="4">
        <v>807822.22000000288</v>
      </c>
      <c r="AM34" s="4">
        <v>520000.20000000187</v>
      </c>
      <c r="AP34" s="4">
        <v>1234750.6100000045</v>
      </c>
      <c r="AU34" s="4">
        <v>5849966.5800000215</v>
      </c>
    </row>
    <row r="35" spans="1:47" x14ac:dyDescent="0.25">
      <c r="A35" s="1" t="str">
        <f t="shared" si="0"/>
        <v>236</v>
      </c>
      <c r="B35" s="2" t="s">
        <v>27</v>
      </c>
      <c r="C35" s="9">
        <f t="shared" si="1"/>
        <v>0</v>
      </c>
      <c r="D35" s="9">
        <f t="shared" si="2"/>
        <v>194930.1000000007</v>
      </c>
      <c r="E35" s="9">
        <f t="shared" si="3"/>
        <v>19481.29000000007</v>
      </c>
      <c r="F35" s="9">
        <f t="shared" si="4"/>
        <v>663093.5800000024</v>
      </c>
      <c r="G35" s="9">
        <f t="shared" si="5"/>
        <v>611970.93000000226</v>
      </c>
      <c r="H35" s="9">
        <f t="shared" si="6"/>
        <v>608696.3600000022</v>
      </c>
      <c r="I35" s="9">
        <f t="shared" si="7"/>
        <v>322.93000000000114</v>
      </c>
      <c r="J35" s="9">
        <f t="shared" si="8"/>
        <v>150256.57000000053</v>
      </c>
      <c r="K35" s="9">
        <f t="shared" si="9"/>
        <v>0</v>
      </c>
      <c r="L35" s="4">
        <v>34087.050000000127</v>
      </c>
      <c r="M35" s="4">
        <v>34885.930000000124</v>
      </c>
      <c r="N35" s="4">
        <v>44660.960000000159</v>
      </c>
      <c r="O35" s="4">
        <v>44712.550000000163</v>
      </c>
      <c r="P35" s="4">
        <v>44724.810000000158</v>
      </c>
      <c r="Q35" s="4">
        <v>44812.840000000164</v>
      </c>
      <c r="R35" s="4">
        <v>19481.29000000007</v>
      </c>
      <c r="S35" s="4">
        <v>3274.5700000000115</v>
      </c>
      <c r="AA35" s="4">
        <v>162054.0200000006</v>
      </c>
      <c r="AB35" s="4">
        <v>21917.380000000077</v>
      </c>
      <c r="AC35" s="4">
        <v>10958.700000000039</v>
      </c>
      <c r="AD35" s="4">
        <v>322.93000000000114</v>
      </c>
      <c r="AG35" s="4">
        <v>150256.57000000053</v>
      </c>
      <c r="AL35" s="4">
        <v>415209.44000000146</v>
      </c>
      <c r="AP35" s="4">
        <v>608696.3600000022</v>
      </c>
      <c r="AU35" s="4">
        <v>1640055.4000000057</v>
      </c>
    </row>
    <row r="36" spans="1:47" x14ac:dyDescent="0.25">
      <c r="A36" s="1" t="str">
        <f t="shared" si="0"/>
        <v>243</v>
      </c>
      <c r="B36" s="2" t="s">
        <v>28</v>
      </c>
      <c r="C36" s="9">
        <f t="shared" si="1"/>
        <v>926099.82000000321</v>
      </c>
      <c r="D36" s="9">
        <f t="shared" si="2"/>
        <v>1217923.1200000043</v>
      </c>
      <c r="E36" s="9">
        <f t="shared" si="3"/>
        <v>3240942.0400000112</v>
      </c>
      <c r="F36" s="9">
        <f t="shared" si="4"/>
        <v>3510697.8100000126</v>
      </c>
      <c r="G36" s="9">
        <f t="shared" si="5"/>
        <v>2346778.8100000084</v>
      </c>
      <c r="H36" s="9">
        <f t="shared" si="6"/>
        <v>354574.13000000129</v>
      </c>
      <c r="I36" s="9">
        <f t="shared" si="7"/>
        <v>23133.910000000084</v>
      </c>
      <c r="J36" s="9">
        <f t="shared" si="8"/>
        <v>227332.44000000082</v>
      </c>
      <c r="K36" s="9">
        <f t="shared" si="9"/>
        <v>0</v>
      </c>
      <c r="L36" s="4">
        <v>1645413.9600000058</v>
      </c>
      <c r="M36" s="4">
        <v>230201.25000000081</v>
      </c>
      <c r="N36" s="4">
        <v>227448.59000000084</v>
      </c>
      <c r="O36" s="4">
        <v>227711.31000000081</v>
      </c>
      <c r="P36" s="4">
        <v>227773.79000000079</v>
      </c>
      <c r="Q36" s="4">
        <v>228222.07000000079</v>
      </c>
      <c r="R36" s="4">
        <v>2041904.3100000073</v>
      </c>
      <c r="S36" s="4">
        <v>2042483.3700000073</v>
      </c>
      <c r="T36" s="4">
        <v>50278.690000000177</v>
      </c>
      <c r="U36" s="4">
        <v>588772.95000000205</v>
      </c>
      <c r="V36" s="4">
        <v>249849.28000000087</v>
      </c>
      <c r="W36" s="4">
        <v>124924.65000000043</v>
      </c>
      <c r="X36" s="4">
        <v>792594.08000000275</v>
      </c>
      <c r="Y36" s="4">
        <v>236039.92000000086</v>
      </c>
      <c r="Z36" s="4">
        <v>118019.96000000043</v>
      </c>
      <c r="AA36" s="4">
        <v>97733.61000000035</v>
      </c>
      <c r="AB36" s="4">
        <v>11102.890000000041</v>
      </c>
      <c r="AC36" s="4">
        <v>5551.4400000000205</v>
      </c>
      <c r="AD36" s="4">
        <v>23133.910000000084</v>
      </c>
      <c r="AE36" s="4">
        <v>220857.18000000081</v>
      </c>
      <c r="AG36" s="4">
        <v>6475.260000000023</v>
      </c>
      <c r="AI36" s="4">
        <v>-37447.060000000129</v>
      </c>
      <c r="AJ36" s="4">
        <v>-43118.780000000152</v>
      </c>
      <c r="AL36" s="4">
        <v>655963.92000000237</v>
      </c>
      <c r="AM36" s="4">
        <v>67962.920000000246</v>
      </c>
      <c r="AO36" s="4">
        <v>1199037.7300000042</v>
      </c>
      <c r="AP36" s="4">
        <v>304295.44000000111</v>
      </c>
      <c r="AQ36" s="4">
        <v>12742.690000000046</v>
      </c>
      <c r="AU36" s="4">
        <v>11555929.330000039</v>
      </c>
    </row>
    <row r="37" spans="1:47" x14ac:dyDescent="0.25">
      <c r="A37" s="1" t="str">
        <f t="shared" si="0"/>
        <v>265</v>
      </c>
      <c r="B37" s="2" t="s">
        <v>29</v>
      </c>
      <c r="C37" s="9">
        <f t="shared" si="1"/>
        <v>197009.08000000069</v>
      </c>
      <c r="D37" s="9">
        <f t="shared" si="2"/>
        <v>206244.4400000007</v>
      </c>
      <c r="E37" s="9">
        <f t="shared" si="3"/>
        <v>177307.18000000063</v>
      </c>
      <c r="F37" s="9">
        <f t="shared" si="4"/>
        <v>426061.01000000152</v>
      </c>
      <c r="G37" s="9">
        <f t="shared" si="5"/>
        <v>229114.31000000081</v>
      </c>
      <c r="H37" s="9">
        <f t="shared" si="6"/>
        <v>55297.040000000197</v>
      </c>
      <c r="I37" s="9">
        <f t="shared" si="7"/>
        <v>0</v>
      </c>
      <c r="J37" s="9">
        <f t="shared" si="8"/>
        <v>0</v>
      </c>
      <c r="K37" s="9">
        <f t="shared" si="9"/>
        <v>0</v>
      </c>
      <c r="L37" s="4">
        <v>139235.20000000051</v>
      </c>
      <c r="M37" s="4">
        <v>39017.160000000142</v>
      </c>
      <c r="N37" s="4">
        <v>39135.890000000138</v>
      </c>
      <c r="O37" s="4">
        <v>39181.100000000137</v>
      </c>
      <c r="P37" s="4">
        <v>39191.850000000137</v>
      </c>
      <c r="Q37" s="4">
        <v>39268.980000000141</v>
      </c>
      <c r="R37" s="4">
        <v>177307.18000000063</v>
      </c>
      <c r="S37" s="4">
        <v>173817.2700000006</v>
      </c>
      <c r="U37" s="4">
        <v>80945.980000000287</v>
      </c>
      <c r="V37" s="4">
        <v>77375.400000000271</v>
      </c>
      <c r="W37" s="4">
        <v>38687.700000000135</v>
      </c>
      <c r="X37" s="4">
        <v>82140.210000000297</v>
      </c>
      <c r="Y37" s="4">
        <v>82736.150000000285</v>
      </c>
      <c r="Z37" s="4">
        <v>41368.080000000147</v>
      </c>
      <c r="AL37" s="4">
        <v>88997.150000000314</v>
      </c>
      <c r="AN37" s="4">
        <v>2033.6800000000073</v>
      </c>
      <c r="AP37" s="4">
        <v>55297.040000000197</v>
      </c>
      <c r="AU37" s="4">
        <v>1235736.0200000042</v>
      </c>
    </row>
    <row r="38" spans="1:47" x14ac:dyDescent="0.25">
      <c r="A38" s="1" t="str">
        <f t="shared" si="0"/>
        <v>290</v>
      </c>
      <c r="B38" s="2" t="s">
        <v>30</v>
      </c>
      <c r="C38" s="9">
        <f t="shared" si="1"/>
        <v>684951.97000000253</v>
      </c>
      <c r="D38" s="9">
        <f t="shared" si="2"/>
        <v>768008.33000000264</v>
      </c>
      <c r="E38" s="9">
        <f t="shared" si="3"/>
        <v>1861108.2600000068</v>
      </c>
      <c r="F38" s="9">
        <f t="shared" si="4"/>
        <v>3600037.3700000122</v>
      </c>
      <c r="G38" s="9">
        <f t="shared" si="5"/>
        <v>2269348.6600000081</v>
      </c>
      <c r="H38" s="9">
        <f t="shared" si="6"/>
        <v>1513276.1400000055</v>
      </c>
      <c r="I38" s="9">
        <f t="shared" si="7"/>
        <v>1798.5700000000065</v>
      </c>
      <c r="J38" s="9">
        <f t="shared" si="8"/>
        <v>111944.53000000039</v>
      </c>
      <c r="K38" s="9">
        <f t="shared" si="9"/>
        <v>1000537.8100000034</v>
      </c>
      <c r="L38" s="4">
        <v>901868.13000000315</v>
      </c>
      <c r="M38" s="4">
        <v>184757.73000000068</v>
      </c>
      <c r="N38" s="4">
        <v>185319.95000000068</v>
      </c>
      <c r="O38" s="4">
        <v>185534.01000000068</v>
      </c>
      <c r="P38" s="4">
        <v>185584.92000000065</v>
      </c>
      <c r="Q38" s="4">
        <v>183640.23000000062</v>
      </c>
      <c r="R38" s="4">
        <v>916101.08000000322</v>
      </c>
      <c r="S38" s="4">
        <v>756072.52000000258</v>
      </c>
      <c r="U38" s="4">
        <v>367405.44000000128</v>
      </c>
      <c r="V38" s="4">
        <v>164115.38000000059</v>
      </c>
      <c r="W38" s="4">
        <v>82057.690000000293</v>
      </c>
      <c r="X38" s="4">
        <v>557908.770000002</v>
      </c>
      <c r="Y38" s="4">
        <v>149554.74000000051</v>
      </c>
      <c r="Z38" s="4">
        <v>74777.370000000257</v>
      </c>
      <c r="AA38" s="4">
        <v>49284.470000000176</v>
      </c>
      <c r="AB38" s="4">
        <v>5190.9600000000182</v>
      </c>
      <c r="AC38" s="4">
        <v>2595.4800000000091</v>
      </c>
      <c r="AD38" s="4">
        <v>1798.5700000000065</v>
      </c>
      <c r="AE38" s="4">
        <v>110300.45000000039</v>
      </c>
      <c r="AG38" s="4">
        <v>1644.0800000000058</v>
      </c>
      <c r="AI38" s="4">
        <v>-55929.4100000002</v>
      </c>
      <c r="AJ38" s="4">
        <v>-71303.460000000254</v>
      </c>
      <c r="AK38" s="4">
        <v>127302.87000000045</v>
      </c>
      <c r="AL38" s="4">
        <v>1156984.750000004</v>
      </c>
      <c r="AM38" s="4">
        <v>538347.65000000189</v>
      </c>
      <c r="AN38" s="4">
        <v>78000</v>
      </c>
      <c r="AO38" s="4">
        <v>945007.18000000343</v>
      </c>
      <c r="AP38" s="4">
        <v>1513276.1400000055</v>
      </c>
      <c r="AR38" s="4">
        <v>835396.47000000288</v>
      </c>
      <c r="AS38" s="4">
        <v>165141.34000000058</v>
      </c>
      <c r="AU38" s="4">
        <v>10297735.500000037</v>
      </c>
    </row>
    <row r="39" spans="1:47" x14ac:dyDescent="0.25">
      <c r="A39" s="1" t="str">
        <f t="shared" si="0"/>
        <v>300</v>
      </c>
      <c r="B39" s="2" t="s">
        <v>31</v>
      </c>
      <c r="C39" s="9">
        <f t="shared" si="1"/>
        <v>919633.33000000322</v>
      </c>
      <c r="D39" s="9">
        <f t="shared" si="2"/>
        <v>1030118.7600000037</v>
      </c>
      <c r="E39" s="9">
        <f t="shared" si="3"/>
        <v>2538618.160000009</v>
      </c>
      <c r="F39" s="9">
        <f t="shared" si="4"/>
        <v>2199533.1700000078</v>
      </c>
      <c r="G39" s="9">
        <f t="shared" si="5"/>
        <v>683026.86000000243</v>
      </c>
      <c r="H39" s="9">
        <f t="shared" si="6"/>
        <v>161225.66000000059</v>
      </c>
      <c r="I39" s="9">
        <f t="shared" si="7"/>
        <v>0</v>
      </c>
      <c r="J39" s="9">
        <f t="shared" si="8"/>
        <v>10074.050000000036</v>
      </c>
      <c r="K39" s="9">
        <f t="shared" si="9"/>
        <v>0</v>
      </c>
      <c r="L39" s="4">
        <v>1221574.3100000045</v>
      </c>
      <c r="M39" s="4">
        <v>131510.78000000046</v>
      </c>
      <c r="N39" s="4">
        <v>131910.97000000047</v>
      </c>
      <c r="O39" s="4">
        <v>132063.34000000046</v>
      </c>
      <c r="P39" s="4">
        <v>132099.58000000045</v>
      </c>
      <c r="Q39" s="4">
        <v>132359.56000000046</v>
      </c>
      <c r="R39" s="4">
        <v>1825389.9700000065</v>
      </c>
      <c r="S39" s="4">
        <v>521801.20000000187</v>
      </c>
      <c r="U39" s="4">
        <v>663314.7200000023</v>
      </c>
      <c r="V39" s="4">
        <v>170879.07000000062</v>
      </c>
      <c r="W39" s="4">
        <v>85439.540000000299</v>
      </c>
      <c r="X39" s="4">
        <v>803927.28000000294</v>
      </c>
      <c r="Y39" s="4">
        <v>150794.32000000053</v>
      </c>
      <c r="Z39" s="4">
        <v>75397.160000000265</v>
      </c>
      <c r="AE39" s="4">
        <v>10074.050000000036</v>
      </c>
      <c r="AL39" s="4">
        <v>245538.78000000087</v>
      </c>
      <c r="AM39" s="4">
        <v>32083.870000000112</v>
      </c>
      <c r="AN39" s="4">
        <v>40391.980000000149</v>
      </c>
      <c r="AO39" s="4">
        <v>713228.19000000251</v>
      </c>
      <c r="AP39" s="4">
        <v>161225.66000000059</v>
      </c>
      <c r="AU39" s="4">
        <v>7381004.330000028</v>
      </c>
    </row>
    <row r="40" spans="1:47" x14ac:dyDescent="0.25">
      <c r="A40" s="1" t="str">
        <f t="shared" si="0"/>
        <v>308</v>
      </c>
      <c r="B40" s="2" t="s">
        <v>32</v>
      </c>
      <c r="C40" s="9">
        <f t="shared" si="1"/>
        <v>252945.8100000009</v>
      </c>
      <c r="D40" s="9">
        <f t="shared" si="2"/>
        <v>318040.27000000107</v>
      </c>
      <c r="E40" s="9">
        <f t="shared" si="3"/>
        <v>375006.7700000013</v>
      </c>
      <c r="F40" s="9">
        <f t="shared" si="4"/>
        <v>1794007.9100000064</v>
      </c>
      <c r="G40" s="9">
        <f t="shared" si="5"/>
        <v>1731246.1200000062</v>
      </c>
      <c r="H40" s="9">
        <f t="shared" si="6"/>
        <v>1071779.1900000037</v>
      </c>
      <c r="I40" s="9">
        <f t="shared" si="7"/>
        <v>744.48000000000263</v>
      </c>
      <c r="J40" s="9">
        <f t="shared" si="8"/>
        <v>10128.420000000036</v>
      </c>
      <c r="K40" s="9">
        <f t="shared" si="9"/>
        <v>0</v>
      </c>
      <c r="L40" s="4">
        <v>857858.52000000305</v>
      </c>
      <c r="M40" s="4">
        <v>55771.590000000193</v>
      </c>
      <c r="N40" s="4">
        <v>55941.300000000199</v>
      </c>
      <c r="O40" s="4">
        <v>56005.920000000195</v>
      </c>
      <c r="P40" s="4">
        <v>56021.290000000197</v>
      </c>
      <c r="Q40" s="4">
        <v>56131.540000000197</v>
      </c>
      <c r="R40" s="4">
        <v>136160.6900000005</v>
      </c>
      <c r="S40" s="4">
        <v>659466.93000000238</v>
      </c>
      <c r="U40" s="4">
        <v>120015.48000000042</v>
      </c>
      <c r="V40" s="4">
        <v>88620.220000000321</v>
      </c>
      <c r="W40" s="4">
        <v>44310.110000000161</v>
      </c>
      <c r="X40" s="4">
        <v>149379.55000000051</v>
      </c>
      <c r="Y40" s="4">
        <v>91408.080000000322</v>
      </c>
      <c r="Z40" s="4">
        <v>45704.040000000161</v>
      </c>
      <c r="AA40" s="4">
        <v>25059.900000000089</v>
      </c>
      <c r="AB40" s="4">
        <v>4325.8000000000156</v>
      </c>
      <c r="AC40" s="4">
        <v>2162.9000000000078</v>
      </c>
      <c r="AD40" s="4">
        <v>744.48000000000263</v>
      </c>
      <c r="AE40" s="4">
        <v>10128.420000000036</v>
      </c>
      <c r="AL40" s="4">
        <v>35442.580000000125</v>
      </c>
      <c r="AM40" s="4">
        <v>617747.40000000224</v>
      </c>
      <c r="AN40" s="4">
        <v>3087.7700000000109</v>
      </c>
      <c r="AO40" s="4">
        <v>238846.08000000083</v>
      </c>
      <c r="AP40" s="4">
        <v>1071779.1900000037</v>
      </c>
      <c r="AU40" s="4">
        <v>4482119.7800000152</v>
      </c>
    </row>
    <row r="41" spans="1:47" x14ac:dyDescent="0.25">
      <c r="A41" s="1" t="str">
        <f t="shared" si="0"/>
        <v>310</v>
      </c>
      <c r="B41" s="2" t="s">
        <v>33</v>
      </c>
      <c r="C41" s="9">
        <f t="shared" si="1"/>
        <v>279582.16000000096</v>
      </c>
      <c r="D41" s="9">
        <f t="shared" si="2"/>
        <v>327687.65000000119</v>
      </c>
      <c r="E41" s="9">
        <f t="shared" si="3"/>
        <v>1378189.9600000051</v>
      </c>
      <c r="F41" s="9">
        <f t="shared" si="4"/>
        <v>1433670.640000005</v>
      </c>
      <c r="G41" s="9">
        <f t="shared" si="5"/>
        <v>1291052.6600000048</v>
      </c>
      <c r="H41" s="9">
        <f t="shared" si="6"/>
        <v>639157.30000000237</v>
      </c>
      <c r="I41" s="9">
        <f t="shared" si="7"/>
        <v>1213.9800000000043</v>
      </c>
      <c r="J41" s="9">
        <f t="shared" si="8"/>
        <v>11959.440000000042</v>
      </c>
      <c r="K41" s="9">
        <f t="shared" si="9"/>
        <v>0</v>
      </c>
      <c r="L41" s="4">
        <v>630401.9900000022</v>
      </c>
      <c r="M41" s="4">
        <v>51410.85000000018</v>
      </c>
      <c r="N41" s="4">
        <v>51567.290000000183</v>
      </c>
      <c r="O41" s="4">
        <v>51626.860000000182</v>
      </c>
      <c r="P41" s="4">
        <v>51641.020000000179</v>
      </c>
      <c r="Q41" s="4">
        <v>51742.650000000183</v>
      </c>
      <c r="R41" s="4">
        <v>751943.6500000027</v>
      </c>
      <c r="S41" s="4">
        <v>651895.36000000231</v>
      </c>
      <c r="U41" s="4">
        <v>131344.49000000046</v>
      </c>
      <c r="V41" s="4">
        <v>92761.690000000337</v>
      </c>
      <c r="W41" s="4">
        <v>46380.840000000164</v>
      </c>
      <c r="X41" s="4">
        <v>170794.41000000061</v>
      </c>
      <c r="Y41" s="4">
        <v>94271.310000000332</v>
      </c>
      <c r="Z41" s="4">
        <v>47135.660000000171</v>
      </c>
      <c r="AD41" s="4">
        <v>1213.9800000000043</v>
      </c>
      <c r="AE41" s="4">
        <v>11959.440000000042</v>
      </c>
      <c r="AI41" s="4">
        <v>9095.1400000000322</v>
      </c>
      <c r="AJ41" s="4">
        <v>15486.270000000055</v>
      </c>
      <c r="AL41" s="4">
        <v>476133.92000000167</v>
      </c>
      <c r="AN41" s="4">
        <v>69146.060000000245</v>
      </c>
      <c r="AO41" s="4">
        <v>626246.31000000227</v>
      </c>
      <c r="AP41" s="4">
        <v>639157.30000000237</v>
      </c>
      <c r="AU41" s="4">
        <v>4723356.490000017</v>
      </c>
    </row>
    <row r="42" spans="1:47" x14ac:dyDescent="0.25">
      <c r="A42" s="1" t="str">
        <f t="shared" si="0"/>
        <v>314</v>
      </c>
      <c r="B42" s="2" t="s">
        <v>34</v>
      </c>
      <c r="C42" s="9">
        <f t="shared" si="1"/>
        <v>243879.29000000085</v>
      </c>
      <c r="D42" s="9">
        <f t="shared" si="2"/>
        <v>271820.760000001</v>
      </c>
      <c r="E42" s="9">
        <f t="shared" si="3"/>
        <v>751267.63000000268</v>
      </c>
      <c r="F42" s="9">
        <f t="shared" si="4"/>
        <v>692441.75000000256</v>
      </c>
      <c r="G42" s="9">
        <f t="shared" si="5"/>
        <v>913557.0400000033</v>
      </c>
      <c r="H42" s="9">
        <f t="shared" si="6"/>
        <v>518322.97000000183</v>
      </c>
      <c r="I42" s="9">
        <f t="shared" si="7"/>
        <v>3038.8500000000108</v>
      </c>
      <c r="J42" s="9">
        <f t="shared" si="8"/>
        <v>81199.350000000297</v>
      </c>
      <c r="K42" s="9">
        <f t="shared" si="9"/>
        <v>0</v>
      </c>
      <c r="L42" s="4">
        <v>287388.91000000102</v>
      </c>
      <c r="M42" s="4">
        <v>47509.130000000165</v>
      </c>
      <c r="N42" s="4">
        <v>47653.700000000164</v>
      </c>
      <c r="O42" s="4">
        <v>47708.750000000167</v>
      </c>
      <c r="P42" s="4">
        <v>47721.840000000164</v>
      </c>
      <c r="Q42" s="4">
        <v>47815.760000000169</v>
      </c>
      <c r="R42" s="4">
        <v>278318.81000000099</v>
      </c>
      <c r="S42" s="4">
        <v>395234.0700000014</v>
      </c>
      <c r="U42" s="4">
        <v>113945.36000000041</v>
      </c>
      <c r="V42" s="4">
        <v>86622.620000000301</v>
      </c>
      <c r="W42" s="4">
        <v>43311.31000000015</v>
      </c>
      <c r="X42" s="4">
        <v>136340.0700000005</v>
      </c>
      <c r="Y42" s="4">
        <v>90320.460000000327</v>
      </c>
      <c r="Z42" s="4">
        <v>45160.230000000163</v>
      </c>
      <c r="AD42" s="4">
        <v>3038.8500000000108</v>
      </c>
      <c r="AE42" s="4">
        <v>34874.59000000012</v>
      </c>
      <c r="AG42" s="4">
        <v>46324.760000000169</v>
      </c>
      <c r="AL42" s="4">
        <v>125825.88000000046</v>
      </c>
      <c r="AM42" s="4">
        <v>26802.360000000095</v>
      </c>
      <c r="AN42" s="4">
        <v>14015.420000000049</v>
      </c>
      <c r="AO42" s="4">
        <v>472948.8200000017</v>
      </c>
      <c r="AP42" s="4">
        <v>518322.97000000183</v>
      </c>
      <c r="AU42" s="4">
        <v>2957204.6700000116</v>
      </c>
    </row>
    <row r="43" spans="1:47" x14ac:dyDescent="0.25">
      <c r="A43" s="1" t="str">
        <f t="shared" si="0"/>
        <v>322</v>
      </c>
      <c r="B43" s="2" t="s">
        <v>35</v>
      </c>
      <c r="C43" s="9">
        <f t="shared" si="1"/>
        <v>2352652.6200000085</v>
      </c>
      <c r="D43" s="9">
        <f t="shared" si="2"/>
        <v>2693109.4100000095</v>
      </c>
      <c r="E43" s="9">
        <f t="shared" si="3"/>
        <v>1493787.8200000054</v>
      </c>
      <c r="F43" s="9">
        <f t="shared" si="4"/>
        <v>8101069.1700000279</v>
      </c>
      <c r="G43" s="9">
        <f t="shared" si="5"/>
        <v>4322301.0600000154</v>
      </c>
      <c r="H43" s="9">
        <f t="shared" si="6"/>
        <v>3323013.7100000116</v>
      </c>
      <c r="I43" s="9">
        <f t="shared" si="7"/>
        <v>6988.4700000000239</v>
      </c>
      <c r="J43" s="9">
        <f t="shared" si="8"/>
        <v>158286.87000000055</v>
      </c>
      <c r="K43" s="9">
        <f t="shared" si="9"/>
        <v>0</v>
      </c>
      <c r="L43" s="4">
        <v>2355600.2600000082</v>
      </c>
      <c r="M43" s="4">
        <v>415188.49000000145</v>
      </c>
      <c r="N43" s="4">
        <v>415070.65000000154</v>
      </c>
      <c r="O43" s="4">
        <v>415550.09000000142</v>
      </c>
      <c r="P43" s="4">
        <v>415664.12000000145</v>
      </c>
      <c r="Q43" s="4">
        <v>409090.37000000145</v>
      </c>
      <c r="R43" s="4">
        <v>943279.77000000339</v>
      </c>
      <c r="S43" s="4">
        <v>999287.35000000347</v>
      </c>
      <c r="U43" s="4">
        <v>1728879.6100000062</v>
      </c>
      <c r="V43" s="4">
        <v>397497.47000000137</v>
      </c>
      <c r="W43" s="4">
        <v>198748.74000000069</v>
      </c>
      <c r="X43" s="4">
        <v>2165919.5700000077</v>
      </c>
      <c r="Y43" s="4">
        <v>322137.65000000119</v>
      </c>
      <c r="Z43" s="4">
        <v>161068.83000000057</v>
      </c>
      <c r="AA43" s="4">
        <v>56802.440000000206</v>
      </c>
      <c r="AB43" s="4">
        <v>9805.1500000000342</v>
      </c>
      <c r="AC43" s="4">
        <v>4902.570000000017</v>
      </c>
      <c r="AD43" s="4">
        <v>6988.4700000000239</v>
      </c>
      <c r="AE43" s="4">
        <v>27740.360000000099</v>
      </c>
      <c r="AG43" s="4">
        <v>130546.51000000046</v>
      </c>
      <c r="AI43" s="4">
        <v>-24168.270000000088</v>
      </c>
      <c r="AJ43" s="4">
        <v>-27526.800000000097</v>
      </c>
      <c r="AK43" s="4">
        <v>51695.070000000182</v>
      </c>
      <c r="AL43" s="4">
        <v>3231682.9900000119</v>
      </c>
      <c r="AN43" s="4">
        <v>443222.20000000158</v>
      </c>
      <c r="AO43" s="4">
        <v>550508.05000000203</v>
      </c>
      <c r="AP43" s="4">
        <v>3323013.7100000116</v>
      </c>
      <c r="AU43" s="4">
        <v>19128195.420000069</v>
      </c>
    </row>
    <row r="44" spans="1:47" x14ac:dyDescent="0.25">
      <c r="A44" s="1" t="str">
        <f t="shared" si="0"/>
        <v>371</v>
      </c>
      <c r="B44" s="2" t="s">
        <v>36</v>
      </c>
      <c r="C44" s="9">
        <f t="shared" si="1"/>
        <v>1063179.2200000037</v>
      </c>
      <c r="D44" s="9">
        <f t="shared" si="2"/>
        <v>997583.55000000354</v>
      </c>
      <c r="E44" s="9">
        <f t="shared" si="3"/>
        <v>534200.68000000191</v>
      </c>
      <c r="F44" s="9">
        <f t="shared" si="4"/>
        <v>3848216.7100000139</v>
      </c>
      <c r="G44" s="9">
        <f t="shared" si="5"/>
        <v>2119040.2200000072</v>
      </c>
      <c r="H44" s="9">
        <f t="shared" si="6"/>
        <v>413463.39000000147</v>
      </c>
      <c r="I44" s="9">
        <f t="shared" si="7"/>
        <v>784.91000000000281</v>
      </c>
      <c r="J44" s="9">
        <f t="shared" si="8"/>
        <v>79619.370000000272</v>
      </c>
      <c r="K44" s="9">
        <f t="shared" si="9"/>
        <v>112596.1600000004</v>
      </c>
      <c r="L44" s="4">
        <v>1869092.3300000068</v>
      </c>
      <c r="M44" s="4">
        <v>186823.35000000065</v>
      </c>
      <c r="N44" s="4">
        <v>186701.22000000067</v>
      </c>
      <c r="O44" s="4">
        <v>186916.88000000067</v>
      </c>
      <c r="P44" s="4">
        <v>186968.16000000064</v>
      </c>
      <c r="Q44" s="4">
        <v>187336.14000000068</v>
      </c>
      <c r="R44" s="4">
        <v>427469.12000000151</v>
      </c>
      <c r="S44" s="4">
        <v>1711831.920000006</v>
      </c>
      <c r="T44" s="4">
        <v>6255.090000000022</v>
      </c>
      <c r="U44" s="4">
        <v>785607.97000000277</v>
      </c>
      <c r="V44" s="4">
        <v>191594.56000000067</v>
      </c>
      <c r="W44" s="4">
        <v>95797.280000000334</v>
      </c>
      <c r="X44" s="4">
        <v>672734.8300000024</v>
      </c>
      <c r="Y44" s="4">
        <v>167032.59000000058</v>
      </c>
      <c r="Z44" s="4">
        <v>83516.290000000285</v>
      </c>
      <c r="AA44" s="4">
        <v>78940.450000000274</v>
      </c>
      <c r="AB44" s="4">
        <v>4325.8000000000156</v>
      </c>
      <c r="AC44" s="4">
        <v>2162.9000000000078</v>
      </c>
      <c r="AD44" s="4">
        <v>784.91000000000281</v>
      </c>
      <c r="AE44" s="4">
        <v>70044.240000000238</v>
      </c>
      <c r="AG44" s="4">
        <v>9575.1300000000338</v>
      </c>
      <c r="AI44" s="4">
        <v>-9820.5900000000347</v>
      </c>
      <c r="AJ44" s="4">
        <v>-11129.31000000004</v>
      </c>
      <c r="AL44" s="4">
        <v>343743.99000000121</v>
      </c>
      <c r="AM44" s="4">
        <v>658254.85000000231</v>
      </c>
      <c r="AN44" s="4">
        <v>42379.790000000154</v>
      </c>
      <c r="AO44" s="4">
        <v>106731.56000000038</v>
      </c>
      <c r="AP44" s="4">
        <v>407208.30000000144</v>
      </c>
      <c r="AQ44" s="4">
        <v>30351.86000000011</v>
      </c>
      <c r="AR44" s="4">
        <v>98465.260000000344</v>
      </c>
      <c r="AS44" s="4">
        <v>14130.900000000051</v>
      </c>
      <c r="AU44" s="4">
        <v>8791827.7700000312</v>
      </c>
    </row>
    <row r="45" spans="1:47" x14ac:dyDescent="0.25">
      <c r="A45" s="1" t="str">
        <f t="shared" si="0"/>
        <v>378</v>
      </c>
      <c r="B45" s="2" t="s">
        <v>37</v>
      </c>
      <c r="C45" s="9">
        <f t="shared" si="1"/>
        <v>239587.16000000085</v>
      </c>
      <c r="D45" s="9">
        <f t="shared" si="2"/>
        <v>244257.00000000087</v>
      </c>
      <c r="E45" s="9">
        <f t="shared" si="3"/>
        <v>637640.02000000223</v>
      </c>
      <c r="F45" s="9">
        <f t="shared" si="4"/>
        <v>2140222.7000000072</v>
      </c>
      <c r="G45" s="9">
        <f t="shared" si="5"/>
        <v>1562789.8900000055</v>
      </c>
      <c r="H45" s="9">
        <f t="shared" si="6"/>
        <v>1157020.1900000041</v>
      </c>
      <c r="I45" s="9">
        <f t="shared" si="7"/>
        <v>743.73000000000263</v>
      </c>
      <c r="J45" s="9">
        <f t="shared" si="8"/>
        <v>408756.74000000145</v>
      </c>
      <c r="K45" s="9">
        <f t="shared" si="9"/>
        <v>0</v>
      </c>
      <c r="L45" s="4">
        <v>557018.57000000193</v>
      </c>
      <c r="M45" s="4">
        <v>45214</v>
      </c>
      <c r="N45" s="4">
        <v>45351.590000000157</v>
      </c>
      <c r="O45" s="4">
        <v>45403.980000000163</v>
      </c>
      <c r="P45" s="4">
        <v>45416.440000000162</v>
      </c>
      <c r="Q45" s="4">
        <v>48739.730000000171</v>
      </c>
      <c r="R45" s="4">
        <v>428591.7400000015</v>
      </c>
      <c r="S45" s="4">
        <v>428280.58000000153</v>
      </c>
      <c r="T45" s="4">
        <v>22510.880000000081</v>
      </c>
      <c r="U45" s="4">
        <v>110578.29000000039</v>
      </c>
      <c r="V45" s="4">
        <v>86005.910000000309</v>
      </c>
      <c r="W45" s="4">
        <v>43002.960000000152</v>
      </c>
      <c r="X45" s="4">
        <v>110819.2400000004</v>
      </c>
      <c r="Y45" s="4">
        <v>88958.510000000315</v>
      </c>
      <c r="Z45" s="4">
        <v>44479.25000000016</v>
      </c>
      <c r="AD45" s="4">
        <v>743.73000000000263</v>
      </c>
      <c r="AE45" s="4">
        <v>9285.2400000000325</v>
      </c>
      <c r="AG45" s="4">
        <v>399471.5000000014</v>
      </c>
      <c r="AH45" s="4">
        <v>43070.210000000152</v>
      </c>
      <c r="AL45" s="4">
        <v>1010790.1900000036</v>
      </c>
      <c r="AM45" s="4">
        <v>294588.03000000108</v>
      </c>
      <c r="AN45" s="4">
        <v>47700.170000000166</v>
      </c>
      <c r="AO45" s="4">
        <v>209048.28000000076</v>
      </c>
      <c r="AP45" s="4">
        <v>1134509.310000004</v>
      </c>
      <c r="AQ45" s="4">
        <v>28312.610000000102</v>
      </c>
      <c r="AU45" s="4">
        <v>5327890.9400000181</v>
      </c>
    </row>
    <row r="46" spans="1:47" s="16" customFormat="1" x14ac:dyDescent="0.25">
      <c r="A46" s="16" t="str">
        <f t="shared" si="0"/>
        <v>392</v>
      </c>
      <c r="B46" s="17" t="s">
        <v>38</v>
      </c>
      <c r="C46" s="18">
        <f t="shared" si="1"/>
        <v>260347.21000000092</v>
      </c>
      <c r="D46" s="18">
        <f t="shared" si="2"/>
        <v>362575.88000000129</v>
      </c>
      <c r="E46" s="18">
        <f t="shared" si="3"/>
        <v>1399027.6000000047</v>
      </c>
      <c r="F46" s="18">
        <f t="shared" si="4"/>
        <v>926860.94000000297</v>
      </c>
      <c r="G46" s="18">
        <f t="shared" si="5"/>
        <v>364144.21000000113</v>
      </c>
      <c r="H46" s="18">
        <f t="shared" si="6"/>
        <v>41250</v>
      </c>
      <c r="I46" s="18">
        <f t="shared" si="7"/>
        <v>1942.2200000000068</v>
      </c>
      <c r="J46" s="18">
        <f t="shared" si="8"/>
        <v>0</v>
      </c>
      <c r="K46" s="18">
        <f t="shared" si="9"/>
        <v>0</v>
      </c>
      <c r="L46" s="19">
        <v>468481.41000000166</v>
      </c>
      <c r="M46" s="19">
        <v>76657.250000000276</v>
      </c>
      <c r="N46" s="19">
        <v>76890.510000000286</v>
      </c>
      <c r="O46" s="19">
        <v>76979.330000000278</v>
      </c>
      <c r="P46" s="19">
        <v>77000.450000000274</v>
      </c>
      <c r="Q46" s="19">
        <v>77151.990000000267</v>
      </c>
      <c r="R46" s="19">
        <v>1399027.6000000047</v>
      </c>
      <c r="S46" s="19">
        <v>322894.21000000113</v>
      </c>
      <c r="T46" s="19"/>
      <c r="U46" s="19">
        <v>118200.49000000043</v>
      </c>
      <c r="V46" s="19">
        <v>94764.480000000331</v>
      </c>
      <c r="W46" s="19">
        <v>47382.240000000165</v>
      </c>
      <c r="X46" s="19">
        <v>179926.44000000064</v>
      </c>
      <c r="Y46" s="19">
        <v>96606.960000000356</v>
      </c>
      <c r="Z46" s="19">
        <v>48303.480000000178</v>
      </c>
      <c r="AA46" s="19">
        <v>33413.200000000114</v>
      </c>
      <c r="AB46" s="19">
        <v>2883.8700000000104</v>
      </c>
      <c r="AC46" s="19">
        <v>1441.9300000000053</v>
      </c>
      <c r="AD46" s="19">
        <v>1942.2200000000068</v>
      </c>
      <c r="AE46" s="19"/>
      <c r="AF46" s="19"/>
      <c r="AG46" s="19"/>
      <c r="AH46" s="19"/>
      <c r="AI46" s="19"/>
      <c r="AJ46" s="19"/>
      <c r="AK46" s="19"/>
      <c r="AL46" s="19">
        <v>73700</v>
      </c>
      <c r="AM46" s="19"/>
      <c r="AN46" s="19"/>
      <c r="AO46" s="19"/>
      <c r="AP46" s="19">
        <v>41250</v>
      </c>
      <c r="AQ46" s="19"/>
      <c r="AR46" s="19"/>
      <c r="AS46" s="19"/>
      <c r="AT46" s="19"/>
      <c r="AU46" s="19">
        <v>3314898.0600000126</v>
      </c>
    </row>
    <row r="47" spans="1:47" x14ac:dyDescent="0.25">
      <c r="A47" s="1" t="str">
        <f t="shared" si="0"/>
        <v>395</v>
      </c>
      <c r="B47" s="2" t="s">
        <v>39</v>
      </c>
      <c r="C47" s="9">
        <f t="shared" si="1"/>
        <v>237914.55000000086</v>
      </c>
      <c r="D47" s="9">
        <f t="shared" si="2"/>
        <v>294536.91000000085</v>
      </c>
      <c r="E47" s="9">
        <f t="shared" si="3"/>
        <v>393068.24000000139</v>
      </c>
      <c r="F47" s="9">
        <f t="shared" si="4"/>
        <v>1216190.1600000043</v>
      </c>
      <c r="G47" s="9">
        <f t="shared" si="5"/>
        <v>229867.6700000008</v>
      </c>
      <c r="H47" s="9">
        <f t="shared" si="6"/>
        <v>230481.19000000082</v>
      </c>
      <c r="I47" s="9">
        <f t="shared" si="7"/>
        <v>477.12000000000171</v>
      </c>
      <c r="J47" s="9">
        <f t="shared" si="8"/>
        <v>68219.96000000005</v>
      </c>
      <c r="K47" s="9">
        <f t="shared" si="9"/>
        <v>81118.320000000298</v>
      </c>
      <c r="L47" s="4">
        <v>383345.70000000135</v>
      </c>
      <c r="M47" s="4">
        <v>61050.380000000216</v>
      </c>
      <c r="N47" s="4">
        <v>61236.160000000222</v>
      </c>
      <c r="O47" s="4">
        <v>61306.890000000218</v>
      </c>
      <c r="P47" s="4">
        <v>61323.710000000217</v>
      </c>
      <c r="Q47" s="4">
        <v>61444.40000000022</v>
      </c>
      <c r="R47" s="4">
        <v>206131.71000000072</v>
      </c>
      <c r="S47" s="4">
        <v>695.24000000000251</v>
      </c>
      <c r="T47" s="4">
        <v>1308.7600000000045</v>
      </c>
      <c r="U47" s="4">
        <v>99505.460000000356</v>
      </c>
      <c r="V47" s="4">
        <v>92272.730000000331</v>
      </c>
      <c r="W47" s="4">
        <v>46136.360000000168</v>
      </c>
      <c r="X47" s="4">
        <v>152336.90000000055</v>
      </c>
      <c r="Y47" s="4">
        <v>94800.010000000329</v>
      </c>
      <c r="Z47" s="4">
        <v>47400</v>
      </c>
      <c r="AD47" s="4">
        <v>477.12000000000171</v>
      </c>
      <c r="AE47" s="4">
        <v>13551.960000000046</v>
      </c>
      <c r="AG47" s="4">
        <v>54668</v>
      </c>
      <c r="AL47" s="4">
        <v>316232.11000000109</v>
      </c>
      <c r="AM47" s="4">
        <v>6763.0900000000238</v>
      </c>
      <c r="AN47" s="4">
        <v>203487.72000000073</v>
      </c>
      <c r="AO47" s="4">
        <v>186936.53000000067</v>
      </c>
      <c r="AP47" s="4">
        <v>229172.43000000081</v>
      </c>
      <c r="AR47" s="4">
        <v>59999.660000000214</v>
      </c>
      <c r="AS47" s="4">
        <v>21118.660000000076</v>
      </c>
      <c r="AU47" s="4">
        <v>2522701.6900000093</v>
      </c>
    </row>
    <row r="48" spans="1:47" x14ac:dyDescent="0.25">
      <c r="A48" s="1" t="str">
        <f t="shared" si="0"/>
        <v>396</v>
      </c>
      <c r="B48" s="2" t="s">
        <v>40</v>
      </c>
      <c r="C48" s="9">
        <f t="shared" si="1"/>
        <v>693283.70000000251</v>
      </c>
      <c r="D48" s="9">
        <f t="shared" si="2"/>
        <v>1034832.7200000037</v>
      </c>
      <c r="E48" s="9">
        <f t="shared" si="3"/>
        <v>1087486.8800000036</v>
      </c>
      <c r="F48" s="9">
        <f t="shared" si="4"/>
        <v>3577585.4900000128</v>
      </c>
      <c r="G48" s="9">
        <f t="shared" si="5"/>
        <v>2547950.4200000092</v>
      </c>
      <c r="H48" s="9">
        <f t="shared" si="6"/>
        <v>1836923.5800000066</v>
      </c>
      <c r="I48" s="9">
        <f t="shared" si="7"/>
        <v>1071.550000000004</v>
      </c>
      <c r="J48" s="9">
        <f t="shared" si="8"/>
        <v>818282.00000000303</v>
      </c>
      <c r="K48" s="9">
        <f t="shared" si="9"/>
        <v>0</v>
      </c>
      <c r="L48" s="4">
        <v>878503.16000000306</v>
      </c>
      <c r="M48" s="4">
        <v>249709.83000000086</v>
      </c>
      <c r="N48" s="4">
        <v>245405.06000000087</v>
      </c>
      <c r="O48" s="4">
        <v>245688.52000000089</v>
      </c>
      <c r="P48" s="4">
        <v>245525.39000000086</v>
      </c>
      <c r="Q48" s="4">
        <v>246008.60000000088</v>
      </c>
      <c r="R48" s="4">
        <v>1400475.6900000048</v>
      </c>
      <c r="S48" s="4">
        <v>712884.0600000025</v>
      </c>
      <c r="T48" s="4">
        <v>1857.2200000000066</v>
      </c>
      <c r="U48" s="4">
        <v>424359.64000000153</v>
      </c>
      <c r="V48" s="4">
        <v>179282.71000000063</v>
      </c>
      <c r="W48" s="4">
        <v>89641.350000000326</v>
      </c>
      <c r="X48" s="4">
        <v>656845.27000000235</v>
      </c>
      <c r="Y48" s="4">
        <v>164356.63000000059</v>
      </c>
      <c r="Z48" s="4">
        <v>82178.320000000298</v>
      </c>
      <c r="AA48" s="4">
        <v>104416.25000000036</v>
      </c>
      <c r="AB48" s="4">
        <v>18024.160000000065</v>
      </c>
      <c r="AC48" s="4">
        <v>9012.0900000000329</v>
      </c>
      <c r="AD48" s="4">
        <v>1071.550000000004</v>
      </c>
      <c r="AE48" s="4">
        <v>46951.360000000168</v>
      </c>
      <c r="AG48" s="4">
        <v>771330.64000000281</v>
      </c>
      <c r="AL48" s="4">
        <v>1436726.1000000052</v>
      </c>
      <c r="AN48" s="4">
        <v>30018.830000000107</v>
      </c>
      <c r="AO48" s="4">
        <v>-312988.8100000011</v>
      </c>
      <c r="AP48" s="4">
        <v>1835066.3600000066</v>
      </c>
      <c r="AQ48" s="4">
        <v>38758.870000000141</v>
      </c>
      <c r="AU48" s="4">
        <v>9801108.850000035</v>
      </c>
    </row>
    <row r="49" spans="1:47" x14ac:dyDescent="0.25">
      <c r="A49" s="1" t="str">
        <f t="shared" si="0"/>
        <v>397</v>
      </c>
      <c r="B49" s="2" t="s">
        <v>41</v>
      </c>
      <c r="C49" s="9">
        <f t="shared" si="1"/>
        <v>226998.3000000008</v>
      </c>
      <c r="D49" s="9">
        <f t="shared" si="2"/>
        <v>301265.41000000102</v>
      </c>
      <c r="E49" s="9">
        <f t="shared" si="3"/>
        <v>603424.43000000215</v>
      </c>
      <c r="F49" s="9">
        <f t="shared" si="4"/>
        <v>1904754.4200000069</v>
      </c>
      <c r="G49" s="9">
        <f t="shared" si="5"/>
        <v>1393948.5100000051</v>
      </c>
      <c r="H49" s="9">
        <f t="shared" si="6"/>
        <v>1151108.7100000042</v>
      </c>
      <c r="I49" s="9">
        <f t="shared" si="7"/>
        <v>641.18000000000222</v>
      </c>
      <c r="J49" s="9">
        <f t="shared" si="8"/>
        <v>120488.16000000043</v>
      </c>
      <c r="K49" s="9">
        <f t="shared" si="9"/>
        <v>459646.14000000164</v>
      </c>
      <c r="L49" s="4">
        <v>770519.28000000282</v>
      </c>
      <c r="M49" s="4">
        <v>61509.40000000022</v>
      </c>
      <c r="N49" s="4">
        <v>61696.58000000022</v>
      </c>
      <c r="O49" s="4">
        <v>61537.370000000221</v>
      </c>
      <c r="P49" s="4">
        <v>61554.260000000213</v>
      </c>
      <c r="Q49" s="4">
        <v>61675.400000000212</v>
      </c>
      <c r="R49" s="4">
        <v>180965.80000000066</v>
      </c>
      <c r="S49" s="4">
        <v>243905.44000000085</v>
      </c>
      <c r="T49" s="4">
        <v>1065.640000000004</v>
      </c>
      <c r="U49" s="4">
        <v>93697.430000000328</v>
      </c>
      <c r="V49" s="4">
        <v>88867.25000000032</v>
      </c>
      <c r="W49" s="4">
        <v>44433.620000000163</v>
      </c>
      <c r="X49" s="4">
        <v>141709.5700000005</v>
      </c>
      <c r="Y49" s="4">
        <v>92348.960000000341</v>
      </c>
      <c r="Z49" s="4">
        <v>46174.480000000171</v>
      </c>
      <c r="AA49" s="4">
        <v>16706.600000000057</v>
      </c>
      <c r="AB49" s="4">
        <v>2883.8700000000104</v>
      </c>
      <c r="AC49" s="4">
        <v>1441.9300000000053</v>
      </c>
      <c r="AD49" s="4">
        <v>641.18000000000222</v>
      </c>
      <c r="AE49" s="4">
        <v>1451.1500000000053</v>
      </c>
      <c r="AG49" s="4">
        <v>119037.01000000042</v>
      </c>
      <c r="AL49" s="4">
        <v>787630.71000000276</v>
      </c>
      <c r="AM49" s="4">
        <v>38631.420000000136</v>
      </c>
      <c r="AO49" s="4">
        <v>422458.63000000152</v>
      </c>
      <c r="AP49" s="4">
        <v>1150043.0700000043</v>
      </c>
      <c r="AR49" s="4">
        <v>404470.82000000146</v>
      </c>
      <c r="AS49" s="4">
        <v>55175.320000000196</v>
      </c>
      <c r="AU49" s="4">
        <v>5012232.1900000181</v>
      </c>
    </row>
    <row r="50" spans="1:47" x14ac:dyDescent="0.25">
      <c r="A50" s="1" t="str">
        <f t="shared" si="0"/>
        <v>499</v>
      </c>
      <c r="B50" s="2" t="s">
        <v>42</v>
      </c>
      <c r="C50" s="9">
        <f t="shared" si="1"/>
        <v>0</v>
      </c>
      <c r="D50" s="9">
        <f t="shared" si="2"/>
        <v>187188.35000000068</v>
      </c>
      <c r="E50" s="9">
        <f t="shared" si="3"/>
        <v>235782.51000000085</v>
      </c>
      <c r="F50" s="9">
        <f t="shared" si="4"/>
        <v>868944.16000000294</v>
      </c>
      <c r="G50" s="9">
        <f t="shared" si="5"/>
        <v>419617.9900000015</v>
      </c>
      <c r="H50" s="9">
        <f t="shared" si="6"/>
        <v>126899.27000000046</v>
      </c>
      <c r="I50" s="9">
        <f t="shared" si="7"/>
        <v>0</v>
      </c>
      <c r="J50" s="9">
        <f t="shared" si="8"/>
        <v>39174.100000000137</v>
      </c>
      <c r="K50" s="9">
        <f t="shared" si="9"/>
        <v>93628.200000000332</v>
      </c>
      <c r="L50" s="4">
        <v>584686.83000000205</v>
      </c>
      <c r="M50" s="4">
        <v>40853.260000000148</v>
      </c>
      <c r="N50" s="4">
        <v>40977.580000000147</v>
      </c>
      <c r="O50" s="4">
        <v>41024.910000000149</v>
      </c>
      <c r="P50" s="4">
        <v>41036.170000000144</v>
      </c>
      <c r="Q50" s="4">
        <v>41116.930000000146</v>
      </c>
      <c r="R50" s="4">
        <v>235782.51000000085</v>
      </c>
      <c r="S50" s="4">
        <v>292718.72000000102</v>
      </c>
      <c r="AA50" s="4">
        <v>148688.73000000053</v>
      </c>
      <c r="AB50" s="4">
        <v>25666.410000000091</v>
      </c>
      <c r="AC50" s="4">
        <v>12833.210000000045</v>
      </c>
      <c r="AE50" s="4">
        <v>27183.850000000097</v>
      </c>
      <c r="AG50" s="4">
        <v>11990.250000000042</v>
      </c>
      <c r="AL50" s="4">
        <v>79248.480000000272</v>
      </c>
      <c r="AP50" s="4">
        <v>126899.27000000046</v>
      </c>
      <c r="AQ50" s="4">
        <v>29642.590000000106</v>
      </c>
      <c r="AT50" s="4">
        <v>93628.200000000332</v>
      </c>
      <c r="AU50" s="4">
        <v>1873977.9000000069</v>
      </c>
    </row>
    <row r="51" spans="1:47" x14ac:dyDescent="0.25">
      <c r="A51" s="1" t="str">
        <f t="shared" si="0"/>
        <v>525</v>
      </c>
      <c r="B51" s="2" t="s">
        <v>43</v>
      </c>
      <c r="C51" s="9">
        <f t="shared" si="1"/>
        <v>342063.78000000125</v>
      </c>
      <c r="D51" s="9">
        <f t="shared" si="2"/>
        <v>544764.1600000019</v>
      </c>
      <c r="E51" s="9">
        <f t="shared" si="3"/>
        <v>46667.010000000169</v>
      </c>
      <c r="F51" s="9">
        <f t="shared" si="4"/>
        <v>2939661.7700000107</v>
      </c>
      <c r="G51" s="9">
        <f t="shared" si="5"/>
        <v>3311650.4500000118</v>
      </c>
      <c r="H51" s="9">
        <f t="shared" si="6"/>
        <v>3036902.3100000112</v>
      </c>
      <c r="I51" s="9">
        <f t="shared" si="7"/>
        <v>0</v>
      </c>
      <c r="J51" s="9">
        <f t="shared" si="8"/>
        <v>1271777.9100000046</v>
      </c>
      <c r="K51" s="9">
        <f t="shared" si="9"/>
        <v>1476917.8300000052</v>
      </c>
      <c r="L51" s="4">
        <v>11311.360000000041</v>
      </c>
      <c r="M51" s="4">
        <v>120953.20000000045</v>
      </c>
      <c r="N51" s="4">
        <v>120400.42000000042</v>
      </c>
      <c r="O51" s="4">
        <v>120539.49000000043</v>
      </c>
      <c r="P51" s="4">
        <v>120572.57000000043</v>
      </c>
      <c r="Q51" s="4">
        <v>120809.86000000042</v>
      </c>
      <c r="R51" s="4">
        <v>46667.010000000169</v>
      </c>
      <c r="S51" s="4">
        <v>302495.73000000103</v>
      </c>
      <c r="T51" s="4">
        <v>27747.590000000098</v>
      </c>
      <c r="U51" s="4">
        <v>180333.85000000065</v>
      </c>
      <c r="V51" s="4">
        <v>122304.97000000044</v>
      </c>
      <c r="W51" s="4">
        <v>61152.490000000216</v>
      </c>
      <c r="X51" s="4">
        <v>331471.70000000118</v>
      </c>
      <c r="Y51" s="4">
        <v>120559.20000000042</v>
      </c>
      <c r="Z51" s="4">
        <v>60279.60000000021</v>
      </c>
      <c r="AA51" s="4">
        <v>63664.060000000223</v>
      </c>
      <c r="AB51" s="4">
        <v>865.16000000000304</v>
      </c>
      <c r="AC51" s="4">
        <v>432.58000000000152</v>
      </c>
      <c r="AE51" s="4">
        <v>45479.230000000163</v>
      </c>
      <c r="AG51" s="4">
        <v>1226298.6800000044</v>
      </c>
      <c r="AI51" s="4">
        <v>-21727.530000000075</v>
      </c>
      <c r="AJ51" s="4">
        <v>-32508.140000000116</v>
      </c>
      <c r="AL51" s="4">
        <v>2325074.8700000085</v>
      </c>
      <c r="AP51" s="4">
        <v>3009154.7200000109</v>
      </c>
      <c r="AQ51" s="4">
        <v>493178.40000000177</v>
      </c>
      <c r="AR51" s="4">
        <v>614942.79000000225</v>
      </c>
      <c r="AS51" s="4">
        <v>861975.04000000306</v>
      </c>
      <c r="AU51" s="4">
        <v>10454428.900000036</v>
      </c>
    </row>
    <row r="52" spans="1:47" x14ac:dyDescent="0.25">
      <c r="A52" s="1" t="str">
        <f t="shared" si="0"/>
        <v>528</v>
      </c>
      <c r="B52" s="2" t="s">
        <v>44</v>
      </c>
      <c r="C52" s="9">
        <f t="shared" si="1"/>
        <v>0</v>
      </c>
      <c r="D52" s="9">
        <f t="shared" si="2"/>
        <v>96035.510000000344</v>
      </c>
      <c r="E52" s="9">
        <f t="shared" si="3"/>
        <v>31056.20000000011</v>
      </c>
      <c r="F52" s="9">
        <f t="shared" si="4"/>
        <v>334997.50000000116</v>
      </c>
      <c r="G52" s="9">
        <f t="shared" si="5"/>
        <v>99332.370000000345</v>
      </c>
      <c r="H52" s="9">
        <f t="shared" si="6"/>
        <v>0</v>
      </c>
      <c r="I52" s="9">
        <f t="shared" si="7"/>
        <v>380.91000000000139</v>
      </c>
      <c r="J52" s="9">
        <f t="shared" si="8"/>
        <v>0</v>
      </c>
      <c r="K52" s="9">
        <f t="shared" si="9"/>
        <v>0</v>
      </c>
      <c r="L52" s="4">
        <v>196789.29000000071</v>
      </c>
      <c r="M52" s="4">
        <v>27541.530000000097</v>
      </c>
      <c r="N52" s="4">
        <v>27625.3300000001</v>
      </c>
      <c r="O52" s="4">
        <v>27657.2400000001</v>
      </c>
      <c r="P52" s="4">
        <v>27664.8300000001</v>
      </c>
      <c r="Q52" s="4">
        <v>27719.280000000097</v>
      </c>
      <c r="R52" s="4">
        <v>31056.20000000011</v>
      </c>
      <c r="S52" s="4">
        <v>99332.370000000345</v>
      </c>
      <c r="AA52" s="4">
        <v>74713.910000000265</v>
      </c>
      <c r="AB52" s="4">
        <v>14214.400000000051</v>
      </c>
      <c r="AC52" s="4">
        <v>7107.2000000000253</v>
      </c>
      <c r="AD52" s="4">
        <v>380.91000000000139</v>
      </c>
      <c r="AU52" s="4">
        <v>561802.49000000197</v>
      </c>
    </row>
    <row r="53" spans="1:47" x14ac:dyDescent="0.25">
      <c r="A53" s="1" t="str">
        <f t="shared" si="0"/>
        <v>536</v>
      </c>
      <c r="B53" s="2" t="s">
        <v>45</v>
      </c>
      <c r="C53" s="9">
        <f t="shared" si="1"/>
        <v>276452.64000000095</v>
      </c>
      <c r="D53" s="9">
        <f t="shared" si="2"/>
        <v>255078.35000000085</v>
      </c>
      <c r="E53" s="9">
        <f t="shared" si="3"/>
        <v>487897.52000000176</v>
      </c>
      <c r="F53" s="9">
        <f t="shared" si="4"/>
        <v>1298805.3500000045</v>
      </c>
      <c r="G53" s="9">
        <f t="shared" si="5"/>
        <v>712873.57000000251</v>
      </c>
      <c r="H53" s="9">
        <f t="shared" si="6"/>
        <v>576664.69000000204</v>
      </c>
      <c r="I53" s="9">
        <f t="shared" si="7"/>
        <v>8392.7300000000287</v>
      </c>
      <c r="J53" s="9">
        <f t="shared" si="8"/>
        <v>14516.200000000052</v>
      </c>
      <c r="K53" s="9">
        <f t="shared" si="9"/>
        <v>0</v>
      </c>
      <c r="L53" s="4">
        <v>230806.3600000008</v>
      </c>
      <c r="M53" s="4">
        <v>57378.170000000202</v>
      </c>
      <c r="N53" s="4">
        <v>57552.780000000203</v>
      </c>
      <c r="O53" s="4">
        <v>57619.260000000206</v>
      </c>
      <c r="P53" s="4">
        <v>57635.070000000203</v>
      </c>
      <c r="Q53" s="4">
        <v>57748.500000000204</v>
      </c>
      <c r="R53" s="4">
        <v>487897.52000000176</v>
      </c>
      <c r="S53" s="4">
        <v>136208.8800000005</v>
      </c>
      <c r="U53" s="4">
        <v>107516.70000000038</v>
      </c>
      <c r="V53" s="4">
        <v>88962.280000000319</v>
      </c>
      <c r="W53" s="4">
        <v>44481.140000000159</v>
      </c>
      <c r="X53" s="4">
        <v>134922.62000000046</v>
      </c>
      <c r="Y53" s="4">
        <v>92627.770000000339</v>
      </c>
      <c r="Z53" s="4">
        <v>46313.880000000165</v>
      </c>
      <c r="AA53" s="4">
        <v>16706.600000000057</v>
      </c>
      <c r="AD53" s="4">
        <v>8392.7300000000287</v>
      </c>
      <c r="AE53" s="4">
        <v>3338.4100000000117</v>
      </c>
      <c r="AG53" s="4">
        <v>11177.790000000041</v>
      </c>
      <c r="AI53" s="4">
        <v>-30373.080000000111</v>
      </c>
      <c r="AJ53" s="4">
        <v>-35492.52000000012</v>
      </c>
      <c r="AK53" s="4">
        <v>65865.600000000239</v>
      </c>
      <c r="AL53" s="4">
        <v>332966.16000000114</v>
      </c>
      <c r="AM53" s="4">
        <v>447099.05000000156</v>
      </c>
      <c r="AP53" s="4">
        <v>576664.69000000204</v>
      </c>
      <c r="AQ53" s="4">
        <v>569.180000000002</v>
      </c>
      <c r="AU53" s="4">
        <v>3054585.5400000103</v>
      </c>
    </row>
    <row r="54" spans="1:47" x14ac:dyDescent="0.25">
      <c r="A54" s="1" t="str">
        <f t="shared" si="0"/>
        <v>550</v>
      </c>
      <c r="B54" s="2" t="s">
        <v>46</v>
      </c>
      <c r="C54" s="9">
        <f t="shared" si="1"/>
        <v>277018.03000000102</v>
      </c>
      <c r="D54" s="9">
        <f t="shared" si="2"/>
        <v>386806.72000000137</v>
      </c>
      <c r="E54" s="9">
        <f t="shared" si="3"/>
        <v>1619825.8000000059</v>
      </c>
      <c r="F54" s="9">
        <f t="shared" si="4"/>
        <v>1416418.9900000051</v>
      </c>
      <c r="G54" s="9">
        <f t="shared" si="5"/>
        <v>1559942.3500000057</v>
      </c>
      <c r="H54" s="9">
        <f t="shared" si="6"/>
        <v>222573.22000000079</v>
      </c>
      <c r="I54" s="9">
        <f t="shared" si="7"/>
        <v>3572.9700000000125</v>
      </c>
      <c r="J54" s="9">
        <f t="shared" si="8"/>
        <v>36477.240000000136</v>
      </c>
      <c r="K54" s="9">
        <f t="shared" si="9"/>
        <v>0</v>
      </c>
      <c r="L54" s="4">
        <v>815290.44000000285</v>
      </c>
      <c r="M54" s="4">
        <v>79870.430000000284</v>
      </c>
      <c r="N54" s="4">
        <v>80113.470000000292</v>
      </c>
      <c r="O54" s="4">
        <v>80206.010000000286</v>
      </c>
      <c r="P54" s="4">
        <v>80228.02000000031</v>
      </c>
      <c r="Q54" s="4">
        <v>80385.910000000295</v>
      </c>
      <c r="R54" s="4">
        <v>1619825.8000000059</v>
      </c>
      <c r="S54" s="4">
        <v>1337369.1300000048</v>
      </c>
      <c r="U54" s="4">
        <v>126636.85000000046</v>
      </c>
      <c r="V54" s="4">
        <v>94715.250000000335</v>
      </c>
      <c r="W54" s="4">
        <v>47357.630000000165</v>
      </c>
      <c r="X54" s="4">
        <v>212373.03000000076</v>
      </c>
      <c r="Y54" s="4">
        <v>96589.11000000035</v>
      </c>
      <c r="Z54" s="4">
        <v>48294.560000000172</v>
      </c>
      <c r="AA54" s="4">
        <v>30071.880000000107</v>
      </c>
      <c r="AB54" s="4">
        <v>5190.9600000000182</v>
      </c>
      <c r="AC54" s="4">
        <v>2595.4800000000091</v>
      </c>
      <c r="AD54" s="4">
        <v>3572.9700000000125</v>
      </c>
      <c r="AE54" s="4">
        <v>36477.240000000136</v>
      </c>
      <c r="AI54" s="4">
        <v>-6249.0600000000222</v>
      </c>
      <c r="AJ54" s="4">
        <v>-8308.3000000000284</v>
      </c>
      <c r="AK54" s="4">
        <v>14557.360000000052</v>
      </c>
      <c r="AL54" s="4">
        <v>8297.3000000000284</v>
      </c>
      <c r="AM54" s="4">
        <v>192027.41000000067</v>
      </c>
      <c r="AP54" s="4">
        <v>222573.22000000079</v>
      </c>
      <c r="AU54" s="4">
        <v>5300062.100000022</v>
      </c>
    </row>
    <row r="55" spans="1:47" x14ac:dyDescent="0.25">
      <c r="A55" s="1" t="str">
        <f t="shared" si="0"/>
        <v>595</v>
      </c>
      <c r="B55" s="2" t="s">
        <v>47</v>
      </c>
      <c r="C55" s="9">
        <f t="shared" si="1"/>
        <v>708919.92000000249</v>
      </c>
      <c r="D55" s="9">
        <f t="shared" si="2"/>
        <v>905126.73000000336</v>
      </c>
      <c r="E55" s="9">
        <f t="shared" si="3"/>
        <v>1896536.9200000069</v>
      </c>
      <c r="F55" s="9">
        <f t="shared" si="4"/>
        <v>3990278.6400000146</v>
      </c>
      <c r="G55" s="9">
        <f t="shared" si="5"/>
        <v>3633722.3100000131</v>
      </c>
      <c r="H55" s="9">
        <f t="shared" si="6"/>
        <v>2102220.2400000077</v>
      </c>
      <c r="I55" s="9">
        <f t="shared" si="7"/>
        <v>2929.3600000000106</v>
      </c>
      <c r="J55" s="9">
        <f t="shared" si="8"/>
        <v>86711.530000000304</v>
      </c>
      <c r="K55" s="9">
        <f t="shared" si="9"/>
        <v>0</v>
      </c>
      <c r="L55" s="4">
        <v>1638607.0800000059</v>
      </c>
      <c r="M55" s="4">
        <v>188659.44000000067</v>
      </c>
      <c r="N55" s="4">
        <v>186701.22000000067</v>
      </c>
      <c r="O55" s="4">
        <v>186916.88000000067</v>
      </c>
      <c r="P55" s="4">
        <v>186968.16000000067</v>
      </c>
      <c r="Q55" s="4">
        <v>187336.12000000069</v>
      </c>
      <c r="R55" s="4">
        <v>1633781.930000006</v>
      </c>
      <c r="S55" s="4">
        <v>1531502.0700000054</v>
      </c>
      <c r="U55" s="4">
        <v>376666.85000000132</v>
      </c>
      <c r="V55" s="4">
        <v>221502.05000000077</v>
      </c>
      <c r="W55" s="4">
        <v>110751.0200000004</v>
      </c>
      <c r="X55" s="4">
        <v>522522.98000000184</v>
      </c>
      <c r="Y55" s="4">
        <v>220094.72000000079</v>
      </c>
      <c r="Z55" s="4">
        <v>110047.3500000004</v>
      </c>
      <c r="AA55" s="4">
        <v>45107.82000000016</v>
      </c>
      <c r="AB55" s="4">
        <v>4902.5800000000172</v>
      </c>
      <c r="AC55" s="4">
        <v>2451.2800000000084</v>
      </c>
      <c r="AD55" s="4">
        <v>2929.3600000000106</v>
      </c>
      <c r="AE55" s="4">
        <v>86711.530000000304</v>
      </c>
      <c r="AL55" s="4">
        <v>1362720.820000005</v>
      </c>
      <c r="AM55" s="4">
        <v>52368.920000000187</v>
      </c>
      <c r="AO55" s="4">
        <v>262754.99000000092</v>
      </c>
      <c r="AP55" s="4">
        <v>2102220.2400000077</v>
      </c>
      <c r="AU55" s="4">
        <v>11224225.410000037</v>
      </c>
    </row>
    <row r="56" spans="1:47" x14ac:dyDescent="0.25">
      <c r="A56" s="1" t="str">
        <f t="shared" si="0"/>
        <v>670</v>
      </c>
      <c r="B56" s="2" t="s">
        <v>48</v>
      </c>
      <c r="C56" s="9">
        <f t="shared" si="1"/>
        <v>483173.56000000169</v>
      </c>
      <c r="D56" s="9">
        <f t="shared" si="2"/>
        <v>942852.82000000321</v>
      </c>
      <c r="E56" s="9">
        <f t="shared" si="3"/>
        <v>1324535.0800000047</v>
      </c>
      <c r="F56" s="9">
        <f t="shared" si="4"/>
        <v>4840277.5100000175</v>
      </c>
      <c r="G56" s="9">
        <f t="shared" si="5"/>
        <v>0</v>
      </c>
      <c r="H56" s="9">
        <f t="shared" si="6"/>
        <v>9055.9000000000324</v>
      </c>
      <c r="I56" s="9">
        <f t="shared" si="7"/>
        <v>0</v>
      </c>
      <c r="J56" s="9">
        <f t="shared" si="8"/>
        <v>0</v>
      </c>
      <c r="K56" s="9">
        <f t="shared" si="9"/>
        <v>0</v>
      </c>
      <c r="L56" s="4">
        <v>3617134.7900000131</v>
      </c>
      <c r="M56" s="4">
        <v>243742.50000000084</v>
      </c>
      <c r="N56" s="4">
        <v>244484.22000000085</v>
      </c>
      <c r="O56" s="4">
        <v>244766.61000000086</v>
      </c>
      <c r="P56" s="4">
        <v>244833.78000000084</v>
      </c>
      <c r="Q56" s="4">
        <v>245315.61000000086</v>
      </c>
      <c r="R56" s="4">
        <v>1324535.0800000047</v>
      </c>
      <c r="T56" s="4">
        <v>9055.9000000000324</v>
      </c>
      <c r="U56" s="4">
        <v>110022.5200000004</v>
      </c>
      <c r="V56" s="4">
        <v>248767.36000000086</v>
      </c>
      <c r="W56" s="4">
        <v>124383.68000000043</v>
      </c>
      <c r="X56" s="4">
        <v>604998.95000000205</v>
      </c>
      <c r="Y56" s="4">
        <v>209074.15000000075</v>
      </c>
      <c r="Z56" s="4">
        <v>104537.07000000039</v>
      </c>
      <c r="AA56" s="4">
        <v>22944.910000000084</v>
      </c>
      <c r="AB56" s="4">
        <v>865.16000000000304</v>
      </c>
      <c r="AC56" s="4">
        <v>432.58000000000152</v>
      </c>
      <c r="AU56" s="4">
        <v>7599894.8700000299</v>
      </c>
    </row>
    <row r="57" spans="1:47" x14ac:dyDescent="0.25">
      <c r="A57" s="1" t="str">
        <f t="shared" si="0"/>
        <v>676</v>
      </c>
      <c r="B57" s="2" t="s">
        <v>49</v>
      </c>
      <c r="C57" s="9">
        <f t="shared" si="1"/>
        <v>0</v>
      </c>
      <c r="D57" s="9">
        <f t="shared" si="2"/>
        <v>173517.30000000063</v>
      </c>
      <c r="E57" s="9">
        <f t="shared" si="3"/>
        <v>1671560.210000006</v>
      </c>
      <c r="F57" s="9">
        <f t="shared" si="4"/>
        <v>915591.68000000331</v>
      </c>
      <c r="G57" s="9">
        <f t="shared" si="5"/>
        <v>762419.89000000269</v>
      </c>
      <c r="H57" s="9">
        <f t="shared" si="6"/>
        <v>573388.44000000204</v>
      </c>
      <c r="I57" s="9">
        <f t="shared" si="7"/>
        <v>2324.0500000000084</v>
      </c>
      <c r="J57" s="9">
        <f t="shared" si="8"/>
        <v>62838.330000000227</v>
      </c>
      <c r="K57" s="9">
        <f t="shared" si="9"/>
        <v>0</v>
      </c>
      <c r="L57" s="4">
        <v>50999.180000000182</v>
      </c>
      <c r="M57" s="4">
        <v>37869.60000000013</v>
      </c>
      <c r="N57" s="4">
        <v>37984.840000000135</v>
      </c>
      <c r="O57" s="4">
        <v>38028.710000000137</v>
      </c>
      <c r="P57" s="4">
        <v>38039.15000000014</v>
      </c>
      <c r="Q57" s="4">
        <v>38114.01000000014</v>
      </c>
      <c r="R57" s="4">
        <v>696566.50000000244</v>
      </c>
      <c r="S57" s="4">
        <v>214776.36000000074</v>
      </c>
      <c r="T57" s="4">
        <v>25744.910000000091</v>
      </c>
      <c r="AA57" s="4">
        <v>137829.45000000051</v>
      </c>
      <c r="AB57" s="4">
        <v>23791.900000000085</v>
      </c>
      <c r="AC57" s="4">
        <v>11895.950000000043</v>
      </c>
      <c r="AD57" s="4">
        <v>2324.0500000000084</v>
      </c>
      <c r="AG57" s="4">
        <v>62838.330000000227</v>
      </c>
      <c r="AL57" s="4">
        <v>547260.11000000197</v>
      </c>
      <c r="AM57" s="4">
        <v>127296.08000000045</v>
      </c>
      <c r="AO57" s="4">
        <v>974993.71000000346</v>
      </c>
      <c r="AP57" s="4">
        <v>547643.53000000201</v>
      </c>
      <c r="AU57" s="4">
        <v>3613996.3700000132</v>
      </c>
    </row>
    <row r="58" spans="1:47" x14ac:dyDescent="0.25">
      <c r="A58" s="1" t="str">
        <f t="shared" si="0"/>
        <v>679</v>
      </c>
      <c r="B58" s="2" t="s">
        <v>150</v>
      </c>
      <c r="C58" s="9">
        <f t="shared" si="1"/>
        <v>0</v>
      </c>
      <c r="D58" s="9">
        <f t="shared" si="2"/>
        <v>139607.31000000049</v>
      </c>
      <c r="E58" s="9">
        <f t="shared" si="3"/>
        <v>742893.27000000258</v>
      </c>
      <c r="F58" s="9">
        <f t="shared" si="4"/>
        <v>593649.78000000201</v>
      </c>
      <c r="G58" s="9">
        <f t="shared" si="5"/>
        <v>360535.81000000128</v>
      </c>
      <c r="H58" s="9">
        <f t="shared" si="6"/>
        <v>57737.970000000205</v>
      </c>
      <c r="I58" s="9">
        <f t="shared" si="7"/>
        <v>0</v>
      </c>
      <c r="J58" s="9">
        <f t="shared" si="8"/>
        <v>0</v>
      </c>
      <c r="K58" s="9">
        <f t="shared" si="9"/>
        <v>0</v>
      </c>
      <c r="L58" s="4">
        <v>398933.0700000014</v>
      </c>
      <c r="M58" s="4">
        <v>28689.090000000102</v>
      </c>
      <c r="N58" s="4">
        <v>28776.390000000101</v>
      </c>
      <c r="O58" s="4">
        <v>28809.630000000103</v>
      </c>
      <c r="P58" s="4">
        <v>28817.540000000103</v>
      </c>
      <c r="Q58" s="4">
        <v>28874.250000000102</v>
      </c>
      <c r="R58" s="4">
        <v>734294.85000000254</v>
      </c>
      <c r="S58" s="4">
        <v>302797.84000000107</v>
      </c>
      <c r="AA58" s="4">
        <v>112571.06000000039</v>
      </c>
      <c r="AB58" s="4">
        <v>18024.170000000064</v>
      </c>
      <c r="AC58" s="4">
        <v>9012.0800000000327</v>
      </c>
      <c r="AL58" s="4">
        <v>50749.81000000018</v>
      </c>
      <c r="AO58" s="4">
        <v>8598.420000000031</v>
      </c>
      <c r="AP58" s="4">
        <v>57737.970000000205</v>
      </c>
      <c r="AQ58" s="4">
        <v>51024.900000000183</v>
      </c>
      <c r="AU58" s="4">
        <v>1887711.0700000066</v>
      </c>
    </row>
    <row r="59" spans="1:47" x14ac:dyDescent="0.25">
      <c r="A59" s="1" t="str">
        <f t="shared" si="0"/>
        <v>682</v>
      </c>
      <c r="B59" s="2" t="s">
        <v>50</v>
      </c>
      <c r="C59" s="9">
        <f t="shared" si="1"/>
        <v>502719.45000000176</v>
      </c>
      <c r="D59" s="9">
        <f t="shared" si="2"/>
        <v>647705.67000000237</v>
      </c>
      <c r="E59" s="9">
        <f t="shared" si="3"/>
        <v>1196667.8000000045</v>
      </c>
      <c r="F59" s="9">
        <f t="shared" si="4"/>
        <v>2178478.9100000076</v>
      </c>
      <c r="G59" s="9">
        <f t="shared" si="5"/>
        <v>1695533.4600000058</v>
      </c>
      <c r="H59" s="9">
        <f t="shared" si="6"/>
        <v>1214852.6100000041</v>
      </c>
      <c r="I59" s="9">
        <f t="shared" si="7"/>
        <v>4434.0700000000152</v>
      </c>
      <c r="J59" s="9">
        <f t="shared" si="8"/>
        <v>153301.49000000054</v>
      </c>
      <c r="K59" s="9">
        <f t="shared" si="9"/>
        <v>0</v>
      </c>
      <c r="L59" s="4">
        <v>763769.18000000261</v>
      </c>
      <c r="M59" s="4">
        <v>109477.56000000039</v>
      </c>
      <c r="N59" s="4">
        <v>109810.7000000004</v>
      </c>
      <c r="O59" s="4">
        <v>109937.5500000004</v>
      </c>
      <c r="P59" s="4">
        <v>109967.71000000038</v>
      </c>
      <c r="Q59" s="4">
        <v>110184.13000000038</v>
      </c>
      <c r="R59" s="4">
        <v>416377.96000000148</v>
      </c>
      <c r="S59" s="4">
        <v>491423.03000000172</v>
      </c>
      <c r="T59" s="4">
        <v>10742.180000000038</v>
      </c>
      <c r="U59" s="4">
        <v>329773.47000000114</v>
      </c>
      <c r="V59" s="4">
        <v>115297.32000000041</v>
      </c>
      <c r="W59" s="4">
        <v>57648.660000000207</v>
      </c>
      <c r="X59" s="4">
        <v>353947.76000000129</v>
      </c>
      <c r="Y59" s="4">
        <v>112602.31000000039</v>
      </c>
      <c r="Z59" s="4">
        <v>56301.1600000002</v>
      </c>
      <c r="AA59" s="4">
        <v>108731.51000000039</v>
      </c>
      <c r="AB59" s="4">
        <v>11679.660000000042</v>
      </c>
      <c r="AC59" s="4">
        <v>4443.2700000000159</v>
      </c>
      <c r="AD59" s="4">
        <v>4434.0700000000152</v>
      </c>
      <c r="AE59" s="4">
        <v>71400.860000000248</v>
      </c>
      <c r="AF59" s="4">
        <v>18232.540000000066</v>
      </c>
      <c r="AG59" s="4">
        <v>81900.630000000296</v>
      </c>
      <c r="AL59" s="4">
        <v>544424.12000000197</v>
      </c>
      <c r="AM59" s="4">
        <v>313624.8100000011</v>
      </c>
      <c r="AN59" s="4">
        <v>7283.1500000000251</v>
      </c>
      <c r="AO59" s="4">
        <v>780289.84000000288</v>
      </c>
      <c r="AP59" s="4">
        <v>1204110.4300000041</v>
      </c>
      <c r="AU59" s="4">
        <v>6407815.5700000226</v>
      </c>
    </row>
    <row r="60" spans="1:47" x14ac:dyDescent="0.25">
      <c r="A60" s="1" t="str">
        <f t="shared" si="0"/>
        <v>689</v>
      </c>
      <c r="B60" s="2" t="s">
        <v>51</v>
      </c>
      <c r="C60" s="9">
        <f t="shared" si="1"/>
        <v>523488.95000000187</v>
      </c>
      <c r="D60" s="9">
        <f t="shared" si="2"/>
        <v>683486.05000000249</v>
      </c>
      <c r="E60" s="9">
        <f t="shared" si="3"/>
        <v>759828.63000000268</v>
      </c>
      <c r="F60" s="9">
        <f t="shared" si="4"/>
        <v>3182521.5600000108</v>
      </c>
      <c r="G60" s="9">
        <f t="shared" si="5"/>
        <v>1659432.4900000058</v>
      </c>
      <c r="H60" s="9">
        <f t="shared" si="6"/>
        <v>613988.49000000209</v>
      </c>
      <c r="I60" s="9">
        <f t="shared" si="7"/>
        <v>2682.9000000000096</v>
      </c>
      <c r="J60" s="9">
        <f t="shared" si="8"/>
        <v>265956.96000000095</v>
      </c>
      <c r="K60" s="9">
        <f t="shared" si="9"/>
        <v>68596.660000000251</v>
      </c>
      <c r="L60" s="4">
        <v>1179480.590000004</v>
      </c>
      <c r="M60" s="4">
        <v>115215.3800000004</v>
      </c>
      <c r="N60" s="4">
        <v>115565.9800000004</v>
      </c>
      <c r="O60" s="4">
        <v>115699.47000000041</v>
      </c>
      <c r="P60" s="4">
        <v>115731.22000000041</v>
      </c>
      <c r="Q60" s="4">
        <v>115958.9900000004</v>
      </c>
      <c r="R60" s="4">
        <v>503064.15000000183</v>
      </c>
      <c r="S60" s="4">
        <v>1094958.8900000039</v>
      </c>
      <c r="T60" s="4">
        <v>49514.890000000174</v>
      </c>
      <c r="U60" s="4">
        <v>327687.35000000114</v>
      </c>
      <c r="V60" s="4">
        <v>130534.40000000046</v>
      </c>
      <c r="W60" s="4">
        <v>65267.20000000023</v>
      </c>
      <c r="X60" s="4">
        <v>431532.27000000153</v>
      </c>
      <c r="Y60" s="4">
        <v>121143.02000000044</v>
      </c>
      <c r="Z60" s="4">
        <v>60571.51000000022</v>
      </c>
      <c r="AA60" s="4">
        <v>61587.65000000022</v>
      </c>
      <c r="AB60" s="4">
        <v>5767.7300000000205</v>
      </c>
      <c r="AC60" s="4">
        <v>2883.8700000000104</v>
      </c>
      <c r="AD60" s="4">
        <v>2682.9000000000096</v>
      </c>
      <c r="AE60" s="4">
        <v>181456.97000000064</v>
      </c>
      <c r="AG60" s="4">
        <v>84499.990000000296</v>
      </c>
      <c r="AL60" s="4">
        <v>1060266.6900000037</v>
      </c>
      <c r="AM60" s="4">
        <v>328262.93000000116</v>
      </c>
      <c r="AN60" s="4">
        <v>36340.310000000129</v>
      </c>
      <c r="AO60" s="4">
        <v>256764.48000000091</v>
      </c>
      <c r="AP60" s="4">
        <v>564473.60000000196</v>
      </c>
      <c r="AQ60" s="4">
        <v>52789.980000000185</v>
      </c>
      <c r="AR60" s="4">
        <v>63047.640000000225</v>
      </c>
      <c r="AS60" s="4">
        <v>5549.0200000000204</v>
      </c>
      <c r="AU60" s="4">
        <v>7248299.0700000264</v>
      </c>
    </row>
    <row r="61" spans="1:47" x14ac:dyDescent="0.25">
      <c r="A61" s="1" t="str">
        <f t="shared" si="0"/>
        <v>693</v>
      </c>
      <c r="B61" s="2" t="s">
        <v>52</v>
      </c>
      <c r="C61" s="9">
        <f t="shared" si="1"/>
        <v>-14722.680000000053</v>
      </c>
      <c r="D61" s="9">
        <f t="shared" si="2"/>
        <v>140917.08000000051</v>
      </c>
      <c r="E61" s="9">
        <f t="shared" si="3"/>
        <v>629646.56000000227</v>
      </c>
      <c r="F61" s="9">
        <f t="shared" si="4"/>
        <v>207166.56000000073</v>
      </c>
      <c r="G61" s="9">
        <f t="shared" si="5"/>
        <v>199768.74000000072</v>
      </c>
      <c r="H61" s="9">
        <f t="shared" si="6"/>
        <v>119653.49000000043</v>
      </c>
      <c r="I61" s="9">
        <f t="shared" si="7"/>
        <v>0</v>
      </c>
      <c r="J61" s="9">
        <f t="shared" si="8"/>
        <v>0</v>
      </c>
      <c r="K61" s="9">
        <f t="shared" si="9"/>
        <v>0</v>
      </c>
      <c r="L61" s="4">
        <v>56067.970000000198</v>
      </c>
      <c r="M61" s="4">
        <v>30754.70000000011</v>
      </c>
      <c r="N61" s="4">
        <v>30848.29000000011</v>
      </c>
      <c r="O61" s="4">
        <v>30883.920000000107</v>
      </c>
      <c r="P61" s="4">
        <v>30892.400000000111</v>
      </c>
      <c r="Q61" s="4">
        <v>27719.280000000097</v>
      </c>
      <c r="R61" s="4">
        <v>129118.25000000047</v>
      </c>
      <c r="S61" s="4">
        <v>80115.250000000291</v>
      </c>
      <c r="AA61" s="4">
        <v>111934.22000000039</v>
      </c>
      <c r="AB61" s="4">
        <v>19321.910000000069</v>
      </c>
      <c r="AC61" s="4">
        <v>9660.9500000000353</v>
      </c>
      <c r="AK61" s="4">
        <v>-14722.680000000053</v>
      </c>
      <c r="AO61" s="4">
        <v>500528.3100000018</v>
      </c>
      <c r="AP61" s="4">
        <v>119653.49000000043</v>
      </c>
      <c r="AU61" s="4">
        <v>1162776.2600000042</v>
      </c>
    </row>
    <row r="62" spans="1:47" x14ac:dyDescent="0.25">
      <c r="A62" s="1" t="str">
        <f t="shared" si="0"/>
        <v>709</v>
      </c>
      <c r="B62" s="2" t="s">
        <v>53</v>
      </c>
      <c r="C62" s="9">
        <f t="shared" si="1"/>
        <v>252607.8100000009</v>
      </c>
      <c r="D62" s="9">
        <f t="shared" si="2"/>
        <v>354290.75000000122</v>
      </c>
      <c r="E62" s="9">
        <f t="shared" si="3"/>
        <v>241771.66000000085</v>
      </c>
      <c r="F62" s="9">
        <f t="shared" si="4"/>
        <v>1434257.4800000051</v>
      </c>
      <c r="G62" s="9">
        <f t="shared" si="5"/>
        <v>548331.40000000189</v>
      </c>
      <c r="H62" s="9">
        <f t="shared" si="6"/>
        <v>84093.680000000313</v>
      </c>
      <c r="I62" s="9">
        <f t="shared" si="7"/>
        <v>218.39000000000075</v>
      </c>
      <c r="J62" s="9">
        <f t="shared" si="8"/>
        <v>52480.310000000187</v>
      </c>
      <c r="K62" s="9">
        <f t="shared" si="9"/>
        <v>0</v>
      </c>
      <c r="L62" s="4">
        <v>455579.13000000163</v>
      </c>
      <c r="M62" s="4">
        <v>67706.250000000247</v>
      </c>
      <c r="N62" s="4">
        <v>67682.07000000024</v>
      </c>
      <c r="O62" s="4">
        <v>67760.250000000247</v>
      </c>
      <c r="P62" s="4">
        <v>67778.840000000244</v>
      </c>
      <c r="Q62" s="4">
        <v>67912.230000000258</v>
      </c>
      <c r="R62" s="4">
        <v>215176.79000000076</v>
      </c>
      <c r="S62" s="4">
        <v>466881.9100000016</v>
      </c>
      <c r="T62" s="4">
        <v>2644.1900000000096</v>
      </c>
      <c r="U62" s="4">
        <v>138650.67000000051</v>
      </c>
      <c r="V62" s="4">
        <v>86489.030000000304</v>
      </c>
      <c r="W62" s="4">
        <v>43244.52000000015</v>
      </c>
      <c r="X62" s="4">
        <v>169275.7100000006</v>
      </c>
      <c r="Y62" s="4">
        <v>87712.070000000313</v>
      </c>
      <c r="Z62" s="4">
        <v>48856.040000000175</v>
      </c>
      <c r="AA62" s="4">
        <v>25059.900000000089</v>
      </c>
      <c r="AB62" s="4">
        <v>29469.010000000104</v>
      </c>
      <c r="AC62" s="4">
        <v>14734.500000000053</v>
      </c>
      <c r="AD62" s="4">
        <v>218.39000000000075</v>
      </c>
      <c r="AE62" s="4">
        <v>52480.310000000187</v>
      </c>
      <c r="AI62" s="4">
        <v>-15776.410000000056</v>
      </c>
      <c r="AJ62" s="4">
        <v>-20816.480000000072</v>
      </c>
      <c r="AL62" s="4">
        <v>471403.07000000164</v>
      </c>
      <c r="AM62" s="4">
        <v>168435.64000000063</v>
      </c>
      <c r="AO62" s="4">
        <v>26594.870000000097</v>
      </c>
      <c r="AP62" s="4">
        <v>81449.490000000296</v>
      </c>
      <c r="AU62" s="4">
        <v>2886601.9900000109</v>
      </c>
    </row>
    <row r="63" spans="1:47" x14ac:dyDescent="0.25">
      <c r="A63" s="1" t="str">
        <f t="shared" si="0"/>
        <v>710</v>
      </c>
      <c r="B63" s="2" t="s">
        <v>54</v>
      </c>
      <c r="C63" s="9">
        <f t="shared" si="1"/>
        <v>392314.70000000147</v>
      </c>
      <c r="D63" s="9">
        <f t="shared" si="2"/>
        <v>664627.79000000237</v>
      </c>
      <c r="E63" s="9">
        <f t="shared" si="3"/>
        <v>363232.4000000013</v>
      </c>
      <c r="F63" s="9">
        <f t="shared" si="4"/>
        <v>2067886.9500000074</v>
      </c>
      <c r="G63" s="9">
        <f t="shared" si="5"/>
        <v>1214239.2500000044</v>
      </c>
      <c r="H63" s="9">
        <f t="shared" si="6"/>
        <v>502227.44000000181</v>
      </c>
      <c r="I63" s="9">
        <f t="shared" si="7"/>
        <v>993.23000000000354</v>
      </c>
      <c r="J63" s="9">
        <f t="shared" si="8"/>
        <v>465906.40000000165</v>
      </c>
      <c r="K63" s="9">
        <f t="shared" si="9"/>
        <v>0</v>
      </c>
      <c r="L63" s="4">
        <v>937284.56000000332</v>
      </c>
      <c r="M63" s="4">
        <v>126461.50000000045</v>
      </c>
      <c r="N63" s="4">
        <v>132371.40000000046</v>
      </c>
      <c r="O63" s="4">
        <v>132524.30000000048</v>
      </c>
      <c r="P63" s="4">
        <v>132560.66000000047</v>
      </c>
      <c r="Q63" s="4">
        <v>134207.51000000045</v>
      </c>
      <c r="R63" s="4">
        <v>76221.66000000028</v>
      </c>
      <c r="S63" s="4">
        <v>712011.81000000262</v>
      </c>
      <c r="U63" s="4">
        <v>195313.57000000071</v>
      </c>
      <c r="V63" s="4">
        <v>118344.52000000043</v>
      </c>
      <c r="W63" s="4">
        <v>59172.260000000213</v>
      </c>
      <c r="X63" s="4">
        <v>340854.49000000121</v>
      </c>
      <c r="Y63" s="4">
        <v>116941.69000000042</v>
      </c>
      <c r="Z63" s="4">
        <v>58470.85000000021</v>
      </c>
      <c r="AA63" s="4">
        <v>103580.92000000036</v>
      </c>
      <c r="AB63" s="4">
        <v>14419.330000000051</v>
      </c>
      <c r="AC63" s="4">
        <v>7209.6700000000255</v>
      </c>
      <c r="AD63" s="4">
        <v>993.23000000000354</v>
      </c>
      <c r="AE63" s="4">
        <v>456887.63000000163</v>
      </c>
      <c r="AG63" s="4">
        <v>9018.7700000000332</v>
      </c>
      <c r="AH63" s="4">
        <v>24763.280000000086</v>
      </c>
      <c r="AI63" s="4">
        <v>19484.350000000068</v>
      </c>
      <c r="AJ63" s="4">
        <v>23150.840000000084</v>
      </c>
      <c r="AL63" s="4">
        <v>435806.59000000154</v>
      </c>
      <c r="AN63" s="4">
        <v>36670.430000000131</v>
      </c>
      <c r="AO63" s="4">
        <v>287010.74000000104</v>
      </c>
      <c r="AP63" s="4">
        <v>502227.44000000181</v>
      </c>
      <c r="AU63" s="4">
        <v>5193964.0000000177</v>
      </c>
    </row>
    <row r="64" spans="1:47" x14ac:dyDescent="0.25">
      <c r="A64" s="1" t="str">
        <f t="shared" si="0"/>
        <v>712</v>
      </c>
      <c r="B64" s="2" t="s">
        <v>55</v>
      </c>
      <c r="C64" s="9">
        <f t="shared" si="1"/>
        <v>224028.1400000008</v>
      </c>
      <c r="D64" s="9">
        <f t="shared" si="2"/>
        <v>266801.29000000097</v>
      </c>
      <c r="E64" s="9">
        <f t="shared" si="3"/>
        <v>438560.14000000159</v>
      </c>
      <c r="F64" s="9">
        <f t="shared" si="4"/>
        <v>737384.64000000188</v>
      </c>
      <c r="G64" s="9">
        <f t="shared" si="5"/>
        <v>454675.08000000159</v>
      </c>
      <c r="H64" s="9">
        <f t="shared" si="6"/>
        <v>100190.72000000032</v>
      </c>
      <c r="I64" s="9">
        <f t="shared" si="7"/>
        <v>0</v>
      </c>
      <c r="J64" s="9">
        <f t="shared" si="8"/>
        <v>1672.7300000000059</v>
      </c>
      <c r="K64" s="9">
        <f t="shared" si="9"/>
        <v>0</v>
      </c>
      <c r="L64" s="4">
        <v>167123</v>
      </c>
      <c r="M64" s="4">
        <v>48427.180000000175</v>
      </c>
      <c r="N64" s="4">
        <v>48574.550000000178</v>
      </c>
      <c r="O64" s="4">
        <v>48630.650000000176</v>
      </c>
      <c r="P64" s="4">
        <v>48644</v>
      </c>
      <c r="Q64" s="4">
        <v>48739.730000000178</v>
      </c>
      <c r="R64" s="4">
        <v>438560.14000000159</v>
      </c>
      <c r="S64" s="4">
        <v>366437.36000000127</v>
      </c>
      <c r="T64" s="4">
        <v>11953</v>
      </c>
      <c r="U64" s="4">
        <v>94462.650000000329</v>
      </c>
      <c r="V64" s="4">
        <v>86376.990000000311</v>
      </c>
      <c r="W64" s="4">
        <v>43188.500000000153</v>
      </c>
      <c r="X64" s="4">
        <v>132583.22000000047</v>
      </c>
      <c r="Y64" s="4">
        <v>89478.710000000327</v>
      </c>
      <c r="Z64" s="4">
        <v>44739.360000000161</v>
      </c>
      <c r="AG64" s="4">
        <v>1672.7300000000059</v>
      </c>
      <c r="AL64" s="4">
        <v>327245.53000000119</v>
      </c>
      <c r="AP64" s="4">
        <v>88237.720000000321</v>
      </c>
      <c r="AU64" s="4">
        <v>2135075.0200000075</v>
      </c>
    </row>
    <row r="65" spans="1:47" x14ac:dyDescent="0.25">
      <c r="A65" s="1" t="str">
        <f t="shared" si="0"/>
        <v>713</v>
      </c>
      <c r="B65" s="2" t="s">
        <v>56</v>
      </c>
      <c r="C65" s="9">
        <f t="shared" si="1"/>
        <v>353955.81000000122</v>
      </c>
      <c r="D65" s="9">
        <f t="shared" si="2"/>
        <v>553510.28000000189</v>
      </c>
      <c r="E65" s="9">
        <f t="shared" si="3"/>
        <v>2158650.3300000075</v>
      </c>
      <c r="F65" s="9">
        <f t="shared" si="4"/>
        <v>5757683.5300000198</v>
      </c>
      <c r="G65" s="9">
        <f t="shared" si="5"/>
        <v>7060961.0300000263</v>
      </c>
      <c r="H65" s="9">
        <f t="shared" si="6"/>
        <v>6986319.6800000258</v>
      </c>
      <c r="I65" s="9">
        <f t="shared" si="7"/>
        <v>39.320000000000142</v>
      </c>
      <c r="J65" s="9">
        <f t="shared" si="8"/>
        <v>590906.04000000213</v>
      </c>
      <c r="K65" s="9">
        <f t="shared" si="9"/>
        <v>0</v>
      </c>
      <c r="L65" s="4">
        <v>636283.31000000215</v>
      </c>
      <c r="M65" s="4">
        <v>120723.69000000042</v>
      </c>
      <c r="N65" s="4">
        <v>121091.05000000045</v>
      </c>
      <c r="O65" s="4">
        <v>121230.92000000043</v>
      </c>
      <c r="P65" s="4">
        <v>121264.18000000043</v>
      </c>
      <c r="Q65" s="4">
        <v>121502.84000000045</v>
      </c>
      <c r="R65" s="4">
        <v>634986.70000000217</v>
      </c>
      <c r="S65" s="4">
        <v>74641.350000000268</v>
      </c>
      <c r="U65" s="4">
        <v>194559.49000000069</v>
      </c>
      <c r="V65" s="4">
        <v>106264.21000000038</v>
      </c>
      <c r="W65" s="4">
        <v>53132.11000000019</v>
      </c>
      <c r="X65" s="4">
        <v>310105.52000000112</v>
      </c>
      <c r="Y65" s="4">
        <v>105994.49000000038</v>
      </c>
      <c r="Z65" s="4">
        <v>52997.240000000187</v>
      </c>
      <c r="AA65" s="4">
        <v>71003.05000000025</v>
      </c>
      <c r="AB65" s="4">
        <v>8939.9900000000307</v>
      </c>
      <c r="AC65" s="4">
        <v>4469.9900000000152</v>
      </c>
      <c r="AD65" s="4">
        <v>39.320000000000142</v>
      </c>
      <c r="AG65" s="4">
        <v>590906.04000000213</v>
      </c>
      <c r="AL65" s="4">
        <v>1788781.9300000062</v>
      </c>
      <c r="AM65" s="4">
        <v>2647578.3500000089</v>
      </c>
      <c r="AN65" s="4">
        <v>79227.260000000286</v>
      </c>
      <c r="AO65" s="4">
        <v>1523663.6300000055</v>
      </c>
      <c r="AP65" s="4">
        <v>6986319.6800000258</v>
      </c>
      <c r="AQ65" s="4">
        <v>591934.04000000213</v>
      </c>
      <c r="AU65" s="4">
        <v>17067640.380000059</v>
      </c>
    </row>
    <row r="66" spans="1:47" x14ac:dyDescent="0.25">
      <c r="A66" s="1" t="str">
        <f t="shared" si="0"/>
        <v>714</v>
      </c>
      <c r="B66" s="2" t="s">
        <v>57</v>
      </c>
      <c r="C66" s="9">
        <f t="shared" si="1"/>
        <v>282745.18000000052</v>
      </c>
      <c r="D66" s="9">
        <f t="shared" si="2"/>
        <v>351127.14000000129</v>
      </c>
      <c r="E66" s="9">
        <f t="shared" si="3"/>
        <v>869692.92000000307</v>
      </c>
      <c r="F66" s="9">
        <f t="shared" si="4"/>
        <v>2233687.100000008</v>
      </c>
      <c r="G66" s="9">
        <f t="shared" si="5"/>
        <v>1497984.7600000054</v>
      </c>
      <c r="H66" s="9">
        <f t="shared" si="6"/>
        <v>995284.41000000353</v>
      </c>
      <c r="I66" s="9">
        <f t="shared" si="7"/>
        <v>1904.4200000000069</v>
      </c>
      <c r="J66" s="9">
        <f t="shared" si="8"/>
        <v>62317.870000000068</v>
      </c>
      <c r="K66" s="9">
        <f t="shared" si="9"/>
        <v>363943.48000000132</v>
      </c>
      <c r="L66" s="4">
        <v>353063.89000000129</v>
      </c>
      <c r="M66" s="4">
        <v>56001.100000000195</v>
      </c>
      <c r="N66" s="4">
        <v>56171.510000000198</v>
      </c>
      <c r="O66" s="4">
        <v>56236.400000000198</v>
      </c>
      <c r="P66" s="4">
        <v>56251.830000000198</v>
      </c>
      <c r="Q66" s="4">
        <v>61906.390000000218</v>
      </c>
      <c r="R66" s="4">
        <v>283883.79000000097</v>
      </c>
      <c r="S66" s="4">
        <v>502700.35000000178</v>
      </c>
      <c r="U66" s="4">
        <v>123046.08000000044</v>
      </c>
      <c r="V66" s="4">
        <v>91850</v>
      </c>
      <c r="W66" s="4">
        <v>45925</v>
      </c>
      <c r="X66" s="4">
        <v>184931.12000000066</v>
      </c>
      <c r="Y66" s="4">
        <v>93330.74000000034</v>
      </c>
      <c r="Z66" s="4">
        <v>46665.37000000017</v>
      </c>
      <c r="AD66" s="4">
        <v>1904.4200000000069</v>
      </c>
      <c r="AE66" s="4">
        <v>18449.870000000064</v>
      </c>
      <c r="AG66" s="4">
        <v>43868</v>
      </c>
      <c r="AI66" s="4">
        <v>21924.100000000075</v>
      </c>
      <c r="AJ66" s="4">
        <v>26199.910000000094</v>
      </c>
      <c r="AL66" s="4">
        <v>555016.73000000196</v>
      </c>
      <c r="AM66" s="4">
        <v>1020857.2500000036</v>
      </c>
      <c r="AN66" s="4">
        <v>18182</v>
      </c>
      <c r="AO66" s="4">
        <v>585809.1300000021</v>
      </c>
      <c r="AP66" s="4">
        <v>995284.41000000353</v>
      </c>
      <c r="AR66" s="4">
        <v>310759.76000000112</v>
      </c>
      <c r="AS66" s="4">
        <v>53183.72000000019</v>
      </c>
      <c r="AU66" s="4">
        <v>5663402.8700000206</v>
      </c>
    </row>
    <row r="67" spans="1:47" x14ac:dyDescent="0.25">
      <c r="A67" s="1" t="str">
        <f t="shared" si="0"/>
        <v>715</v>
      </c>
      <c r="B67" s="2" t="s">
        <v>151</v>
      </c>
      <c r="C67" s="9">
        <f t="shared" si="1"/>
        <v>279045.47000000102</v>
      </c>
      <c r="D67" s="9">
        <f t="shared" si="2"/>
        <v>377879.49000000133</v>
      </c>
      <c r="E67" s="9">
        <f t="shared" si="3"/>
        <v>295277.62000000104</v>
      </c>
      <c r="F67" s="9">
        <f t="shared" si="4"/>
        <v>1301879.8400000045</v>
      </c>
      <c r="G67" s="9">
        <f t="shared" si="5"/>
        <v>695772.42000000249</v>
      </c>
      <c r="H67" s="9">
        <f t="shared" si="6"/>
        <v>367666.09000000125</v>
      </c>
      <c r="I67" s="9">
        <f t="shared" si="7"/>
        <v>1946.5100000000068</v>
      </c>
      <c r="J67" s="9">
        <f t="shared" si="8"/>
        <v>261633.97000000093</v>
      </c>
      <c r="K67" s="9">
        <f t="shared" si="9"/>
        <v>0</v>
      </c>
      <c r="L67" s="4">
        <v>368793.67000000132</v>
      </c>
      <c r="M67" s="4">
        <v>71148.94000000025</v>
      </c>
      <c r="N67" s="4">
        <v>71365.450000000244</v>
      </c>
      <c r="O67" s="4">
        <v>71447.880000000237</v>
      </c>
      <c r="P67" s="4">
        <v>71467.490000000238</v>
      </c>
      <c r="Q67" s="4">
        <v>71608.140000000247</v>
      </c>
      <c r="R67" s="4">
        <v>185776.47000000067</v>
      </c>
      <c r="S67" s="4">
        <v>328106.33000000118</v>
      </c>
      <c r="U67" s="4">
        <v>135998.5100000005</v>
      </c>
      <c r="V67" s="4">
        <v>95364.640000000334</v>
      </c>
      <c r="W67" s="4">
        <v>47682.320000000167</v>
      </c>
      <c r="X67" s="4">
        <v>210756.26000000077</v>
      </c>
      <c r="Y67" s="4">
        <v>97393.890000000349</v>
      </c>
      <c r="Z67" s="4">
        <v>48696.940000000177</v>
      </c>
      <c r="AA67" s="4">
        <v>16706.600000000057</v>
      </c>
      <c r="AB67" s="4">
        <v>2883.8700000000104</v>
      </c>
      <c r="AC67" s="4">
        <v>1441.9300000000053</v>
      </c>
      <c r="AD67" s="4">
        <v>1946.5100000000068</v>
      </c>
      <c r="AE67" s="4">
        <v>135853.68000000049</v>
      </c>
      <c r="AG67" s="4">
        <v>125780.29000000044</v>
      </c>
      <c r="AL67" s="4">
        <v>568788.73000000208</v>
      </c>
      <c r="AN67" s="4">
        <v>7259.5400000000254</v>
      </c>
      <c r="AO67" s="4">
        <v>109501.15000000039</v>
      </c>
      <c r="AP67" s="4">
        <v>367666.09000000125</v>
      </c>
      <c r="AU67" s="4">
        <v>3213435.3200000115</v>
      </c>
    </row>
    <row r="68" spans="1:47" x14ac:dyDescent="0.25">
      <c r="A68" s="1" t="str">
        <f t="shared" si="0"/>
        <v>716</v>
      </c>
      <c r="B68" s="2" t="s">
        <v>58</v>
      </c>
      <c r="C68" s="9">
        <f t="shared" si="1"/>
        <v>333110.19000000117</v>
      </c>
      <c r="D68" s="9">
        <f t="shared" si="2"/>
        <v>344070.85000000126</v>
      </c>
      <c r="E68" s="9">
        <f t="shared" si="3"/>
        <v>92210.750000000335</v>
      </c>
      <c r="F68" s="9">
        <f t="shared" si="4"/>
        <v>1101469.6600000039</v>
      </c>
      <c r="G68" s="9">
        <f t="shared" si="5"/>
        <v>961538.63000000338</v>
      </c>
      <c r="H68" s="9">
        <f t="shared" si="6"/>
        <v>57765.040000000205</v>
      </c>
      <c r="I68" s="9">
        <f t="shared" si="7"/>
        <v>0</v>
      </c>
      <c r="J68" s="9">
        <f t="shared" si="8"/>
        <v>271858.86000000098</v>
      </c>
      <c r="K68" s="9">
        <f t="shared" si="9"/>
        <v>0</v>
      </c>
      <c r="L68" s="4">
        <v>703451.67000000249</v>
      </c>
      <c r="M68" s="4">
        <v>81477.0100000003</v>
      </c>
      <c r="N68" s="4">
        <v>81724.950000000303</v>
      </c>
      <c r="O68" s="4">
        <v>79745.050000000265</v>
      </c>
      <c r="P68" s="4">
        <v>79766.940000000279</v>
      </c>
      <c r="Q68" s="4">
        <v>75304.04000000027</v>
      </c>
      <c r="R68" s="4">
        <v>92210.750000000335</v>
      </c>
      <c r="S68" s="4">
        <v>961538.63000000338</v>
      </c>
      <c r="T68" s="4">
        <v>57765.040000000205</v>
      </c>
      <c r="U68" s="4">
        <v>155977.54000000056</v>
      </c>
      <c r="V68" s="4">
        <v>99154.410000000353</v>
      </c>
      <c r="W68" s="4">
        <v>49577.210000000174</v>
      </c>
      <c r="X68" s="4">
        <v>231172.84000000081</v>
      </c>
      <c r="Y68" s="4">
        <v>100890.45000000036</v>
      </c>
      <c r="Z68" s="4">
        <v>50445.230000000185</v>
      </c>
      <c r="AA68" s="4">
        <v>30071.880000000107</v>
      </c>
      <c r="AB68" s="4">
        <v>5190.9600000000182</v>
      </c>
      <c r="AC68" s="4">
        <v>2595.4800000000091</v>
      </c>
      <c r="AE68" s="4">
        <v>271858.86000000098</v>
      </c>
      <c r="AI68" s="4">
        <v>-50625.650000000183</v>
      </c>
      <c r="AJ68" s="4">
        <v>-76295.990000000282</v>
      </c>
      <c r="AK68" s="4">
        <v>79026.68000000027</v>
      </c>
      <c r="AU68" s="4">
        <v>3162023.9800000112</v>
      </c>
    </row>
    <row r="69" spans="1:47" s="16" customFormat="1" x14ac:dyDescent="0.25">
      <c r="A69" s="16" t="str">
        <f t="shared" si="0"/>
        <v>717</v>
      </c>
      <c r="B69" s="17" t="s">
        <v>59</v>
      </c>
      <c r="C69" s="18">
        <f t="shared" si="1"/>
        <v>226748.03000000078</v>
      </c>
      <c r="D69" s="18">
        <f t="shared" si="2"/>
        <v>259175.10000000091</v>
      </c>
      <c r="E69" s="18">
        <f t="shared" si="3"/>
        <v>347111.92000000121</v>
      </c>
      <c r="F69" s="18">
        <f t="shared" si="4"/>
        <v>1287408.6500000048</v>
      </c>
      <c r="G69" s="18">
        <f t="shared" si="5"/>
        <v>390966.67000000138</v>
      </c>
      <c r="H69" s="18">
        <f t="shared" si="6"/>
        <v>0</v>
      </c>
      <c r="I69" s="18">
        <f t="shared" si="7"/>
        <v>442.54000000000161</v>
      </c>
      <c r="J69" s="18">
        <f t="shared" si="8"/>
        <v>0</v>
      </c>
      <c r="K69" s="18">
        <f t="shared" si="9"/>
        <v>0</v>
      </c>
      <c r="L69" s="19">
        <v>972780.94000000355</v>
      </c>
      <c r="M69" s="19">
        <v>48886.200000000172</v>
      </c>
      <c r="N69" s="19">
        <v>49034.970000000176</v>
      </c>
      <c r="O69" s="19">
        <v>49091.610000000175</v>
      </c>
      <c r="P69" s="19">
        <v>49105.080000000169</v>
      </c>
      <c r="Q69" s="19">
        <v>49201.720000000169</v>
      </c>
      <c r="R69" s="19">
        <v>341503.93000000122</v>
      </c>
      <c r="S69" s="19">
        <v>390966.67000000138</v>
      </c>
      <c r="T69" s="19"/>
      <c r="U69" s="19">
        <v>102547.56000000036</v>
      </c>
      <c r="V69" s="19">
        <v>82800.310000000289</v>
      </c>
      <c r="W69" s="19">
        <v>41400.160000000149</v>
      </c>
      <c r="X69" s="19">
        <v>107455.28000000038</v>
      </c>
      <c r="Y69" s="19">
        <v>87124.950000000303</v>
      </c>
      <c r="Z69" s="19">
        <v>43562.470000000154</v>
      </c>
      <c r="AA69" s="19">
        <v>16706.600000000057</v>
      </c>
      <c r="AB69" s="19">
        <v>2883.8700000000104</v>
      </c>
      <c r="AC69" s="19">
        <v>1441.9300000000053</v>
      </c>
      <c r="AD69" s="19">
        <v>442.54000000000161</v>
      </c>
      <c r="AE69" s="19"/>
      <c r="AF69" s="19"/>
      <c r="AG69" s="19"/>
      <c r="AH69" s="19"/>
      <c r="AI69" s="19"/>
      <c r="AJ69" s="19"/>
      <c r="AK69" s="19"/>
      <c r="AL69" s="19">
        <v>69308.130000000252</v>
      </c>
      <c r="AM69" s="19"/>
      <c r="AN69" s="19"/>
      <c r="AO69" s="19">
        <v>5607.9900000000198</v>
      </c>
      <c r="AP69" s="19"/>
      <c r="AQ69" s="19"/>
      <c r="AR69" s="19"/>
      <c r="AS69" s="19"/>
      <c r="AT69" s="19"/>
      <c r="AU69" s="19">
        <v>2511852.9100000104</v>
      </c>
    </row>
    <row r="70" spans="1:47" x14ac:dyDescent="0.25">
      <c r="A70" s="1" t="str">
        <f t="shared" si="0"/>
        <v>719</v>
      </c>
      <c r="B70" s="2" t="s">
        <v>60</v>
      </c>
      <c r="C70" s="9">
        <f t="shared" si="1"/>
        <v>360880.6500000013</v>
      </c>
      <c r="D70" s="9">
        <f t="shared" si="2"/>
        <v>458478.0900000016</v>
      </c>
      <c r="E70" s="9">
        <f t="shared" si="3"/>
        <v>114590.46000000041</v>
      </c>
      <c r="F70" s="9">
        <f t="shared" si="4"/>
        <v>1035822.4800000032</v>
      </c>
      <c r="G70" s="9">
        <f t="shared" si="5"/>
        <v>743478.37000000267</v>
      </c>
      <c r="H70" s="9">
        <f t="shared" si="6"/>
        <v>84889.190000000293</v>
      </c>
      <c r="I70" s="9">
        <f t="shared" si="7"/>
        <v>0</v>
      </c>
      <c r="J70" s="9">
        <f t="shared" si="8"/>
        <v>0</v>
      </c>
      <c r="K70" s="9">
        <f t="shared" si="9"/>
        <v>0</v>
      </c>
      <c r="L70" s="4">
        <v>666105.78000000224</v>
      </c>
      <c r="M70" s="4">
        <v>72985.050000000265</v>
      </c>
      <c r="N70" s="4">
        <v>73207.140000000261</v>
      </c>
      <c r="O70" s="4">
        <v>73291.700000000259</v>
      </c>
      <c r="P70" s="4">
        <v>73311.810000000274</v>
      </c>
      <c r="Q70" s="4">
        <v>76921</v>
      </c>
      <c r="R70" s="4">
        <v>114590.46000000041</v>
      </c>
      <c r="S70" s="4">
        <v>681335.0600000025</v>
      </c>
      <c r="T70" s="4">
        <v>22745.880000000081</v>
      </c>
      <c r="U70" s="4">
        <v>187664.98000000068</v>
      </c>
      <c r="V70" s="4">
        <v>102741.10000000037</v>
      </c>
      <c r="W70" s="4">
        <v>51370.550000000185</v>
      </c>
      <c r="X70" s="4">
        <v>270010.7200000009</v>
      </c>
      <c r="Y70" s="4">
        <v>102244.54000000036</v>
      </c>
      <c r="Z70" s="4">
        <v>51122.270000000179</v>
      </c>
      <c r="AA70" s="4">
        <v>5011.9800000000178</v>
      </c>
      <c r="AB70" s="4">
        <v>865.16000000000304</v>
      </c>
      <c r="AC70" s="4">
        <v>432.58000000000152</v>
      </c>
      <c r="AI70" s="4">
        <v>19104.02000000007</v>
      </c>
      <c r="AJ70" s="4">
        <v>28790.840000000102</v>
      </c>
      <c r="AP70" s="4">
        <v>62143.310000000216</v>
      </c>
      <c r="AU70" s="4">
        <v>2735995.9300000095</v>
      </c>
    </row>
    <row r="71" spans="1:47" x14ac:dyDescent="0.25">
      <c r="A71" s="1" t="str">
        <f t="shared" si="0"/>
        <v>900</v>
      </c>
      <c r="B71" s="2" t="s">
        <v>61</v>
      </c>
      <c r="C71" s="9">
        <f t="shared" si="1"/>
        <v>9429.6500000000324</v>
      </c>
      <c r="D71" s="9">
        <f t="shared" si="2"/>
        <v>248461.29000000085</v>
      </c>
      <c r="E71" s="9">
        <f t="shared" si="3"/>
        <v>252309.5000000009</v>
      </c>
      <c r="F71" s="9">
        <f t="shared" si="4"/>
        <v>1092682.9800000039</v>
      </c>
      <c r="G71" s="9">
        <f t="shared" si="5"/>
        <v>542045.96000000194</v>
      </c>
      <c r="H71" s="9">
        <f t="shared" si="6"/>
        <v>85639.580000000307</v>
      </c>
      <c r="I71" s="9">
        <f t="shared" si="7"/>
        <v>5046.490000000018</v>
      </c>
      <c r="J71" s="9">
        <f t="shared" si="8"/>
        <v>12803.560000000045</v>
      </c>
      <c r="K71" s="9">
        <f t="shared" si="9"/>
        <v>6945.5000000000246</v>
      </c>
      <c r="L71" s="4">
        <v>674008.35000000242</v>
      </c>
      <c r="M71" s="4">
        <v>72296.500000000262</v>
      </c>
      <c r="N71" s="4">
        <v>72056.080000000264</v>
      </c>
      <c r="O71" s="4">
        <v>72139.31000000026</v>
      </c>
      <c r="P71" s="4">
        <v>72159.110000000263</v>
      </c>
      <c r="Q71" s="4">
        <v>71839.130000000267</v>
      </c>
      <c r="R71" s="4">
        <v>252309.5000000009</v>
      </c>
      <c r="S71" s="4">
        <v>456406.38000000163</v>
      </c>
      <c r="AA71" s="4">
        <v>192492.09000000067</v>
      </c>
      <c r="AB71" s="4">
        <v>37312.800000000134</v>
      </c>
      <c r="AC71" s="4">
        <v>18656.400000000067</v>
      </c>
      <c r="AD71" s="4">
        <v>5046.490000000018</v>
      </c>
      <c r="AE71" s="4">
        <v>12803.560000000045</v>
      </c>
      <c r="AK71" s="4">
        <v>9429.6500000000324</v>
      </c>
      <c r="AL71" s="4">
        <v>58184.500000000204</v>
      </c>
      <c r="AP71" s="4">
        <v>85639.580000000307</v>
      </c>
      <c r="AT71" s="4">
        <v>6945.5000000000246</v>
      </c>
      <c r="AU71" s="4">
        <v>2169724.9300000076</v>
      </c>
    </row>
    <row r="72" spans="1:47" x14ac:dyDescent="0.25">
      <c r="A72" s="1" t="str">
        <f t="shared" ref="A72:A104" si="10">LEFT(B72,3)</f>
        <v>901</v>
      </c>
      <c r="B72" s="2" t="s">
        <v>62</v>
      </c>
      <c r="C72" s="9">
        <f t="shared" ref="C72:C104" si="11">U72+V72+W72+AI72+AK72</f>
        <v>0</v>
      </c>
      <c r="D72" s="9">
        <f t="shared" ref="D72:D104" si="12">X72+Y72+Z72+AA72+AB72+AC72+AJ72</f>
        <v>181015.15000000066</v>
      </c>
      <c r="E72" s="9">
        <f t="shared" ref="E72:E104" si="13">R72+AO72</f>
        <v>42373.940000000155</v>
      </c>
      <c r="F72" s="9">
        <f t="shared" ref="F72:F104" si="14">L72+SUM(M72:Q72)+AL72+SUM(AM72:AN72)</f>
        <v>811887.60000000265</v>
      </c>
      <c r="G72" s="9">
        <f t="shared" ref="G72:G104" si="15">S72+AP72</f>
        <v>298219.4300000011</v>
      </c>
      <c r="H72" s="9">
        <f t="shared" ref="H72:H104" si="16">T72+AP72</f>
        <v>82288.840000000302</v>
      </c>
      <c r="I72" s="9">
        <f t="shared" ref="I72:I104" si="17">AD72</f>
        <v>0</v>
      </c>
      <c r="J72" s="9">
        <f t="shared" ref="J72:J104" si="18">AE72+AG72</f>
        <v>100059.25000000035</v>
      </c>
      <c r="K72" s="9">
        <f t="shared" ref="K72:K104" si="19">AR72+AS72+AT72</f>
        <v>54134.980000000192</v>
      </c>
      <c r="L72" s="4">
        <v>407932.97000000143</v>
      </c>
      <c r="M72" s="4">
        <v>45214</v>
      </c>
      <c r="N72" s="4">
        <v>45351.590000000157</v>
      </c>
      <c r="O72" s="4">
        <v>45403.980000000163</v>
      </c>
      <c r="P72" s="4">
        <v>45416.440000000162</v>
      </c>
      <c r="Q72" s="4">
        <v>45505.82000000016</v>
      </c>
      <c r="R72" s="4">
        <v>42373.940000000155</v>
      </c>
      <c r="S72" s="4">
        <v>217889.47000000079</v>
      </c>
      <c r="T72" s="4">
        <v>1958.8800000000072</v>
      </c>
      <c r="AA72" s="4">
        <v>146012.19000000053</v>
      </c>
      <c r="AB72" s="4">
        <v>23335.310000000085</v>
      </c>
      <c r="AC72" s="4">
        <v>11667.650000000041</v>
      </c>
      <c r="AE72" s="4">
        <v>20594.870000000072</v>
      </c>
      <c r="AG72" s="4">
        <v>79464.380000000281</v>
      </c>
      <c r="AL72" s="4">
        <v>65406.360000000233</v>
      </c>
      <c r="AM72" s="4">
        <v>111656.4400000004</v>
      </c>
      <c r="AP72" s="4">
        <v>80329.960000000297</v>
      </c>
      <c r="AT72" s="4">
        <v>54134.980000000192</v>
      </c>
      <c r="AU72" s="4">
        <v>1489649.2300000056</v>
      </c>
    </row>
    <row r="73" spans="1:47" x14ac:dyDescent="0.25">
      <c r="A73" s="1" t="str">
        <f t="shared" si="10"/>
        <v>902</v>
      </c>
      <c r="B73" s="2" t="s">
        <v>63</v>
      </c>
      <c r="C73" s="9">
        <f t="shared" si="11"/>
        <v>17963.320000000065</v>
      </c>
      <c r="D73" s="9">
        <f t="shared" si="12"/>
        <v>285235.98000000103</v>
      </c>
      <c r="E73" s="9">
        <f t="shared" si="13"/>
        <v>294091.69000000105</v>
      </c>
      <c r="F73" s="9">
        <f t="shared" si="14"/>
        <v>1178101.9900000042</v>
      </c>
      <c r="G73" s="9">
        <f t="shared" si="15"/>
        <v>441299.54000000155</v>
      </c>
      <c r="H73" s="9">
        <f t="shared" si="16"/>
        <v>156299.99000000054</v>
      </c>
      <c r="I73" s="9">
        <f t="shared" si="17"/>
        <v>16024.580000000056</v>
      </c>
      <c r="J73" s="9">
        <f t="shared" si="18"/>
        <v>43067.330000000147</v>
      </c>
      <c r="K73" s="9">
        <f t="shared" si="19"/>
        <v>0</v>
      </c>
      <c r="L73" s="4">
        <v>564095.63000000198</v>
      </c>
      <c r="M73" s="4">
        <v>80788.470000000292</v>
      </c>
      <c r="N73" s="4">
        <v>81034.320000000298</v>
      </c>
      <c r="O73" s="4">
        <v>81127.920000000289</v>
      </c>
      <c r="P73" s="4">
        <v>81150.180000000284</v>
      </c>
      <c r="Q73" s="4">
        <v>81309.89000000029</v>
      </c>
      <c r="R73" s="4">
        <v>182640.41000000064</v>
      </c>
      <c r="S73" s="4">
        <v>284999.55000000098</v>
      </c>
      <c r="AA73" s="4">
        <v>221093.50000000079</v>
      </c>
      <c r="AB73" s="4">
        <v>42761.650000000154</v>
      </c>
      <c r="AC73" s="4">
        <v>21380.830000000078</v>
      </c>
      <c r="AD73" s="4">
        <v>16024.580000000056</v>
      </c>
      <c r="AE73" s="4">
        <v>24866.030000000086</v>
      </c>
      <c r="AG73" s="4">
        <v>18201.300000000065</v>
      </c>
      <c r="AK73" s="4">
        <v>17963.320000000065</v>
      </c>
      <c r="AL73" s="4">
        <v>87224.7600000003</v>
      </c>
      <c r="AM73" s="4">
        <v>121370.82000000044</v>
      </c>
      <c r="AO73" s="4">
        <v>111451.28000000039</v>
      </c>
      <c r="AP73" s="4">
        <v>156299.99000000054</v>
      </c>
      <c r="AQ73" s="4">
        <v>6500.180000000023</v>
      </c>
      <c r="AU73" s="4">
        <v>2282284.6100000087</v>
      </c>
    </row>
    <row r="74" spans="1:47" x14ac:dyDescent="0.25">
      <c r="A74" s="1" t="str">
        <f t="shared" si="10"/>
        <v>909</v>
      </c>
      <c r="B74" s="2" t="s">
        <v>64</v>
      </c>
      <c r="C74" s="9">
        <f t="shared" si="11"/>
        <v>0</v>
      </c>
      <c r="D74" s="9">
        <f t="shared" si="12"/>
        <v>230563.0500000008</v>
      </c>
      <c r="E74" s="9">
        <f t="shared" si="13"/>
        <v>1409475.73</v>
      </c>
      <c r="F74" s="9">
        <f t="shared" si="14"/>
        <v>405176.91000000155</v>
      </c>
      <c r="G74" s="9">
        <f t="shared" si="15"/>
        <v>511616.02000000182</v>
      </c>
      <c r="H74" s="9">
        <f t="shared" si="16"/>
        <v>511616.02000000182</v>
      </c>
      <c r="I74" s="9">
        <f t="shared" si="17"/>
        <v>499.11000000000178</v>
      </c>
      <c r="J74" s="9">
        <f t="shared" si="18"/>
        <v>0</v>
      </c>
      <c r="K74" s="9">
        <f t="shared" si="19"/>
        <v>0</v>
      </c>
      <c r="L74" s="4">
        <v>66485.150000000227</v>
      </c>
      <c r="M74" s="4">
        <v>66099.660000000236</v>
      </c>
      <c r="N74" s="4">
        <v>66300.800000000236</v>
      </c>
      <c r="O74" s="4">
        <v>66377.390000000232</v>
      </c>
      <c r="P74" s="4">
        <v>66395.600000000239</v>
      </c>
      <c r="Q74" s="4">
        <v>66526.270000000237</v>
      </c>
      <c r="R74" s="4">
        <v>19163.730000000069</v>
      </c>
      <c r="AA74" s="4">
        <v>179391.21000000063</v>
      </c>
      <c r="AB74" s="4">
        <v>34114.560000000121</v>
      </c>
      <c r="AC74" s="4">
        <v>17057.280000000061</v>
      </c>
      <c r="AD74" s="4">
        <v>499.11000000000178</v>
      </c>
      <c r="AL74" s="4">
        <v>6992.0400000000245</v>
      </c>
      <c r="AO74" s="4">
        <v>1390312</v>
      </c>
      <c r="AP74" s="4">
        <v>511616.02000000182</v>
      </c>
      <c r="AU74" s="4">
        <v>2557330.8200000091</v>
      </c>
    </row>
    <row r="75" spans="1:47" x14ac:dyDescent="0.25">
      <c r="A75" s="1" t="str">
        <f t="shared" si="10"/>
        <v>911</v>
      </c>
      <c r="B75" s="2" t="s">
        <v>65</v>
      </c>
      <c r="C75" s="9">
        <f t="shared" si="11"/>
        <v>0</v>
      </c>
      <c r="D75" s="9">
        <f t="shared" si="12"/>
        <v>175884.72000000061</v>
      </c>
      <c r="E75" s="9">
        <f t="shared" si="13"/>
        <v>165520.72000000058</v>
      </c>
      <c r="F75" s="9">
        <f t="shared" si="14"/>
        <v>1111363.6500000041</v>
      </c>
      <c r="G75" s="9">
        <f t="shared" si="15"/>
        <v>707319.30000000261</v>
      </c>
      <c r="H75" s="9">
        <f t="shared" si="16"/>
        <v>607080.05000000226</v>
      </c>
      <c r="I75" s="9">
        <f t="shared" si="17"/>
        <v>3663.950000000013</v>
      </c>
      <c r="J75" s="9">
        <f t="shared" si="18"/>
        <v>214429.27000000078</v>
      </c>
      <c r="K75" s="9">
        <f t="shared" si="19"/>
        <v>0</v>
      </c>
      <c r="L75" s="4">
        <v>177296.40000000063</v>
      </c>
      <c r="M75" s="4">
        <v>51181.330000000184</v>
      </c>
      <c r="N75" s="4">
        <v>51337.080000000184</v>
      </c>
      <c r="O75" s="4">
        <v>51396.380000000187</v>
      </c>
      <c r="P75" s="4">
        <v>51410.49000000018</v>
      </c>
      <c r="Q75" s="4">
        <v>51511.660000000178</v>
      </c>
      <c r="R75" s="4">
        <v>165520.72000000058</v>
      </c>
      <c r="S75" s="4">
        <v>100556.38000000037</v>
      </c>
      <c r="T75" s="4">
        <v>317.13000000000113</v>
      </c>
      <c r="AA75" s="4">
        <v>136262.08000000048</v>
      </c>
      <c r="AB75" s="4">
        <v>26415.090000000095</v>
      </c>
      <c r="AC75" s="4">
        <v>13207.550000000048</v>
      </c>
      <c r="AD75" s="4">
        <v>3663.950000000013</v>
      </c>
      <c r="AE75" s="4">
        <v>17084.950000000059</v>
      </c>
      <c r="AG75" s="4">
        <v>197344.32000000071</v>
      </c>
      <c r="AL75" s="4">
        <v>677230.3100000025</v>
      </c>
      <c r="AP75" s="4">
        <v>606762.92000000225</v>
      </c>
      <c r="AQ75" s="4">
        <v>37467.650000000132</v>
      </c>
      <c r="AU75" s="4">
        <v>2415966.390000008</v>
      </c>
    </row>
    <row r="76" spans="1:47" x14ac:dyDescent="0.25">
      <c r="A76" s="1" t="str">
        <f t="shared" si="10"/>
        <v>918</v>
      </c>
      <c r="B76" s="2" t="s">
        <v>66</v>
      </c>
      <c r="C76" s="9">
        <f t="shared" si="11"/>
        <v>0</v>
      </c>
      <c r="D76" s="9">
        <f t="shared" si="12"/>
        <v>173989.7100000006</v>
      </c>
      <c r="E76" s="9">
        <f t="shared" si="13"/>
        <v>171040.76000000062</v>
      </c>
      <c r="F76" s="9">
        <f t="shared" si="14"/>
        <v>434921.61000000156</v>
      </c>
      <c r="G76" s="9">
        <f t="shared" si="15"/>
        <v>143480.17000000054</v>
      </c>
      <c r="H76" s="9">
        <f t="shared" si="16"/>
        <v>8753.1800000000312</v>
      </c>
      <c r="I76" s="9">
        <f t="shared" si="17"/>
        <v>4276.2600000000157</v>
      </c>
      <c r="J76" s="9">
        <f t="shared" si="18"/>
        <v>0</v>
      </c>
      <c r="K76" s="9">
        <f t="shared" si="19"/>
        <v>0</v>
      </c>
      <c r="L76" s="4">
        <v>181539.87000000064</v>
      </c>
      <c r="M76" s="4">
        <v>50492.800000000185</v>
      </c>
      <c r="N76" s="4">
        <v>50646.450000000179</v>
      </c>
      <c r="O76" s="4">
        <v>50704.950000000179</v>
      </c>
      <c r="P76" s="4">
        <v>50718.860000000182</v>
      </c>
      <c r="Q76" s="4">
        <v>50818.680000000182</v>
      </c>
      <c r="R76" s="4">
        <v>171040.76000000062</v>
      </c>
      <c r="S76" s="4">
        <v>143480.17000000054</v>
      </c>
      <c r="T76" s="4">
        <v>8753.1800000000312</v>
      </c>
      <c r="AA76" s="4">
        <v>134900.11000000045</v>
      </c>
      <c r="AB76" s="4">
        <v>26059.730000000091</v>
      </c>
      <c r="AC76" s="4">
        <v>13029.870000000046</v>
      </c>
      <c r="AD76" s="4">
        <v>4276.2600000000157</v>
      </c>
      <c r="AU76" s="4">
        <v>936461.69000000344</v>
      </c>
    </row>
    <row r="77" spans="1:47" x14ac:dyDescent="0.25">
      <c r="A77" s="1" t="str">
        <f t="shared" si="10"/>
        <v>930</v>
      </c>
      <c r="B77" s="2" t="s">
        <v>67</v>
      </c>
      <c r="C77" s="9">
        <f t="shared" si="11"/>
        <v>0</v>
      </c>
      <c r="D77" s="9">
        <f t="shared" si="12"/>
        <v>152252.12000000014</v>
      </c>
      <c r="E77" s="9">
        <f t="shared" si="13"/>
        <v>399339.84000000142</v>
      </c>
      <c r="F77" s="9">
        <f t="shared" si="14"/>
        <v>966298.97000000346</v>
      </c>
      <c r="G77" s="9">
        <f t="shared" si="15"/>
        <v>569530.94000000204</v>
      </c>
      <c r="H77" s="9">
        <f t="shared" si="16"/>
        <v>232271.5800000008</v>
      </c>
      <c r="I77" s="9">
        <f t="shared" si="17"/>
        <v>2289.6200000000081</v>
      </c>
      <c r="J77" s="9">
        <f t="shared" si="18"/>
        <v>108871.55000000038</v>
      </c>
      <c r="K77" s="9">
        <f t="shared" si="19"/>
        <v>0</v>
      </c>
      <c r="L77" s="4">
        <v>425744.65000000154</v>
      </c>
      <c r="M77" s="4">
        <v>42230.340000000149</v>
      </c>
      <c r="N77" s="4">
        <v>42358.850000000151</v>
      </c>
      <c r="O77" s="4">
        <v>42407.77000000015</v>
      </c>
      <c r="P77" s="4">
        <v>41958.330000000147</v>
      </c>
      <c r="Q77" s="4">
        <v>42040.910000000156</v>
      </c>
      <c r="R77" s="4">
        <v>335154.45000000118</v>
      </c>
      <c r="S77" s="4">
        <v>378886.20000000135</v>
      </c>
      <c r="T77" s="4">
        <v>41626.840000000142</v>
      </c>
      <c r="AA77" s="4">
        <v>119559</v>
      </c>
      <c r="AB77" s="4">
        <v>21795.410000000076</v>
      </c>
      <c r="AC77" s="4">
        <v>10897.710000000037</v>
      </c>
      <c r="AD77" s="4">
        <v>2289.6200000000081</v>
      </c>
      <c r="AE77" s="4">
        <v>90844.14000000032</v>
      </c>
      <c r="AG77" s="4">
        <v>18027.410000000065</v>
      </c>
      <c r="AL77" s="4">
        <v>172396.97000000061</v>
      </c>
      <c r="AM77" s="4">
        <v>157161.15000000055</v>
      </c>
      <c r="AO77" s="4">
        <v>64185.390000000225</v>
      </c>
      <c r="AP77" s="4">
        <v>190644.74000000066</v>
      </c>
      <c r="AQ77" s="4">
        <v>3107.8100000000109</v>
      </c>
      <c r="AU77" s="4">
        <v>2243317.6900000079</v>
      </c>
    </row>
    <row r="78" spans="1:47" x14ac:dyDescent="0.25">
      <c r="A78" s="1" t="str">
        <f t="shared" si="10"/>
        <v>934</v>
      </c>
      <c r="B78" s="2" t="s">
        <v>68</v>
      </c>
      <c r="C78" s="9">
        <f t="shared" si="11"/>
        <v>0</v>
      </c>
      <c r="D78" s="9">
        <f t="shared" si="12"/>
        <v>81157.830000000278</v>
      </c>
      <c r="E78" s="9">
        <f t="shared" si="13"/>
        <v>135685.40000000049</v>
      </c>
      <c r="F78" s="9">
        <f t="shared" si="14"/>
        <v>176153.57000000065</v>
      </c>
      <c r="G78" s="9">
        <f t="shared" si="15"/>
        <v>75067.090000000258</v>
      </c>
      <c r="H78" s="9">
        <f t="shared" si="16"/>
        <v>63937.500000000226</v>
      </c>
      <c r="I78" s="9">
        <f t="shared" si="17"/>
        <v>1244.1500000000044</v>
      </c>
      <c r="J78" s="9">
        <f t="shared" si="18"/>
        <v>0</v>
      </c>
      <c r="K78" s="9">
        <f t="shared" si="19"/>
        <v>0</v>
      </c>
      <c r="L78" s="4">
        <v>49462.700000000172</v>
      </c>
      <c r="M78" s="4">
        <v>25246.400000000092</v>
      </c>
      <c r="N78" s="4">
        <v>25323.230000000091</v>
      </c>
      <c r="O78" s="4">
        <v>25352.470000000092</v>
      </c>
      <c r="P78" s="4">
        <v>25359.430000000091</v>
      </c>
      <c r="Q78" s="4">
        <v>25409.340000000091</v>
      </c>
      <c r="R78" s="4">
        <v>51693.070000000182</v>
      </c>
      <c r="S78" s="4">
        <v>11129.59000000004</v>
      </c>
      <c r="AA78" s="4">
        <v>61613.030000000217</v>
      </c>
      <c r="AB78" s="4">
        <v>13029.870000000046</v>
      </c>
      <c r="AC78" s="4">
        <v>6514.930000000023</v>
      </c>
      <c r="AD78" s="4">
        <v>1244.1500000000044</v>
      </c>
      <c r="AO78" s="4">
        <v>83992.330000000307</v>
      </c>
      <c r="AP78" s="4">
        <v>63937.500000000226</v>
      </c>
      <c r="AU78" s="4">
        <v>469308.04000000173</v>
      </c>
    </row>
    <row r="79" spans="1:47" x14ac:dyDescent="0.25">
      <c r="A79" s="1" t="str">
        <f t="shared" si="10"/>
        <v>936</v>
      </c>
      <c r="B79" s="2" t="s">
        <v>69</v>
      </c>
      <c r="C79" s="9">
        <f t="shared" si="11"/>
        <v>0</v>
      </c>
      <c r="D79" s="9">
        <f t="shared" si="12"/>
        <v>189476.79000000068</v>
      </c>
      <c r="E79" s="9">
        <f t="shared" si="13"/>
        <v>398247.42000000144</v>
      </c>
      <c r="F79" s="9">
        <f t="shared" si="14"/>
        <v>736895.95000000251</v>
      </c>
      <c r="G79" s="9">
        <f t="shared" si="15"/>
        <v>540306.98000000184</v>
      </c>
      <c r="H79" s="9">
        <f t="shared" si="16"/>
        <v>266159.05000000092</v>
      </c>
      <c r="I79" s="9">
        <f t="shared" si="17"/>
        <v>2467.6100000000088</v>
      </c>
      <c r="J79" s="9">
        <f t="shared" si="18"/>
        <v>16959.830000000064</v>
      </c>
      <c r="K79" s="9">
        <f t="shared" si="19"/>
        <v>0</v>
      </c>
      <c r="L79" s="4">
        <v>243319.73000000088</v>
      </c>
      <c r="M79" s="4">
        <v>54853.540000000197</v>
      </c>
      <c r="N79" s="4">
        <v>55020.460000000196</v>
      </c>
      <c r="O79" s="4">
        <v>55084.010000000198</v>
      </c>
      <c r="P79" s="4">
        <v>55099.130000000194</v>
      </c>
      <c r="Q79" s="4">
        <v>55207.560000000194</v>
      </c>
      <c r="R79" s="4">
        <v>396052.59000000142</v>
      </c>
      <c r="S79" s="4">
        <v>274147.93000000098</v>
      </c>
      <c r="AA79" s="4">
        <v>146833.59000000052</v>
      </c>
      <c r="AB79" s="4">
        <v>28428.800000000101</v>
      </c>
      <c r="AC79" s="4">
        <v>14214.400000000051</v>
      </c>
      <c r="AD79" s="4">
        <v>2467.6100000000088</v>
      </c>
      <c r="AG79" s="4">
        <v>16959.830000000064</v>
      </c>
      <c r="AL79" s="4">
        <v>59856.35000000021</v>
      </c>
      <c r="AM79" s="4">
        <v>158455.17000000057</v>
      </c>
      <c r="AO79" s="4">
        <v>2194.8300000000077</v>
      </c>
      <c r="AP79" s="4">
        <v>266159.05000000092</v>
      </c>
      <c r="AQ79" s="4">
        <v>8901.21000000003</v>
      </c>
      <c r="AU79" s="4">
        <v>1893255.790000007</v>
      </c>
    </row>
    <row r="80" spans="1:47" x14ac:dyDescent="0.25">
      <c r="A80" s="1" t="str">
        <f t="shared" si="10"/>
        <v>937</v>
      </c>
      <c r="B80" s="2" t="s">
        <v>70</v>
      </c>
      <c r="C80" s="9">
        <f t="shared" si="11"/>
        <v>0</v>
      </c>
      <c r="D80" s="9">
        <f t="shared" si="12"/>
        <v>571041.6800000004</v>
      </c>
      <c r="E80" s="9">
        <f t="shared" si="13"/>
        <v>807876.56000000297</v>
      </c>
      <c r="F80" s="9">
        <f t="shared" si="14"/>
        <v>2023082.500000007</v>
      </c>
      <c r="G80" s="9">
        <f t="shared" si="15"/>
        <v>927349.60000000335</v>
      </c>
      <c r="H80" s="9">
        <f t="shared" si="16"/>
        <v>502458.9900000018</v>
      </c>
      <c r="I80" s="9">
        <f t="shared" si="17"/>
        <v>29822.930000000106</v>
      </c>
      <c r="J80" s="9">
        <f t="shared" si="18"/>
        <v>44758.620000000163</v>
      </c>
      <c r="K80" s="9">
        <f t="shared" si="19"/>
        <v>0</v>
      </c>
      <c r="L80" s="4">
        <v>809300.77000000293</v>
      </c>
      <c r="M80" s="4">
        <v>142527.39000000051</v>
      </c>
      <c r="N80" s="4">
        <v>142961.11000000048</v>
      </c>
      <c r="O80" s="4">
        <v>143126.24000000049</v>
      </c>
      <c r="P80" s="4">
        <v>143165.5100000005</v>
      </c>
      <c r="Q80" s="4">
        <v>143447.27000000051</v>
      </c>
      <c r="R80" s="4">
        <v>807876.56000000297</v>
      </c>
      <c r="S80" s="4">
        <v>499683.70000000176</v>
      </c>
      <c r="T80" s="4">
        <v>74793.090000000258</v>
      </c>
      <c r="AA80" s="4">
        <v>459814</v>
      </c>
      <c r="AB80" s="4">
        <v>74151.790000000256</v>
      </c>
      <c r="AC80" s="4">
        <v>37075.89000000013</v>
      </c>
      <c r="AD80" s="4">
        <v>29822.930000000106</v>
      </c>
      <c r="AE80" s="4">
        <v>44758.620000000163</v>
      </c>
      <c r="AL80" s="4">
        <v>215198.47000000076</v>
      </c>
      <c r="AM80" s="4">
        <v>283355.74000000098</v>
      </c>
      <c r="AP80" s="4">
        <v>427665.90000000154</v>
      </c>
      <c r="AU80" s="4">
        <v>4478724.9800000172</v>
      </c>
    </row>
    <row r="81" spans="1:47" x14ac:dyDescent="0.25">
      <c r="A81" s="1" t="str">
        <f t="shared" si="10"/>
        <v>939</v>
      </c>
      <c r="B81" s="2" t="s">
        <v>71</v>
      </c>
      <c r="C81" s="9">
        <f t="shared" si="11"/>
        <v>0</v>
      </c>
      <c r="D81" s="9">
        <f t="shared" si="12"/>
        <v>255835.27000000092</v>
      </c>
      <c r="E81" s="9">
        <f t="shared" si="13"/>
        <v>879732.11000000325</v>
      </c>
      <c r="F81" s="9">
        <f t="shared" si="14"/>
        <v>1165887.8600000041</v>
      </c>
      <c r="G81" s="9">
        <f t="shared" si="15"/>
        <v>653607.24</v>
      </c>
      <c r="H81" s="9">
        <f t="shared" si="16"/>
        <v>650000</v>
      </c>
      <c r="I81" s="9">
        <f t="shared" si="17"/>
        <v>4246.7900000000154</v>
      </c>
      <c r="J81" s="9">
        <f t="shared" si="18"/>
        <v>0</v>
      </c>
      <c r="K81" s="9">
        <f t="shared" si="19"/>
        <v>0</v>
      </c>
      <c r="L81" s="4">
        <v>135618.06000000049</v>
      </c>
      <c r="M81" s="4">
        <v>73444.070000000269</v>
      </c>
      <c r="N81" s="4">
        <v>73667.56000000026</v>
      </c>
      <c r="O81" s="4">
        <v>73752.650000000256</v>
      </c>
      <c r="P81" s="4">
        <v>73772.890000000261</v>
      </c>
      <c r="Q81" s="4">
        <v>71839.130000000267</v>
      </c>
      <c r="R81" s="4">
        <v>42470.430000000153</v>
      </c>
      <c r="S81" s="4">
        <v>3607.2400000000125</v>
      </c>
      <c r="AA81" s="4">
        <v>198977.67000000071</v>
      </c>
      <c r="AB81" s="4">
        <v>37905.070000000138</v>
      </c>
      <c r="AC81" s="4">
        <v>18952.530000000068</v>
      </c>
      <c r="AD81" s="4">
        <v>4246.7900000000154</v>
      </c>
      <c r="AM81" s="4">
        <v>663793.50000000233</v>
      </c>
      <c r="AO81" s="4">
        <v>837261.68000000308</v>
      </c>
      <c r="AP81" s="4">
        <v>650000</v>
      </c>
      <c r="AU81" s="4">
        <v>2959309.2700000107</v>
      </c>
    </row>
    <row r="82" spans="1:47" s="16" customFormat="1" x14ac:dyDescent="0.25">
      <c r="A82" s="16" t="str">
        <f t="shared" si="10"/>
        <v>942</v>
      </c>
      <c r="B82" s="17" t="s">
        <v>72</v>
      </c>
      <c r="C82" s="18">
        <f t="shared" si="11"/>
        <v>15700.120000000057</v>
      </c>
      <c r="D82" s="18">
        <f t="shared" si="12"/>
        <v>129468.79000000046</v>
      </c>
      <c r="E82" s="18">
        <f t="shared" si="13"/>
        <v>319094.6200000011</v>
      </c>
      <c r="F82" s="18">
        <f t="shared" si="14"/>
        <v>741221.44000000274</v>
      </c>
      <c r="G82" s="18">
        <f t="shared" si="15"/>
        <v>216459.68000000078</v>
      </c>
      <c r="H82" s="18">
        <f t="shared" si="16"/>
        <v>180188.91000000064</v>
      </c>
      <c r="I82" s="18">
        <f t="shared" si="17"/>
        <v>504.44000000000182</v>
      </c>
      <c r="J82" s="18">
        <f t="shared" si="18"/>
        <v>65963.130000000237</v>
      </c>
      <c r="K82" s="18">
        <f t="shared" si="19"/>
        <v>0</v>
      </c>
      <c r="L82" s="19">
        <v>287991.71000000107</v>
      </c>
      <c r="M82" s="19">
        <v>38558.140000000138</v>
      </c>
      <c r="N82" s="19">
        <v>38675.470000000139</v>
      </c>
      <c r="O82" s="19">
        <v>41024.910000000149</v>
      </c>
      <c r="P82" s="19">
        <v>41036.170000000144</v>
      </c>
      <c r="Q82" s="19">
        <v>41116.930000000146</v>
      </c>
      <c r="R82" s="19">
        <v>235234.86000000083</v>
      </c>
      <c r="S82" s="19">
        <v>36270.770000000128</v>
      </c>
      <c r="T82" s="19"/>
      <c r="U82" s="19"/>
      <c r="V82" s="19"/>
      <c r="W82" s="19"/>
      <c r="X82" s="19"/>
      <c r="Y82" s="19"/>
      <c r="Z82" s="19"/>
      <c r="AA82" s="19">
        <v>99618.550000000352</v>
      </c>
      <c r="AB82" s="19">
        <v>19900.160000000069</v>
      </c>
      <c r="AC82" s="19">
        <v>9950.0800000000345</v>
      </c>
      <c r="AD82" s="19">
        <v>504.44000000000182</v>
      </c>
      <c r="AE82" s="19"/>
      <c r="AF82" s="19"/>
      <c r="AG82" s="19">
        <v>65963.130000000237</v>
      </c>
      <c r="AH82" s="19"/>
      <c r="AI82" s="19"/>
      <c r="AJ82" s="19"/>
      <c r="AK82" s="19">
        <v>15700.120000000057</v>
      </c>
      <c r="AL82" s="19">
        <v>252818.11000000089</v>
      </c>
      <c r="AM82" s="19"/>
      <c r="AN82" s="19"/>
      <c r="AO82" s="19">
        <v>83859.760000000286</v>
      </c>
      <c r="AP82" s="19">
        <v>180188.91000000064</v>
      </c>
      <c r="AQ82" s="19"/>
      <c r="AR82" s="19"/>
      <c r="AS82" s="19"/>
      <c r="AT82" s="19"/>
      <c r="AU82" s="19">
        <v>1488412.2200000053</v>
      </c>
    </row>
    <row r="83" spans="1:47" x14ac:dyDescent="0.25">
      <c r="A83" s="1" t="str">
        <f t="shared" si="10"/>
        <v>943</v>
      </c>
      <c r="B83" s="2" t="s">
        <v>73</v>
      </c>
      <c r="C83" s="9">
        <f t="shared" si="11"/>
        <v>-15700.120000000057</v>
      </c>
      <c r="D83" s="9">
        <f t="shared" si="12"/>
        <v>693398.54000000248</v>
      </c>
      <c r="E83" s="9">
        <f t="shared" si="13"/>
        <v>1202196.3100000042</v>
      </c>
      <c r="F83" s="9">
        <f t="shared" si="14"/>
        <v>2626200.3900000094</v>
      </c>
      <c r="G83" s="9">
        <f t="shared" si="15"/>
        <v>1666620.8000000059</v>
      </c>
      <c r="H83" s="9">
        <f t="shared" si="16"/>
        <v>535667.89000000188</v>
      </c>
      <c r="I83" s="9">
        <f t="shared" si="17"/>
        <v>8178.4800000000287</v>
      </c>
      <c r="J83" s="9">
        <f t="shared" si="18"/>
        <v>56783.640000000203</v>
      </c>
      <c r="K83" s="9">
        <f t="shared" si="19"/>
        <v>186465.57000000068</v>
      </c>
      <c r="L83" s="4">
        <v>1115501.290000004</v>
      </c>
      <c r="M83" s="4">
        <v>139084.71000000049</v>
      </c>
      <c r="N83" s="4">
        <v>139507.9400000005</v>
      </c>
      <c r="O83" s="4">
        <v>137364.31000000049</v>
      </c>
      <c r="P83" s="4">
        <v>137402.0100000005</v>
      </c>
      <c r="Q83" s="4">
        <v>137672.42000000051</v>
      </c>
      <c r="R83" s="4">
        <v>1077746.3300000038</v>
      </c>
      <c r="S83" s="4">
        <v>1130952.9100000039</v>
      </c>
      <c r="AA83" s="4">
        <v>596562.94000000204</v>
      </c>
      <c r="AB83" s="4">
        <v>64557.060000000231</v>
      </c>
      <c r="AC83" s="4">
        <v>32278.540000000117</v>
      </c>
      <c r="AD83" s="4">
        <v>8178.4800000000287</v>
      </c>
      <c r="AE83" s="4">
        <v>56783.640000000203</v>
      </c>
      <c r="AH83" s="4">
        <v>39672.040000000139</v>
      </c>
      <c r="AK83" s="4">
        <v>-15700.120000000057</v>
      </c>
      <c r="AL83" s="4">
        <v>795505.17000000284</v>
      </c>
      <c r="AN83" s="4">
        <v>24162.540000000088</v>
      </c>
      <c r="AO83" s="4">
        <v>124449.98000000043</v>
      </c>
      <c r="AP83" s="4">
        <v>535667.89000000188</v>
      </c>
      <c r="AQ83" s="4">
        <v>15428.450000000055</v>
      </c>
      <c r="AT83" s="4">
        <v>186465.57000000068</v>
      </c>
      <c r="AU83" s="4">
        <v>6479244.1000000229</v>
      </c>
    </row>
    <row r="84" spans="1:47" x14ac:dyDescent="0.25">
      <c r="A84" s="1" t="str">
        <f t="shared" si="10"/>
        <v>944</v>
      </c>
      <c r="B84" s="2" t="s">
        <v>74</v>
      </c>
      <c r="C84" s="9">
        <f t="shared" si="11"/>
        <v>0</v>
      </c>
      <c r="D84" s="9">
        <f t="shared" si="12"/>
        <v>136422.55000000048</v>
      </c>
      <c r="E84" s="9">
        <f t="shared" si="13"/>
        <v>172735.45000000062</v>
      </c>
      <c r="F84" s="9">
        <f t="shared" si="14"/>
        <v>494927.15000000177</v>
      </c>
      <c r="G84" s="9">
        <f t="shared" si="15"/>
        <v>280847.08000000101</v>
      </c>
      <c r="H84" s="9">
        <f t="shared" si="16"/>
        <v>0</v>
      </c>
      <c r="I84" s="9">
        <f t="shared" si="17"/>
        <v>284.98000000000104</v>
      </c>
      <c r="J84" s="9">
        <f t="shared" si="18"/>
        <v>22830.75000000008</v>
      </c>
      <c r="K84" s="9">
        <f t="shared" si="19"/>
        <v>0</v>
      </c>
      <c r="L84" s="4">
        <v>298442.43000000104</v>
      </c>
      <c r="M84" s="4">
        <v>39246.670000000136</v>
      </c>
      <c r="N84" s="4">
        <v>39366.100000000137</v>
      </c>
      <c r="O84" s="4">
        <v>39411.570000000138</v>
      </c>
      <c r="P84" s="4">
        <v>39422.390000000138</v>
      </c>
      <c r="Q84" s="4">
        <v>39037.990000000136</v>
      </c>
      <c r="R84" s="4">
        <v>172735.45000000062</v>
      </c>
      <c r="S84" s="4">
        <v>280847.08000000101</v>
      </c>
      <c r="AA84" s="4">
        <v>106039.27000000038</v>
      </c>
      <c r="AB84" s="4">
        <v>20255.520000000073</v>
      </c>
      <c r="AC84" s="4">
        <v>10127.760000000037</v>
      </c>
      <c r="AD84" s="4">
        <v>284.98000000000104</v>
      </c>
      <c r="AE84" s="4">
        <v>22830.75000000008</v>
      </c>
      <c r="AU84" s="4">
        <v>1108047.9600000039</v>
      </c>
    </row>
    <row r="85" spans="1:47" x14ac:dyDescent="0.25">
      <c r="A85" s="1" t="str">
        <f t="shared" si="10"/>
        <v>947</v>
      </c>
      <c r="B85" s="2" t="s">
        <v>75</v>
      </c>
      <c r="C85" s="9">
        <f t="shared" si="11"/>
        <v>0</v>
      </c>
      <c r="D85" s="9">
        <f t="shared" si="12"/>
        <v>190903.61000000068</v>
      </c>
      <c r="E85" s="9">
        <f t="shared" si="13"/>
        <v>209377.77000000075</v>
      </c>
      <c r="F85" s="9">
        <f t="shared" si="14"/>
        <v>715633.4200000026</v>
      </c>
      <c r="G85" s="9">
        <f t="shared" si="15"/>
        <v>299818.80000000104</v>
      </c>
      <c r="H85" s="9">
        <f t="shared" si="16"/>
        <v>83797.920000000289</v>
      </c>
      <c r="I85" s="9">
        <f t="shared" si="17"/>
        <v>813.9400000000029</v>
      </c>
      <c r="J85" s="9">
        <f t="shared" si="18"/>
        <v>26192.330000000093</v>
      </c>
      <c r="K85" s="9">
        <f t="shared" si="19"/>
        <v>0</v>
      </c>
      <c r="L85" s="4">
        <v>379434.40000000136</v>
      </c>
      <c r="M85" s="4">
        <v>55083.050000000199</v>
      </c>
      <c r="N85" s="4">
        <v>55250.670000000195</v>
      </c>
      <c r="O85" s="4">
        <v>55314.490000000194</v>
      </c>
      <c r="P85" s="4">
        <v>55329.670000000195</v>
      </c>
      <c r="Q85" s="4">
        <v>55438.560000000194</v>
      </c>
      <c r="R85" s="4">
        <v>209377.77000000075</v>
      </c>
      <c r="S85" s="4">
        <v>216020.88000000076</v>
      </c>
      <c r="AA85" s="4">
        <v>148260.41000000053</v>
      </c>
      <c r="AB85" s="4">
        <v>28428.800000000101</v>
      </c>
      <c r="AC85" s="4">
        <v>14214.400000000051</v>
      </c>
      <c r="AD85" s="4">
        <v>813.9400000000029</v>
      </c>
      <c r="AE85" s="4">
        <v>6177.2800000000216</v>
      </c>
      <c r="AG85" s="4">
        <v>20015.050000000072</v>
      </c>
      <c r="AL85" s="4">
        <v>59782.580000000213</v>
      </c>
      <c r="AP85" s="4">
        <v>83797.920000000289</v>
      </c>
      <c r="AQ85" s="4">
        <v>12387.860000000044</v>
      </c>
      <c r="AU85" s="4">
        <v>1455127.7300000053</v>
      </c>
    </row>
    <row r="86" spans="1:47" x14ac:dyDescent="0.25">
      <c r="A86" s="1" t="str">
        <f t="shared" si="10"/>
        <v>952</v>
      </c>
      <c r="B86" s="2" t="s">
        <v>76</v>
      </c>
      <c r="C86" s="9">
        <f t="shared" si="11"/>
        <v>0</v>
      </c>
      <c r="D86" s="9">
        <f t="shared" si="12"/>
        <v>273640.260000001</v>
      </c>
      <c r="E86" s="9">
        <f t="shared" si="13"/>
        <v>156413.44000000056</v>
      </c>
      <c r="F86" s="9">
        <f t="shared" si="14"/>
        <v>1053742.1800000037</v>
      </c>
      <c r="G86" s="9">
        <f t="shared" si="15"/>
        <v>530879.77000000165</v>
      </c>
      <c r="H86" s="9">
        <f t="shared" si="16"/>
        <v>91797</v>
      </c>
      <c r="I86" s="9">
        <f t="shared" si="17"/>
        <v>1110.0400000000038</v>
      </c>
      <c r="J86" s="9">
        <f t="shared" si="18"/>
        <v>51819.720000000183</v>
      </c>
      <c r="K86" s="9">
        <f t="shared" si="19"/>
        <v>0</v>
      </c>
      <c r="L86" s="4">
        <v>522726.52000000188</v>
      </c>
      <c r="M86" s="4">
        <v>77804.810000000274</v>
      </c>
      <c r="N86" s="4">
        <v>78041.570000000283</v>
      </c>
      <c r="O86" s="4">
        <v>78131.720000000278</v>
      </c>
      <c r="P86" s="4">
        <v>78153.150000000271</v>
      </c>
      <c r="Q86" s="4">
        <v>78306.960000000283</v>
      </c>
      <c r="R86" s="4">
        <v>156413.44000000056</v>
      </c>
      <c r="S86" s="4">
        <v>439082.77000000159</v>
      </c>
      <c r="AA86" s="4">
        <v>213051.38000000076</v>
      </c>
      <c r="AB86" s="4">
        <v>40392.590000000142</v>
      </c>
      <c r="AC86" s="4">
        <v>20196.290000000074</v>
      </c>
      <c r="AD86" s="4">
        <v>1110.0400000000038</v>
      </c>
      <c r="AE86" s="4">
        <v>51819.720000000183</v>
      </c>
      <c r="AL86" s="4">
        <v>140577.45000000051</v>
      </c>
      <c r="AP86" s="4">
        <v>91797</v>
      </c>
      <c r="AU86" s="4">
        <v>2067605.4100000078</v>
      </c>
    </row>
    <row r="87" spans="1:47" x14ac:dyDescent="0.25">
      <c r="A87" s="1" t="str">
        <f t="shared" si="10"/>
        <v>956</v>
      </c>
      <c r="B87" s="2" t="s">
        <v>77</v>
      </c>
      <c r="C87" s="9">
        <f t="shared" si="11"/>
        <v>0</v>
      </c>
      <c r="D87" s="9">
        <f t="shared" si="12"/>
        <v>243753.48000000013</v>
      </c>
      <c r="E87" s="9">
        <f t="shared" si="13"/>
        <v>298001.87000000104</v>
      </c>
      <c r="F87" s="9">
        <f t="shared" si="14"/>
        <v>643182.81000000227</v>
      </c>
      <c r="G87" s="9">
        <f t="shared" si="15"/>
        <v>365532.24000000127</v>
      </c>
      <c r="H87" s="9">
        <f t="shared" si="16"/>
        <v>23678.080000000085</v>
      </c>
      <c r="I87" s="9">
        <f t="shared" si="17"/>
        <v>2868.8200000000102</v>
      </c>
      <c r="J87" s="9">
        <f t="shared" si="18"/>
        <v>34171.730000000127</v>
      </c>
      <c r="K87" s="9">
        <f t="shared" si="19"/>
        <v>0</v>
      </c>
      <c r="L87" s="4">
        <v>407086.81000000145</v>
      </c>
      <c r="M87" s="4">
        <v>48427.180000000175</v>
      </c>
      <c r="N87" s="4">
        <v>48574.550000000178</v>
      </c>
      <c r="O87" s="4">
        <v>46325.880000000165</v>
      </c>
      <c r="P87" s="4">
        <v>46338.600000000166</v>
      </c>
      <c r="Q87" s="4">
        <v>46429.790000000168</v>
      </c>
      <c r="R87" s="4">
        <v>225830.50000000081</v>
      </c>
      <c r="S87" s="4">
        <v>365532.24000000127</v>
      </c>
      <c r="T87" s="4">
        <v>23678.080000000085</v>
      </c>
      <c r="AA87" s="4">
        <v>206263</v>
      </c>
      <c r="AB87" s="4">
        <v>24993.650000000089</v>
      </c>
      <c r="AC87" s="4">
        <v>12496.830000000044</v>
      </c>
      <c r="AD87" s="4">
        <v>2868.8200000000102</v>
      </c>
      <c r="AE87" s="4">
        <v>34171.730000000127</v>
      </c>
      <c r="AO87" s="4">
        <v>72171.370000000257</v>
      </c>
      <c r="AQ87" s="4">
        <v>4393.1100000000151</v>
      </c>
      <c r="AU87" s="4">
        <v>1615582.1400000057</v>
      </c>
    </row>
    <row r="88" spans="1:47" x14ac:dyDescent="0.25">
      <c r="A88" s="1" t="str">
        <f t="shared" si="10"/>
        <v>959</v>
      </c>
      <c r="B88" s="2" t="s">
        <v>78</v>
      </c>
      <c r="C88" s="9">
        <f t="shared" si="11"/>
        <v>0</v>
      </c>
      <c r="D88" s="9">
        <f t="shared" si="12"/>
        <v>240328.62000000087</v>
      </c>
      <c r="E88" s="9">
        <f t="shared" si="13"/>
        <v>662924.05000000237</v>
      </c>
      <c r="F88" s="9">
        <f t="shared" si="14"/>
        <v>935679.0400000033</v>
      </c>
      <c r="G88" s="9">
        <f t="shared" si="15"/>
        <v>296664.00000000105</v>
      </c>
      <c r="H88" s="9">
        <f t="shared" si="16"/>
        <v>22920.440000000079</v>
      </c>
      <c r="I88" s="9">
        <f t="shared" si="17"/>
        <v>2208.2600000000079</v>
      </c>
      <c r="J88" s="9">
        <f t="shared" si="18"/>
        <v>30664.420000000107</v>
      </c>
      <c r="K88" s="9">
        <f t="shared" si="19"/>
        <v>0</v>
      </c>
      <c r="L88" s="4">
        <v>524031.92000000185</v>
      </c>
      <c r="M88" s="4">
        <v>70001.380000000252</v>
      </c>
      <c r="N88" s="4">
        <v>70214.390000000247</v>
      </c>
      <c r="O88" s="4">
        <v>70295.500000000247</v>
      </c>
      <c r="P88" s="4">
        <v>70314.790000000241</v>
      </c>
      <c r="Q88" s="4">
        <v>68374.220000000249</v>
      </c>
      <c r="R88" s="4">
        <v>430976.29000000149</v>
      </c>
      <c r="S88" s="4">
        <v>273743.56000000099</v>
      </c>
      <c r="AA88" s="4">
        <v>186136.22000000067</v>
      </c>
      <c r="AB88" s="4">
        <v>36128.270000000128</v>
      </c>
      <c r="AC88" s="4">
        <v>18064.130000000067</v>
      </c>
      <c r="AD88" s="4">
        <v>2208.2600000000079</v>
      </c>
      <c r="AE88" s="4">
        <v>30664.420000000107</v>
      </c>
      <c r="AL88" s="4">
        <v>62446.840000000215</v>
      </c>
      <c r="AO88" s="4">
        <v>231947.76000000082</v>
      </c>
      <c r="AP88" s="4">
        <v>22920.440000000079</v>
      </c>
      <c r="AU88" s="4">
        <v>2168468.390000008</v>
      </c>
    </row>
    <row r="89" spans="1:47" x14ac:dyDescent="0.25">
      <c r="A89" s="1" t="str">
        <f t="shared" si="10"/>
        <v>960</v>
      </c>
      <c r="B89" s="2" t="s">
        <v>79</v>
      </c>
      <c r="C89" s="9">
        <f t="shared" si="11"/>
        <v>0</v>
      </c>
      <c r="D89" s="9">
        <f t="shared" si="12"/>
        <v>297116.46000000107</v>
      </c>
      <c r="E89" s="9">
        <f t="shared" si="13"/>
        <v>346701.13000000123</v>
      </c>
      <c r="F89" s="9">
        <f t="shared" si="14"/>
        <v>1033530.9000000036</v>
      </c>
      <c r="G89" s="9">
        <f t="shared" si="15"/>
        <v>610338.96000000217</v>
      </c>
      <c r="H89" s="9">
        <f t="shared" si="16"/>
        <v>135385.89000000048</v>
      </c>
      <c r="I89" s="9">
        <f t="shared" si="17"/>
        <v>3002.5600000000104</v>
      </c>
      <c r="J89" s="9">
        <f t="shared" si="18"/>
        <v>219368.3900000008</v>
      </c>
      <c r="K89" s="9">
        <f t="shared" si="19"/>
        <v>0</v>
      </c>
      <c r="L89" s="4">
        <v>563899.520000002</v>
      </c>
      <c r="M89" s="4">
        <v>66558.690000000235</v>
      </c>
      <c r="N89" s="4">
        <v>66761.230000000229</v>
      </c>
      <c r="O89" s="4">
        <v>66838.340000000229</v>
      </c>
      <c r="P89" s="4">
        <v>66856.680000000226</v>
      </c>
      <c r="Q89" s="4">
        <v>66526.270000000237</v>
      </c>
      <c r="R89" s="4">
        <v>316715.3700000011</v>
      </c>
      <c r="S89" s="4">
        <v>496119.56000000174</v>
      </c>
      <c r="T89" s="4">
        <v>21166.490000000078</v>
      </c>
      <c r="AA89" s="4">
        <v>245589.26000000088</v>
      </c>
      <c r="AB89" s="4">
        <v>34351.470000000125</v>
      </c>
      <c r="AC89" s="4">
        <v>17175.730000000061</v>
      </c>
      <c r="AD89" s="4">
        <v>3002.5600000000104</v>
      </c>
      <c r="AE89" s="4">
        <v>194875.8800000007</v>
      </c>
      <c r="AG89" s="4">
        <v>24492.510000000086</v>
      </c>
      <c r="AL89" s="4">
        <v>136090.17000000051</v>
      </c>
      <c r="AO89" s="4">
        <v>29985.760000000104</v>
      </c>
      <c r="AP89" s="4">
        <v>114219.4000000004</v>
      </c>
      <c r="AU89" s="4">
        <v>2531224.8900000085</v>
      </c>
    </row>
    <row r="90" spans="1:47" x14ac:dyDescent="0.25">
      <c r="A90" s="1" t="str">
        <f t="shared" si="10"/>
        <v>961</v>
      </c>
      <c r="B90" s="2" t="s">
        <v>80</v>
      </c>
      <c r="C90" s="9">
        <f t="shared" si="11"/>
        <v>0</v>
      </c>
      <c r="D90" s="9">
        <f t="shared" si="12"/>
        <v>306046.0600000011</v>
      </c>
      <c r="E90" s="9">
        <f t="shared" si="13"/>
        <v>502678.65000000183</v>
      </c>
      <c r="F90" s="9">
        <f t="shared" si="14"/>
        <v>1666036.1100000059</v>
      </c>
      <c r="G90" s="9">
        <f t="shared" si="15"/>
        <v>971601.32000000344</v>
      </c>
      <c r="H90" s="9">
        <f t="shared" si="16"/>
        <v>205856.06000000073</v>
      </c>
      <c r="I90" s="9">
        <f t="shared" si="17"/>
        <v>4359.6000000000158</v>
      </c>
      <c r="J90" s="9">
        <f t="shared" si="18"/>
        <v>317926.21000000113</v>
      </c>
      <c r="K90" s="9">
        <f t="shared" si="19"/>
        <v>14159.270000000051</v>
      </c>
      <c r="L90" s="4">
        <v>1138633.750000004</v>
      </c>
      <c r="M90" s="4">
        <v>79640.91000000028</v>
      </c>
      <c r="N90" s="4">
        <v>79883.260000000286</v>
      </c>
      <c r="O90" s="4">
        <v>79975.53000000029</v>
      </c>
      <c r="P90" s="4">
        <v>79997.480000000287</v>
      </c>
      <c r="Q90" s="4">
        <v>80154.920000000289</v>
      </c>
      <c r="R90" s="4">
        <v>502678.65000000183</v>
      </c>
      <c r="S90" s="4">
        <v>794467.55000000284</v>
      </c>
      <c r="T90" s="4">
        <v>28722.290000000103</v>
      </c>
      <c r="AA90" s="4">
        <v>244391.10000000088</v>
      </c>
      <c r="AB90" s="4">
        <v>41103.310000000143</v>
      </c>
      <c r="AC90" s="4">
        <v>20551.650000000074</v>
      </c>
      <c r="AD90" s="4">
        <v>4359.6000000000158</v>
      </c>
      <c r="AE90" s="4">
        <v>89584.870000000315</v>
      </c>
      <c r="AG90" s="4">
        <v>228341.34000000081</v>
      </c>
      <c r="AL90" s="4">
        <v>127750.26000000045</v>
      </c>
      <c r="AP90" s="4">
        <v>177133.77000000063</v>
      </c>
      <c r="AT90" s="4">
        <v>14159.270000000051</v>
      </c>
      <c r="AU90" s="4">
        <v>3811529.5100000133</v>
      </c>
    </row>
    <row r="91" spans="1:47" x14ac:dyDescent="0.25">
      <c r="A91" s="1" t="str">
        <f t="shared" si="10"/>
        <v>962</v>
      </c>
      <c r="B91" s="2" t="s">
        <v>81</v>
      </c>
      <c r="C91" s="9">
        <f t="shared" si="11"/>
        <v>0</v>
      </c>
      <c r="D91" s="9">
        <f t="shared" si="12"/>
        <v>177142.68000000063</v>
      </c>
      <c r="E91" s="9">
        <f t="shared" si="13"/>
        <v>215512.08000000028</v>
      </c>
      <c r="F91" s="9">
        <f t="shared" si="14"/>
        <v>724880.10000000207</v>
      </c>
      <c r="G91" s="9">
        <f t="shared" si="15"/>
        <v>602480.9200000019</v>
      </c>
      <c r="H91" s="9">
        <f t="shared" si="16"/>
        <v>528537.9200000019</v>
      </c>
      <c r="I91" s="9">
        <f t="shared" si="17"/>
        <v>4110.5700000000143</v>
      </c>
      <c r="J91" s="9">
        <f t="shared" si="18"/>
        <v>18196</v>
      </c>
      <c r="K91" s="9">
        <f t="shared" si="19"/>
        <v>138430.56000000049</v>
      </c>
      <c r="L91" s="4">
        <v>158280</v>
      </c>
      <c r="M91" s="4">
        <v>53476.460000000188</v>
      </c>
      <c r="N91" s="4">
        <v>53639.190000000192</v>
      </c>
      <c r="O91" s="4">
        <v>53701.150000000191</v>
      </c>
      <c r="P91" s="4">
        <v>53715.890000000189</v>
      </c>
      <c r="Q91" s="4">
        <v>53821.600000000188</v>
      </c>
      <c r="R91" s="4">
        <v>137838</v>
      </c>
      <c r="S91" s="4">
        <v>73943</v>
      </c>
      <c r="AA91" s="4">
        <v>135743.24000000049</v>
      </c>
      <c r="AB91" s="4">
        <v>27599.630000000099</v>
      </c>
      <c r="AC91" s="4">
        <v>13799.810000000049</v>
      </c>
      <c r="AD91" s="4">
        <v>4110.5700000000143</v>
      </c>
      <c r="AE91" s="4">
        <v>18196</v>
      </c>
      <c r="AL91" s="4">
        <v>195833.30000000069</v>
      </c>
      <c r="AM91" s="4">
        <v>102412.51000000036</v>
      </c>
      <c r="AO91" s="4">
        <v>77674.080000000278</v>
      </c>
      <c r="AP91" s="4">
        <v>528537.9200000019</v>
      </c>
      <c r="AT91" s="4">
        <v>138430.56000000049</v>
      </c>
      <c r="AU91" s="4">
        <v>1880752.9100000069</v>
      </c>
    </row>
    <row r="92" spans="1:47" x14ac:dyDescent="0.25">
      <c r="A92" s="1" t="str">
        <f t="shared" si="10"/>
        <v>963</v>
      </c>
      <c r="B92" s="2" t="s">
        <v>82</v>
      </c>
      <c r="C92" s="9">
        <f t="shared" si="11"/>
        <v>0</v>
      </c>
      <c r="D92" s="9">
        <f t="shared" si="12"/>
        <v>507636.59000000183</v>
      </c>
      <c r="E92" s="9">
        <f t="shared" si="13"/>
        <v>629793.3400000023</v>
      </c>
      <c r="F92" s="9">
        <f t="shared" si="14"/>
        <v>1478209.400000005</v>
      </c>
      <c r="G92" s="9">
        <f t="shared" si="15"/>
        <v>833759.19000000297</v>
      </c>
      <c r="H92" s="9">
        <f t="shared" si="16"/>
        <v>157984.87000000058</v>
      </c>
      <c r="I92" s="9">
        <f t="shared" si="17"/>
        <v>2043.7900000000072</v>
      </c>
      <c r="J92" s="9">
        <f t="shared" si="18"/>
        <v>315980.58000000112</v>
      </c>
      <c r="K92" s="9">
        <f t="shared" si="19"/>
        <v>0</v>
      </c>
      <c r="L92" s="4">
        <v>883151.21000000311</v>
      </c>
      <c r="M92" s="4">
        <v>94559.24000000034</v>
      </c>
      <c r="N92" s="4">
        <v>94846.980000000331</v>
      </c>
      <c r="O92" s="4">
        <v>94956.540000000328</v>
      </c>
      <c r="P92" s="4">
        <v>94982.600000000341</v>
      </c>
      <c r="Q92" s="4">
        <v>95169.530000000334</v>
      </c>
      <c r="R92" s="4">
        <v>589542.6300000021</v>
      </c>
      <c r="S92" s="4">
        <v>696501.71000000241</v>
      </c>
      <c r="T92" s="4">
        <v>20727.390000000072</v>
      </c>
      <c r="AA92" s="4">
        <v>434432.43000000156</v>
      </c>
      <c r="AB92" s="4">
        <v>48802.770000000171</v>
      </c>
      <c r="AC92" s="4">
        <v>24401.390000000087</v>
      </c>
      <c r="AD92" s="4">
        <v>2043.7900000000072</v>
      </c>
      <c r="AE92" s="4">
        <v>150979.24000000051</v>
      </c>
      <c r="AG92" s="4">
        <v>165001.34000000058</v>
      </c>
      <c r="AL92" s="4">
        <v>47946.580000000169</v>
      </c>
      <c r="AM92" s="4">
        <v>72596.720000000263</v>
      </c>
      <c r="AO92" s="4">
        <v>40250.710000000145</v>
      </c>
      <c r="AP92" s="4">
        <v>137257.48000000051</v>
      </c>
      <c r="AU92" s="4">
        <v>3788150.2800000138</v>
      </c>
    </row>
    <row r="93" spans="1:47" x14ac:dyDescent="0.25">
      <c r="A93" s="1" t="str">
        <f t="shared" si="10"/>
        <v>970</v>
      </c>
      <c r="B93" s="2" t="s">
        <v>83</v>
      </c>
      <c r="C93" s="9">
        <f t="shared" si="11"/>
        <v>0</v>
      </c>
      <c r="D93" s="9">
        <f t="shared" si="12"/>
        <v>604330.59000000206</v>
      </c>
      <c r="E93" s="9">
        <f t="shared" si="13"/>
        <v>1209368.9500000044</v>
      </c>
      <c r="F93" s="9">
        <f t="shared" si="14"/>
        <v>1514182.6600000055</v>
      </c>
      <c r="G93" s="9">
        <f t="shared" si="15"/>
        <v>872252.98000000312</v>
      </c>
      <c r="H93" s="9">
        <f t="shared" si="16"/>
        <v>416631.72000000154</v>
      </c>
      <c r="I93" s="9">
        <f t="shared" si="17"/>
        <v>17661.990000000063</v>
      </c>
      <c r="J93" s="9">
        <f t="shared" si="18"/>
        <v>28268.730000000101</v>
      </c>
      <c r="K93" s="9">
        <f t="shared" si="19"/>
        <v>0</v>
      </c>
      <c r="L93" s="4">
        <v>786107.18000000285</v>
      </c>
      <c r="M93" s="4">
        <v>137937.14000000051</v>
      </c>
      <c r="N93" s="4">
        <v>138356.8800000005</v>
      </c>
      <c r="O93" s="4">
        <v>138516.70000000051</v>
      </c>
      <c r="P93" s="4">
        <v>138554.71000000049</v>
      </c>
      <c r="Q93" s="4">
        <v>138827.39000000051</v>
      </c>
      <c r="R93" s="4">
        <v>841842.09000000299</v>
      </c>
      <c r="S93" s="4">
        <v>600867.64000000211</v>
      </c>
      <c r="T93" s="4">
        <v>145246.38000000053</v>
      </c>
      <c r="AA93" s="4">
        <v>497544.91000000172</v>
      </c>
      <c r="AB93" s="4">
        <v>71190.450000000244</v>
      </c>
      <c r="AC93" s="4">
        <v>35595.230000000127</v>
      </c>
      <c r="AD93" s="4">
        <v>17661.990000000063</v>
      </c>
      <c r="AE93" s="4">
        <v>28268.730000000101</v>
      </c>
      <c r="AN93" s="4">
        <v>35882.660000000134</v>
      </c>
      <c r="AO93" s="4">
        <v>367526.86000000127</v>
      </c>
      <c r="AP93" s="4">
        <v>271385.34000000102</v>
      </c>
      <c r="AU93" s="4">
        <v>4391312.2800000161</v>
      </c>
    </row>
    <row r="94" spans="1:47" x14ac:dyDescent="0.25">
      <c r="A94" s="1" t="str">
        <f t="shared" si="10"/>
        <v>975</v>
      </c>
      <c r="B94" s="2" t="s">
        <v>84</v>
      </c>
      <c r="C94" s="9">
        <f t="shared" si="11"/>
        <v>0</v>
      </c>
      <c r="D94" s="9">
        <f t="shared" si="12"/>
        <v>269007.11000000098</v>
      </c>
      <c r="E94" s="9">
        <f t="shared" si="13"/>
        <v>712850.48000000254</v>
      </c>
      <c r="F94" s="9">
        <f t="shared" si="14"/>
        <v>796446.46000000287</v>
      </c>
      <c r="G94" s="9">
        <f t="shared" si="15"/>
        <v>329782.91000000114</v>
      </c>
      <c r="H94" s="9">
        <f t="shared" si="16"/>
        <v>0</v>
      </c>
      <c r="I94" s="9">
        <f t="shared" si="17"/>
        <v>6148.0600000000222</v>
      </c>
      <c r="J94" s="9">
        <f t="shared" si="18"/>
        <v>0</v>
      </c>
      <c r="K94" s="9">
        <f t="shared" si="19"/>
        <v>0</v>
      </c>
      <c r="L94" s="4">
        <v>404567.76000000146</v>
      </c>
      <c r="M94" s="4">
        <v>76886.760000000271</v>
      </c>
      <c r="N94" s="4">
        <v>77120.730000000272</v>
      </c>
      <c r="O94" s="4">
        <v>77209.810000000274</v>
      </c>
      <c r="P94" s="4">
        <v>77230.990000000282</v>
      </c>
      <c r="Q94" s="4">
        <v>77382.990000000282</v>
      </c>
      <c r="R94" s="4">
        <v>712850.48000000254</v>
      </c>
      <c r="S94" s="4">
        <v>329782.91000000114</v>
      </c>
      <c r="AA94" s="4">
        <v>209484.31000000075</v>
      </c>
      <c r="AB94" s="4">
        <v>39681.870000000141</v>
      </c>
      <c r="AC94" s="4">
        <v>19840.930000000069</v>
      </c>
      <c r="AD94" s="4">
        <v>6148.0600000000222</v>
      </c>
      <c r="AL94" s="4">
        <v>2372.3600000000088</v>
      </c>
      <c r="AM94" s="4">
        <v>3675.0600000000131</v>
      </c>
      <c r="AU94" s="4">
        <v>2114235.0200000075</v>
      </c>
    </row>
    <row r="95" spans="1:47" x14ac:dyDescent="0.25">
      <c r="A95" s="1" t="str">
        <f t="shared" si="10"/>
        <v>978</v>
      </c>
      <c r="B95" s="2" t="s">
        <v>85</v>
      </c>
      <c r="C95" s="9">
        <f t="shared" si="11"/>
        <v>0</v>
      </c>
      <c r="D95" s="9">
        <f t="shared" si="12"/>
        <v>182446.66000000067</v>
      </c>
      <c r="E95" s="9">
        <f t="shared" si="13"/>
        <v>462637.99000000162</v>
      </c>
      <c r="F95" s="9">
        <f t="shared" si="14"/>
        <v>806647.77000000281</v>
      </c>
      <c r="G95" s="9">
        <f t="shared" si="15"/>
        <v>376310.37000000133</v>
      </c>
      <c r="H95" s="9">
        <f t="shared" si="16"/>
        <v>8091.0600000000295</v>
      </c>
      <c r="I95" s="9">
        <f t="shared" si="17"/>
        <v>5764.880000000021</v>
      </c>
      <c r="J95" s="9">
        <f t="shared" si="18"/>
        <v>29736.280000000104</v>
      </c>
      <c r="K95" s="9">
        <f t="shared" si="19"/>
        <v>4348.9300000000158</v>
      </c>
      <c r="L95" s="4">
        <v>485110.11000000173</v>
      </c>
      <c r="M95" s="4">
        <v>52787.920000000187</v>
      </c>
      <c r="N95" s="4">
        <v>52948.560000000187</v>
      </c>
      <c r="O95" s="4">
        <v>50474.470000000183</v>
      </c>
      <c r="P95" s="4">
        <v>50488.320000000182</v>
      </c>
      <c r="Q95" s="4">
        <v>50587.680000000182</v>
      </c>
      <c r="R95" s="4">
        <v>462637.99000000162</v>
      </c>
      <c r="S95" s="4">
        <v>376310.37000000133</v>
      </c>
      <c r="T95" s="4">
        <v>8091.0600000000295</v>
      </c>
      <c r="AA95" s="4">
        <v>141580.2600000005</v>
      </c>
      <c r="AB95" s="4">
        <v>27244.270000000099</v>
      </c>
      <c r="AC95" s="4">
        <v>13622.130000000048</v>
      </c>
      <c r="AD95" s="4">
        <v>5764.880000000021</v>
      </c>
      <c r="AE95" s="4">
        <v>29006.520000000102</v>
      </c>
      <c r="AG95" s="4">
        <v>729.76000000000261</v>
      </c>
      <c r="AL95" s="4">
        <v>64250.710000000225</v>
      </c>
      <c r="AT95" s="4">
        <v>4348.9300000000158</v>
      </c>
      <c r="AU95" s="4">
        <v>1875983.9400000065</v>
      </c>
    </row>
    <row r="96" spans="1:47" x14ac:dyDescent="0.25">
      <c r="A96" s="1" t="str">
        <f t="shared" si="10"/>
        <v>982</v>
      </c>
      <c r="B96" s="2" t="s">
        <v>86</v>
      </c>
      <c r="C96" s="9">
        <f t="shared" si="11"/>
        <v>11766.820000000042</v>
      </c>
      <c r="D96" s="9">
        <f t="shared" si="12"/>
        <v>380659.40000000136</v>
      </c>
      <c r="E96" s="9">
        <f t="shared" si="13"/>
        <v>664161.28000000236</v>
      </c>
      <c r="F96" s="9">
        <f t="shared" si="14"/>
        <v>1414349.090000005</v>
      </c>
      <c r="G96" s="9">
        <f t="shared" si="15"/>
        <v>613163.67000000225</v>
      </c>
      <c r="H96" s="9">
        <f t="shared" si="16"/>
        <v>303483.6800000011</v>
      </c>
      <c r="I96" s="9">
        <f t="shared" si="17"/>
        <v>8096.7200000000294</v>
      </c>
      <c r="J96" s="9">
        <f t="shared" si="18"/>
        <v>89375.860000000306</v>
      </c>
      <c r="K96" s="9">
        <f t="shared" si="19"/>
        <v>0</v>
      </c>
      <c r="L96" s="4">
        <v>689598.48000000243</v>
      </c>
      <c r="M96" s="4">
        <v>107870.97000000038</v>
      </c>
      <c r="N96" s="4">
        <v>108199.23000000037</v>
      </c>
      <c r="O96" s="4">
        <v>107863.25000000038</v>
      </c>
      <c r="P96" s="4">
        <v>107892.85000000038</v>
      </c>
      <c r="Q96" s="4">
        <v>106026.24000000038</v>
      </c>
      <c r="R96" s="4">
        <v>574069.21000000206</v>
      </c>
      <c r="S96" s="4">
        <v>309861.01000000112</v>
      </c>
      <c r="T96" s="4">
        <v>181.02000000000066</v>
      </c>
      <c r="AA96" s="4">
        <v>296261.40000000107</v>
      </c>
      <c r="AB96" s="4">
        <v>56265.330000000198</v>
      </c>
      <c r="AC96" s="4">
        <v>28132.670000000096</v>
      </c>
      <c r="AD96" s="4">
        <v>8096.7200000000294</v>
      </c>
      <c r="AE96" s="4">
        <v>5625.8900000000203</v>
      </c>
      <c r="AG96" s="4">
        <v>83749.970000000292</v>
      </c>
      <c r="AK96" s="4">
        <v>11766.820000000042</v>
      </c>
      <c r="AL96" s="4">
        <v>141538.5700000005</v>
      </c>
      <c r="AM96" s="4">
        <v>3648.8900000000131</v>
      </c>
      <c r="AN96" s="4">
        <v>41710.610000000146</v>
      </c>
      <c r="AO96" s="4">
        <v>90092.070000000327</v>
      </c>
      <c r="AP96" s="4">
        <v>303302.66000000108</v>
      </c>
      <c r="AQ96" s="4">
        <v>1139.080000000004</v>
      </c>
      <c r="AU96" s="4">
        <v>3182892.9400000116</v>
      </c>
    </row>
    <row r="97" spans="1:47" x14ac:dyDescent="0.25">
      <c r="A97" s="1" t="str">
        <f t="shared" si="10"/>
        <v>987</v>
      </c>
      <c r="B97" s="2" t="s">
        <v>87</v>
      </c>
      <c r="C97" s="9">
        <f t="shared" si="11"/>
        <v>0</v>
      </c>
      <c r="D97" s="9">
        <f t="shared" si="12"/>
        <v>56001.110000000197</v>
      </c>
      <c r="E97" s="9">
        <f t="shared" si="13"/>
        <v>245873.70000000088</v>
      </c>
      <c r="F97" s="9">
        <f t="shared" si="14"/>
        <v>334369.30000000121</v>
      </c>
      <c r="G97" s="9">
        <f t="shared" si="15"/>
        <v>188156.99000000069</v>
      </c>
      <c r="H97" s="9">
        <f t="shared" si="16"/>
        <v>156895.67000000057</v>
      </c>
      <c r="I97" s="9">
        <f t="shared" si="17"/>
        <v>663.16000000000236</v>
      </c>
      <c r="J97" s="9">
        <f t="shared" si="18"/>
        <v>121702.11000000044</v>
      </c>
      <c r="K97" s="9">
        <f t="shared" si="19"/>
        <v>53268.280000000188</v>
      </c>
      <c r="L97" s="4">
        <v>115156.19000000041</v>
      </c>
      <c r="M97" s="4">
        <v>16524.920000000056</v>
      </c>
      <c r="N97" s="4">
        <v>16575.200000000059</v>
      </c>
      <c r="O97" s="4">
        <v>16594.350000000057</v>
      </c>
      <c r="P97" s="4">
        <v>16598.90000000006</v>
      </c>
      <c r="Q97" s="4">
        <v>16631.570000000058</v>
      </c>
      <c r="R97" s="4">
        <v>212815.85000000076</v>
      </c>
      <c r="S97" s="4">
        <v>31643.570000000112</v>
      </c>
      <c r="T97" s="4">
        <v>382.25000000000136</v>
      </c>
      <c r="AA97" s="4">
        <v>43208.150000000154</v>
      </c>
      <c r="AB97" s="4">
        <v>8528.6400000000303</v>
      </c>
      <c r="AC97" s="4">
        <v>4264.3200000000152</v>
      </c>
      <c r="AD97" s="4">
        <v>663.16000000000236</v>
      </c>
      <c r="AE97" s="4">
        <v>19985.770000000073</v>
      </c>
      <c r="AG97" s="4">
        <v>101716.34000000036</v>
      </c>
      <c r="AL97" s="4">
        <v>136288.17000000051</v>
      </c>
      <c r="AO97" s="4">
        <v>33057.850000000115</v>
      </c>
      <c r="AP97" s="4">
        <v>156513.42000000057</v>
      </c>
      <c r="AT97" s="4">
        <v>53268.280000000188</v>
      </c>
      <c r="AU97" s="4">
        <v>1000416.9000000037</v>
      </c>
    </row>
    <row r="98" spans="1:47" x14ac:dyDescent="0.25">
      <c r="A98" s="1" t="str">
        <f t="shared" si="10"/>
        <v>988</v>
      </c>
      <c r="B98" s="2" t="s">
        <v>88</v>
      </c>
      <c r="C98" s="9">
        <f t="shared" si="11"/>
        <v>0</v>
      </c>
      <c r="D98" s="9">
        <f t="shared" si="12"/>
        <v>150417.94000000053</v>
      </c>
      <c r="E98" s="9">
        <f t="shared" si="13"/>
        <v>297828.33000000106</v>
      </c>
      <c r="F98" s="9">
        <f t="shared" si="14"/>
        <v>442228.50000000151</v>
      </c>
      <c r="G98" s="9">
        <f t="shared" si="15"/>
        <v>110434.6900000004</v>
      </c>
      <c r="H98" s="9">
        <f t="shared" si="16"/>
        <v>0</v>
      </c>
      <c r="I98" s="9">
        <f t="shared" si="17"/>
        <v>358.46000000000123</v>
      </c>
      <c r="J98" s="9">
        <f t="shared" si="18"/>
        <v>24220.480000000087</v>
      </c>
      <c r="K98" s="9">
        <f t="shared" si="19"/>
        <v>0</v>
      </c>
      <c r="L98" s="4">
        <v>225016.30000000077</v>
      </c>
      <c r="M98" s="4">
        <v>43836.930000000153</v>
      </c>
      <c r="N98" s="4">
        <v>43970.320000000153</v>
      </c>
      <c r="O98" s="4">
        <v>44021.110000000153</v>
      </c>
      <c r="P98" s="4">
        <v>42649.95000000015</v>
      </c>
      <c r="Q98" s="4">
        <v>42733.890000000152</v>
      </c>
      <c r="R98" s="4">
        <v>297828.33000000106</v>
      </c>
      <c r="S98" s="4">
        <v>110434.6900000004</v>
      </c>
      <c r="AA98" s="4">
        <v>116481.06000000041</v>
      </c>
      <c r="AB98" s="4">
        <v>22624.59000000008</v>
      </c>
      <c r="AC98" s="4">
        <v>11312.290000000041</v>
      </c>
      <c r="AD98" s="4">
        <v>358.46000000000123</v>
      </c>
      <c r="AE98" s="4">
        <v>24220.480000000087</v>
      </c>
      <c r="AU98" s="4">
        <v>1025488.4000000036</v>
      </c>
    </row>
    <row r="99" spans="1:47" x14ac:dyDescent="0.25">
      <c r="A99" s="1" t="str">
        <f t="shared" si="10"/>
        <v>989</v>
      </c>
      <c r="B99" s="2" t="s">
        <v>89</v>
      </c>
      <c r="C99" s="9">
        <f t="shared" si="11"/>
        <v>0</v>
      </c>
      <c r="D99" s="9">
        <f t="shared" si="12"/>
        <v>18924.430000000066</v>
      </c>
      <c r="E99" s="9">
        <f t="shared" si="13"/>
        <v>12768.600000000046</v>
      </c>
      <c r="F99" s="9">
        <f t="shared" si="14"/>
        <v>360197.60000000132</v>
      </c>
      <c r="G99" s="9">
        <f t="shared" si="15"/>
        <v>205013.78000000073</v>
      </c>
      <c r="H99" s="9">
        <f t="shared" si="16"/>
        <v>171915.82000000062</v>
      </c>
      <c r="I99" s="9">
        <f t="shared" si="17"/>
        <v>0</v>
      </c>
      <c r="J99" s="9">
        <f t="shared" si="18"/>
        <v>39405.810000000136</v>
      </c>
      <c r="K99" s="9">
        <f t="shared" si="19"/>
        <v>44723.840000000157</v>
      </c>
      <c r="L99" s="4">
        <v>215323.20000000077</v>
      </c>
      <c r="M99" s="4">
        <v>6196.840000000022</v>
      </c>
      <c r="N99" s="4">
        <v>6215.7000000000216</v>
      </c>
      <c r="O99" s="4">
        <v>6222.8800000000219</v>
      </c>
      <c r="P99" s="4">
        <v>6224.590000000022</v>
      </c>
      <c r="Q99" s="4">
        <v>6236.840000000022</v>
      </c>
      <c r="R99" s="4">
        <v>12768.600000000046</v>
      </c>
      <c r="S99" s="4">
        <v>33097.960000000116</v>
      </c>
      <c r="AA99" s="4">
        <v>15370.830000000054</v>
      </c>
      <c r="AB99" s="4">
        <v>2369.0700000000088</v>
      </c>
      <c r="AC99" s="4">
        <v>1184.5300000000043</v>
      </c>
      <c r="AG99" s="4">
        <v>39405.810000000136</v>
      </c>
      <c r="AL99" s="4">
        <v>109815.95000000039</v>
      </c>
      <c r="AN99" s="4">
        <v>3961.600000000014</v>
      </c>
      <c r="AP99" s="4">
        <v>171915.82000000062</v>
      </c>
      <c r="AQ99" s="4">
        <v>6727.0200000000241</v>
      </c>
      <c r="AT99" s="4">
        <v>44723.840000000157</v>
      </c>
      <c r="AU99" s="4">
        <v>687761.08000000252</v>
      </c>
    </row>
    <row r="100" spans="1:47" x14ac:dyDescent="0.25">
      <c r="A100" s="1" t="str">
        <f t="shared" si="10"/>
        <v>991</v>
      </c>
      <c r="B100" s="2" t="s">
        <v>90</v>
      </c>
      <c r="C100" s="9">
        <f t="shared" si="11"/>
        <v>0</v>
      </c>
      <c r="D100" s="9">
        <f t="shared" si="12"/>
        <v>478231.87000000133</v>
      </c>
      <c r="E100" s="9">
        <f t="shared" si="13"/>
        <v>1204344.1200000043</v>
      </c>
      <c r="F100" s="9">
        <f t="shared" si="14"/>
        <v>1333630.6700000046</v>
      </c>
      <c r="G100" s="9">
        <f t="shared" si="15"/>
        <v>549327.89000000199</v>
      </c>
      <c r="H100" s="9">
        <f t="shared" si="16"/>
        <v>377533.93000000133</v>
      </c>
      <c r="I100" s="9">
        <f t="shared" si="17"/>
        <v>9347.2700000000332</v>
      </c>
      <c r="J100" s="9">
        <f t="shared" si="18"/>
        <v>37009.180000000131</v>
      </c>
      <c r="K100" s="9">
        <f t="shared" si="19"/>
        <v>1913.8900000000069</v>
      </c>
      <c r="L100" s="4">
        <v>433046.1100000015</v>
      </c>
      <c r="M100" s="4">
        <v>137707.62000000049</v>
      </c>
      <c r="N100" s="4">
        <v>138126.67000000051</v>
      </c>
      <c r="O100" s="4">
        <v>137825.27000000048</v>
      </c>
      <c r="P100" s="4">
        <v>137863.09000000049</v>
      </c>
      <c r="Q100" s="4">
        <v>134207.51000000047</v>
      </c>
      <c r="R100" s="4">
        <v>429634.39000000153</v>
      </c>
      <c r="S100" s="4">
        <v>171793.9600000006</v>
      </c>
      <c r="AA100" s="4">
        <v>371623.87000000133</v>
      </c>
      <c r="AB100" s="4">
        <v>71072</v>
      </c>
      <c r="AC100" s="4">
        <v>35536</v>
      </c>
      <c r="AD100" s="4">
        <v>9347.2700000000332</v>
      </c>
      <c r="AE100" s="4">
        <v>2885.5900000000106</v>
      </c>
      <c r="AG100" s="4">
        <v>34123.59000000012</v>
      </c>
      <c r="AL100" s="4">
        <v>181608.37000000064</v>
      </c>
      <c r="AM100" s="4">
        <v>24636.060000000089</v>
      </c>
      <c r="AN100" s="4">
        <v>8609.9700000000303</v>
      </c>
      <c r="AO100" s="4">
        <v>774709.73000000278</v>
      </c>
      <c r="AP100" s="4">
        <v>377533.93000000133</v>
      </c>
      <c r="AT100" s="4">
        <v>1913.8900000000069</v>
      </c>
      <c r="AU100" s="4">
        <v>3613804.8900000136</v>
      </c>
    </row>
    <row r="101" spans="1:47" x14ac:dyDescent="0.25">
      <c r="A101" s="1" t="str">
        <f t="shared" si="10"/>
        <v>992</v>
      </c>
      <c r="B101" s="2" t="s">
        <v>91</v>
      </c>
      <c r="C101" s="9">
        <f t="shared" si="11"/>
        <v>0</v>
      </c>
      <c r="D101" s="9">
        <f t="shared" si="12"/>
        <v>339821.28000000119</v>
      </c>
      <c r="E101" s="9">
        <f t="shared" si="13"/>
        <v>194312.20000000068</v>
      </c>
      <c r="F101" s="9">
        <f t="shared" si="14"/>
        <v>1007668.5100000035</v>
      </c>
      <c r="G101" s="9">
        <f t="shared" si="15"/>
        <v>438173.3300000013</v>
      </c>
      <c r="H101" s="9">
        <f t="shared" si="16"/>
        <v>101370.50000000012</v>
      </c>
      <c r="I101" s="9">
        <f t="shared" si="17"/>
        <v>8706.4000000000306</v>
      </c>
      <c r="J101" s="9">
        <f t="shared" si="18"/>
        <v>68311.830000000249</v>
      </c>
      <c r="K101" s="9">
        <f t="shared" si="19"/>
        <v>0</v>
      </c>
      <c r="L101" s="4">
        <v>426042.68000000151</v>
      </c>
      <c r="M101" s="4">
        <v>73444.070000000269</v>
      </c>
      <c r="N101" s="4">
        <v>73667.56000000026</v>
      </c>
      <c r="O101" s="4">
        <v>73752.650000000256</v>
      </c>
      <c r="P101" s="4">
        <v>73772.890000000261</v>
      </c>
      <c r="Q101" s="4">
        <v>73918.080000000264</v>
      </c>
      <c r="R101" s="4">
        <v>184081.76000000065</v>
      </c>
      <c r="S101" s="4">
        <v>367272.3300000013</v>
      </c>
      <c r="T101" s="4">
        <v>30469.500000000109</v>
      </c>
      <c r="AA101" s="4">
        <v>282963.68000000098</v>
      </c>
      <c r="AB101" s="4">
        <v>37905.070000000138</v>
      </c>
      <c r="AC101" s="4">
        <v>18952.530000000068</v>
      </c>
      <c r="AD101" s="4">
        <v>8706.4000000000306</v>
      </c>
      <c r="AE101" s="4">
        <v>68311.830000000249</v>
      </c>
      <c r="AL101" s="4">
        <v>213070.58000000074</v>
      </c>
      <c r="AO101" s="4">
        <v>10230.440000000037</v>
      </c>
      <c r="AP101" s="4">
        <v>70901</v>
      </c>
      <c r="AU101" s="4">
        <v>2087463.0500000075</v>
      </c>
    </row>
    <row r="102" spans="1:47" x14ac:dyDescent="0.25">
      <c r="A102" s="1" t="str">
        <f t="shared" si="10"/>
        <v>997</v>
      </c>
      <c r="B102" s="2" t="s">
        <v>148</v>
      </c>
      <c r="C102" s="9">
        <f t="shared" si="11"/>
        <v>0</v>
      </c>
      <c r="D102" s="9">
        <f t="shared" si="12"/>
        <v>39055.930000000139</v>
      </c>
      <c r="E102" s="9">
        <f t="shared" si="13"/>
        <v>92902.640000000334</v>
      </c>
      <c r="F102" s="9">
        <f t="shared" si="14"/>
        <v>204247.96000000072</v>
      </c>
      <c r="G102" s="9">
        <f t="shared" si="15"/>
        <v>183002.27000000066</v>
      </c>
      <c r="H102" s="9">
        <f t="shared" si="16"/>
        <v>83886.63000000031</v>
      </c>
      <c r="I102" s="9">
        <f t="shared" si="17"/>
        <v>1488.6300000000053</v>
      </c>
      <c r="J102" s="9">
        <f t="shared" si="18"/>
        <v>46098.150000000169</v>
      </c>
      <c r="K102" s="9">
        <f t="shared" si="19"/>
        <v>8708.3400000000311</v>
      </c>
      <c r="L102" s="4">
        <v>123165.93000000043</v>
      </c>
      <c r="M102" s="4">
        <v>10098.560000000036</v>
      </c>
      <c r="N102" s="4">
        <v>10129.290000000037</v>
      </c>
      <c r="O102" s="4">
        <v>10140.990000000036</v>
      </c>
      <c r="P102" s="4">
        <v>10143.770000000037</v>
      </c>
      <c r="Q102" s="4">
        <v>10163.740000000036</v>
      </c>
      <c r="R102" s="4">
        <v>26870.680000000095</v>
      </c>
      <c r="S102" s="4">
        <v>101075.17000000036</v>
      </c>
      <c r="T102" s="4">
        <v>1959.530000000007</v>
      </c>
      <c r="AA102" s="4">
        <v>31238.010000000111</v>
      </c>
      <c r="AB102" s="4">
        <v>5211.950000000018</v>
      </c>
      <c r="AC102" s="4">
        <v>2605.9700000000089</v>
      </c>
      <c r="AD102" s="4">
        <v>1488.6300000000053</v>
      </c>
      <c r="AE102" s="4">
        <v>30571.61000000011</v>
      </c>
      <c r="AG102" s="4">
        <v>15526.540000000055</v>
      </c>
      <c r="AL102" s="4">
        <v>30405.680000000109</v>
      </c>
      <c r="AO102" s="4">
        <v>66031.960000000239</v>
      </c>
      <c r="AP102" s="4">
        <v>81927.100000000297</v>
      </c>
      <c r="AT102" s="4">
        <v>8708.3400000000311</v>
      </c>
      <c r="AU102" s="4">
        <v>577463.45000000205</v>
      </c>
    </row>
    <row r="103" spans="1:47" x14ac:dyDescent="0.25">
      <c r="A103" s="1" t="str">
        <f t="shared" si="10"/>
        <v>998</v>
      </c>
      <c r="B103" s="2" t="s">
        <v>92</v>
      </c>
      <c r="C103" s="9">
        <f t="shared" si="11"/>
        <v>81422.840000000288</v>
      </c>
      <c r="D103" s="9">
        <f t="shared" si="12"/>
        <v>198472.1600000007</v>
      </c>
      <c r="E103" s="9">
        <f t="shared" si="13"/>
        <v>95511.170000000333</v>
      </c>
      <c r="F103" s="9">
        <f t="shared" si="14"/>
        <v>1595996.5800000057</v>
      </c>
      <c r="G103" s="9">
        <f t="shared" si="15"/>
        <v>1466030.6700000006</v>
      </c>
      <c r="H103" s="9">
        <f t="shared" si="16"/>
        <v>1282561</v>
      </c>
      <c r="I103" s="9">
        <f t="shared" si="17"/>
        <v>0</v>
      </c>
      <c r="J103" s="9">
        <f t="shared" si="18"/>
        <v>66000</v>
      </c>
      <c r="K103" s="9">
        <f t="shared" si="19"/>
        <v>0</v>
      </c>
      <c r="L103" s="4">
        <v>491165.45000000176</v>
      </c>
      <c r="M103" s="4">
        <v>56689.640000000203</v>
      </c>
      <c r="N103" s="4">
        <v>61005.950000000215</v>
      </c>
      <c r="O103" s="4">
        <v>62920.230000000229</v>
      </c>
      <c r="P103" s="4">
        <v>62937.500000000226</v>
      </c>
      <c r="Q103" s="4">
        <v>63061.360000000226</v>
      </c>
      <c r="R103" s="4">
        <v>67375.670000000231</v>
      </c>
      <c r="S103" s="4">
        <v>183469.67000000065</v>
      </c>
      <c r="AA103" s="4">
        <v>154940.56000000055</v>
      </c>
      <c r="AB103" s="4">
        <v>29021.070000000102</v>
      </c>
      <c r="AC103" s="4">
        <v>14510.530000000052</v>
      </c>
      <c r="AG103" s="4">
        <v>66000</v>
      </c>
      <c r="AH103" s="4">
        <v>35309.010000000126</v>
      </c>
      <c r="AK103" s="4">
        <v>81422.840000000288</v>
      </c>
      <c r="AL103" s="4">
        <v>43828.080000000155</v>
      </c>
      <c r="AM103" s="4">
        <v>754388.37000000267</v>
      </c>
      <c r="AO103" s="4">
        <v>28135.500000000098</v>
      </c>
      <c r="AP103" s="4">
        <v>1282561</v>
      </c>
      <c r="AU103" s="4">
        <v>3538742.4300000127</v>
      </c>
    </row>
    <row r="104" spans="1:47" x14ac:dyDescent="0.25">
      <c r="A104" s="1" t="str">
        <f t="shared" si="10"/>
        <v>Tot</v>
      </c>
      <c r="B104" s="3" t="s">
        <v>141</v>
      </c>
      <c r="C104" s="9">
        <f t="shared" si="11"/>
        <v>28548145.310000103</v>
      </c>
      <c r="D104" s="9">
        <f t="shared" si="12"/>
        <v>44992111.860000178</v>
      </c>
      <c r="E104" s="9">
        <f t="shared" si="13"/>
        <v>87536220.270000279</v>
      </c>
      <c r="F104" s="9">
        <f t="shared" si="14"/>
        <v>172597488.07000062</v>
      </c>
      <c r="G104" s="9">
        <f t="shared" si="15"/>
        <v>117526767.48000044</v>
      </c>
      <c r="H104" s="9">
        <f t="shared" si="16"/>
        <v>66130724.510000236</v>
      </c>
      <c r="I104" s="9">
        <f t="shared" si="17"/>
        <v>297174.63000000105</v>
      </c>
      <c r="J104" s="9">
        <f t="shared" si="18"/>
        <v>12320762.830000043</v>
      </c>
      <c r="K104" s="9">
        <f t="shared" si="19"/>
        <v>14118844.560000051</v>
      </c>
      <c r="L104" s="4">
        <v>65317421.690000229</v>
      </c>
      <c r="M104" s="4">
        <v>9298027.890000036</v>
      </c>
      <c r="N104" s="4">
        <v>9294085.4300000314</v>
      </c>
      <c r="O104" s="4">
        <v>9297443.5900000352</v>
      </c>
      <c r="P104" s="4">
        <v>9295384.1000000387</v>
      </c>
      <c r="Q104" s="4">
        <v>9288961.5000000335</v>
      </c>
      <c r="R104" s="4">
        <v>59472489.240000196</v>
      </c>
      <c r="S104" s="4">
        <v>52287751.040000208</v>
      </c>
      <c r="T104" s="4">
        <v>891708.07000000321</v>
      </c>
      <c r="U104" s="4">
        <v>16592227.99000006</v>
      </c>
      <c r="V104" s="4">
        <v>7827025.9200000288</v>
      </c>
      <c r="W104" s="4">
        <v>3914910.2200000142</v>
      </c>
      <c r="X104" s="4">
        <v>22001876.190000087</v>
      </c>
      <c r="Y104" s="4">
        <v>7501099.2200000267</v>
      </c>
      <c r="Z104" s="4">
        <v>3762032.1400000141</v>
      </c>
      <c r="AA104" s="4">
        <v>9934206.3800000418</v>
      </c>
      <c r="AB104" s="4">
        <v>1567766.9100000062</v>
      </c>
      <c r="AC104" s="4">
        <v>782486.8300000031</v>
      </c>
      <c r="AD104" s="4">
        <v>297174.63000000105</v>
      </c>
      <c r="AE104" s="4">
        <v>4680268.3600000171</v>
      </c>
      <c r="AF104" s="4">
        <v>102059.22000000036</v>
      </c>
      <c r="AG104" s="4">
        <v>7640494.4700000249</v>
      </c>
      <c r="AH104" s="4">
        <v>184703.25000000067</v>
      </c>
      <c r="AI104" s="4">
        <v>-493183.97000000178</v>
      </c>
      <c r="AJ104" s="4">
        <v>-557355.81000000215</v>
      </c>
      <c r="AK104" s="4">
        <v>707165.15000000247</v>
      </c>
      <c r="AL104" s="4">
        <v>45863317.070000172</v>
      </c>
      <c r="AM104" s="4">
        <v>13572221.050000045</v>
      </c>
      <c r="AN104" s="4">
        <v>1370625.7500000054</v>
      </c>
      <c r="AO104" s="4">
        <v>28063731.030000087</v>
      </c>
      <c r="AP104" s="4">
        <v>65239016.440000236</v>
      </c>
      <c r="AQ104" s="4">
        <v>1569673.3300000057</v>
      </c>
      <c r="AR104" s="4">
        <v>10159954.820000038</v>
      </c>
      <c r="AS104" s="4">
        <v>3307297.5800000117</v>
      </c>
      <c r="AT104" s="4">
        <v>651592.16000000224</v>
      </c>
      <c r="AU104" s="4">
        <v>480685658.88000196</v>
      </c>
    </row>
    <row r="105" spans="1:47" x14ac:dyDescent="0.25">
      <c r="C105" s="5">
        <f>SUM(C104:D104)+I104</f>
        <v>73837431.80000028</v>
      </c>
      <c r="G105" s="5"/>
      <c r="K10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K50"/>
  <sheetViews>
    <sheetView tabSelected="1" workbookViewId="0">
      <selection activeCell="Q14" sqref="Q14"/>
    </sheetView>
  </sheetViews>
  <sheetFormatPr defaultColWidth="11.42578125" defaultRowHeight="15" x14ac:dyDescent="0.25"/>
  <cols>
    <col min="1" max="1" width="48.140625" style="1" customWidth="1"/>
    <col min="2" max="2" width="34.140625" style="4" hidden="1" customWidth="1"/>
    <col min="3" max="3" width="29.5703125" style="4" hidden="1" customWidth="1"/>
    <col min="4" max="4" width="39" style="4" hidden="1" customWidth="1"/>
    <col min="5" max="5" width="56.42578125" style="4" hidden="1" customWidth="1"/>
    <col min="6" max="6" width="30.140625" style="4" hidden="1" customWidth="1"/>
    <col min="7" max="7" width="32.5703125" style="4" hidden="1" customWidth="1"/>
    <col min="8" max="8" width="38.140625" style="4" hidden="1" customWidth="1"/>
    <col min="9" max="9" width="28.5703125" style="4" hidden="1" customWidth="1"/>
    <col min="10" max="10" width="39.42578125" style="4" hidden="1" customWidth="1"/>
    <col min="11" max="11" width="38.5703125" style="4" hidden="1" customWidth="1"/>
    <col min="12" max="12" width="26.85546875" style="4" hidden="1" customWidth="1"/>
    <col min="13" max="13" width="23.85546875" style="4" hidden="1" customWidth="1"/>
    <col min="14" max="14" width="32.5703125" style="4" hidden="1" customWidth="1"/>
    <col min="15" max="15" width="14" style="4" customWidth="1"/>
    <col min="16" max="16" width="30.42578125" style="4" customWidth="1"/>
    <col min="17" max="17" width="61" style="4" bestFit="1" customWidth="1"/>
    <col min="18" max="18" width="69.5703125" style="4" bestFit="1" customWidth="1"/>
    <col min="19" max="19" width="74.5703125" style="4" bestFit="1" customWidth="1"/>
    <col min="20" max="20" width="24.42578125" style="4" bestFit="1" customWidth="1"/>
    <col min="21" max="21" width="28.85546875" style="4" bestFit="1" customWidth="1"/>
    <col min="22" max="22" width="75" style="4" bestFit="1" customWidth="1"/>
    <col min="23" max="23" width="19.140625" style="4" bestFit="1" customWidth="1"/>
    <col min="24" max="24" width="58" style="4" bestFit="1" customWidth="1"/>
    <col min="25" max="25" width="48.42578125" style="4" bestFit="1" customWidth="1"/>
    <col min="26" max="26" width="52.5703125" style="4" bestFit="1" customWidth="1"/>
    <col min="27" max="27" width="40.5703125" style="4" bestFit="1" customWidth="1"/>
    <col min="28" max="28" width="35.5703125" style="4" bestFit="1" customWidth="1"/>
    <col min="29" max="29" width="41.5703125" style="4" bestFit="1" customWidth="1"/>
    <col min="30" max="30" width="60.42578125" style="4" bestFit="1" customWidth="1"/>
    <col min="31" max="31" width="39.42578125" style="4" bestFit="1" customWidth="1"/>
    <col min="32" max="32" width="41.140625" style="4" bestFit="1" customWidth="1"/>
    <col min="33" max="33" width="41" style="4" bestFit="1" customWidth="1"/>
    <col min="34" max="34" width="42.85546875" style="4" bestFit="1" customWidth="1"/>
    <col min="35" max="35" width="47.42578125" style="4" bestFit="1" customWidth="1"/>
    <col min="36" max="36" width="78.42578125" style="4" bestFit="1" customWidth="1"/>
    <col min="37" max="37" width="14" style="4" bestFit="1" customWidth="1"/>
    <col min="38" max="16384" width="11.42578125" style="1"/>
  </cols>
  <sheetData>
    <row r="1" spans="1:37" s="7" customFormat="1" ht="18.75" x14ac:dyDescent="0.3">
      <c r="A1" s="7" t="s">
        <v>152</v>
      </c>
      <c r="B1" s="6" t="s" vm="4">
        <v>156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7" customFormat="1" ht="18.75" x14ac:dyDescent="0.3">
      <c r="A2" s="7" t="s">
        <v>155</v>
      </c>
      <c r="B2" s="8" t="s" vm="1">
        <v>154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s="7" customFormat="1" ht="18.75" x14ac:dyDescent="0.3">
      <c r="A3" s="7" t="s">
        <v>147</v>
      </c>
      <c r="B3" s="8" t="s" vm="3">
        <v>97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18.75" x14ac:dyDescent="0.3">
      <c r="A4" s="7"/>
    </row>
    <row r="5" spans="1:37" x14ac:dyDescent="0.25">
      <c r="A5" s="1" t="s">
        <v>95</v>
      </c>
      <c r="B5" s="4" t="s">
        <v>142</v>
      </c>
    </row>
    <row r="6" spans="1:37" x14ac:dyDescent="0.25">
      <c r="A6" s="1" t="s">
        <v>140</v>
      </c>
      <c r="B6" s="4" t="s">
        <v>128</v>
      </c>
      <c r="C6" s="4" t="s">
        <v>129</v>
      </c>
      <c r="D6" s="4" t="s">
        <v>130</v>
      </c>
      <c r="E6" s="4" t="s">
        <v>131</v>
      </c>
      <c r="F6" s="4" t="s">
        <v>132</v>
      </c>
      <c r="G6" s="4" t="s">
        <v>133</v>
      </c>
      <c r="H6" s="4" t="s">
        <v>134</v>
      </c>
      <c r="I6" s="4" t="s">
        <v>135</v>
      </c>
      <c r="J6" s="4" t="s">
        <v>136</v>
      </c>
      <c r="K6" s="4" t="s">
        <v>137</v>
      </c>
      <c r="L6" s="4" t="s">
        <v>138</v>
      </c>
      <c r="M6" s="4" t="s">
        <v>93</v>
      </c>
      <c r="N6" s="4" t="s">
        <v>139</v>
      </c>
      <c r="O6" s="4" t="s">
        <v>141</v>
      </c>
    </row>
    <row r="7" spans="1:37" x14ac:dyDescent="0.25">
      <c r="A7" s="2" t="s">
        <v>0</v>
      </c>
      <c r="D7" s="4">
        <v>446208.33000000159</v>
      </c>
      <c r="E7" s="4">
        <v>-10664.220000000038</v>
      </c>
      <c r="I7" s="4">
        <v>270000</v>
      </c>
      <c r="J7" s="4">
        <v>-6452.9100000000226</v>
      </c>
      <c r="O7" s="4">
        <v>699091.20000000251</v>
      </c>
    </row>
    <row r="8" spans="1:37" x14ac:dyDescent="0.25">
      <c r="A8" s="2" t="s">
        <v>1</v>
      </c>
      <c r="D8" s="4">
        <v>148736.11000000051</v>
      </c>
      <c r="E8" s="4">
        <v>-3554.7400000000125</v>
      </c>
      <c r="O8" s="4">
        <v>145181.37000000052</v>
      </c>
    </row>
    <row r="9" spans="1:37" x14ac:dyDescent="0.25">
      <c r="A9" s="2" t="s">
        <v>2</v>
      </c>
      <c r="D9" s="4">
        <v>148736.11000000051</v>
      </c>
      <c r="E9" s="4">
        <v>-3554.7400000000125</v>
      </c>
      <c r="O9" s="4">
        <v>145181.37000000052</v>
      </c>
    </row>
    <row r="10" spans="1:37" x14ac:dyDescent="0.25">
      <c r="A10" s="2" t="s">
        <v>3</v>
      </c>
      <c r="D10" s="4">
        <v>148736.11000000051</v>
      </c>
      <c r="E10" s="4">
        <v>-3554.7400000000125</v>
      </c>
      <c r="I10" s="4">
        <v>90000</v>
      </c>
      <c r="J10" s="4">
        <v>-4301.9400000000151</v>
      </c>
      <c r="O10" s="4">
        <v>230879.43000000081</v>
      </c>
    </row>
    <row r="11" spans="1:37" x14ac:dyDescent="0.25">
      <c r="A11" s="2" t="s">
        <v>4</v>
      </c>
      <c r="D11" s="4">
        <v>148736.11000000051</v>
      </c>
      <c r="E11" s="4">
        <v>-3554.7400000000125</v>
      </c>
      <c r="O11" s="4">
        <v>145181.37000000052</v>
      </c>
    </row>
    <row r="12" spans="1:37" x14ac:dyDescent="0.25">
      <c r="A12" s="2" t="s">
        <v>6</v>
      </c>
      <c r="B12" s="4">
        <v>17204.770000000062</v>
      </c>
      <c r="C12" s="4">
        <v>8894.7300000000305</v>
      </c>
      <c r="D12" s="4">
        <v>297472.22000000102</v>
      </c>
      <c r="E12" s="4">
        <v>-7109.480000000025</v>
      </c>
      <c r="G12" s="4">
        <v>38187.590000000135</v>
      </c>
      <c r="H12" s="4">
        <v>5779.1100000000206</v>
      </c>
      <c r="I12" s="4">
        <v>270000</v>
      </c>
      <c r="J12" s="4">
        <v>-6452.9100000000226</v>
      </c>
      <c r="O12" s="4">
        <v>623976.03000000212</v>
      </c>
    </row>
    <row r="13" spans="1:37" x14ac:dyDescent="0.25">
      <c r="A13" s="2" t="s">
        <v>7</v>
      </c>
      <c r="D13" s="4">
        <v>148736.11000000051</v>
      </c>
      <c r="E13" s="4">
        <v>-3554.7400000000125</v>
      </c>
      <c r="O13" s="4">
        <v>145181.37000000052</v>
      </c>
    </row>
    <row r="14" spans="1:37" x14ac:dyDescent="0.25">
      <c r="A14" s="2" t="s">
        <v>8</v>
      </c>
      <c r="D14" s="4">
        <v>148736.11000000051</v>
      </c>
      <c r="E14" s="4">
        <v>-3554.7400000000125</v>
      </c>
      <c r="G14" s="4">
        <v>9217.6700000000328</v>
      </c>
      <c r="H14" s="4">
        <v>2588.5400000000091</v>
      </c>
      <c r="I14" s="4">
        <v>180000</v>
      </c>
      <c r="J14" s="4">
        <v>-4301.9400000000151</v>
      </c>
      <c r="O14" s="4">
        <v>332685.64000000118</v>
      </c>
    </row>
    <row r="15" spans="1:37" x14ac:dyDescent="0.25">
      <c r="A15" s="2" t="s">
        <v>10</v>
      </c>
      <c r="D15" s="4">
        <v>148736.11000000051</v>
      </c>
      <c r="E15" s="4">
        <v>-3554.7400000000125</v>
      </c>
      <c r="O15" s="4">
        <v>145181.37000000052</v>
      </c>
    </row>
    <row r="16" spans="1:37" x14ac:dyDescent="0.25">
      <c r="A16" s="2" t="s">
        <v>11</v>
      </c>
      <c r="D16" s="4">
        <v>446208.33000000159</v>
      </c>
      <c r="E16" s="4">
        <v>-10664.220000000038</v>
      </c>
      <c r="I16" s="4">
        <v>360000</v>
      </c>
      <c r="J16" s="4">
        <v>-8603.8800000000301</v>
      </c>
      <c r="M16" s="4">
        <v>282596.62000000098</v>
      </c>
      <c r="O16" s="4">
        <v>1069536.8500000038</v>
      </c>
    </row>
    <row r="17" spans="1:15" x14ac:dyDescent="0.25">
      <c r="A17" s="2" t="s">
        <v>12</v>
      </c>
    </row>
    <row r="18" spans="1:15" x14ac:dyDescent="0.25">
      <c r="A18" s="2" t="s">
        <v>14</v>
      </c>
      <c r="D18" s="4">
        <v>148736.11000000051</v>
      </c>
      <c r="E18" s="4">
        <v>-3554.7400000000125</v>
      </c>
      <c r="O18" s="4">
        <v>145181.37000000052</v>
      </c>
    </row>
    <row r="19" spans="1:15" x14ac:dyDescent="0.25">
      <c r="A19" s="2" t="s">
        <v>16</v>
      </c>
      <c r="D19" s="4">
        <v>148736.11000000051</v>
      </c>
      <c r="E19" s="4">
        <v>-3554.7400000000125</v>
      </c>
      <c r="O19" s="4">
        <v>145181.37000000052</v>
      </c>
    </row>
    <row r="20" spans="1:15" x14ac:dyDescent="0.25">
      <c r="A20" s="2" t="s">
        <v>149</v>
      </c>
      <c r="B20" s="4">
        <v>5404.5900000000192</v>
      </c>
      <c r="D20" s="4">
        <v>446208.33000000159</v>
      </c>
      <c r="E20" s="4">
        <v>-10664.220000000038</v>
      </c>
      <c r="G20" s="4">
        <v>25044.290000000088</v>
      </c>
      <c r="I20" s="4">
        <v>270000</v>
      </c>
      <c r="J20" s="4">
        <v>-4301.9400000000151</v>
      </c>
      <c r="K20" s="4">
        <v>34843.200000000121</v>
      </c>
      <c r="O20" s="4">
        <v>766534.25000000268</v>
      </c>
    </row>
    <row r="21" spans="1:15" x14ac:dyDescent="0.25">
      <c r="A21" s="2" t="s">
        <v>19</v>
      </c>
      <c r="D21" s="4">
        <v>297472.22000000102</v>
      </c>
      <c r="E21" s="4">
        <v>-7109.480000000025</v>
      </c>
      <c r="I21" s="4">
        <v>270000</v>
      </c>
      <c r="J21" s="4">
        <v>-6452.9100000000226</v>
      </c>
      <c r="O21" s="4">
        <v>553909.83000000194</v>
      </c>
    </row>
    <row r="22" spans="1:15" x14ac:dyDescent="0.25">
      <c r="A22" s="2" t="s">
        <v>21</v>
      </c>
      <c r="D22" s="4">
        <v>148736.11000000051</v>
      </c>
      <c r="E22" s="4">
        <v>-3554.7400000000125</v>
      </c>
      <c r="O22" s="4">
        <v>145181.37000000052</v>
      </c>
    </row>
    <row r="23" spans="1:15" x14ac:dyDescent="0.25">
      <c r="A23" s="2" t="s">
        <v>22</v>
      </c>
      <c r="B23" s="4">
        <v>36964.340000000127</v>
      </c>
      <c r="D23" s="4">
        <v>297472.22000000102</v>
      </c>
      <c r="E23" s="4">
        <v>-7109.480000000025</v>
      </c>
      <c r="F23" s="4">
        <v>37152.28000000013</v>
      </c>
      <c r="G23" s="4">
        <v>96757.420000000347</v>
      </c>
      <c r="I23" s="4">
        <v>360000</v>
      </c>
      <c r="J23" s="4">
        <v>-8603.8800000000301</v>
      </c>
      <c r="K23" s="4">
        <v>69562.010000000242</v>
      </c>
      <c r="M23" s="4">
        <v>282598.62000000098</v>
      </c>
      <c r="O23" s="4">
        <v>1164793.5300000042</v>
      </c>
    </row>
    <row r="24" spans="1:15" x14ac:dyDescent="0.25">
      <c r="A24" s="2" t="s">
        <v>24</v>
      </c>
      <c r="D24" s="4">
        <v>148736.11000000051</v>
      </c>
      <c r="E24" s="4">
        <v>-3554.7400000000125</v>
      </c>
      <c r="O24" s="4">
        <v>145181.37000000052</v>
      </c>
    </row>
    <row r="25" spans="1:15" x14ac:dyDescent="0.25">
      <c r="A25" s="2" t="s">
        <v>25</v>
      </c>
      <c r="D25" s="4">
        <v>148736.11000000051</v>
      </c>
      <c r="E25" s="4">
        <v>-3554.7400000000125</v>
      </c>
      <c r="O25" s="4">
        <v>145181.37000000052</v>
      </c>
    </row>
    <row r="26" spans="1:15" x14ac:dyDescent="0.25">
      <c r="A26" s="2" t="s">
        <v>26</v>
      </c>
      <c r="D26" s="4">
        <v>148736.11000000051</v>
      </c>
      <c r="E26" s="4">
        <v>-3554.7400000000125</v>
      </c>
      <c r="O26" s="4">
        <v>145181.37000000052</v>
      </c>
    </row>
    <row r="27" spans="1:15" x14ac:dyDescent="0.25">
      <c r="A27" s="2" t="s">
        <v>28</v>
      </c>
      <c r="D27" s="4">
        <v>446208.33000000159</v>
      </c>
      <c r="E27" s="4">
        <v>-10664.220000000038</v>
      </c>
      <c r="G27" s="4">
        <v>65422.20000000023</v>
      </c>
      <c r="H27" s="4">
        <v>34679.300000000127</v>
      </c>
      <c r="I27" s="4">
        <v>450000</v>
      </c>
      <c r="J27" s="4">
        <v>-10754.850000000039</v>
      </c>
      <c r="M27" s="4">
        <v>282598.62000000098</v>
      </c>
      <c r="O27" s="4">
        <v>1257489.3800000045</v>
      </c>
    </row>
    <row r="28" spans="1:15" x14ac:dyDescent="0.25">
      <c r="A28" s="2" t="s">
        <v>29</v>
      </c>
    </row>
    <row r="29" spans="1:15" x14ac:dyDescent="0.25">
      <c r="A29" s="2" t="s">
        <v>30</v>
      </c>
      <c r="D29" s="4">
        <v>297472.22000000102</v>
      </c>
      <c r="E29" s="4">
        <v>-7109.480000000025</v>
      </c>
      <c r="G29" s="4">
        <v>44520.860000000161</v>
      </c>
      <c r="H29" s="4">
        <v>11840.890000000041</v>
      </c>
      <c r="I29" s="4">
        <v>180000</v>
      </c>
      <c r="J29" s="4">
        <v>-6452.9100000000226</v>
      </c>
      <c r="O29" s="4">
        <v>520271.58000000188</v>
      </c>
    </row>
    <row r="30" spans="1:15" x14ac:dyDescent="0.25">
      <c r="A30" s="2" t="s">
        <v>31</v>
      </c>
      <c r="B30" s="4">
        <v>10004.830000000036</v>
      </c>
      <c r="C30" s="4">
        <v>428.60000000000156</v>
      </c>
      <c r="D30" s="4">
        <v>297472.22000000102</v>
      </c>
      <c r="E30" s="4">
        <v>-7109.480000000025</v>
      </c>
      <c r="G30" s="4">
        <v>71703.740000000267</v>
      </c>
      <c r="H30" s="4">
        <v>36576.270000000128</v>
      </c>
      <c r="M30" s="4">
        <v>282598.62000000098</v>
      </c>
      <c r="O30" s="4">
        <v>691674.80000000249</v>
      </c>
    </row>
    <row r="31" spans="1:15" x14ac:dyDescent="0.25">
      <c r="A31" s="2" t="s">
        <v>32</v>
      </c>
      <c r="D31" s="4">
        <v>148736.11000000051</v>
      </c>
      <c r="E31" s="4">
        <v>-3554.7400000000125</v>
      </c>
      <c r="O31" s="4">
        <v>145181.37000000052</v>
      </c>
    </row>
    <row r="32" spans="1:15" x14ac:dyDescent="0.25">
      <c r="A32" s="2" t="s">
        <v>35</v>
      </c>
      <c r="B32" s="4">
        <v>40109.020000000142</v>
      </c>
      <c r="C32" s="4">
        <v>14845.340000000053</v>
      </c>
      <c r="D32" s="4">
        <v>446208.33000000159</v>
      </c>
      <c r="E32" s="4">
        <v>-10664.220000000038</v>
      </c>
      <c r="F32" s="4">
        <v>12677.390000000045</v>
      </c>
      <c r="G32" s="4">
        <v>87023.160000000309</v>
      </c>
      <c r="H32" s="4">
        <v>94168.260000000329</v>
      </c>
      <c r="I32" s="4">
        <v>270000</v>
      </c>
      <c r="J32" s="4">
        <v>-10754.850000000039</v>
      </c>
      <c r="K32" s="4">
        <v>1611.1500000000058</v>
      </c>
      <c r="L32" s="4">
        <v>9805.3800000000338</v>
      </c>
      <c r="M32" s="4">
        <v>282598.62000000098</v>
      </c>
      <c r="N32" s="4">
        <v>2538.1900000000091</v>
      </c>
      <c r="O32" s="4">
        <v>1240165.7700000044</v>
      </c>
    </row>
    <row r="33" spans="1:15" x14ac:dyDescent="0.25">
      <c r="A33" s="2" t="s">
        <v>36</v>
      </c>
      <c r="D33" s="4">
        <v>297472.22000000102</v>
      </c>
      <c r="E33" s="4">
        <v>-7109.480000000025</v>
      </c>
      <c r="O33" s="4">
        <v>290362.74000000104</v>
      </c>
    </row>
    <row r="34" spans="1:15" x14ac:dyDescent="0.25">
      <c r="A34" s="2" t="s">
        <v>38</v>
      </c>
      <c r="D34" s="4">
        <v>148736.11000000051</v>
      </c>
      <c r="E34" s="4">
        <v>-3554.7400000000125</v>
      </c>
      <c r="O34" s="4">
        <v>145181.37000000052</v>
      </c>
    </row>
    <row r="35" spans="1:15" x14ac:dyDescent="0.25">
      <c r="A35" s="2" t="s">
        <v>39</v>
      </c>
    </row>
    <row r="36" spans="1:15" x14ac:dyDescent="0.25">
      <c r="A36" s="2" t="s">
        <v>40</v>
      </c>
      <c r="D36" s="4">
        <v>297472.22000000102</v>
      </c>
      <c r="E36" s="4">
        <v>-7109.480000000025</v>
      </c>
      <c r="I36" s="4">
        <v>270000</v>
      </c>
      <c r="J36" s="4">
        <v>-4301.9400000000151</v>
      </c>
      <c r="M36" s="4">
        <v>282598.62000000098</v>
      </c>
      <c r="O36" s="4">
        <v>838659.42000000307</v>
      </c>
    </row>
    <row r="37" spans="1:15" x14ac:dyDescent="0.25">
      <c r="A37" s="2" t="s">
        <v>43</v>
      </c>
      <c r="D37" s="4">
        <v>148736.11000000051</v>
      </c>
      <c r="O37" s="4">
        <v>148736.11000000051</v>
      </c>
    </row>
    <row r="38" spans="1:15" x14ac:dyDescent="0.25">
      <c r="A38" s="2" t="s">
        <v>47</v>
      </c>
      <c r="B38" s="4">
        <v>145673.06000000052</v>
      </c>
      <c r="C38" s="4">
        <v>115556.03000000041</v>
      </c>
      <c r="D38" s="4">
        <v>148736.11000000051</v>
      </c>
      <c r="E38" s="4">
        <v>-3554.7400000000125</v>
      </c>
      <c r="O38" s="4">
        <v>406410.46000000142</v>
      </c>
    </row>
    <row r="39" spans="1:15" x14ac:dyDescent="0.25">
      <c r="A39" s="2" t="s">
        <v>48</v>
      </c>
      <c r="D39" s="4">
        <v>297472.22000000102</v>
      </c>
      <c r="E39" s="4">
        <v>-7109.480000000025</v>
      </c>
      <c r="I39" s="4">
        <v>360000</v>
      </c>
      <c r="J39" s="4">
        <v>-10754.850000000039</v>
      </c>
      <c r="M39" s="4">
        <v>282598.62000000098</v>
      </c>
      <c r="O39" s="4">
        <v>922206.51000000327</v>
      </c>
    </row>
    <row r="40" spans="1:15" x14ac:dyDescent="0.25">
      <c r="A40" s="2" t="s">
        <v>50</v>
      </c>
      <c r="D40" s="4">
        <v>148736.11000000051</v>
      </c>
      <c r="E40" s="4">
        <v>-3554.7400000000125</v>
      </c>
      <c r="O40" s="4">
        <v>145181.37000000052</v>
      </c>
    </row>
    <row r="41" spans="1:15" x14ac:dyDescent="0.25">
      <c r="A41" s="2" t="s">
        <v>51</v>
      </c>
      <c r="D41" s="4">
        <v>148736.11000000051</v>
      </c>
      <c r="E41" s="4">
        <v>-3554.7400000000125</v>
      </c>
      <c r="O41" s="4">
        <v>145181.37000000052</v>
      </c>
    </row>
    <row r="42" spans="1:15" x14ac:dyDescent="0.25">
      <c r="A42" s="2" t="s">
        <v>53</v>
      </c>
      <c r="D42" s="4">
        <v>148736.11000000051</v>
      </c>
      <c r="E42" s="4">
        <v>-3554.7400000000125</v>
      </c>
      <c r="O42" s="4">
        <v>145181.37000000052</v>
      </c>
    </row>
    <row r="43" spans="1:15" x14ac:dyDescent="0.25">
      <c r="A43" s="2" t="s">
        <v>54</v>
      </c>
      <c r="B43" s="4">
        <v>6354.010000000023</v>
      </c>
      <c r="C43" s="4">
        <v>4577.1000000000167</v>
      </c>
      <c r="D43" s="4">
        <v>148736.11000000051</v>
      </c>
      <c r="E43" s="4">
        <v>-3554.7400000000125</v>
      </c>
      <c r="O43" s="4">
        <v>156112.48000000053</v>
      </c>
    </row>
    <row r="44" spans="1:15" x14ac:dyDescent="0.25">
      <c r="A44" s="2" t="s">
        <v>55</v>
      </c>
      <c r="D44" s="4">
        <v>148736.11000000051</v>
      </c>
      <c r="E44" s="4">
        <v>-3554.7400000000125</v>
      </c>
      <c r="O44" s="4">
        <v>145181.37000000052</v>
      </c>
    </row>
    <row r="45" spans="1:15" x14ac:dyDescent="0.25">
      <c r="A45" s="2" t="s">
        <v>56</v>
      </c>
      <c r="D45" s="4">
        <v>148736.11000000051</v>
      </c>
      <c r="E45" s="4">
        <v>-3554.7400000000125</v>
      </c>
      <c r="O45" s="4">
        <v>145181.37000000052</v>
      </c>
    </row>
    <row r="46" spans="1:15" x14ac:dyDescent="0.25">
      <c r="A46" s="2" t="s">
        <v>57</v>
      </c>
    </row>
    <row r="47" spans="1:15" x14ac:dyDescent="0.25">
      <c r="A47" s="2" t="s">
        <v>151</v>
      </c>
      <c r="D47" s="4">
        <v>148736.11000000051</v>
      </c>
      <c r="E47" s="4">
        <v>-3554.7400000000125</v>
      </c>
      <c r="O47" s="4">
        <v>145181.37000000052</v>
      </c>
    </row>
    <row r="48" spans="1:15" x14ac:dyDescent="0.25">
      <c r="A48" s="2" t="s">
        <v>58</v>
      </c>
      <c r="D48" s="4">
        <v>148736.11000000051</v>
      </c>
      <c r="E48" s="4">
        <v>-3554.7400000000125</v>
      </c>
      <c r="O48" s="4">
        <v>145181.37000000052</v>
      </c>
    </row>
    <row r="49" spans="1:17" x14ac:dyDescent="0.25">
      <c r="A49" s="2" t="s">
        <v>60</v>
      </c>
      <c r="D49" s="4">
        <v>148736.11000000051</v>
      </c>
      <c r="E49" s="4">
        <v>-3554.7400000000125</v>
      </c>
      <c r="O49" s="4">
        <v>145181.37000000052</v>
      </c>
    </row>
    <row r="50" spans="1:17" x14ac:dyDescent="0.25">
      <c r="A50" s="3" t="s">
        <v>141</v>
      </c>
      <c r="B50" s="4">
        <v>261714.62000000093</v>
      </c>
      <c r="C50" s="4">
        <v>144301.80000000054</v>
      </c>
      <c r="D50" s="4">
        <v>8477958.2700000312</v>
      </c>
      <c r="E50" s="4">
        <v>-199065.44000000061</v>
      </c>
      <c r="F50" s="4">
        <v>49829.670000000173</v>
      </c>
      <c r="G50" s="4">
        <v>437876.93000000151</v>
      </c>
      <c r="H50" s="4">
        <v>185632.37000000066</v>
      </c>
      <c r="I50" s="4">
        <v>3600000</v>
      </c>
      <c r="J50" s="4">
        <v>-92491.710000000341</v>
      </c>
      <c r="K50" s="4">
        <v>106016.36000000036</v>
      </c>
      <c r="L50" s="4">
        <v>9805.3800000000338</v>
      </c>
      <c r="M50" s="4">
        <v>1978188.3400000073</v>
      </c>
      <c r="N50" s="4">
        <v>2538.1900000000091</v>
      </c>
      <c r="O50" s="4">
        <v>14962304.780000035</v>
      </c>
      <c r="P50" s="4">
        <f>O50/7</f>
        <v>2137472.1114285765</v>
      </c>
      <c r="Q50" s="15">
        <f>O50+'A1-2016-2'!AU104</f>
        <v>495647963.66000199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TOMMEL-23-7530</_dlc_DocId>
    <_dlc_DocIdUrl xmlns="3eea632d-76ac-411f-9d56-e25a8bed84d9">
      <Url>https://kabinettommelein.vo.proximuscloudsharepoint.be/PR/_layouts/15/DocIdRedir.aspx?ID=TOMMEL-23-7530</Url>
      <Description>TOMMEL-23-7530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AE4DCD-D055-4A32-A94A-9C9265DBB46B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3eea632d-76ac-411f-9d56-e25a8bed84d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F8922E1-B8A7-416F-8B35-2CD0EC3176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09E681-6D03-49DF-BEF7-21060E3F6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a632d-76ac-411f-9d56-e25a8bed8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29B1AD-180B-4E05-85B1-9B57838BE77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A1-2016-2</vt:lpstr>
      <vt:lpstr>A3-2016-2 </vt:lpstr>
    </vt:vector>
  </TitlesOfParts>
  <Company>health.fgov.be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Smeets Karen</dc:creator>
  <cp:lastModifiedBy>Mannaerts, Kato</cp:lastModifiedBy>
  <cp:lastPrinted>2014-04-28T11:07:31Z</cp:lastPrinted>
  <dcterms:created xsi:type="dcterms:W3CDTF">2014-04-16T08:07:30Z</dcterms:created>
  <dcterms:modified xsi:type="dcterms:W3CDTF">2017-07-14T15:23:48Z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0x010100D18CF79526C13C429E655B0F479D2CB0</vt:lpwstr>
  </property>
  <property fmtid="{D5CDD505-2E9C-101B-9397-08002B2CF9AE}" pid="3" name="_dlc_DocIdItemGuid">
    <vt:lpwstr>c427cca2-0db2-437d-a9ee-3bdb6dda3e82</vt:lpwstr>
  </property>
</Properties>
</file>