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501 - 550\"/>
    </mc:Choice>
  </mc:AlternateContent>
  <bookViews>
    <workbookView xWindow="120" yWindow="105" windowWidth="15180" windowHeight="8835" activeTab="8"/>
  </bookViews>
  <sheets>
    <sheet name="Balans" sheetId="9" r:id="rId1"/>
    <sheet name="Totaal" sheetId="7" r:id="rId2"/>
    <sheet name="10" sheetId="6" r:id="rId3"/>
    <sheet name="20" sheetId="5" r:id="rId4"/>
    <sheet name="30" sheetId="4" r:id="rId5"/>
    <sheet name="40" sheetId="2" r:id="rId6"/>
    <sheet name="50" sheetId="1" r:id="rId7"/>
    <sheet name="60" sheetId="10" r:id="rId8"/>
    <sheet name="70" sheetId="11" r:id="rId9"/>
  </sheets>
  <externalReferences>
    <externalReference r:id="rId10"/>
  </externalReferences>
  <definedNames>
    <definedName name="_xlnm._FilterDatabase" localSheetId="2" hidden="1">'10'!$A$2:$T$98</definedName>
    <definedName name="_xlnm._FilterDatabase" localSheetId="3" hidden="1">'20'!$A$2:$AG$106</definedName>
    <definedName name="_xlnm._FilterDatabase" localSheetId="4" hidden="1">'30'!$A$2:$X$106</definedName>
    <definedName name="_xlnm._FilterDatabase" localSheetId="5" hidden="1">'40'!$A$2:$P$106</definedName>
    <definedName name="_xlnm._FilterDatabase" localSheetId="6" hidden="1">'50'!$A$2:$AB$106</definedName>
    <definedName name="_xlnm._FilterDatabase" localSheetId="7" hidden="1">'60'!$A$2:$V$106</definedName>
    <definedName name="_xlnm._FilterDatabase" localSheetId="1" hidden="1">Totaal!$A$2:$P$98</definedName>
    <definedName name="_xlnm.Print_Area" localSheetId="1">Totaal!$A$1:$P$100</definedName>
    <definedName name="Print_Area" localSheetId="2">'10'!$A$2:$N$99</definedName>
    <definedName name="Print_Area" localSheetId="3">'20'!$A$2:$T$99</definedName>
    <definedName name="Print_Area" localSheetId="4">'30'!$A$2:$X$99</definedName>
    <definedName name="Print_Area" localSheetId="5">'40'!$A$2:$P$99</definedName>
    <definedName name="Print_Area" localSheetId="6">'50'!$A$2:$P$99</definedName>
    <definedName name="Print_Area" localSheetId="7">'60'!$A$2:$J$99</definedName>
    <definedName name="Print_Area" localSheetId="8">'70'!$A$2:$N$99</definedName>
    <definedName name="Print_Area" localSheetId="0">Balans!$C$2:$L$32</definedName>
    <definedName name="Print_Area" localSheetId="1">Totaal!$A$2:$O$98</definedName>
    <definedName name="Print_Titles" localSheetId="2">'10'!$2:$6</definedName>
    <definedName name="Print_Titles" localSheetId="3">'20'!$2:$6</definedName>
    <definedName name="Print_Titles" localSheetId="4">'30'!$2:$6</definedName>
    <definedName name="Print_Titles" localSheetId="5">'40'!$2:$6</definedName>
    <definedName name="Print_Titles" localSheetId="6">'50'!$2:$6</definedName>
    <definedName name="Print_Titles" localSheetId="7">'60'!$2:$6</definedName>
    <definedName name="Print_Titles" localSheetId="8">'70'!$2:$6</definedName>
    <definedName name="Print_Titles" localSheetId="1">Totaal!$2:$6</definedName>
  </definedNames>
  <calcPr calcId="171027"/>
</workbook>
</file>

<file path=xl/calcChain.xml><?xml version="1.0" encoding="utf-8"?>
<calcChain xmlns="http://schemas.openxmlformats.org/spreadsheetml/2006/main">
  <c r="I36" i="6" l="1"/>
  <c r="N9" i="6"/>
  <c r="N28" i="6"/>
  <c r="N35" i="6"/>
  <c r="N51" i="6"/>
  <c r="N54" i="6"/>
  <c r="N57" i="6"/>
  <c r="N62" i="6"/>
  <c r="N68" i="6"/>
  <c r="N72" i="6"/>
  <c r="N84" i="6"/>
  <c r="N90" i="6"/>
  <c r="N94" i="6"/>
  <c r="E18" i="9"/>
  <c r="K77" i="11"/>
  <c r="K11" i="7"/>
  <c r="N65" i="6" l="1"/>
  <c r="N97" i="6"/>
  <c r="J1" i="9"/>
  <c r="J2" i="9"/>
  <c r="K2" i="9"/>
  <c r="E4" i="9"/>
  <c r="F4" i="9"/>
  <c r="O52" i="1"/>
  <c r="G51" i="7" s="1"/>
  <c r="G50" i="7" s="1"/>
  <c r="E14" i="9"/>
  <c r="F14" i="9"/>
  <c r="K14" i="9"/>
  <c r="E21" i="9"/>
  <c r="F21" i="9"/>
  <c r="E26" i="9"/>
  <c r="F26" i="9"/>
  <c r="K26" i="9"/>
  <c r="M25" i="5"/>
  <c r="M9" i="5" s="1"/>
  <c r="C1" i="11"/>
  <c r="D1" i="11"/>
  <c r="E1" i="11"/>
  <c r="F1" i="11"/>
  <c r="G1" i="11"/>
  <c r="C3" i="11"/>
  <c r="D3" i="11"/>
  <c r="E3" i="11"/>
  <c r="F3" i="11"/>
  <c r="G3" i="11"/>
  <c r="C6" i="11"/>
  <c r="F6" i="11" s="1"/>
  <c r="L6" i="11" s="1"/>
  <c r="E6" i="11"/>
  <c r="C1" i="10"/>
  <c r="D1" i="10"/>
  <c r="E1" i="10"/>
  <c r="J1" i="10"/>
  <c r="F1" i="10" s="1"/>
  <c r="G1" i="10"/>
  <c r="H1" i="10"/>
  <c r="I1" i="10"/>
  <c r="K1" i="10"/>
  <c r="C3" i="10"/>
  <c r="D3" i="10"/>
  <c r="E3" i="10"/>
  <c r="G3" i="10"/>
  <c r="H3" i="10" s="1"/>
  <c r="I3" i="10" s="1"/>
  <c r="J3" i="10" s="1"/>
  <c r="C6" i="10"/>
  <c r="G9" i="10"/>
  <c r="H9" i="10"/>
  <c r="I10" i="10"/>
  <c r="I11" i="10"/>
  <c r="I12" i="10"/>
  <c r="H12" i="7" s="1"/>
  <c r="I13" i="10"/>
  <c r="H13" i="7" s="1"/>
  <c r="I14" i="10"/>
  <c r="H14" i="7" s="1"/>
  <c r="I15" i="10"/>
  <c r="I16" i="10"/>
  <c r="H16" i="7" s="1"/>
  <c r="I17" i="10"/>
  <c r="H17" i="7" s="1"/>
  <c r="I18" i="10"/>
  <c r="H18" i="7" s="1"/>
  <c r="I19" i="10"/>
  <c r="I20" i="10"/>
  <c r="H20" i="7" s="1"/>
  <c r="I21" i="10"/>
  <c r="H21" i="7" s="1"/>
  <c r="I22" i="10"/>
  <c r="H22" i="7" s="1"/>
  <c r="I23" i="10"/>
  <c r="I24" i="10"/>
  <c r="H24" i="7" s="1"/>
  <c r="I25" i="10"/>
  <c r="H25" i="7" s="1"/>
  <c r="I26" i="10"/>
  <c r="H26" i="7" s="1"/>
  <c r="J9" i="10"/>
  <c r="G28" i="10"/>
  <c r="H28" i="10"/>
  <c r="I29" i="10"/>
  <c r="I30" i="10"/>
  <c r="H30" i="7" s="1"/>
  <c r="I31" i="10"/>
  <c r="I32" i="10"/>
  <c r="H32" i="7" s="1"/>
  <c r="I33" i="10"/>
  <c r="J28" i="10"/>
  <c r="G35" i="10"/>
  <c r="H35" i="10"/>
  <c r="I36" i="10"/>
  <c r="I37" i="10"/>
  <c r="I38" i="10"/>
  <c r="I39" i="10"/>
  <c r="H39" i="7" s="1"/>
  <c r="I40" i="10"/>
  <c r="I41" i="10"/>
  <c r="I42" i="10"/>
  <c r="I43" i="10"/>
  <c r="H43" i="7" s="1"/>
  <c r="I44" i="10"/>
  <c r="H44" i="7" s="1"/>
  <c r="I45" i="10"/>
  <c r="I46" i="10"/>
  <c r="I47" i="10"/>
  <c r="I48" i="10"/>
  <c r="I49" i="10"/>
  <c r="J35" i="10"/>
  <c r="G51" i="10"/>
  <c r="H51" i="10"/>
  <c r="I52" i="10"/>
  <c r="I51" i="10" s="1"/>
  <c r="J51" i="10"/>
  <c r="G54" i="10"/>
  <c r="H54" i="10"/>
  <c r="I55" i="10"/>
  <c r="I54" i="10"/>
  <c r="J54" i="10"/>
  <c r="G57" i="10"/>
  <c r="H57" i="10"/>
  <c r="I58" i="10"/>
  <c r="I59" i="10"/>
  <c r="H58" i="7" s="1"/>
  <c r="I60" i="10"/>
  <c r="H59" i="7" s="1"/>
  <c r="J57" i="10"/>
  <c r="G62" i="10"/>
  <c r="H62" i="10"/>
  <c r="I63" i="10"/>
  <c r="I62" i="10"/>
  <c r="J62" i="10"/>
  <c r="G68" i="10"/>
  <c r="H68" i="10"/>
  <c r="I69" i="10"/>
  <c r="I70" i="10"/>
  <c r="J68" i="10"/>
  <c r="G72" i="10"/>
  <c r="H72" i="10"/>
  <c r="I73" i="10"/>
  <c r="I74" i="10"/>
  <c r="H73" i="7" s="1"/>
  <c r="I75" i="10"/>
  <c r="I76" i="10"/>
  <c r="I77" i="10"/>
  <c r="H76" i="7" s="1"/>
  <c r="I78" i="10"/>
  <c r="H77" i="7" s="1"/>
  <c r="I79" i="10"/>
  <c r="H78" i="7" s="1"/>
  <c r="I80" i="10"/>
  <c r="I81" i="10"/>
  <c r="H80" i="7" s="1"/>
  <c r="I82" i="10"/>
  <c r="H81" i="7" s="1"/>
  <c r="J72" i="10"/>
  <c r="G84" i="10"/>
  <c r="H84" i="10"/>
  <c r="H97" i="10" s="1"/>
  <c r="I85" i="10"/>
  <c r="I86" i="10"/>
  <c r="I87" i="10"/>
  <c r="H86" i="7" s="1"/>
  <c r="I88" i="10"/>
  <c r="H87" i="7" s="1"/>
  <c r="J84" i="10"/>
  <c r="G90" i="10"/>
  <c r="H90" i="10"/>
  <c r="I91" i="10"/>
  <c r="H90" i="7" s="1"/>
  <c r="I92" i="10"/>
  <c r="J90" i="10"/>
  <c r="G94" i="10"/>
  <c r="H94" i="10"/>
  <c r="I95" i="10"/>
  <c r="I94" i="10" s="1"/>
  <c r="J94" i="10"/>
  <c r="C1" i="1"/>
  <c r="D1" i="1" s="1"/>
  <c r="K1" i="1"/>
  <c r="C3" i="1"/>
  <c r="D3" i="1" s="1"/>
  <c r="I3" i="1"/>
  <c r="J3" i="1"/>
  <c r="K3" i="1" s="1"/>
  <c r="L3" i="1" s="1"/>
  <c r="M3" i="1" s="1"/>
  <c r="C6" i="1"/>
  <c r="D6" i="1" s="1"/>
  <c r="J9" i="1"/>
  <c r="K9" i="1"/>
  <c r="L9" i="1"/>
  <c r="M9" i="1"/>
  <c r="J28" i="1"/>
  <c r="K28" i="1"/>
  <c r="L28" i="1"/>
  <c r="M28" i="1"/>
  <c r="J35" i="1"/>
  <c r="K35" i="1"/>
  <c r="L35" i="1"/>
  <c r="M35" i="1"/>
  <c r="J51" i="1"/>
  <c r="K51" i="1"/>
  <c r="L51" i="1"/>
  <c r="M51" i="1"/>
  <c r="J54" i="1"/>
  <c r="K54" i="1"/>
  <c r="L54" i="1"/>
  <c r="M54" i="1"/>
  <c r="J57" i="1"/>
  <c r="K57" i="1"/>
  <c r="L57" i="1"/>
  <c r="M57" i="1"/>
  <c r="J62" i="1"/>
  <c r="K62" i="1"/>
  <c r="L62" i="1"/>
  <c r="M62" i="1"/>
  <c r="J65" i="1"/>
  <c r="K65" i="1"/>
  <c r="L65" i="1"/>
  <c r="M65" i="1"/>
  <c r="J68" i="1"/>
  <c r="K68" i="1"/>
  <c r="L68" i="1"/>
  <c r="M68" i="1"/>
  <c r="J72" i="1"/>
  <c r="K72" i="1"/>
  <c r="L72" i="1"/>
  <c r="M72" i="1"/>
  <c r="J84" i="1"/>
  <c r="K84" i="1"/>
  <c r="L84" i="1"/>
  <c r="M84" i="1"/>
  <c r="J90" i="1"/>
  <c r="K90" i="1"/>
  <c r="L90" i="1"/>
  <c r="M90" i="1"/>
  <c r="J94" i="1"/>
  <c r="K94" i="1"/>
  <c r="L94" i="1"/>
  <c r="M94" i="1"/>
  <c r="J97" i="1"/>
  <c r="K97" i="1"/>
  <c r="L97" i="1"/>
  <c r="M97" i="1"/>
  <c r="M99" i="1" s="1"/>
  <c r="J99" i="1"/>
  <c r="K99" i="1"/>
  <c r="L99" i="1"/>
  <c r="C1" i="2"/>
  <c r="C3" i="2"/>
  <c r="D3" i="2" s="1"/>
  <c r="E3" i="2" s="1"/>
  <c r="F3" i="2" s="1"/>
  <c r="G3" i="2" s="1"/>
  <c r="H3" i="2" s="1"/>
  <c r="I3" i="2"/>
  <c r="J3" i="2"/>
  <c r="K3" i="2" s="1"/>
  <c r="L3" i="2" s="1"/>
  <c r="M3" i="2" s="1"/>
  <c r="N3" i="2" s="1"/>
  <c r="O3" i="2" s="1"/>
  <c r="P3" i="2" s="1"/>
  <c r="C6" i="2"/>
  <c r="E6" i="2" s="1"/>
  <c r="L6" i="2" s="1"/>
  <c r="J9" i="2"/>
  <c r="K9" i="2"/>
  <c r="L9" i="2"/>
  <c r="M9" i="2"/>
  <c r="J28" i="2"/>
  <c r="K28" i="2"/>
  <c r="L28" i="2"/>
  <c r="M28" i="2"/>
  <c r="J35" i="2"/>
  <c r="K35" i="2"/>
  <c r="L35" i="2"/>
  <c r="M35" i="2"/>
  <c r="J51" i="2"/>
  <c r="K51" i="2"/>
  <c r="L51" i="2"/>
  <c r="M51" i="2"/>
  <c r="J54" i="2"/>
  <c r="K54" i="2"/>
  <c r="L54" i="2"/>
  <c r="M54" i="2"/>
  <c r="J57" i="2"/>
  <c r="K57" i="2"/>
  <c r="L57" i="2"/>
  <c r="M57" i="2"/>
  <c r="J62" i="2"/>
  <c r="K62" i="2"/>
  <c r="L62" i="2"/>
  <c r="M62" i="2"/>
  <c r="J65" i="2"/>
  <c r="K65" i="2"/>
  <c r="L65" i="2"/>
  <c r="M65" i="2"/>
  <c r="J68" i="2"/>
  <c r="K68" i="2"/>
  <c r="L68" i="2"/>
  <c r="M68" i="2"/>
  <c r="J72" i="2"/>
  <c r="K72" i="2"/>
  <c r="L72" i="2"/>
  <c r="M72" i="2"/>
  <c r="J84" i="2"/>
  <c r="K84" i="2"/>
  <c r="L84" i="2"/>
  <c r="M84" i="2"/>
  <c r="J90" i="2"/>
  <c r="K90" i="2"/>
  <c r="L90" i="2"/>
  <c r="M90" i="2"/>
  <c r="J94" i="2"/>
  <c r="K94" i="2"/>
  <c r="L94" i="2"/>
  <c r="M94" i="2"/>
  <c r="J97" i="2"/>
  <c r="K97" i="2"/>
  <c r="K99" i="2" s="1"/>
  <c r="M97" i="2"/>
  <c r="M99" i="2" s="1"/>
  <c r="J99" i="2"/>
  <c r="C1" i="4"/>
  <c r="E1" i="4" s="1"/>
  <c r="F1" i="4" s="1"/>
  <c r="G1" i="4" s="1"/>
  <c r="H1" i="4" s="1"/>
  <c r="I1" i="4" s="1"/>
  <c r="J1" i="4" s="1"/>
  <c r="K1" i="4" s="1"/>
  <c r="L1" i="4" s="1"/>
  <c r="C3" i="4"/>
  <c r="D3" i="4" s="1"/>
  <c r="E3" i="4" s="1"/>
  <c r="F3" i="4" s="1"/>
  <c r="G3" i="4" s="1"/>
  <c r="H3" i="4" s="1"/>
  <c r="I3" i="4"/>
  <c r="J3" i="4" s="1"/>
  <c r="K3" i="4" s="1"/>
  <c r="L3" i="4" s="1"/>
  <c r="M3" i="4" s="1"/>
  <c r="C6" i="4"/>
  <c r="D6" i="4" s="1"/>
  <c r="E6" i="4" s="1"/>
  <c r="F6" i="4" s="1"/>
  <c r="G6" i="4" s="1"/>
  <c r="H6" i="4" s="1"/>
  <c r="I6" i="4" s="1"/>
  <c r="C1" i="5"/>
  <c r="D1" i="5"/>
  <c r="E1" i="5"/>
  <c r="F1" i="5"/>
  <c r="G1" i="5"/>
  <c r="H1" i="5"/>
  <c r="I1" i="5"/>
  <c r="L1" i="5"/>
  <c r="M1" i="5"/>
  <c r="C3" i="5"/>
  <c r="D3" i="5" s="1"/>
  <c r="E3" i="5" s="1"/>
  <c r="F3" i="5" s="1"/>
  <c r="G3" i="5" s="1"/>
  <c r="H3" i="5" s="1"/>
  <c r="I3" i="5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C6" i="5"/>
  <c r="D6" i="5" s="1"/>
  <c r="L9" i="5"/>
  <c r="L28" i="5"/>
  <c r="M28" i="5"/>
  <c r="L35" i="5"/>
  <c r="M35" i="5"/>
  <c r="L51" i="5"/>
  <c r="M51" i="5"/>
  <c r="L54" i="5"/>
  <c r="M54" i="5"/>
  <c r="L57" i="5"/>
  <c r="M57" i="5"/>
  <c r="L62" i="5"/>
  <c r="M62" i="5"/>
  <c r="L68" i="5"/>
  <c r="M68" i="5"/>
  <c r="L72" i="5"/>
  <c r="M72" i="5"/>
  <c r="L84" i="5"/>
  <c r="M84" i="5"/>
  <c r="L90" i="5"/>
  <c r="M90" i="5"/>
  <c r="L94" i="5"/>
  <c r="L97" i="5" s="1"/>
  <c r="M94" i="5"/>
  <c r="M97" i="5"/>
  <c r="C1" i="6"/>
  <c r="E1" i="6" s="1"/>
  <c r="I1" i="6"/>
  <c r="J1" i="6"/>
  <c r="L1" i="6"/>
  <c r="M1" i="6"/>
  <c r="C3" i="6"/>
  <c r="G3" i="6" s="1"/>
  <c r="I3" i="6"/>
  <c r="J3" i="6" s="1"/>
  <c r="K3" i="6" s="1"/>
  <c r="L3" i="6" s="1"/>
  <c r="M3" i="6" s="1"/>
  <c r="N3" i="6" s="1"/>
  <c r="C6" i="6"/>
  <c r="D6" i="6" s="1"/>
  <c r="J6" i="6" s="1"/>
  <c r="I9" i="6"/>
  <c r="J9" i="6"/>
  <c r="K9" i="6"/>
  <c r="L9" i="6"/>
  <c r="M10" i="6"/>
  <c r="C10" i="7" s="1"/>
  <c r="M11" i="6"/>
  <c r="M12" i="6"/>
  <c r="C12" i="7" s="1"/>
  <c r="M13" i="6"/>
  <c r="C13" i="7" s="1"/>
  <c r="M14" i="6"/>
  <c r="C14" i="7" s="1"/>
  <c r="M15" i="6"/>
  <c r="M16" i="6"/>
  <c r="C16" i="7" s="1"/>
  <c r="M17" i="6"/>
  <c r="C17" i="7" s="1"/>
  <c r="M18" i="6"/>
  <c r="M19" i="6"/>
  <c r="M20" i="6"/>
  <c r="C20" i="7" s="1"/>
  <c r="M21" i="6"/>
  <c r="C21" i="7" s="1"/>
  <c r="M22" i="6"/>
  <c r="M23" i="6"/>
  <c r="M24" i="6"/>
  <c r="C24" i="7" s="1"/>
  <c r="M25" i="6"/>
  <c r="M26" i="6"/>
  <c r="C26" i="7" s="1"/>
  <c r="I28" i="6"/>
  <c r="J28" i="6"/>
  <c r="K28" i="6"/>
  <c r="L28" i="6"/>
  <c r="M29" i="6"/>
  <c r="M30" i="6"/>
  <c r="C30" i="7" s="1"/>
  <c r="M31" i="6"/>
  <c r="M32" i="6"/>
  <c r="C32" i="7" s="1"/>
  <c r="M33" i="6"/>
  <c r="I35" i="6"/>
  <c r="J35" i="6"/>
  <c r="K35" i="6"/>
  <c r="L35" i="6"/>
  <c r="M36" i="6"/>
  <c r="C36" i="7" s="1"/>
  <c r="M37" i="6"/>
  <c r="C37" i="7" s="1"/>
  <c r="M38" i="6"/>
  <c r="C38" i="7" s="1"/>
  <c r="M39" i="6"/>
  <c r="M40" i="6"/>
  <c r="C40" i="7" s="1"/>
  <c r="M41" i="6"/>
  <c r="M42" i="6"/>
  <c r="C42" i="7" s="1"/>
  <c r="M43" i="6"/>
  <c r="M44" i="6"/>
  <c r="C44" i="7" s="1"/>
  <c r="M45" i="6"/>
  <c r="C45" i="7" s="1"/>
  <c r="M46" i="6"/>
  <c r="C46" i="7" s="1"/>
  <c r="M47" i="6"/>
  <c r="M48" i="6"/>
  <c r="C48" i="7" s="1"/>
  <c r="M49" i="6"/>
  <c r="I51" i="6"/>
  <c r="K51" i="6"/>
  <c r="L51" i="6"/>
  <c r="M52" i="6"/>
  <c r="M51" i="6" s="1"/>
  <c r="I54" i="6"/>
  <c r="J54" i="6"/>
  <c r="K54" i="6"/>
  <c r="L54" i="6"/>
  <c r="M55" i="6"/>
  <c r="I59" i="6"/>
  <c r="I57" i="6" s="1"/>
  <c r="J57" i="6"/>
  <c r="K57" i="6"/>
  <c r="L57" i="6"/>
  <c r="M58" i="6"/>
  <c r="M60" i="6"/>
  <c r="C59" i="7" s="1"/>
  <c r="I63" i="6"/>
  <c r="I62" i="6" s="1"/>
  <c r="J62" i="6"/>
  <c r="K62" i="6"/>
  <c r="L62" i="6"/>
  <c r="I68" i="6"/>
  <c r="J68" i="6"/>
  <c r="K68" i="6"/>
  <c r="L68" i="6"/>
  <c r="M69" i="6"/>
  <c r="M70" i="6"/>
  <c r="C69" i="7" s="1"/>
  <c r="I72" i="6"/>
  <c r="J72" i="6"/>
  <c r="K72" i="6"/>
  <c r="L72" i="6"/>
  <c r="M73" i="6"/>
  <c r="C72" i="7" s="1"/>
  <c r="M74" i="6"/>
  <c r="C73" i="7" s="1"/>
  <c r="M75" i="6"/>
  <c r="M76" i="6"/>
  <c r="C75" i="7" s="1"/>
  <c r="M77" i="6"/>
  <c r="M78" i="6"/>
  <c r="C77" i="7" s="1"/>
  <c r="M79" i="6"/>
  <c r="M80" i="6"/>
  <c r="M81" i="6"/>
  <c r="C80" i="7" s="1"/>
  <c r="M82" i="6"/>
  <c r="C81" i="7" s="1"/>
  <c r="I84" i="6"/>
  <c r="J84" i="6"/>
  <c r="K84" i="6"/>
  <c r="L84" i="6"/>
  <c r="M85" i="6"/>
  <c r="C84" i="7" s="1"/>
  <c r="M86" i="6"/>
  <c r="C85" i="7" s="1"/>
  <c r="M87" i="6"/>
  <c r="C86" i="7" s="1"/>
  <c r="M88" i="6"/>
  <c r="C87" i="7" s="1"/>
  <c r="I90" i="6"/>
  <c r="J90" i="6"/>
  <c r="K90" i="6"/>
  <c r="K97" i="6" s="1"/>
  <c r="L90" i="6"/>
  <c r="M91" i="6"/>
  <c r="M92" i="6"/>
  <c r="C91" i="7" s="1"/>
  <c r="I94" i="6"/>
  <c r="J94" i="6"/>
  <c r="K94" i="6"/>
  <c r="L94" i="6"/>
  <c r="M95" i="6"/>
  <c r="M94" i="6" s="1"/>
  <c r="L2" i="9"/>
  <c r="S95" i="5"/>
  <c r="O95" i="2"/>
  <c r="O95" i="1"/>
  <c r="H94" i="7"/>
  <c r="H93" i="7" s="1"/>
  <c r="S91" i="5"/>
  <c r="D90" i="7"/>
  <c r="O91" i="2"/>
  <c r="F90" i="7" s="1"/>
  <c r="O91" i="1"/>
  <c r="G90" i="7"/>
  <c r="S92" i="5"/>
  <c r="O92" i="2"/>
  <c r="F91" i="7" s="1"/>
  <c r="O92" i="1"/>
  <c r="G91" i="7" s="1"/>
  <c r="H91" i="7"/>
  <c r="H89" i="7" s="1"/>
  <c r="S85" i="5"/>
  <c r="D84" i="7" s="1"/>
  <c r="O85" i="2"/>
  <c r="F84" i="7" s="1"/>
  <c r="O85" i="1"/>
  <c r="H84" i="7"/>
  <c r="S86" i="5"/>
  <c r="D85" i="7" s="1"/>
  <c r="O86" i="2"/>
  <c r="F85" i="7" s="1"/>
  <c r="O86" i="1"/>
  <c r="G85" i="7" s="1"/>
  <c r="H85" i="7"/>
  <c r="S87" i="5"/>
  <c r="D86" i="7" s="1"/>
  <c r="O87" i="2"/>
  <c r="F86" i="7"/>
  <c r="O87" i="1"/>
  <c r="G86" i="7" s="1"/>
  <c r="S88" i="5"/>
  <c r="D87" i="7" s="1"/>
  <c r="O88" i="2"/>
  <c r="F87" i="7"/>
  <c r="O88" i="1"/>
  <c r="G87" i="7" s="1"/>
  <c r="S73" i="5"/>
  <c r="D72" i="7"/>
  <c r="O73" i="2"/>
  <c r="F72" i="7"/>
  <c r="O73" i="1"/>
  <c r="G72" i="7"/>
  <c r="M73" i="11"/>
  <c r="I72" i="7" s="1"/>
  <c r="S74" i="5"/>
  <c r="O74" i="2"/>
  <c r="F73" i="7" s="1"/>
  <c r="O74" i="1"/>
  <c r="G73" i="7" s="1"/>
  <c r="M74" i="11"/>
  <c r="I73" i="7"/>
  <c r="C74" i="7"/>
  <c r="S75" i="5"/>
  <c r="D74" i="7" s="1"/>
  <c r="O75" i="2"/>
  <c r="F74" i="7" s="1"/>
  <c r="O75" i="1"/>
  <c r="G74" i="7" s="1"/>
  <c r="H74" i="7"/>
  <c r="M75" i="11"/>
  <c r="I74" i="7"/>
  <c r="S76" i="5"/>
  <c r="D75" i="7" s="1"/>
  <c r="O76" i="2"/>
  <c r="F75" i="7" s="1"/>
  <c r="O76" i="1"/>
  <c r="G75" i="7" s="1"/>
  <c r="H75" i="7"/>
  <c r="M76" i="11"/>
  <c r="C76" i="7"/>
  <c r="O77" i="2"/>
  <c r="F76" i="7"/>
  <c r="O77" i="1"/>
  <c r="G76" i="7"/>
  <c r="M77" i="11"/>
  <c r="I76" i="7" s="1"/>
  <c r="S78" i="5"/>
  <c r="D77" i="7"/>
  <c r="O78" i="2"/>
  <c r="F77" i="7" s="1"/>
  <c r="O78" i="1"/>
  <c r="G77" i="7"/>
  <c r="M78" i="11"/>
  <c r="I77" i="7" s="1"/>
  <c r="C78" i="7"/>
  <c r="S79" i="5"/>
  <c r="D78" i="7" s="1"/>
  <c r="O79" i="2"/>
  <c r="F78" i="7"/>
  <c r="O79" i="1"/>
  <c r="G78" i="7" s="1"/>
  <c r="M79" i="11"/>
  <c r="I78" i="7" s="1"/>
  <c r="C79" i="7"/>
  <c r="O80" i="2"/>
  <c r="F79" i="7" s="1"/>
  <c r="O80" i="1"/>
  <c r="G79" i="7"/>
  <c r="H79" i="7"/>
  <c r="M80" i="11"/>
  <c r="I79" i="7" s="1"/>
  <c r="O81" i="2"/>
  <c r="F80" i="7"/>
  <c r="O81" i="1"/>
  <c r="G80" i="7" s="1"/>
  <c r="M81" i="11"/>
  <c r="I80" i="7" s="1"/>
  <c r="O82" i="2"/>
  <c r="F81" i="7" s="1"/>
  <c r="O82" i="1"/>
  <c r="G81" i="7" s="1"/>
  <c r="M82" i="11"/>
  <c r="I81" i="7"/>
  <c r="C68" i="7"/>
  <c r="S69" i="5"/>
  <c r="D68" i="7" s="1"/>
  <c r="O69" i="2"/>
  <c r="F68" i="7" s="1"/>
  <c r="O69" i="1"/>
  <c r="G68" i="7" s="1"/>
  <c r="H68" i="7"/>
  <c r="S70" i="5"/>
  <c r="D69" i="7" s="1"/>
  <c r="O70" i="2"/>
  <c r="F69" i="7" s="1"/>
  <c r="O70" i="1"/>
  <c r="G69" i="7" s="1"/>
  <c r="H69" i="7"/>
  <c r="S63" i="5"/>
  <c r="D62" i="7" s="1"/>
  <c r="O63" i="2"/>
  <c r="O63" i="1"/>
  <c r="H62" i="7"/>
  <c r="H61" i="7" s="1"/>
  <c r="C57" i="7"/>
  <c r="S58" i="5"/>
  <c r="D57" i="7" s="1"/>
  <c r="O58" i="2"/>
  <c r="O58" i="1"/>
  <c r="G57" i="7" s="1"/>
  <c r="G56" i="7" s="1"/>
  <c r="S59" i="5"/>
  <c r="D58" i="7"/>
  <c r="O59" i="2"/>
  <c r="F58" i="7"/>
  <c r="O59" i="1"/>
  <c r="G58" i="7"/>
  <c r="S60" i="5"/>
  <c r="D59" i="7" s="1"/>
  <c r="O60" i="2"/>
  <c r="F59" i="7"/>
  <c r="O60" i="1"/>
  <c r="G59" i="7" s="1"/>
  <c r="S55" i="5"/>
  <c r="S54" i="5" s="1"/>
  <c r="D54" i="7"/>
  <c r="O55" i="2"/>
  <c r="F54" i="7"/>
  <c r="F53" i="7" s="1"/>
  <c r="O55" i="1"/>
  <c r="G54" i="7"/>
  <c r="G53" i="7" s="1"/>
  <c r="H54" i="7"/>
  <c r="S52" i="5"/>
  <c r="O52" i="2"/>
  <c r="F51" i="7" s="1"/>
  <c r="F50" i="7" s="1"/>
  <c r="H51" i="7"/>
  <c r="H50" i="7" s="1"/>
  <c r="S36" i="5"/>
  <c r="D36" i="7"/>
  <c r="O36" i="2"/>
  <c r="F36" i="7"/>
  <c r="O36" i="1"/>
  <c r="G36" i="7"/>
  <c r="S37" i="5"/>
  <c r="D37" i="7" s="1"/>
  <c r="O37" i="2"/>
  <c r="F37" i="7" s="1"/>
  <c r="O37" i="1"/>
  <c r="G37" i="7" s="1"/>
  <c r="H37" i="7"/>
  <c r="S38" i="5"/>
  <c r="D38" i="7" s="1"/>
  <c r="O38" i="2"/>
  <c r="F38" i="7" s="1"/>
  <c r="O38" i="1"/>
  <c r="G38" i="7" s="1"/>
  <c r="H38" i="7"/>
  <c r="C39" i="7"/>
  <c r="S39" i="5"/>
  <c r="O39" i="2"/>
  <c r="F39" i="7" s="1"/>
  <c r="O39" i="1"/>
  <c r="S40" i="5"/>
  <c r="D40" i="7" s="1"/>
  <c r="O40" i="2"/>
  <c r="F40" i="7" s="1"/>
  <c r="O40" i="1"/>
  <c r="G40" i="7" s="1"/>
  <c r="H40" i="7"/>
  <c r="C41" i="7"/>
  <c r="S41" i="5"/>
  <c r="D41" i="7" s="1"/>
  <c r="O41" i="2"/>
  <c r="F41" i="7" s="1"/>
  <c r="O41" i="1"/>
  <c r="G41" i="7" s="1"/>
  <c r="H41" i="7"/>
  <c r="S42" i="5"/>
  <c r="D42" i="7" s="1"/>
  <c r="O42" i="2"/>
  <c r="F42" i="7" s="1"/>
  <c r="O42" i="1"/>
  <c r="G42" i="7" s="1"/>
  <c r="H42" i="7"/>
  <c r="C43" i="7"/>
  <c r="S43" i="5"/>
  <c r="D43" i="7" s="1"/>
  <c r="O43" i="2"/>
  <c r="F43" i="7" s="1"/>
  <c r="O43" i="1"/>
  <c r="G43" i="7" s="1"/>
  <c r="S44" i="5"/>
  <c r="D44" i="7" s="1"/>
  <c r="O44" i="2"/>
  <c r="F44" i="7" s="1"/>
  <c r="O44" i="1"/>
  <c r="G44" i="7" s="1"/>
  <c r="S45" i="5"/>
  <c r="D45" i="7" s="1"/>
  <c r="O45" i="2"/>
  <c r="F45" i="7" s="1"/>
  <c r="O45" i="1"/>
  <c r="G45" i="7" s="1"/>
  <c r="H45" i="7"/>
  <c r="S46" i="5"/>
  <c r="D46" i="7" s="1"/>
  <c r="O46" i="2"/>
  <c r="F46" i="7" s="1"/>
  <c r="O46" i="1"/>
  <c r="G46" i="7" s="1"/>
  <c r="H46" i="7"/>
  <c r="C47" i="7"/>
  <c r="S47" i="5"/>
  <c r="D47" i="7" s="1"/>
  <c r="O47" i="2"/>
  <c r="F47" i="7" s="1"/>
  <c r="O47" i="1"/>
  <c r="G47" i="7" s="1"/>
  <c r="H47" i="7"/>
  <c r="S48" i="5"/>
  <c r="D48" i="7" s="1"/>
  <c r="O48" i="2"/>
  <c r="F48" i="7" s="1"/>
  <c r="O48" i="1"/>
  <c r="G48" i="7" s="1"/>
  <c r="H48" i="7"/>
  <c r="S49" i="5"/>
  <c r="C29" i="7"/>
  <c r="S29" i="5"/>
  <c r="D29" i="7"/>
  <c r="D28" i="7" s="1"/>
  <c r="O29" i="2"/>
  <c r="O29" i="1"/>
  <c r="G29" i="7"/>
  <c r="H29" i="7"/>
  <c r="H28" i="7" s="1"/>
  <c r="S30" i="5"/>
  <c r="D30" i="7"/>
  <c r="O30" i="2"/>
  <c r="F30" i="7"/>
  <c r="O30" i="1"/>
  <c r="G30" i="7"/>
  <c r="C31" i="7"/>
  <c r="S31" i="5"/>
  <c r="D31" i="7" s="1"/>
  <c r="O31" i="2"/>
  <c r="F31" i="7"/>
  <c r="O31" i="1"/>
  <c r="G31" i="7" s="1"/>
  <c r="H31" i="7"/>
  <c r="S32" i="5"/>
  <c r="D32" i="7" s="1"/>
  <c r="O32" i="2"/>
  <c r="F32" i="7"/>
  <c r="O32" i="1"/>
  <c r="G32" i="7" s="1"/>
  <c r="C33" i="7"/>
  <c r="S33" i="5"/>
  <c r="D33" i="7"/>
  <c r="O33" i="2"/>
  <c r="F33" i="7" s="1"/>
  <c r="O33" i="1"/>
  <c r="G33" i="7"/>
  <c r="H33" i="7"/>
  <c r="S10" i="5"/>
  <c r="D10" i="7"/>
  <c r="O10" i="2"/>
  <c r="F10" i="7" s="1"/>
  <c r="O10" i="1"/>
  <c r="G10" i="7"/>
  <c r="M10" i="11"/>
  <c r="I10" i="7" s="1"/>
  <c r="C11" i="7"/>
  <c r="S11" i="5"/>
  <c r="D11" i="7"/>
  <c r="O11" i="2"/>
  <c r="O11" i="1"/>
  <c r="G11" i="7"/>
  <c r="H11" i="7"/>
  <c r="M11" i="11"/>
  <c r="I11" i="7" s="1"/>
  <c r="S12" i="5"/>
  <c r="D12" i="7"/>
  <c r="O12" i="2"/>
  <c r="F12" i="7" s="1"/>
  <c r="O12" i="1"/>
  <c r="G12" i="7"/>
  <c r="M12" i="11"/>
  <c r="I12" i="7" s="1"/>
  <c r="S13" i="5"/>
  <c r="D13" i="7" s="1"/>
  <c r="O13" i="2"/>
  <c r="F13" i="7" s="1"/>
  <c r="O13" i="1"/>
  <c r="G13" i="7"/>
  <c r="M13" i="11"/>
  <c r="I13" i="7" s="1"/>
  <c r="S14" i="5"/>
  <c r="D14" i="7"/>
  <c r="O14" i="2"/>
  <c r="F14" i="7"/>
  <c r="O14" i="1"/>
  <c r="G14" i="7"/>
  <c r="M14" i="11"/>
  <c r="I14" i="7"/>
  <c r="C15" i="7"/>
  <c r="S15" i="5"/>
  <c r="D15" i="7" s="1"/>
  <c r="O15" i="2"/>
  <c r="F15" i="7" s="1"/>
  <c r="O15" i="1"/>
  <c r="G15" i="7"/>
  <c r="H15" i="7"/>
  <c r="M15" i="11"/>
  <c r="I15" i="7" s="1"/>
  <c r="S16" i="5"/>
  <c r="D16" i="7"/>
  <c r="O16" i="2"/>
  <c r="F16" i="7"/>
  <c r="O16" i="1"/>
  <c r="G16" i="7"/>
  <c r="M16" i="11"/>
  <c r="S17" i="5"/>
  <c r="D17" i="7" s="1"/>
  <c r="O17" i="2"/>
  <c r="F17" i="7"/>
  <c r="O17" i="1"/>
  <c r="G17" i="7" s="1"/>
  <c r="M17" i="11"/>
  <c r="I17" i="7" s="1"/>
  <c r="C18" i="7"/>
  <c r="S18" i="5"/>
  <c r="D18" i="7" s="1"/>
  <c r="O18" i="2"/>
  <c r="F18" i="7"/>
  <c r="O18" i="1"/>
  <c r="G18" i="7" s="1"/>
  <c r="M18" i="11"/>
  <c r="I18" i="7" s="1"/>
  <c r="C19" i="7"/>
  <c r="S19" i="5"/>
  <c r="D19" i="7" s="1"/>
  <c r="O19" i="2"/>
  <c r="F19" i="7"/>
  <c r="O19" i="1"/>
  <c r="G19" i="7" s="1"/>
  <c r="H19" i="7"/>
  <c r="M19" i="11"/>
  <c r="I19" i="7" s="1"/>
  <c r="S20" i="5"/>
  <c r="D20" i="7" s="1"/>
  <c r="O20" i="2"/>
  <c r="F20" i="7"/>
  <c r="O20" i="1"/>
  <c r="G20" i="7" s="1"/>
  <c r="M20" i="11"/>
  <c r="I20" i="7" s="1"/>
  <c r="S21" i="5"/>
  <c r="D21" i="7" s="1"/>
  <c r="O21" i="2"/>
  <c r="F21" i="7"/>
  <c r="O21" i="1"/>
  <c r="G21" i="7" s="1"/>
  <c r="M21" i="11"/>
  <c r="I21" i="7" s="1"/>
  <c r="C22" i="7"/>
  <c r="S22" i="5"/>
  <c r="D22" i="7"/>
  <c r="O22" i="2"/>
  <c r="F22" i="7"/>
  <c r="O22" i="1"/>
  <c r="G22" i="7"/>
  <c r="M22" i="11"/>
  <c r="I22" i="7" s="1"/>
  <c r="C23" i="7"/>
  <c r="S23" i="5"/>
  <c r="D23" i="7"/>
  <c r="O23" i="2"/>
  <c r="F23" i="7"/>
  <c r="O23" i="1"/>
  <c r="G23" i="7"/>
  <c r="H23" i="7"/>
  <c r="M23" i="11"/>
  <c r="I23" i="7" s="1"/>
  <c r="S24" i="5"/>
  <c r="D24" i="7"/>
  <c r="O24" i="2"/>
  <c r="F24" i="7"/>
  <c r="O24" i="1"/>
  <c r="G24" i="7"/>
  <c r="M24" i="11"/>
  <c r="I24" i="7" s="1"/>
  <c r="C25" i="7"/>
  <c r="O25" i="2"/>
  <c r="F25" i="7"/>
  <c r="O25" i="1"/>
  <c r="G25" i="7"/>
  <c r="M25" i="11"/>
  <c r="I25" i="7" s="1"/>
  <c r="S26" i="5"/>
  <c r="D26" i="7"/>
  <c r="O26" i="2"/>
  <c r="F26" i="7"/>
  <c r="O26" i="1"/>
  <c r="G26" i="7"/>
  <c r="M26" i="11"/>
  <c r="I26" i="7" s="1"/>
  <c r="L4" i="9"/>
  <c r="L14" i="9"/>
  <c r="L26" i="9"/>
  <c r="M52" i="11"/>
  <c r="W52" i="4"/>
  <c r="H1" i="11"/>
  <c r="I1" i="11"/>
  <c r="I3" i="11"/>
  <c r="J3" i="11" s="1"/>
  <c r="K3" i="11" s="1"/>
  <c r="L3" i="11" s="1"/>
  <c r="M3" i="11" s="1"/>
  <c r="N3" i="11" s="1"/>
  <c r="I9" i="11"/>
  <c r="I28" i="11"/>
  <c r="I35" i="11"/>
  <c r="I51" i="11"/>
  <c r="I54" i="11"/>
  <c r="I57" i="11"/>
  <c r="I62" i="11"/>
  <c r="I68" i="11"/>
  <c r="I72" i="11"/>
  <c r="I84" i="11"/>
  <c r="I90" i="11"/>
  <c r="I94" i="11"/>
  <c r="J54" i="11"/>
  <c r="K54" i="11"/>
  <c r="L54" i="11"/>
  <c r="J57" i="11"/>
  <c r="K57" i="11"/>
  <c r="L57" i="11"/>
  <c r="J62" i="11"/>
  <c r="K62" i="11"/>
  <c r="L62" i="11"/>
  <c r="J1" i="11"/>
  <c r="J9" i="11"/>
  <c r="J28" i="11"/>
  <c r="J35" i="11"/>
  <c r="J51" i="11"/>
  <c r="J68" i="11"/>
  <c r="J72" i="11"/>
  <c r="J84" i="11"/>
  <c r="J90" i="11"/>
  <c r="J94" i="11"/>
  <c r="J97" i="11" s="1"/>
  <c r="N3" i="4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N6" i="4"/>
  <c r="O6" i="4" s="1"/>
  <c r="P6" i="4" s="1"/>
  <c r="Q6" i="4" s="1"/>
  <c r="R6" i="4" s="1"/>
  <c r="S6" i="4" s="1"/>
  <c r="T6" i="4" s="1"/>
  <c r="N9" i="4"/>
  <c r="N28" i="4"/>
  <c r="N35" i="4"/>
  <c r="N51" i="4"/>
  <c r="N54" i="4"/>
  <c r="N57" i="4"/>
  <c r="N65" i="4" s="1"/>
  <c r="N62" i="4"/>
  <c r="N68" i="4"/>
  <c r="N72" i="4"/>
  <c r="N84" i="4"/>
  <c r="N90" i="4"/>
  <c r="N94" i="4"/>
  <c r="W69" i="4"/>
  <c r="M69" i="11"/>
  <c r="I68" i="7" s="1"/>
  <c r="W70" i="4"/>
  <c r="E69" i="7" s="1"/>
  <c r="M70" i="11"/>
  <c r="I69" i="7" s="1"/>
  <c r="W85" i="4"/>
  <c r="E84" i="7" s="1"/>
  <c r="W86" i="4"/>
  <c r="E85" i="7" s="1"/>
  <c r="W87" i="4"/>
  <c r="E86" i="7" s="1"/>
  <c r="W88" i="4"/>
  <c r="E87" i="7" s="1"/>
  <c r="W10" i="4"/>
  <c r="W11" i="4"/>
  <c r="E11" i="7" s="1"/>
  <c r="W12" i="4"/>
  <c r="E12" i="7" s="1"/>
  <c r="W13" i="4"/>
  <c r="E13" i="7" s="1"/>
  <c r="W14" i="4"/>
  <c r="E14" i="7" s="1"/>
  <c r="W15" i="4"/>
  <c r="E15" i="7" s="1"/>
  <c r="W16" i="4"/>
  <c r="E16" i="7" s="1"/>
  <c r="W17" i="4"/>
  <c r="E17" i="7" s="1"/>
  <c r="W18" i="4"/>
  <c r="E18" i="7" s="1"/>
  <c r="W19" i="4"/>
  <c r="E19" i="7" s="1"/>
  <c r="W20" i="4"/>
  <c r="E20" i="7" s="1"/>
  <c r="W21" i="4"/>
  <c r="E21" i="7" s="1"/>
  <c r="W22" i="4"/>
  <c r="E22" i="7" s="1"/>
  <c r="W23" i="4"/>
  <c r="E23" i="7" s="1"/>
  <c r="W24" i="4"/>
  <c r="E24" i="7" s="1"/>
  <c r="W25" i="4"/>
  <c r="E25" i="7" s="1"/>
  <c r="W26" i="4"/>
  <c r="E26" i="7" s="1"/>
  <c r="W29" i="4"/>
  <c r="E29" i="7" s="1"/>
  <c r="M29" i="11"/>
  <c r="I29" i="7" s="1"/>
  <c r="W30" i="4"/>
  <c r="E30" i="7" s="1"/>
  <c r="M30" i="11"/>
  <c r="I30" i="7" s="1"/>
  <c r="W31" i="4"/>
  <c r="E31" i="7" s="1"/>
  <c r="M31" i="11"/>
  <c r="I31" i="7" s="1"/>
  <c r="W32" i="4"/>
  <c r="E32" i="7" s="1"/>
  <c r="M32" i="11"/>
  <c r="I32" i="7" s="1"/>
  <c r="W33" i="4"/>
  <c r="E33" i="7" s="1"/>
  <c r="M33" i="11"/>
  <c r="I33" i="7" s="1"/>
  <c r="M39" i="11"/>
  <c r="I39" i="7" s="1"/>
  <c r="I51" i="7"/>
  <c r="I50" i="7" s="1"/>
  <c r="W95" i="4"/>
  <c r="E94" i="7" s="1"/>
  <c r="W91" i="4"/>
  <c r="W92" i="4"/>
  <c r="E91" i="7" s="1"/>
  <c r="W73" i="4"/>
  <c r="E72" i="7"/>
  <c r="W74" i="4"/>
  <c r="W75" i="4"/>
  <c r="E74" i="7"/>
  <c r="W76" i="4"/>
  <c r="E75" i="7" s="1"/>
  <c r="W77" i="4"/>
  <c r="E76" i="7"/>
  <c r="W78" i="4"/>
  <c r="E77" i="7" s="1"/>
  <c r="W79" i="4"/>
  <c r="E78" i="7"/>
  <c r="W80" i="4"/>
  <c r="E79" i="7" s="1"/>
  <c r="W81" i="4"/>
  <c r="E80" i="7"/>
  <c r="W82" i="4"/>
  <c r="E81" i="7" s="1"/>
  <c r="D67" i="7"/>
  <c r="D61" i="7"/>
  <c r="W63" i="4"/>
  <c r="E62" i="7" s="1"/>
  <c r="W58" i="4"/>
  <c r="W59" i="4"/>
  <c r="E58" i="7" s="1"/>
  <c r="W60" i="4"/>
  <c r="E59" i="7" s="1"/>
  <c r="W55" i="4"/>
  <c r="O51" i="2"/>
  <c r="W36" i="4"/>
  <c r="W37" i="4"/>
  <c r="E37" i="7" s="1"/>
  <c r="W38" i="4"/>
  <c r="E38" i="7" s="1"/>
  <c r="W39" i="4"/>
  <c r="E39" i="7" s="1"/>
  <c r="W40" i="4"/>
  <c r="E40" i="7" s="1"/>
  <c r="W41" i="4"/>
  <c r="E41" i="7" s="1"/>
  <c r="W42" i="4"/>
  <c r="E42" i="7" s="1"/>
  <c r="W43" i="4"/>
  <c r="E43" i="7" s="1"/>
  <c r="W44" i="4"/>
  <c r="E44" i="7" s="1"/>
  <c r="W45" i="4"/>
  <c r="E45" i="7" s="1"/>
  <c r="W46" i="4"/>
  <c r="E46" i="7" s="1"/>
  <c r="W47" i="4"/>
  <c r="E47" i="7" s="1"/>
  <c r="W48" i="4"/>
  <c r="E48" i="7" s="1"/>
  <c r="N3" i="1"/>
  <c r="K94" i="11"/>
  <c r="K90" i="11"/>
  <c r="K84" i="11"/>
  <c r="K72" i="11"/>
  <c r="K68" i="11"/>
  <c r="K51" i="11"/>
  <c r="K35" i="11"/>
  <c r="K28" i="11"/>
  <c r="K9" i="11"/>
  <c r="K6" i="11"/>
  <c r="K1" i="11"/>
  <c r="L1" i="11"/>
  <c r="M1" i="11"/>
  <c r="N1" i="11"/>
  <c r="O1" i="11"/>
  <c r="L9" i="11"/>
  <c r="N9" i="11"/>
  <c r="L28" i="11"/>
  <c r="N28" i="11"/>
  <c r="L35" i="11"/>
  <c r="M36" i="11"/>
  <c r="I36" i="7" s="1"/>
  <c r="M37" i="11"/>
  <c r="I37" i="7" s="1"/>
  <c r="M38" i="11"/>
  <c r="I38" i="7" s="1"/>
  <c r="M40" i="11"/>
  <c r="I40" i="7" s="1"/>
  <c r="M41" i="11"/>
  <c r="I41" i="7" s="1"/>
  <c r="M42" i="11"/>
  <c r="I42" i="7"/>
  <c r="M43" i="11"/>
  <c r="I43" i="7" s="1"/>
  <c r="M44" i="11"/>
  <c r="M45" i="11"/>
  <c r="I45" i="7" s="1"/>
  <c r="M46" i="11"/>
  <c r="I46" i="7" s="1"/>
  <c r="M47" i="11"/>
  <c r="I47" i="7" s="1"/>
  <c r="M48" i="11"/>
  <c r="I48" i="7" s="1"/>
  <c r="M49" i="11"/>
  <c r="N35" i="11"/>
  <c r="L51" i="11"/>
  <c r="N51" i="11"/>
  <c r="M55" i="11"/>
  <c r="M54" i="11" s="1"/>
  <c r="N54" i="11"/>
  <c r="M58" i="11"/>
  <c r="M59" i="11"/>
  <c r="I58" i="7" s="1"/>
  <c r="M60" i="11"/>
  <c r="I59" i="7"/>
  <c r="N57" i="11"/>
  <c r="M63" i="11"/>
  <c r="N62" i="11"/>
  <c r="L68" i="11"/>
  <c r="N68" i="11"/>
  <c r="L72" i="11"/>
  <c r="N72" i="11"/>
  <c r="L84" i="11"/>
  <c r="M85" i="11"/>
  <c r="M86" i="11"/>
  <c r="I85" i="7" s="1"/>
  <c r="M87" i="11"/>
  <c r="M88" i="11"/>
  <c r="I87" i="7" s="1"/>
  <c r="N84" i="11"/>
  <c r="N97" i="11" s="1"/>
  <c r="L90" i="11"/>
  <c r="M91" i="11"/>
  <c r="I90" i="7" s="1"/>
  <c r="M92" i="11"/>
  <c r="I91" i="7"/>
  <c r="N90" i="11"/>
  <c r="L94" i="11"/>
  <c r="M95" i="11"/>
  <c r="M94" i="11"/>
  <c r="N94" i="11"/>
  <c r="Q1" i="1"/>
  <c r="O6" i="1"/>
  <c r="N9" i="1"/>
  <c r="P9" i="1"/>
  <c r="N28" i="1"/>
  <c r="P28" i="1"/>
  <c r="N35" i="1"/>
  <c r="O49" i="1"/>
  <c r="P35" i="1"/>
  <c r="N51" i="1"/>
  <c r="P51" i="1"/>
  <c r="N54" i="1"/>
  <c r="P54" i="1"/>
  <c r="N57" i="1"/>
  <c r="P57" i="1"/>
  <c r="N62" i="1"/>
  <c r="P62" i="1"/>
  <c r="P65" i="1" s="1"/>
  <c r="N68" i="1"/>
  <c r="O68" i="1"/>
  <c r="P68" i="1"/>
  <c r="N72" i="1"/>
  <c r="P72" i="1"/>
  <c r="N84" i="1"/>
  <c r="P84" i="1"/>
  <c r="N90" i="1"/>
  <c r="P90" i="1"/>
  <c r="N94" i="1"/>
  <c r="N97" i="1" s="1"/>
  <c r="P94" i="1"/>
  <c r="P97" i="1" s="1"/>
  <c r="P1" i="2"/>
  <c r="N9" i="2"/>
  <c r="P9" i="2"/>
  <c r="N28" i="2"/>
  <c r="P28" i="2"/>
  <c r="N35" i="2"/>
  <c r="O49" i="2"/>
  <c r="P35" i="2"/>
  <c r="N51" i="2"/>
  <c r="P51" i="2"/>
  <c r="N54" i="2"/>
  <c r="P54" i="2"/>
  <c r="N57" i="2"/>
  <c r="P57" i="2"/>
  <c r="N62" i="2"/>
  <c r="P62" i="2"/>
  <c r="N68" i="2"/>
  <c r="P68" i="2"/>
  <c r="N72" i="2"/>
  <c r="P72" i="2"/>
  <c r="N84" i="2"/>
  <c r="P84" i="2"/>
  <c r="N90" i="2"/>
  <c r="P90" i="2"/>
  <c r="N94" i="2"/>
  <c r="N97" i="2" s="1"/>
  <c r="P94" i="2"/>
  <c r="P97" i="2" s="1"/>
  <c r="O1" i="4"/>
  <c r="P1" i="4"/>
  <c r="Q1" i="4" s="1"/>
  <c r="R1" i="4"/>
  <c r="S1" i="4" s="1"/>
  <c r="T1" i="4" s="1"/>
  <c r="U1" i="4" s="1"/>
  <c r="V1" i="4" s="1"/>
  <c r="W1" i="4" s="1"/>
  <c r="O9" i="4"/>
  <c r="P9" i="4"/>
  <c r="Q9" i="4"/>
  <c r="R9" i="4"/>
  <c r="O28" i="4"/>
  <c r="P28" i="4"/>
  <c r="Q28" i="4"/>
  <c r="R28" i="4"/>
  <c r="O35" i="4"/>
  <c r="P35" i="4"/>
  <c r="Q35" i="4"/>
  <c r="R35" i="4"/>
  <c r="O51" i="4"/>
  <c r="P51" i="4"/>
  <c r="Q51" i="4"/>
  <c r="R51" i="4"/>
  <c r="O54" i="4"/>
  <c r="P54" i="4"/>
  <c r="Q54" i="4"/>
  <c r="R54" i="4"/>
  <c r="O57" i="4"/>
  <c r="P57" i="4"/>
  <c r="Q57" i="4"/>
  <c r="R57" i="4"/>
  <c r="O62" i="4"/>
  <c r="P62" i="4"/>
  <c r="Q62" i="4"/>
  <c r="R62" i="4"/>
  <c r="O65" i="4"/>
  <c r="P65" i="4"/>
  <c r="Q65" i="4"/>
  <c r="R65" i="4"/>
  <c r="O68" i="4"/>
  <c r="P68" i="4"/>
  <c r="Q68" i="4"/>
  <c r="R68" i="4"/>
  <c r="O72" i="4"/>
  <c r="P72" i="4"/>
  <c r="Q72" i="4"/>
  <c r="R72" i="4"/>
  <c r="O84" i="4"/>
  <c r="P84" i="4"/>
  <c r="Q84" i="4"/>
  <c r="R84" i="4"/>
  <c r="O90" i="4"/>
  <c r="P90" i="4"/>
  <c r="Q90" i="4"/>
  <c r="R90" i="4"/>
  <c r="O94" i="4"/>
  <c r="P94" i="4"/>
  <c r="Q94" i="4"/>
  <c r="R94" i="4"/>
  <c r="O97" i="4"/>
  <c r="P97" i="4"/>
  <c r="Q97" i="4"/>
  <c r="Q99" i="4" s="1"/>
  <c r="R97" i="4"/>
  <c r="R99" i="4" s="1"/>
  <c r="O99" i="4"/>
  <c r="N1" i="5"/>
  <c r="O1" i="5"/>
  <c r="P1" i="5"/>
  <c r="Q1" i="5"/>
  <c r="R1" i="5"/>
  <c r="N9" i="5"/>
  <c r="O9" i="5"/>
  <c r="P9" i="5"/>
  <c r="Q9" i="5"/>
  <c r="R9" i="5"/>
  <c r="N28" i="5"/>
  <c r="O28" i="5"/>
  <c r="P28" i="5"/>
  <c r="Q28" i="5"/>
  <c r="R28" i="5"/>
  <c r="N35" i="5"/>
  <c r="O35" i="5"/>
  <c r="P35" i="5"/>
  <c r="Q35" i="5"/>
  <c r="R35" i="5"/>
  <c r="N51" i="5"/>
  <c r="O51" i="5"/>
  <c r="P51" i="5"/>
  <c r="Q51" i="5"/>
  <c r="R51" i="5"/>
  <c r="N54" i="5"/>
  <c r="O54" i="5"/>
  <c r="P54" i="5"/>
  <c r="Q54" i="5"/>
  <c r="R54" i="5"/>
  <c r="N57" i="5"/>
  <c r="O57" i="5"/>
  <c r="P57" i="5"/>
  <c r="Q57" i="5"/>
  <c r="R57" i="5"/>
  <c r="N62" i="5"/>
  <c r="O62" i="5"/>
  <c r="P62" i="5"/>
  <c r="Q62" i="5"/>
  <c r="R62" i="5"/>
  <c r="N68" i="5"/>
  <c r="O68" i="5"/>
  <c r="P68" i="5"/>
  <c r="Q68" i="5"/>
  <c r="R68" i="5"/>
  <c r="N72" i="5"/>
  <c r="O72" i="5"/>
  <c r="P72" i="5"/>
  <c r="Q72" i="5"/>
  <c r="R72" i="5"/>
  <c r="N84" i="5"/>
  <c r="O84" i="5"/>
  <c r="P84" i="5"/>
  <c r="Q84" i="5"/>
  <c r="R84" i="5"/>
  <c r="N90" i="5"/>
  <c r="O90" i="5"/>
  <c r="P90" i="5"/>
  <c r="Q90" i="5"/>
  <c r="R90" i="5"/>
  <c r="N94" i="5"/>
  <c r="O94" i="5"/>
  <c r="P94" i="5"/>
  <c r="Q94" i="5"/>
  <c r="R94" i="5"/>
  <c r="M9" i="7"/>
  <c r="N9" i="7"/>
  <c r="M28" i="7"/>
  <c r="N28" i="7"/>
  <c r="M35" i="7"/>
  <c r="N35" i="7"/>
  <c r="M50" i="7"/>
  <c r="N50" i="7"/>
  <c r="M53" i="7"/>
  <c r="N53" i="7"/>
  <c r="M56" i="7"/>
  <c r="N56" i="7"/>
  <c r="M61" i="7"/>
  <c r="N61" i="7"/>
  <c r="N64" i="7" s="1"/>
  <c r="M67" i="7"/>
  <c r="N67" i="7"/>
  <c r="M71" i="7"/>
  <c r="N71" i="7"/>
  <c r="M83" i="7"/>
  <c r="N83" i="7"/>
  <c r="M89" i="7"/>
  <c r="N89" i="7"/>
  <c r="M93" i="7"/>
  <c r="M96" i="7" s="1"/>
  <c r="N93" i="7"/>
  <c r="I94" i="7"/>
  <c r="I93" i="7" s="1"/>
  <c r="I86" i="7"/>
  <c r="I44" i="7"/>
  <c r="S9" i="4"/>
  <c r="T9" i="4"/>
  <c r="S28" i="4"/>
  <c r="T28" i="4"/>
  <c r="S35" i="4"/>
  <c r="T35" i="4"/>
  <c r="S51" i="4"/>
  <c r="T51" i="4"/>
  <c r="S54" i="4"/>
  <c r="T54" i="4"/>
  <c r="S57" i="4"/>
  <c r="T57" i="4"/>
  <c r="S62" i="4"/>
  <c r="T62" i="4"/>
  <c r="T65" i="4" s="1"/>
  <c r="S68" i="4"/>
  <c r="T68" i="4"/>
  <c r="S72" i="4"/>
  <c r="T72" i="4"/>
  <c r="S84" i="4"/>
  <c r="T84" i="4"/>
  <c r="S90" i="4"/>
  <c r="T90" i="4"/>
  <c r="T97" i="4" s="1"/>
  <c r="S94" i="4"/>
  <c r="S97" i="4" s="1"/>
  <c r="T94" i="4"/>
  <c r="T9" i="5"/>
  <c r="T28" i="5"/>
  <c r="T35" i="5"/>
  <c r="T51" i="5"/>
  <c r="T54" i="5"/>
  <c r="T57" i="5"/>
  <c r="T62" i="5"/>
  <c r="T68" i="5"/>
  <c r="T72" i="5"/>
  <c r="T84" i="5"/>
  <c r="T90" i="5"/>
  <c r="T94" i="5"/>
  <c r="D3" i="7"/>
  <c r="D3" i="6" s="1"/>
  <c r="D76" i="7"/>
  <c r="D79" i="7"/>
  <c r="D80" i="7"/>
  <c r="D81" i="7"/>
  <c r="U9" i="4"/>
  <c r="V9" i="4"/>
  <c r="X9" i="4"/>
  <c r="U28" i="4"/>
  <c r="V28" i="4"/>
  <c r="X28" i="4"/>
  <c r="U35" i="4"/>
  <c r="V35" i="4"/>
  <c r="W49" i="4"/>
  <c r="X35" i="4"/>
  <c r="U51" i="4"/>
  <c r="V51" i="4"/>
  <c r="X51" i="4"/>
  <c r="U54" i="4"/>
  <c r="V54" i="4"/>
  <c r="X54" i="4"/>
  <c r="U57" i="4"/>
  <c r="V57" i="4"/>
  <c r="X57" i="4"/>
  <c r="U62" i="4"/>
  <c r="V62" i="4"/>
  <c r="X62" i="4"/>
  <c r="U68" i="4"/>
  <c r="V68" i="4"/>
  <c r="X68" i="4"/>
  <c r="U72" i="4"/>
  <c r="V72" i="4"/>
  <c r="X72" i="4"/>
  <c r="U84" i="4"/>
  <c r="V84" i="4"/>
  <c r="X84" i="4"/>
  <c r="U90" i="4"/>
  <c r="V90" i="4"/>
  <c r="X90" i="4"/>
  <c r="U94" i="4"/>
  <c r="V94" i="4"/>
  <c r="X94" i="4"/>
  <c r="D1" i="7"/>
  <c r="K42" i="7"/>
  <c r="K35" i="7" s="1"/>
  <c r="L9" i="7"/>
  <c r="L28" i="7"/>
  <c r="L35" i="7"/>
  <c r="L50" i="7"/>
  <c r="L53" i="7"/>
  <c r="L56" i="7"/>
  <c r="L61" i="7"/>
  <c r="L67" i="7"/>
  <c r="L71" i="7"/>
  <c r="L83" i="7"/>
  <c r="L89" i="7"/>
  <c r="L93" i="7"/>
  <c r="K10" i="7"/>
  <c r="K12" i="7"/>
  <c r="K13" i="7"/>
  <c r="K16" i="7"/>
  <c r="K18" i="7"/>
  <c r="K26" i="7"/>
  <c r="K32" i="7"/>
  <c r="K28" i="7" s="1"/>
  <c r="D53" i="7"/>
  <c r="K73" i="7"/>
  <c r="K74" i="7"/>
  <c r="K75" i="7"/>
  <c r="K77" i="7"/>
  <c r="K78" i="7"/>
  <c r="K79" i="7"/>
  <c r="K80" i="7"/>
  <c r="D6" i="7"/>
  <c r="D6" i="10" s="1"/>
  <c r="K94" i="7"/>
  <c r="K93" i="7" s="1"/>
  <c r="K90" i="7"/>
  <c r="K91" i="7"/>
  <c r="K84" i="7"/>
  <c r="K87" i="7"/>
  <c r="K67" i="7"/>
  <c r="K62" i="7"/>
  <c r="K61" i="7" s="1"/>
  <c r="K57" i="7"/>
  <c r="K58" i="7"/>
  <c r="K59" i="7"/>
  <c r="K53" i="7"/>
  <c r="K50" i="7"/>
  <c r="I1" i="7"/>
  <c r="H1" i="7"/>
  <c r="G1" i="7"/>
  <c r="F1" i="7"/>
  <c r="E1" i="7"/>
  <c r="H53" i="7"/>
  <c r="M68" i="11"/>
  <c r="M90" i="11"/>
  <c r="O54" i="1"/>
  <c r="F89" i="7"/>
  <c r="S62" i="5"/>
  <c r="G67" i="7"/>
  <c r="M51" i="11"/>
  <c r="O9" i="1"/>
  <c r="O90" i="2"/>
  <c r="O84" i="2"/>
  <c r="O54" i="2"/>
  <c r="P99" i="4"/>
  <c r="W28" i="4"/>
  <c r="W62" i="4"/>
  <c r="S68" i="5"/>
  <c r="J6" i="9"/>
  <c r="D7" i="9"/>
  <c r="G79" i="2"/>
  <c r="D15" i="9"/>
  <c r="F73" i="2"/>
  <c r="F95" i="2"/>
  <c r="D11" i="9"/>
  <c r="J18" i="9"/>
  <c r="G75" i="2"/>
  <c r="D17" i="9"/>
  <c r="D95" i="2"/>
  <c r="F73" i="6"/>
  <c r="J16" i="9"/>
  <c r="C95" i="2"/>
  <c r="G78" i="2"/>
  <c r="D74" i="2"/>
  <c r="J19" i="9"/>
  <c r="D73" i="2"/>
  <c r="D75" i="2"/>
  <c r="F82" i="2"/>
  <c r="J17" i="9"/>
  <c r="D23" i="9"/>
  <c r="J20" i="9"/>
  <c r="D27" i="9"/>
  <c r="J5" i="9"/>
  <c r="F77" i="2"/>
  <c r="D18" i="9"/>
  <c r="D28" i="9"/>
  <c r="E79" i="2"/>
  <c r="J28" i="9"/>
  <c r="F75" i="2"/>
  <c r="G74" i="2"/>
  <c r="D19" i="9"/>
  <c r="E81" i="2"/>
  <c r="J21" i="9"/>
  <c r="D73" i="6"/>
  <c r="G77" i="2"/>
  <c r="E74" i="2"/>
  <c r="D12" i="9"/>
  <c r="D9" i="9"/>
  <c r="F79" i="2"/>
  <c r="F81" i="2"/>
  <c r="D82" i="2"/>
  <c r="D80" i="2"/>
  <c r="E82" i="2"/>
  <c r="D81" i="2"/>
  <c r="E76" i="2"/>
  <c r="E75" i="2"/>
  <c r="E73" i="2"/>
  <c r="D16" i="9"/>
  <c r="G76" i="2"/>
  <c r="D79" i="2"/>
  <c r="D78" i="2"/>
  <c r="J22" i="9"/>
  <c r="D6" i="9"/>
  <c r="J15" i="9"/>
  <c r="D95" i="6"/>
  <c r="J27" i="9"/>
  <c r="E73" i="6"/>
  <c r="F95" i="6"/>
  <c r="G81" i="2"/>
  <c r="D10" i="9"/>
  <c r="E80" i="2"/>
  <c r="F80" i="2"/>
  <c r="F74" i="2"/>
  <c r="G95" i="2"/>
  <c r="E95" i="2"/>
  <c r="J7" i="9"/>
  <c r="G73" i="2"/>
  <c r="J29" i="9"/>
  <c r="E77" i="2"/>
  <c r="D8" i="9"/>
  <c r="G82" i="2"/>
  <c r="D22" i="9"/>
  <c r="F76" i="2"/>
  <c r="D77" i="2"/>
  <c r="G80" i="2"/>
  <c r="D5" i="9"/>
  <c r="F78" i="2"/>
  <c r="D24" i="9"/>
  <c r="E95" i="6"/>
  <c r="D76" i="2"/>
  <c r="E78" i="2"/>
  <c r="M64" i="7" l="1"/>
  <c r="E73" i="7"/>
  <c r="W72" i="4"/>
  <c r="G9" i="7"/>
  <c r="F35" i="7"/>
  <c r="L97" i="2"/>
  <c r="L99" i="2" s="1"/>
  <c r="E71" i="7"/>
  <c r="O35" i="2"/>
  <c r="O72" i="1"/>
  <c r="H72" i="7"/>
  <c r="H71" i="7" s="1"/>
  <c r="I72" i="10"/>
  <c r="I54" i="7"/>
  <c r="I53" i="7" s="1"/>
  <c r="Q97" i="5"/>
  <c r="R97" i="5"/>
  <c r="R99" i="5" s="1"/>
  <c r="N97" i="5"/>
  <c r="N99" i="5" s="1"/>
  <c r="R65" i="5"/>
  <c r="N65" i="5"/>
  <c r="O65" i="5"/>
  <c r="N65" i="2"/>
  <c r="N99" i="2" s="1"/>
  <c r="E83" i="7"/>
  <c r="L65" i="11"/>
  <c r="F57" i="7"/>
  <c r="F56" i="7" s="1"/>
  <c r="O57" i="2"/>
  <c r="G62" i="7"/>
  <c r="G61" i="7" s="1"/>
  <c r="O62" i="1"/>
  <c r="I75" i="7"/>
  <c r="M72" i="11"/>
  <c r="M63" i="6"/>
  <c r="M54" i="6"/>
  <c r="C54" i="7"/>
  <c r="C53" i="7" s="1"/>
  <c r="G97" i="10"/>
  <c r="G99" i="10" s="1"/>
  <c r="P99" i="1"/>
  <c r="M35" i="11"/>
  <c r="W94" i="4"/>
  <c r="X97" i="4"/>
  <c r="T65" i="5"/>
  <c r="T99" i="4"/>
  <c r="O51" i="1"/>
  <c r="F29" i="7"/>
  <c r="F28" i="7" s="1"/>
  <c r="O28" i="2"/>
  <c r="D91" i="7"/>
  <c r="D89" i="7" s="1"/>
  <c r="S90" i="5"/>
  <c r="F94" i="7"/>
  <c r="F93" i="7" s="1"/>
  <c r="O94" i="2"/>
  <c r="M99" i="5"/>
  <c r="F1" i="2"/>
  <c r="O1" i="2"/>
  <c r="J97" i="10"/>
  <c r="I84" i="10"/>
  <c r="H36" i="7"/>
  <c r="I35" i="10"/>
  <c r="N96" i="7"/>
  <c r="N98" i="7" s="1"/>
  <c r="P97" i="5"/>
  <c r="Q65" i="5"/>
  <c r="Q99" i="5" s="1"/>
  <c r="D56" i="7"/>
  <c r="F83" i="7"/>
  <c r="K65" i="6"/>
  <c r="L65" i="5"/>
  <c r="I68" i="10"/>
  <c r="U97" i="4"/>
  <c r="X65" i="4"/>
  <c r="V65" i="4"/>
  <c r="I28" i="7"/>
  <c r="I97" i="11"/>
  <c r="G65" i="10"/>
  <c r="N99" i="6"/>
  <c r="M65" i="5"/>
  <c r="F94" i="2"/>
  <c r="D94" i="2"/>
  <c r="F72" i="2"/>
  <c r="E94" i="2"/>
  <c r="D72" i="2"/>
  <c r="J14" i="9"/>
  <c r="J4" i="9"/>
  <c r="D14" i="9"/>
  <c r="G94" i="2"/>
  <c r="C94" i="2"/>
  <c r="H95" i="2"/>
  <c r="H94" i="2" s="1"/>
  <c r="D26" i="9"/>
  <c r="D31" i="9" s="1"/>
  <c r="D21" i="9"/>
  <c r="E72" i="2"/>
  <c r="J26" i="9"/>
  <c r="J31" i="9" s="1"/>
  <c r="G72" i="2"/>
  <c r="D4" i="9"/>
  <c r="C9" i="7"/>
  <c r="W54" i="4"/>
  <c r="E54" i="7"/>
  <c r="E68" i="7"/>
  <c r="E67" i="7" s="1"/>
  <c r="W68" i="4"/>
  <c r="K65" i="11"/>
  <c r="J65" i="11"/>
  <c r="J99" i="11" s="1"/>
  <c r="E51" i="7"/>
  <c r="E50" i="7" s="1"/>
  <c r="W51" i="4"/>
  <c r="F11" i="7"/>
  <c r="O9" i="2"/>
  <c r="G39" i="7"/>
  <c r="O35" i="1"/>
  <c r="D51" i="7"/>
  <c r="D50" i="7" s="1"/>
  <c r="S51" i="5"/>
  <c r="F62" i="7"/>
  <c r="F61" i="7" s="1"/>
  <c r="O62" i="2"/>
  <c r="O65" i="2" s="1"/>
  <c r="D73" i="7"/>
  <c r="D71" i="7" s="1"/>
  <c r="S72" i="5"/>
  <c r="F71" i="7"/>
  <c r="G84" i="7"/>
  <c r="G83" i="7" s="1"/>
  <c r="O84" i="1"/>
  <c r="D94" i="7"/>
  <c r="D93" i="7" s="1"/>
  <c r="S94" i="5"/>
  <c r="L99" i="5"/>
  <c r="I57" i="10"/>
  <c r="H57" i="7"/>
  <c r="H56" i="7" s="1"/>
  <c r="S28" i="5"/>
  <c r="W84" i="4"/>
  <c r="O72" i="2"/>
  <c r="O28" i="1"/>
  <c r="S57" i="5"/>
  <c r="O68" i="2"/>
  <c r="V97" i="4"/>
  <c r="T97" i="5"/>
  <c r="T99" i="5" s="1"/>
  <c r="O57" i="1"/>
  <c r="M84" i="11"/>
  <c r="M97" i="11" s="1"/>
  <c r="I84" i="7"/>
  <c r="C28" i="7"/>
  <c r="I62" i="7"/>
  <c r="I61" i="7" s="1"/>
  <c r="M62" i="11"/>
  <c r="E90" i="7"/>
  <c r="E89" i="7" s="1"/>
  <c r="W90" i="4"/>
  <c r="E10" i="7"/>
  <c r="E9" i="7" s="1"/>
  <c r="W9" i="4"/>
  <c r="M28" i="11"/>
  <c r="U65" i="4"/>
  <c r="U99" i="4" s="1"/>
  <c r="S65" i="4"/>
  <c r="S99" i="4" s="1"/>
  <c r="O97" i="5"/>
  <c r="P65" i="5"/>
  <c r="P65" i="2"/>
  <c r="P99" i="2" s="1"/>
  <c r="I57" i="7"/>
  <c r="J57" i="7" s="1"/>
  <c r="M57" i="11"/>
  <c r="K97" i="11"/>
  <c r="N97" i="4"/>
  <c r="N99" i="4" s="1"/>
  <c r="I65" i="11"/>
  <c r="I99" i="11" s="1"/>
  <c r="I16" i="7"/>
  <c r="J16" i="7" s="1"/>
  <c r="M9" i="11"/>
  <c r="D39" i="7"/>
  <c r="D35" i="7" s="1"/>
  <c r="S35" i="5"/>
  <c r="H67" i="7"/>
  <c r="G94" i="7"/>
  <c r="G93" i="7" s="1"/>
  <c r="O94" i="1"/>
  <c r="O97" i="1" s="1"/>
  <c r="K99" i="6"/>
  <c r="M62" i="6"/>
  <c r="C62" i="7"/>
  <c r="C61" i="7" s="1"/>
  <c r="L1" i="1"/>
  <c r="N1" i="1" s="1"/>
  <c r="O1" i="1" s="1"/>
  <c r="M1" i="1"/>
  <c r="S84" i="5"/>
  <c r="N65" i="1"/>
  <c r="N99" i="1" s="1"/>
  <c r="L97" i="11"/>
  <c r="L99" i="11" s="1"/>
  <c r="N65" i="11"/>
  <c r="N99" i="11" s="1"/>
  <c r="E36" i="7"/>
  <c r="E35" i="7" s="1"/>
  <c r="W35" i="4"/>
  <c r="E57" i="7"/>
  <c r="W57" i="4"/>
  <c r="O90" i="1"/>
  <c r="L31" i="9"/>
  <c r="G28" i="7"/>
  <c r="L96" i="7"/>
  <c r="H65" i="10"/>
  <c r="H99" i="10" s="1"/>
  <c r="I28" i="10"/>
  <c r="I9" i="10"/>
  <c r="H10" i="7"/>
  <c r="H9" i="7" s="1"/>
  <c r="F31" i="9"/>
  <c r="S25" i="5"/>
  <c r="I97" i="10"/>
  <c r="I90" i="10"/>
  <c r="J65" i="10"/>
  <c r="J99" i="10" s="1"/>
  <c r="E31" i="9"/>
  <c r="M90" i="6"/>
  <c r="M68" i="6"/>
  <c r="J65" i="6"/>
  <c r="I97" i="6"/>
  <c r="E56" i="7"/>
  <c r="C35" i="7"/>
  <c r="I65" i="6"/>
  <c r="L97" i="6"/>
  <c r="J97" i="6"/>
  <c r="J99" i="6" s="1"/>
  <c r="M84" i="6"/>
  <c r="M28" i="6"/>
  <c r="C83" i="7"/>
  <c r="M72" i="6"/>
  <c r="L65" i="6"/>
  <c r="M9" i="6"/>
  <c r="M35" i="6"/>
  <c r="F94" i="6"/>
  <c r="D94" i="6"/>
  <c r="E94" i="6"/>
  <c r="M59" i="6"/>
  <c r="C51" i="7"/>
  <c r="C50" i="7" s="1"/>
  <c r="C90" i="7"/>
  <c r="C89" i="7" s="1"/>
  <c r="C94" i="7"/>
  <c r="C93" i="7" s="1"/>
  <c r="F9" i="7"/>
  <c r="H35" i="7"/>
  <c r="H64" i="7" s="1"/>
  <c r="H83" i="7"/>
  <c r="I83" i="7"/>
  <c r="E28" i="7"/>
  <c r="I67" i="7"/>
  <c r="I9" i="7"/>
  <c r="G35" i="7"/>
  <c r="G64" i="7" s="1"/>
  <c r="F67" i="7"/>
  <c r="F96" i="7" s="1"/>
  <c r="C67" i="7"/>
  <c r="C71" i="7"/>
  <c r="G71" i="7"/>
  <c r="D83" i="7"/>
  <c r="G89" i="7"/>
  <c r="M98" i="7"/>
  <c r="J77" i="7"/>
  <c r="J80" i="7"/>
  <c r="J73" i="7"/>
  <c r="N1" i="2"/>
  <c r="J78" i="7"/>
  <c r="J74" i="7"/>
  <c r="J72" i="7"/>
  <c r="I6" i="11"/>
  <c r="L64" i="7"/>
  <c r="J26" i="7"/>
  <c r="J24" i="7"/>
  <c r="J22" i="7"/>
  <c r="J20" i="7"/>
  <c r="J18" i="7"/>
  <c r="J14" i="7"/>
  <c r="J12" i="7"/>
  <c r="K89" i="7"/>
  <c r="J21" i="7"/>
  <c r="J17" i="7"/>
  <c r="J15" i="7"/>
  <c r="J13" i="7"/>
  <c r="J11" i="7"/>
  <c r="H6" i="2"/>
  <c r="O6" i="2" s="1"/>
  <c r="I89" i="7"/>
  <c r="I56" i="7"/>
  <c r="J69" i="7"/>
  <c r="K56" i="7"/>
  <c r="I35" i="7"/>
  <c r="J59" i="7"/>
  <c r="E6" i="6"/>
  <c r="K6" i="6" s="1"/>
  <c r="L6" i="5"/>
  <c r="J33" i="7"/>
  <c r="J87" i="7"/>
  <c r="K9" i="7"/>
  <c r="J43" i="7"/>
  <c r="J41" i="7"/>
  <c r="J39" i="7"/>
  <c r="J44" i="7"/>
  <c r="G1" i="2"/>
  <c r="G6" i="11"/>
  <c r="M6" i="11" s="1"/>
  <c r="E6" i="5"/>
  <c r="M6" i="5"/>
  <c r="E6" i="7"/>
  <c r="K83" i="7"/>
  <c r="K71" i="7"/>
  <c r="J79" i="7"/>
  <c r="I6" i="6"/>
  <c r="E3" i="6"/>
  <c r="D1" i="6"/>
  <c r="F1" i="6" s="1"/>
  <c r="G1" i="6" s="1"/>
  <c r="D6" i="2"/>
  <c r="K6" i="2" s="1"/>
  <c r="J48" i="7"/>
  <c r="J40" i="7"/>
  <c r="J36" i="7"/>
  <c r="J46" i="7"/>
  <c r="J42" i="7"/>
  <c r="J38" i="7"/>
  <c r="J86" i="7"/>
  <c r="F6" i="2"/>
  <c r="M6" i="2" s="1"/>
  <c r="J81" i="7"/>
  <c r="E3" i="7"/>
  <c r="E53" i="7"/>
  <c r="E61" i="7"/>
  <c r="J23" i="7"/>
  <c r="J19" i="7"/>
  <c r="J31" i="7"/>
  <c r="G6" i="2"/>
  <c r="N6" i="2" s="1"/>
  <c r="L1" i="2"/>
  <c r="J47" i="7"/>
  <c r="J45" i="7"/>
  <c r="J37" i="7"/>
  <c r="J32" i="7"/>
  <c r="J30" i="7"/>
  <c r="J29" i="7"/>
  <c r="J85" i="7"/>
  <c r="U6" i="4"/>
  <c r="V6" i="4"/>
  <c r="W6" i="4" s="1"/>
  <c r="E93" i="7"/>
  <c r="J75" i="7"/>
  <c r="G6" i="6"/>
  <c r="M6" i="6" s="1"/>
  <c r="F6" i="6"/>
  <c r="L6" i="6" s="1"/>
  <c r="F3" i="1"/>
  <c r="E3" i="1"/>
  <c r="F1" i="1"/>
  <c r="E1" i="1"/>
  <c r="G1" i="1" s="1"/>
  <c r="H1" i="1" s="1"/>
  <c r="P1" i="1" s="1"/>
  <c r="I1" i="1" s="1"/>
  <c r="J6" i="4"/>
  <c r="L6" i="4" s="1"/>
  <c r="K6" i="4"/>
  <c r="F6" i="1"/>
  <c r="E6" i="1"/>
  <c r="G6" i="1" s="1"/>
  <c r="H6" i="1" s="1"/>
  <c r="D1" i="4"/>
  <c r="M1" i="2"/>
  <c r="H1" i="2"/>
  <c r="D1" i="2"/>
  <c r="D6" i="11"/>
  <c r="J6" i="11" s="1"/>
  <c r="J1" i="2"/>
  <c r="E1" i="2"/>
  <c r="J6" i="2"/>
  <c r="K1" i="2"/>
  <c r="J76" i="7"/>
  <c r="I71" i="7"/>
  <c r="F64" i="7" l="1"/>
  <c r="J51" i="7"/>
  <c r="J50" i="7" s="1"/>
  <c r="J10" i="7"/>
  <c r="W97" i="4"/>
  <c r="E96" i="7"/>
  <c r="J91" i="7"/>
  <c r="J68" i="7"/>
  <c r="I99" i="6"/>
  <c r="K99" i="11"/>
  <c r="P99" i="5"/>
  <c r="J54" i="7"/>
  <c r="J53" i="7" s="1"/>
  <c r="J62" i="7"/>
  <c r="J61" i="7" s="1"/>
  <c r="H96" i="7"/>
  <c r="O99" i="5"/>
  <c r="V99" i="4"/>
  <c r="J32" i="9"/>
  <c r="X99" i="4"/>
  <c r="J84" i="7"/>
  <c r="L98" i="7"/>
  <c r="M97" i="6"/>
  <c r="O65" i="1"/>
  <c r="O99" i="1" s="1"/>
  <c r="S97" i="5"/>
  <c r="L32" i="9"/>
  <c r="I99" i="10"/>
  <c r="W65" i="4"/>
  <c r="M65" i="11"/>
  <c r="M99" i="11" s="1"/>
  <c r="S9" i="5"/>
  <c r="S65" i="5" s="1"/>
  <c r="D25" i="7"/>
  <c r="O97" i="2"/>
  <c r="O99" i="2" s="1"/>
  <c r="I65" i="10"/>
  <c r="H98" i="7"/>
  <c r="J90" i="7"/>
  <c r="J89" i="7" s="1"/>
  <c r="D96" i="7"/>
  <c r="G96" i="7"/>
  <c r="G98" i="7" s="1"/>
  <c r="C96" i="7"/>
  <c r="L99" i="6"/>
  <c r="J83" i="7"/>
  <c r="M57" i="6"/>
  <c r="M65" i="6" s="1"/>
  <c r="C58" i="7"/>
  <c r="J94" i="7"/>
  <c r="J93" i="7" s="1"/>
  <c r="F98" i="7"/>
  <c r="K64" i="7"/>
  <c r="I64" i="7"/>
  <c r="J67" i="7"/>
  <c r="I96" i="7"/>
  <c r="J28" i="7"/>
  <c r="J35" i="7"/>
  <c r="K96" i="7"/>
  <c r="E6" i="10"/>
  <c r="F6" i="7"/>
  <c r="G6" i="7" s="1"/>
  <c r="H6" i="7" s="1"/>
  <c r="F3" i="6"/>
  <c r="F3" i="7"/>
  <c r="G3" i="7" s="1"/>
  <c r="H3" i="7" s="1"/>
  <c r="F6" i="5"/>
  <c r="N6" i="5"/>
  <c r="J71" i="7"/>
  <c r="E64" i="7"/>
  <c r="E98" i="7" s="1"/>
  <c r="D72" i="6"/>
  <c r="F72" i="6"/>
  <c r="E72" i="6"/>
  <c r="G3" i="1"/>
  <c r="H3" i="1"/>
  <c r="M99" i="6" l="1"/>
  <c r="W99" i="4"/>
  <c r="D9" i="7"/>
  <c r="D64" i="7" s="1"/>
  <c r="D98" i="7" s="1"/>
  <c r="J25" i="7"/>
  <c r="J9" i="7" s="1"/>
  <c r="S99" i="5"/>
  <c r="C56" i="7"/>
  <c r="C64" i="7" s="1"/>
  <c r="C98" i="7" s="1"/>
  <c r="J58" i="7"/>
  <c r="J56" i="7" s="1"/>
  <c r="K98" i="7"/>
  <c r="J96" i="7"/>
  <c r="I98" i="7"/>
  <c r="G6" i="5"/>
  <c r="O6" i="5"/>
  <c r="I6" i="7"/>
  <c r="G6" i="10"/>
  <c r="I3" i="7"/>
  <c r="J3" i="7"/>
  <c r="K3" i="7" s="1"/>
  <c r="P3" i="1"/>
  <c r="O3" i="1"/>
  <c r="J64" i="7" l="1"/>
  <c r="J98" i="7"/>
  <c r="K9" i="9" s="1"/>
  <c r="K4" i="9" s="1"/>
  <c r="K31" i="9" s="1"/>
  <c r="K32" i="9" s="1"/>
  <c r="H6" i="5"/>
  <c r="P6" i="5"/>
  <c r="J6" i="7"/>
  <c r="I6" i="10" s="1"/>
  <c r="H6" i="10"/>
  <c r="I6" i="5" l="1"/>
  <c r="Q6" i="5"/>
  <c r="J6" i="5" l="1"/>
  <c r="S6" i="5" s="1"/>
  <c r="R6" i="5"/>
  <c r="F78" i="11"/>
  <c r="D43" i="2"/>
  <c r="C95" i="1"/>
  <c r="G46" i="1"/>
  <c r="D19" i="11"/>
  <c r="D81" i="1"/>
  <c r="C48" i="1"/>
  <c r="F70" i="1"/>
  <c r="D41" i="10"/>
  <c r="F88" i="2"/>
  <c r="F60" i="11"/>
  <c r="F86" i="2"/>
  <c r="C58" i="11"/>
  <c r="F26" i="2"/>
  <c r="D80" i="1"/>
  <c r="G18" i="2"/>
  <c r="D74" i="11"/>
  <c r="E40" i="11"/>
  <c r="C24" i="11"/>
  <c r="F44" i="2"/>
  <c r="C25" i="10"/>
  <c r="G16" i="4"/>
  <c r="C33" i="11"/>
  <c r="F78" i="1"/>
  <c r="E37" i="2"/>
  <c r="D24" i="10"/>
  <c r="C22" i="2"/>
  <c r="F15" i="1"/>
  <c r="G25" i="1"/>
  <c r="C75" i="10"/>
  <c r="E49" i="1"/>
  <c r="D24" i="1"/>
  <c r="C80" i="11"/>
  <c r="F45" i="11"/>
  <c r="I49" i="5"/>
  <c r="D79" i="1"/>
  <c r="F20" i="4"/>
  <c r="F58" i="1"/>
  <c r="E25" i="5"/>
  <c r="G92" i="1"/>
  <c r="D42" i="10"/>
  <c r="C46" i="10"/>
  <c r="D79" i="11"/>
  <c r="D77" i="10"/>
  <c r="D41" i="11"/>
  <c r="D31" i="11"/>
  <c r="F59" i="2"/>
  <c r="C59" i="11"/>
  <c r="E76" i="11"/>
  <c r="D76" i="11"/>
  <c r="C39" i="11"/>
  <c r="F76" i="11"/>
  <c r="C22" i="10"/>
  <c r="C13" i="11"/>
  <c r="D55" i="11"/>
  <c r="C24" i="2"/>
  <c r="G36" i="2"/>
  <c r="F18" i="5"/>
  <c r="C23" i="2"/>
  <c r="G29" i="1"/>
  <c r="E12" i="1"/>
  <c r="F17" i="11"/>
  <c r="E79" i="11"/>
  <c r="F55" i="2"/>
  <c r="G42" i="1"/>
  <c r="C26" i="2"/>
  <c r="F59" i="1"/>
  <c r="D46" i="1"/>
  <c r="C17" i="10"/>
  <c r="F20" i="2"/>
  <c r="I43" i="5"/>
  <c r="D33" i="10"/>
  <c r="F49" i="5"/>
  <c r="G33" i="5"/>
  <c r="E73" i="1"/>
  <c r="D92" i="4"/>
  <c r="G14" i="1"/>
  <c r="F58" i="4"/>
  <c r="D59" i="10"/>
  <c r="E81" i="11"/>
  <c r="D55" i="1"/>
  <c r="F60" i="2"/>
  <c r="F92" i="11"/>
  <c r="C31" i="11"/>
  <c r="D40" i="10"/>
  <c r="E46" i="11"/>
  <c r="F69" i="2"/>
  <c r="G24" i="2"/>
  <c r="F16" i="1"/>
  <c r="F85" i="11"/>
  <c r="F14" i="11"/>
  <c r="E10" i="2"/>
  <c r="D73" i="10"/>
  <c r="E88" i="11"/>
  <c r="G37" i="1"/>
  <c r="K32" i="4"/>
  <c r="I37" i="5"/>
  <c r="G20" i="5"/>
  <c r="E92" i="6"/>
  <c r="C44" i="5"/>
  <c r="I82" i="5"/>
  <c r="F78" i="5"/>
  <c r="C33" i="5"/>
  <c r="F18" i="6"/>
  <c r="C88" i="5"/>
  <c r="D91" i="4"/>
  <c r="C31" i="2"/>
  <c r="G38" i="5"/>
  <c r="D36" i="10"/>
  <c r="C88" i="10"/>
  <c r="D17" i="4"/>
  <c r="F36" i="2"/>
  <c r="C23" i="11"/>
  <c r="F87" i="2"/>
  <c r="C41" i="4"/>
  <c r="J91" i="4"/>
  <c r="E32" i="1"/>
  <c r="C37" i="2"/>
  <c r="G70" i="1"/>
  <c r="G69" i="1"/>
  <c r="F87" i="1"/>
  <c r="D14" i="4"/>
  <c r="C92" i="2"/>
  <c r="E15" i="2"/>
  <c r="E17" i="2"/>
  <c r="E55" i="11"/>
  <c r="E38" i="2"/>
  <c r="E77" i="11"/>
  <c r="F37" i="2"/>
  <c r="G52" i="1"/>
  <c r="C25" i="11"/>
  <c r="G76" i="1"/>
  <c r="C81" i="1"/>
  <c r="D76" i="10"/>
  <c r="C41" i="10"/>
  <c r="F92" i="2"/>
  <c r="E52" i="11"/>
  <c r="D29" i="2"/>
  <c r="C29" i="2"/>
  <c r="C73" i="11"/>
  <c r="E48" i="11"/>
  <c r="G41" i="2"/>
  <c r="C13" i="10"/>
  <c r="H22" i="4"/>
  <c r="G79" i="1"/>
  <c r="D40" i="2"/>
  <c r="D29" i="11"/>
  <c r="G13" i="1"/>
  <c r="G10" i="1"/>
  <c r="F29" i="1"/>
  <c r="D16" i="1"/>
  <c r="F77" i="1"/>
  <c r="E20" i="2"/>
  <c r="E59" i="1"/>
  <c r="E17" i="1"/>
  <c r="C49" i="1"/>
  <c r="G78" i="1"/>
  <c r="D69" i="10"/>
  <c r="C69" i="11"/>
  <c r="E20" i="4"/>
  <c r="G47" i="1"/>
  <c r="E88" i="1"/>
  <c r="G19" i="2"/>
  <c r="E80" i="11"/>
  <c r="E30" i="11"/>
  <c r="D85" i="11"/>
  <c r="C26" i="10"/>
  <c r="C52" i="11"/>
  <c r="D21" i="11"/>
  <c r="G40" i="2"/>
  <c r="C15" i="2"/>
  <c r="F42" i="2"/>
  <c r="E20" i="1"/>
  <c r="E47" i="1"/>
  <c r="D85" i="10"/>
  <c r="C77" i="4"/>
  <c r="F86" i="1"/>
  <c r="D52" i="2"/>
  <c r="J78" i="4"/>
  <c r="G31" i="5"/>
  <c r="C25" i="5"/>
  <c r="E95" i="5"/>
  <c r="D95" i="1"/>
  <c r="D86" i="1"/>
  <c r="C74" i="1"/>
  <c r="F82" i="1"/>
  <c r="E73" i="11"/>
  <c r="E18" i="2"/>
  <c r="E36" i="2"/>
  <c r="E22" i="11"/>
  <c r="E18" i="4"/>
  <c r="E75" i="1"/>
  <c r="F18" i="2"/>
  <c r="D48" i="10"/>
  <c r="C29" i="10"/>
  <c r="F22" i="2"/>
  <c r="D81" i="10"/>
  <c r="C78" i="5"/>
  <c r="E74" i="1"/>
  <c r="F14" i="6"/>
  <c r="D55" i="5"/>
  <c r="E37" i="5"/>
  <c r="I46" i="5"/>
  <c r="C37" i="4"/>
  <c r="H19" i="4"/>
  <c r="H78" i="4"/>
  <c r="C76" i="4"/>
  <c r="F26" i="5"/>
  <c r="G63" i="4"/>
  <c r="F92" i="5"/>
  <c r="E43" i="2"/>
  <c r="F17" i="2"/>
  <c r="E26" i="1"/>
  <c r="D52" i="6"/>
  <c r="D52" i="1"/>
  <c r="C14" i="2"/>
  <c r="E19" i="1"/>
  <c r="D91" i="1"/>
  <c r="C76" i="11"/>
  <c r="G49" i="1"/>
  <c r="F23" i="2"/>
  <c r="E15" i="11"/>
  <c r="D18" i="10"/>
  <c r="E39" i="11"/>
  <c r="F58" i="2"/>
  <c r="G87" i="1"/>
  <c r="K38" i="4"/>
  <c r="G20" i="4"/>
  <c r="G38" i="1"/>
  <c r="G16" i="2"/>
  <c r="C38" i="11"/>
  <c r="G21" i="4"/>
  <c r="K45" i="4"/>
  <c r="F43" i="6"/>
  <c r="E31" i="6"/>
  <c r="H29" i="5"/>
  <c r="D82" i="4"/>
  <c r="C36" i="4"/>
  <c r="H86" i="4"/>
  <c r="C85" i="5"/>
  <c r="E36" i="6"/>
  <c r="G46" i="5"/>
  <c r="I36" i="5"/>
  <c r="K58" i="4"/>
  <c r="I39" i="4"/>
  <c r="F69" i="11"/>
  <c r="F40" i="2"/>
  <c r="K70" i="4"/>
  <c r="F19" i="4"/>
  <c r="C43" i="2"/>
  <c r="F15" i="11"/>
  <c r="C59" i="2"/>
  <c r="J87" i="4"/>
  <c r="F32" i="4"/>
  <c r="F59" i="4"/>
  <c r="E80" i="4"/>
  <c r="F29" i="11"/>
  <c r="C88" i="1"/>
  <c r="D17" i="5"/>
  <c r="I74" i="4"/>
  <c r="E48" i="6"/>
  <c r="H63" i="4"/>
  <c r="E40" i="4"/>
  <c r="G86" i="5"/>
  <c r="F24" i="6"/>
  <c r="I41" i="5"/>
  <c r="F44" i="6"/>
  <c r="C74" i="6"/>
  <c r="H46" i="4"/>
  <c r="E58" i="4"/>
  <c r="H33" i="4"/>
  <c r="D38" i="6"/>
  <c r="J41" i="4"/>
  <c r="D74" i="10"/>
  <c r="C19" i="5"/>
  <c r="E32" i="2"/>
  <c r="G77" i="1"/>
  <c r="E31" i="1"/>
  <c r="C79" i="11"/>
  <c r="C63" i="1"/>
  <c r="E10" i="11"/>
  <c r="C40" i="11"/>
  <c r="E24" i="2"/>
  <c r="F38" i="1"/>
  <c r="F10" i="2"/>
  <c r="D92" i="11"/>
  <c r="F41" i="1"/>
  <c r="J88" i="4"/>
  <c r="E20" i="5"/>
  <c r="E80" i="6"/>
  <c r="E17" i="11"/>
  <c r="E48" i="5"/>
  <c r="E17" i="4"/>
  <c r="F75" i="4"/>
  <c r="D42" i="2"/>
  <c r="C76" i="2"/>
  <c r="C15" i="5"/>
  <c r="D88" i="10"/>
  <c r="E30" i="1"/>
  <c r="C47" i="1"/>
  <c r="C25" i="6"/>
  <c r="E23" i="5"/>
  <c r="F31" i="1"/>
  <c r="I75" i="5"/>
  <c r="I40" i="4"/>
  <c r="H23" i="4"/>
  <c r="F40" i="6"/>
  <c r="E46" i="6"/>
  <c r="G48" i="4"/>
  <c r="C15" i="1"/>
  <c r="G21" i="1"/>
  <c r="D36" i="1"/>
  <c r="I92" i="4"/>
  <c r="K39" i="4"/>
  <c r="D70" i="6"/>
  <c r="C16" i="4"/>
  <c r="E31" i="11"/>
  <c r="F11" i="11"/>
  <c r="C23" i="1"/>
  <c r="G42" i="5"/>
  <c r="C12" i="4"/>
  <c r="C78" i="2"/>
  <c r="E30" i="5"/>
  <c r="I13" i="5"/>
  <c r="E25" i="2"/>
  <c r="C86" i="4"/>
  <c r="G49" i="5"/>
  <c r="H55" i="5"/>
  <c r="J25" i="4"/>
  <c r="C23" i="5"/>
  <c r="F21" i="11"/>
  <c r="D82" i="5"/>
  <c r="F38" i="4"/>
  <c r="E55" i="4"/>
  <c r="D74" i="6"/>
  <c r="E78" i="4"/>
  <c r="I18" i="5"/>
  <c r="C29" i="4"/>
  <c r="D25" i="11"/>
  <c r="I69" i="5"/>
  <c r="F75" i="1"/>
  <c r="D14" i="2"/>
  <c r="D70" i="10"/>
  <c r="E44" i="11"/>
  <c r="C15" i="10"/>
  <c r="D87" i="1"/>
  <c r="G16" i="1"/>
  <c r="E60" i="2"/>
  <c r="C85" i="1"/>
  <c r="H11" i="4"/>
  <c r="H78" i="5"/>
  <c r="I74" i="5"/>
  <c r="E18" i="11"/>
  <c r="C55" i="6"/>
  <c r="E24" i="5"/>
  <c r="F82" i="6"/>
  <c r="E38" i="4"/>
  <c r="G39" i="5"/>
  <c r="H14" i="4"/>
  <c r="C24" i="1"/>
  <c r="E15" i="1"/>
  <c r="D36" i="11"/>
  <c r="C17" i="1"/>
  <c r="F19" i="11"/>
  <c r="F32" i="1"/>
  <c r="F32" i="2"/>
  <c r="I59" i="4"/>
  <c r="C16" i="5"/>
  <c r="F15" i="5"/>
  <c r="G86" i="2"/>
  <c r="I21" i="4"/>
  <c r="C23" i="6"/>
  <c r="D77" i="1"/>
  <c r="F13" i="6"/>
  <c r="G46" i="2"/>
  <c r="G12" i="2"/>
  <c r="E70" i="4"/>
  <c r="C33" i="4"/>
  <c r="C30" i="10"/>
  <c r="D22" i="4"/>
  <c r="F42" i="1"/>
  <c r="G33" i="4"/>
  <c r="E63" i="1"/>
  <c r="C91" i="5"/>
  <c r="E16" i="5"/>
  <c r="D45" i="1"/>
  <c r="C77" i="1"/>
  <c r="D38" i="10"/>
  <c r="C15" i="4"/>
  <c r="G20" i="2"/>
  <c r="E77" i="1"/>
  <c r="D82" i="11"/>
  <c r="E24" i="11"/>
  <c r="E45" i="4"/>
  <c r="E33" i="11"/>
  <c r="E87" i="1"/>
  <c r="D38" i="5"/>
  <c r="C63" i="2"/>
  <c r="D60" i="10"/>
  <c r="C19" i="10"/>
  <c r="G13" i="2"/>
  <c r="E16" i="2"/>
  <c r="C10" i="11"/>
  <c r="C37" i="1"/>
  <c r="F63" i="6"/>
  <c r="D32" i="10"/>
  <c r="F26" i="4"/>
  <c r="G91" i="1"/>
  <c r="D32" i="2"/>
  <c r="C75" i="11"/>
  <c r="G55" i="2"/>
  <c r="D95" i="11"/>
  <c r="F38" i="11"/>
  <c r="F43" i="2"/>
  <c r="C52" i="10"/>
  <c r="E75" i="11"/>
  <c r="C45" i="10"/>
  <c r="D82" i="10"/>
  <c r="E87" i="2"/>
  <c r="C85" i="10"/>
  <c r="C42" i="1"/>
  <c r="G13" i="5"/>
  <c r="D25" i="2"/>
  <c r="F39" i="5"/>
  <c r="D60" i="1"/>
  <c r="G31" i="1"/>
  <c r="C70" i="10"/>
  <c r="E26" i="2"/>
  <c r="E59" i="11"/>
  <c r="D29" i="10"/>
  <c r="F48" i="2"/>
  <c r="C30" i="1"/>
  <c r="C22" i="1"/>
  <c r="E29" i="6"/>
  <c r="D11" i="10"/>
  <c r="F74" i="4"/>
  <c r="F78" i="4"/>
  <c r="G26" i="2"/>
  <c r="I48" i="4"/>
  <c r="G37" i="2"/>
  <c r="I26" i="5"/>
  <c r="C70" i="6"/>
  <c r="C52" i="6"/>
  <c r="I79" i="5"/>
  <c r="D26" i="4"/>
  <c r="F25" i="2"/>
  <c r="C16" i="11"/>
  <c r="C63" i="10"/>
  <c r="D42" i="6"/>
  <c r="F30" i="1"/>
  <c r="D37" i="10"/>
  <c r="C44" i="11"/>
  <c r="F75" i="11"/>
  <c r="C12" i="10"/>
  <c r="F81" i="1"/>
  <c r="I31" i="4"/>
  <c r="D47" i="5"/>
  <c r="D18" i="1"/>
  <c r="C13" i="4"/>
  <c r="F52" i="2"/>
  <c r="C21" i="10"/>
  <c r="H60" i="5"/>
  <c r="H91" i="4"/>
  <c r="I47" i="4"/>
  <c r="F87" i="4"/>
  <c r="F86" i="6"/>
  <c r="J39" i="4"/>
  <c r="D59" i="4"/>
  <c r="D31" i="6"/>
  <c r="H77" i="4"/>
  <c r="E41" i="4"/>
  <c r="I32" i="4"/>
  <c r="I76" i="4"/>
  <c r="E86" i="2"/>
  <c r="D23" i="11"/>
  <c r="C86" i="10"/>
  <c r="H70" i="5"/>
  <c r="F20" i="11"/>
  <c r="D48" i="11"/>
  <c r="F32" i="11"/>
  <c r="C18" i="10"/>
  <c r="F74" i="5"/>
  <c r="J45" i="4"/>
  <c r="F16" i="6"/>
  <c r="F82" i="5"/>
  <c r="F48" i="4"/>
  <c r="D42" i="4"/>
  <c r="C77" i="5"/>
  <c r="E74" i="5"/>
  <c r="E23" i="4"/>
  <c r="D32" i="11"/>
  <c r="C92" i="1"/>
  <c r="C10" i="10"/>
  <c r="F41" i="6"/>
  <c r="F25" i="4"/>
  <c r="F63" i="2"/>
  <c r="C60" i="11"/>
  <c r="D69" i="4"/>
  <c r="D30" i="10"/>
  <c r="C81" i="2"/>
  <c r="C41" i="11"/>
  <c r="H79" i="5"/>
  <c r="E25" i="11"/>
  <c r="C95" i="6"/>
  <c r="K75" i="4"/>
  <c r="K59" i="4"/>
  <c r="D81" i="4"/>
  <c r="C24" i="4"/>
  <c r="D30" i="2"/>
  <c r="E26" i="11"/>
  <c r="G88" i="2"/>
  <c r="G44" i="1"/>
  <c r="I78" i="4"/>
  <c r="G18" i="4"/>
  <c r="I13" i="4"/>
  <c r="C63" i="5"/>
  <c r="C80" i="4"/>
  <c r="E33" i="5"/>
  <c r="J10" i="4"/>
  <c r="D92" i="1"/>
  <c r="E43" i="1"/>
  <c r="D26" i="5"/>
  <c r="H70" i="4"/>
  <c r="F79" i="1"/>
  <c r="D12" i="5"/>
  <c r="D32" i="6"/>
  <c r="C74" i="5"/>
  <c r="H55" i="4"/>
  <c r="K73" i="4"/>
  <c r="E91" i="6"/>
  <c r="H59" i="5"/>
  <c r="G86" i="4"/>
  <c r="E82" i="5"/>
  <c r="E13" i="2"/>
  <c r="C87" i="11"/>
  <c r="D80" i="6"/>
  <c r="D52" i="4"/>
  <c r="D52" i="5"/>
  <c r="G10" i="5"/>
  <c r="C79" i="10"/>
  <c r="D60" i="2"/>
  <c r="D70" i="11"/>
  <c r="F63" i="1"/>
  <c r="F59" i="11"/>
  <c r="D88" i="4"/>
  <c r="C40" i="1"/>
  <c r="C17" i="2"/>
  <c r="F10" i="11"/>
  <c r="C91" i="11"/>
  <c r="C42" i="4"/>
  <c r="J58" i="4"/>
  <c r="G40" i="5"/>
  <c r="G88" i="5"/>
  <c r="I76" i="5"/>
  <c r="F43" i="4"/>
  <c r="E41" i="2"/>
  <c r="I85" i="5"/>
  <c r="F79" i="11"/>
  <c r="F18" i="1"/>
  <c r="G81" i="1"/>
  <c r="I22" i="4"/>
  <c r="F13" i="5"/>
  <c r="D18" i="6"/>
  <c r="H19" i="5"/>
  <c r="I73" i="5"/>
  <c r="D20" i="6"/>
  <c r="F29" i="2"/>
  <c r="E69" i="6"/>
  <c r="C39" i="10"/>
  <c r="F37" i="6"/>
  <c r="G24" i="1"/>
  <c r="E11" i="2"/>
  <c r="G78" i="4"/>
  <c r="C80" i="5"/>
  <c r="K19" i="4"/>
  <c r="K44" i="4"/>
  <c r="I92" i="5"/>
  <c r="E60" i="6"/>
  <c r="C81" i="6"/>
  <c r="G26" i="5"/>
  <c r="I16" i="5"/>
  <c r="D31" i="4"/>
  <c r="J36" i="4"/>
  <c r="J80" i="4"/>
  <c r="C43" i="6"/>
  <c r="G39" i="1"/>
  <c r="C79" i="6"/>
  <c r="C30" i="5"/>
  <c r="E69" i="4"/>
  <c r="C19" i="6"/>
  <c r="G58" i="4"/>
  <c r="K20" i="4"/>
  <c r="G22" i="5"/>
  <c r="D18" i="2"/>
  <c r="J33" i="4"/>
  <c r="D37" i="2"/>
  <c r="C14" i="5"/>
  <c r="D12" i="10"/>
  <c r="F58" i="6"/>
  <c r="F55" i="6"/>
  <c r="E73" i="4"/>
  <c r="F19" i="5"/>
  <c r="D73" i="4"/>
  <c r="I88" i="4"/>
  <c r="I63" i="5"/>
  <c r="D77" i="11"/>
  <c r="E63" i="6"/>
  <c r="F73" i="4"/>
  <c r="F31" i="2"/>
  <c r="H14" i="5"/>
  <c r="C21" i="2"/>
  <c r="I17" i="4"/>
  <c r="F31" i="6"/>
  <c r="F60" i="6"/>
  <c r="E75" i="6"/>
  <c r="E39" i="5"/>
  <c r="E33" i="4"/>
  <c r="C48" i="5"/>
  <c r="K60" i="4"/>
  <c r="K41" i="4"/>
  <c r="G60" i="1"/>
  <c r="G75" i="1"/>
  <c r="D23" i="4"/>
  <c r="D39" i="2"/>
  <c r="D48" i="2"/>
  <c r="D74" i="1"/>
  <c r="G15" i="1"/>
  <c r="J18" i="4"/>
  <c r="E19" i="4"/>
  <c r="F52" i="1"/>
  <c r="I86" i="5"/>
  <c r="F31" i="4"/>
  <c r="H17" i="4"/>
  <c r="J38" i="4"/>
  <c r="F85" i="2"/>
  <c r="D20" i="11"/>
  <c r="G92" i="2"/>
  <c r="F40" i="1"/>
  <c r="H24" i="5"/>
  <c r="C30" i="4"/>
  <c r="I30" i="5"/>
  <c r="I91" i="5"/>
  <c r="H80" i="4"/>
  <c r="F41" i="2"/>
  <c r="D30" i="5"/>
  <c r="D26" i="1"/>
  <c r="H47" i="4"/>
  <c r="I14" i="4"/>
  <c r="E38" i="6"/>
  <c r="H12" i="4"/>
  <c r="D38" i="4"/>
  <c r="K91" i="4"/>
  <c r="D47" i="1"/>
  <c r="H52" i="4"/>
  <c r="C58" i="5"/>
  <c r="F49" i="6"/>
  <c r="G10" i="2"/>
  <c r="D48" i="6"/>
  <c r="K79" i="4"/>
  <c r="C59" i="6"/>
  <c r="G87" i="4"/>
  <c r="C60" i="6"/>
  <c r="C48" i="6"/>
  <c r="G42" i="4"/>
  <c r="H52" i="5"/>
  <c r="F22" i="1"/>
  <c r="E81" i="5"/>
  <c r="F76" i="6"/>
  <c r="C49" i="6"/>
  <c r="E49" i="5"/>
  <c r="G81" i="4"/>
  <c r="J60" i="4"/>
  <c r="G88" i="4"/>
  <c r="C80" i="6"/>
  <c r="K88" i="4"/>
  <c r="D87" i="4"/>
  <c r="I81" i="5"/>
  <c r="I21" i="5"/>
  <c r="E32" i="4"/>
  <c r="G29" i="5"/>
  <c r="F52" i="5"/>
  <c r="D13" i="11"/>
  <c r="F16" i="4"/>
  <c r="H80" i="5"/>
  <c r="E52" i="2"/>
  <c r="G78" i="5"/>
  <c r="I38" i="5"/>
  <c r="F16" i="11"/>
  <c r="C21" i="6"/>
  <c r="H69" i="5"/>
  <c r="F12" i="4"/>
  <c r="E45" i="1"/>
  <c r="E22" i="1"/>
  <c r="G92" i="5"/>
  <c r="H81" i="5"/>
  <c r="F69" i="5"/>
  <c r="D10" i="11"/>
  <c r="J75" i="4"/>
  <c r="F13" i="2"/>
  <c r="E25" i="4"/>
  <c r="D17" i="11"/>
  <c r="H20" i="4"/>
  <c r="C14" i="6"/>
  <c r="C41" i="2"/>
  <c r="C87" i="6"/>
  <c r="G11" i="2"/>
  <c r="H42" i="4"/>
  <c r="D45" i="11"/>
  <c r="E82" i="6"/>
  <c r="F23" i="6"/>
  <c r="E33" i="6"/>
  <c r="J19" i="4"/>
  <c r="C77" i="2"/>
  <c r="E63" i="2"/>
  <c r="D44" i="2"/>
  <c r="D79" i="10"/>
  <c r="E60" i="4"/>
  <c r="K21" i="4"/>
  <c r="F10" i="5"/>
  <c r="H76" i="5"/>
  <c r="G75" i="4"/>
  <c r="E44" i="4"/>
  <c r="H76" i="4"/>
  <c r="D42" i="1"/>
  <c r="E40" i="6"/>
  <c r="G41" i="5"/>
  <c r="E91" i="11"/>
  <c r="E12" i="2"/>
  <c r="G13" i="4"/>
  <c r="G39" i="2"/>
  <c r="D19" i="6"/>
  <c r="F88" i="4"/>
  <c r="F88" i="6"/>
  <c r="F70" i="6"/>
  <c r="G52" i="5"/>
  <c r="E13" i="1"/>
  <c r="F80" i="6"/>
  <c r="F85" i="6"/>
  <c r="D22" i="2"/>
  <c r="D39" i="11"/>
  <c r="D41" i="6"/>
  <c r="H85" i="5"/>
  <c r="E43" i="4"/>
  <c r="D36" i="5"/>
  <c r="D95" i="10"/>
  <c r="F17" i="6"/>
  <c r="F24" i="5"/>
  <c r="F11" i="2"/>
  <c r="G60" i="4"/>
  <c r="G45" i="1"/>
  <c r="H38" i="4"/>
  <c r="F33" i="5"/>
  <c r="C41" i="5"/>
  <c r="D78" i="6"/>
  <c r="D59" i="2"/>
  <c r="C11" i="1"/>
  <c r="F26" i="11"/>
  <c r="C26" i="11"/>
  <c r="J23" i="4"/>
  <c r="G45" i="5"/>
  <c r="E63" i="5"/>
  <c r="G87" i="2"/>
  <c r="F88" i="11"/>
  <c r="H92" i="4"/>
  <c r="E88" i="2"/>
  <c r="G10" i="4"/>
  <c r="H32" i="5"/>
  <c r="C76" i="6"/>
  <c r="I95" i="5"/>
  <c r="E86" i="5"/>
  <c r="E22" i="5"/>
  <c r="D69" i="6"/>
  <c r="D87" i="2"/>
  <c r="E79" i="4"/>
  <c r="D39" i="4"/>
  <c r="F52" i="6"/>
  <c r="G36" i="1"/>
  <c r="E21" i="1"/>
  <c r="C77" i="10"/>
  <c r="H87" i="4"/>
  <c r="F10" i="6"/>
  <c r="F16" i="5"/>
  <c r="I48" i="5"/>
  <c r="D19" i="4"/>
  <c r="C76" i="10"/>
  <c r="K46" i="4"/>
  <c r="E41" i="6"/>
  <c r="D36" i="6"/>
  <c r="C69" i="6"/>
  <c r="C40" i="5"/>
  <c r="D52" i="10"/>
  <c r="I75" i="4"/>
  <c r="G14" i="4"/>
  <c r="C32" i="4"/>
  <c r="C60" i="1"/>
  <c r="G79" i="4"/>
  <c r="H45" i="4"/>
  <c r="F91" i="5"/>
  <c r="G47" i="2"/>
  <c r="I18" i="4"/>
  <c r="C36" i="6"/>
  <c r="D21" i="10"/>
  <c r="D12" i="11"/>
  <c r="F30" i="11"/>
  <c r="D59" i="6"/>
  <c r="E47" i="6"/>
  <c r="H13" i="5"/>
  <c r="J11" i="4"/>
  <c r="E23" i="6"/>
  <c r="E39" i="4"/>
  <c r="D16" i="6"/>
  <c r="D45" i="2"/>
  <c r="K26" i="4"/>
  <c r="E21" i="2"/>
  <c r="C69" i="1"/>
  <c r="D10" i="10"/>
  <c r="C31" i="5"/>
  <c r="D19" i="10"/>
  <c r="I79" i="4"/>
  <c r="J70" i="4"/>
  <c r="F77" i="6"/>
  <c r="C38" i="6"/>
  <c r="F78" i="6"/>
  <c r="E40" i="2"/>
  <c r="G95" i="1"/>
  <c r="E16" i="1"/>
  <c r="I40" i="5"/>
  <c r="H26" i="5"/>
  <c r="D69" i="11"/>
  <c r="C19" i="4"/>
  <c r="D46" i="11"/>
  <c r="D31" i="2"/>
  <c r="F37" i="11"/>
  <c r="D14" i="11"/>
  <c r="D15" i="10"/>
  <c r="D43" i="11"/>
  <c r="G22" i="2"/>
  <c r="D16" i="2"/>
  <c r="F23" i="1"/>
  <c r="C47" i="11"/>
  <c r="F70" i="2"/>
  <c r="F15" i="2"/>
  <c r="D59" i="1"/>
  <c r="D58" i="1"/>
  <c r="C45" i="1"/>
  <c r="C58" i="10"/>
  <c r="F41" i="11"/>
  <c r="I85" i="4"/>
  <c r="C25" i="2"/>
  <c r="G30" i="2"/>
  <c r="E63" i="11"/>
  <c r="G52" i="2"/>
  <c r="F23" i="4"/>
  <c r="C12" i="2"/>
  <c r="E42" i="2"/>
  <c r="E95" i="1"/>
  <c r="G19" i="1"/>
  <c r="F25" i="11"/>
  <c r="D63" i="2"/>
  <c r="G85" i="2"/>
  <c r="D91" i="10"/>
  <c r="D33" i="5"/>
  <c r="C79" i="5"/>
  <c r="D23" i="5"/>
  <c r="C81" i="11"/>
  <c r="F60" i="1"/>
  <c r="F74" i="1"/>
  <c r="D11" i="4"/>
  <c r="E69" i="1"/>
  <c r="C49" i="4"/>
  <c r="G55" i="5"/>
  <c r="C32" i="10"/>
  <c r="F19" i="1"/>
  <c r="E20" i="11"/>
  <c r="E42" i="11"/>
  <c r="E40" i="1"/>
  <c r="H36" i="5"/>
  <c r="D14" i="5"/>
  <c r="D15" i="6"/>
  <c r="F49" i="4"/>
  <c r="E88" i="5"/>
  <c r="J20" i="4"/>
  <c r="G87" i="5"/>
  <c r="G47" i="5"/>
  <c r="D77" i="6"/>
  <c r="D63" i="1"/>
  <c r="D85" i="2"/>
  <c r="G82" i="4"/>
  <c r="C82" i="11"/>
  <c r="C80" i="1"/>
  <c r="D91" i="5"/>
  <c r="E78" i="11"/>
  <c r="E80" i="1"/>
  <c r="D63" i="11"/>
  <c r="E82" i="1"/>
  <c r="C80" i="10"/>
  <c r="E42" i="5"/>
  <c r="E29" i="2"/>
  <c r="F86" i="11"/>
  <c r="E29" i="11"/>
  <c r="E22" i="2"/>
  <c r="E41" i="1"/>
  <c r="G25" i="2"/>
  <c r="E55" i="1"/>
  <c r="C82" i="2"/>
  <c r="E38" i="11"/>
  <c r="D75" i="11"/>
  <c r="D33" i="1"/>
  <c r="G86" i="1"/>
  <c r="E29" i="1"/>
  <c r="G41" i="1"/>
  <c r="E14" i="2"/>
  <c r="D31" i="5"/>
  <c r="C22" i="11"/>
  <c r="C11" i="11"/>
  <c r="E21" i="4"/>
  <c r="D36" i="2"/>
  <c r="F47" i="5"/>
  <c r="F80" i="5"/>
  <c r="F87" i="5"/>
  <c r="I19" i="5"/>
  <c r="D80" i="5"/>
  <c r="E31" i="5"/>
  <c r="D88" i="1"/>
  <c r="E10" i="4"/>
  <c r="C44" i="1"/>
  <c r="I24" i="4"/>
  <c r="C22" i="4"/>
  <c r="D60" i="11"/>
  <c r="E15" i="4"/>
  <c r="D31" i="10"/>
  <c r="D58" i="10"/>
  <c r="D26" i="11"/>
  <c r="E14" i="11"/>
  <c r="I59" i="5"/>
  <c r="H13" i="4"/>
  <c r="D43" i="5"/>
  <c r="F79" i="6"/>
  <c r="H74" i="5"/>
  <c r="K40" i="4"/>
  <c r="I23" i="5"/>
  <c r="C30" i="6"/>
  <c r="H31" i="4"/>
  <c r="G32" i="4"/>
  <c r="C55" i="1"/>
  <c r="G43" i="2"/>
  <c r="E70" i="5"/>
  <c r="D88" i="11"/>
  <c r="C55" i="11"/>
  <c r="D23" i="6"/>
  <c r="C44" i="6"/>
  <c r="D26" i="6"/>
  <c r="F39" i="6"/>
  <c r="K23" i="4"/>
  <c r="D95" i="5"/>
  <c r="F22" i="4"/>
  <c r="E69" i="2"/>
  <c r="F48" i="11"/>
  <c r="C36" i="5"/>
  <c r="C33" i="2"/>
  <c r="D39" i="10"/>
  <c r="D25" i="5"/>
  <c r="C12" i="11"/>
  <c r="D44" i="11"/>
  <c r="F17" i="4"/>
  <c r="G70" i="4"/>
  <c r="F30" i="2"/>
  <c r="G23" i="2"/>
  <c r="C52" i="4"/>
  <c r="C11" i="4"/>
  <c r="D43" i="10"/>
  <c r="D69" i="2"/>
  <c r="E37" i="11"/>
  <c r="D87" i="10"/>
  <c r="E42" i="4"/>
  <c r="C31" i="4"/>
  <c r="H37" i="5"/>
  <c r="F18" i="4"/>
  <c r="I45" i="5"/>
  <c r="I30" i="4"/>
  <c r="C95" i="4"/>
  <c r="F81" i="11"/>
  <c r="C78" i="6"/>
  <c r="I42" i="4"/>
  <c r="D41" i="5"/>
  <c r="F69" i="6"/>
  <c r="H79" i="4"/>
  <c r="D18" i="5"/>
  <c r="D25" i="1"/>
  <c r="D11" i="6"/>
  <c r="C95" i="11"/>
  <c r="D92" i="5"/>
  <c r="F37" i="4"/>
  <c r="D30" i="4"/>
  <c r="E43" i="5"/>
  <c r="C18" i="2"/>
  <c r="C20" i="4"/>
  <c r="C70" i="2"/>
  <c r="G44" i="4"/>
  <c r="C86" i="11"/>
  <c r="D40" i="5"/>
  <c r="G14" i="2"/>
  <c r="D49" i="10"/>
  <c r="I73" i="4"/>
  <c r="E45" i="6"/>
  <c r="G36" i="5"/>
  <c r="C91" i="4"/>
  <c r="F69" i="1"/>
  <c r="I20" i="4"/>
  <c r="G85" i="4"/>
  <c r="I86" i="4"/>
  <c r="E13" i="6"/>
  <c r="C10" i="5"/>
  <c r="C17" i="4"/>
  <c r="G26" i="1"/>
  <c r="H82" i="4"/>
  <c r="D82" i="6"/>
  <c r="D30" i="11"/>
  <c r="F85" i="4"/>
  <c r="H63" i="5"/>
  <c r="E82" i="4"/>
  <c r="C48" i="2"/>
  <c r="D24" i="6"/>
  <c r="C17" i="5"/>
  <c r="D48" i="5"/>
  <c r="F37" i="5"/>
  <c r="E63" i="4"/>
  <c r="K81" i="4"/>
  <c r="C18" i="1"/>
  <c r="E59" i="6"/>
  <c r="G77" i="4"/>
  <c r="J13" i="4"/>
  <c r="K22" i="4"/>
  <c r="C14" i="4"/>
  <c r="C74" i="10"/>
  <c r="C26" i="4"/>
  <c r="D87" i="11"/>
  <c r="C10" i="6"/>
  <c r="J49" i="4"/>
  <c r="E87" i="5"/>
  <c r="C47" i="4"/>
  <c r="G25" i="4"/>
  <c r="F25" i="6"/>
  <c r="C31" i="10"/>
  <c r="H58" i="4"/>
  <c r="E78" i="6"/>
  <c r="F15" i="4"/>
  <c r="G85" i="5"/>
  <c r="F95" i="4"/>
  <c r="C15" i="6"/>
  <c r="J46" i="4"/>
  <c r="I36" i="4"/>
  <c r="F20" i="5"/>
  <c r="K10" i="4"/>
  <c r="D32" i="1"/>
  <c r="D63" i="10"/>
  <c r="F12" i="2"/>
  <c r="G31" i="4"/>
  <c r="G45" i="2"/>
  <c r="C78" i="11"/>
  <c r="C33" i="10"/>
  <c r="C49" i="11"/>
  <c r="E10" i="5"/>
  <c r="C76" i="5"/>
  <c r="C60" i="4"/>
  <c r="C16" i="1"/>
  <c r="J37" i="4"/>
  <c r="E87" i="6"/>
  <c r="G47" i="4"/>
  <c r="J16" i="4"/>
  <c r="F33" i="2"/>
  <c r="E48" i="1"/>
  <c r="D15" i="1"/>
  <c r="C37" i="11"/>
  <c r="D37" i="4"/>
  <c r="H82" i="5"/>
  <c r="C59" i="1"/>
  <c r="C91" i="6"/>
  <c r="E24" i="4"/>
  <c r="G17" i="2"/>
  <c r="H75" i="5"/>
  <c r="C36" i="1"/>
  <c r="E70" i="1"/>
  <c r="C86" i="2"/>
  <c r="E23" i="2"/>
  <c r="F74" i="6"/>
  <c r="J63" i="4"/>
  <c r="E86" i="4"/>
  <c r="C75" i="5"/>
  <c r="I33" i="4"/>
  <c r="F24" i="4"/>
  <c r="F48" i="6"/>
  <c r="D77" i="4"/>
  <c r="D49" i="5"/>
  <c r="C31" i="6"/>
  <c r="D33" i="6"/>
  <c r="J85" i="4"/>
  <c r="D58" i="6"/>
  <c r="G15" i="5"/>
  <c r="C24" i="6"/>
  <c r="F43" i="1"/>
  <c r="H22" i="5"/>
  <c r="D13" i="1"/>
  <c r="F37" i="1"/>
  <c r="D37" i="6"/>
  <c r="F17" i="5"/>
  <c r="D45" i="5"/>
  <c r="F85" i="1"/>
  <c r="F43" i="5"/>
  <c r="G76" i="5"/>
  <c r="C52" i="5"/>
  <c r="E14" i="6"/>
  <c r="D76" i="1"/>
  <c r="C91" i="1"/>
  <c r="I43" i="4"/>
  <c r="G30" i="4"/>
  <c r="J31" i="4"/>
  <c r="E49" i="6"/>
  <c r="D29" i="4"/>
  <c r="C16" i="2"/>
  <c r="D73" i="5"/>
  <c r="C95" i="5"/>
  <c r="G60" i="5"/>
  <c r="G38" i="2"/>
  <c r="C49" i="5"/>
  <c r="C38" i="10"/>
  <c r="D40" i="11"/>
  <c r="G25" i="5"/>
  <c r="H88" i="5"/>
  <c r="E58" i="6"/>
  <c r="D95" i="4"/>
  <c r="E36" i="11"/>
  <c r="C58" i="4"/>
  <c r="D79" i="4"/>
  <c r="C39" i="2"/>
  <c r="C60" i="2"/>
  <c r="C43" i="1"/>
  <c r="K87" i="4"/>
  <c r="F36" i="5"/>
  <c r="K52" i="4"/>
  <c r="K13" i="4"/>
  <c r="G39" i="4"/>
  <c r="F81" i="4"/>
  <c r="C69" i="2"/>
  <c r="E48" i="2"/>
  <c r="C36" i="2"/>
  <c r="H20" i="5"/>
  <c r="D10" i="6"/>
  <c r="G95" i="4"/>
  <c r="C10" i="4"/>
  <c r="D76" i="4"/>
  <c r="E44" i="5"/>
  <c r="I22" i="5"/>
  <c r="H39" i="5"/>
  <c r="C47" i="2"/>
  <c r="C36" i="10"/>
  <c r="F39" i="1"/>
  <c r="E78" i="5"/>
  <c r="K12" i="4"/>
  <c r="H85" i="4"/>
  <c r="C33" i="1"/>
  <c r="E18" i="5"/>
  <c r="F17" i="1"/>
  <c r="D79" i="6"/>
  <c r="H23" i="5"/>
  <c r="I41" i="4"/>
  <c r="H31" i="5"/>
  <c r="K92" i="4"/>
  <c r="D17" i="6"/>
  <c r="D30" i="6"/>
  <c r="H21" i="4"/>
  <c r="H92" i="5"/>
  <c r="C79" i="1"/>
  <c r="D81" i="6"/>
  <c r="E79" i="6"/>
  <c r="K42" i="4"/>
  <c r="F40" i="4"/>
  <c r="D91" i="2"/>
  <c r="C29" i="5"/>
  <c r="K80" i="4"/>
  <c r="E36" i="5"/>
  <c r="C40" i="6"/>
  <c r="E12" i="6"/>
  <c r="H30" i="5"/>
  <c r="C73" i="6"/>
  <c r="E36" i="1"/>
  <c r="D87" i="5"/>
  <c r="E14" i="1"/>
  <c r="D48" i="1"/>
  <c r="G21" i="5"/>
  <c r="C39" i="5"/>
  <c r="D29" i="1"/>
  <c r="H75" i="4"/>
  <c r="D39" i="6"/>
  <c r="J86" i="4"/>
  <c r="D63" i="6"/>
  <c r="D58" i="5"/>
  <c r="H32" i="4"/>
  <c r="F33" i="4"/>
  <c r="G43" i="5"/>
  <c r="D43" i="4"/>
  <c r="H42" i="5"/>
  <c r="D85" i="6"/>
  <c r="G92" i="4"/>
  <c r="C87" i="1"/>
  <c r="G82" i="5"/>
  <c r="G37" i="4"/>
  <c r="C31" i="1"/>
  <c r="E40" i="5"/>
  <c r="F87" i="6"/>
  <c r="E12" i="5"/>
  <c r="G12" i="1"/>
  <c r="D40" i="6"/>
  <c r="F91" i="2"/>
  <c r="D92" i="10"/>
  <c r="I12" i="4"/>
  <c r="E32" i="11"/>
  <c r="E91" i="2"/>
  <c r="C55" i="5"/>
  <c r="D29" i="6"/>
  <c r="E76" i="6"/>
  <c r="H15" i="4"/>
  <c r="D12" i="4"/>
  <c r="H10" i="5"/>
  <c r="F47" i="4"/>
  <c r="D13" i="6"/>
  <c r="C36" i="11"/>
  <c r="E58" i="5"/>
  <c r="C52" i="1"/>
  <c r="F92" i="6"/>
  <c r="C11" i="2"/>
  <c r="F13" i="4"/>
  <c r="D92" i="2"/>
  <c r="F49" i="1"/>
  <c r="J92" i="4"/>
  <c r="C85" i="11"/>
  <c r="D16" i="11"/>
  <c r="D12" i="2"/>
  <c r="C11" i="10"/>
  <c r="D26" i="2"/>
  <c r="G58" i="1"/>
  <c r="E70" i="2"/>
  <c r="C13" i="2"/>
  <c r="C74" i="11"/>
  <c r="C14" i="10"/>
  <c r="C73" i="10"/>
  <c r="C29" i="1"/>
  <c r="F80" i="11"/>
  <c r="C19" i="1"/>
  <c r="C48" i="11"/>
  <c r="C79" i="4"/>
  <c r="C82" i="1"/>
  <c r="F44" i="11"/>
  <c r="F77" i="11"/>
  <c r="F21" i="1"/>
  <c r="C25" i="4"/>
  <c r="E32" i="6"/>
  <c r="C38" i="5"/>
  <c r="I78" i="5"/>
  <c r="K18" i="4"/>
  <c r="H48" i="5"/>
  <c r="C15" i="11"/>
  <c r="K86" i="4"/>
  <c r="E26" i="4"/>
  <c r="C46" i="11"/>
  <c r="E23" i="11"/>
  <c r="D42" i="11"/>
  <c r="E85" i="1"/>
  <c r="D37" i="1"/>
  <c r="I58" i="5"/>
  <c r="F87" i="11"/>
  <c r="H49" i="5"/>
  <c r="C12" i="5"/>
  <c r="I60" i="5"/>
  <c r="F63" i="4"/>
  <c r="D74" i="4"/>
  <c r="G73" i="4"/>
  <c r="H24" i="4"/>
  <c r="F81" i="6"/>
  <c r="F38" i="5"/>
  <c r="E13" i="4"/>
  <c r="G55" i="1"/>
  <c r="D10" i="1"/>
  <c r="G33" i="1"/>
  <c r="E59" i="2"/>
  <c r="C78" i="10"/>
  <c r="D92" i="6"/>
  <c r="C46" i="5"/>
  <c r="C86" i="5"/>
  <c r="E47" i="4"/>
  <c r="D44" i="4"/>
  <c r="F23" i="5"/>
  <c r="G91" i="2"/>
  <c r="C40" i="2"/>
  <c r="C69" i="10"/>
  <c r="I39" i="5"/>
  <c r="C75" i="1"/>
  <c r="C81" i="10"/>
  <c r="F47" i="11"/>
  <c r="I45" i="4"/>
  <c r="C85" i="4"/>
  <c r="H86" i="5"/>
  <c r="D46" i="5"/>
  <c r="C18" i="6"/>
  <c r="K25" i="4"/>
  <c r="E22" i="4"/>
  <c r="C20" i="11"/>
  <c r="C70" i="1"/>
  <c r="G22" i="4"/>
  <c r="J95" i="4"/>
  <c r="E42" i="1"/>
  <c r="F15" i="6"/>
  <c r="D39" i="5"/>
  <c r="E78" i="1"/>
  <c r="D58" i="11"/>
  <c r="K55" i="4"/>
  <c r="D13" i="5"/>
  <c r="I60" i="4"/>
  <c r="D15" i="2"/>
  <c r="F44" i="4"/>
  <c r="D22" i="5"/>
  <c r="E85" i="4"/>
  <c r="C16" i="10"/>
  <c r="F31" i="11"/>
  <c r="E41" i="5"/>
  <c r="C20" i="2"/>
  <c r="E15" i="5"/>
  <c r="E30" i="4"/>
  <c r="F32" i="6"/>
  <c r="I12" i="5"/>
  <c r="K16" i="4"/>
  <c r="C30" i="2"/>
  <c r="E38" i="5"/>
  <c r="E58" i="1"/>
  <c r="D41" i="1"/>
  <c r="D78" i="11"/>
  <c r="E81" i="1"/>
  <c r="E45" i="2"/>
  <c r="H10" i="4"/>
  <c r="E85" i="11"/>
  <c r="G17" i="1"/>
  <c r="E85" i="2"/>
  <c r="C78" i="1"/>
  <c r="G74" i="1"/>
  <c r="F49" i="11"/>
  <c r="G80" i="1"/>
  <c r="D80" i="11"/>
  <c r="F11" i="4"/>
  <c r="C60" i="10"/>
  <c r="G30" i="1"/>
  <c r="F12" i="11"/>
  <c r="D23" i="10"/>
  <c r="E91" i="1"/>
  <c r="E33" i="2"/>
  <c r="C55" i="10"/>
  <c r="C38" i="2"/>
  <c r="D37" i="11"/>
  <c r="C38" i="1"/>
  <c r="D38" i="11"/>
  <c r="E16" i="6"/>
  <c r="H45" i="5"/>
  <c r="E20" i="6"/>
  <c r="D76" i="6"/>
  <c r="C23" i="4"/>
  <c r="D20" i="1"/>
  <c r="C86" i="1"/>
  <c r="D80" i="10"/>
  <c r="E92" i="2"/>
  <c r="E46" i="2"/>
  <c r="E86" i="1"/>
  <c r="F14" i="1"/>
  <c r="K95" i="4"/>
  <c r="D20" i="2"/>
  <c r="E39" i="1"/>
  <c r="I26" i="4"/>
  <c r="D75" i="6"/>
  <c r="I77" i="4"/>
  <c r="D46" i="2"/>
  <c r="G46" i="4"/>
  <c r="E21" i="6"/>
  <c r="F80" i="1"/>
  <c r="G81" i="5"/>
  <c r="K29" i="4"/>
  <c r="C88" i="2"/>
  <c r="D11" i="2"/>
  <c r="G31" i="2"/>
  <c r="E23" i="1"/>
  <c r="I25" i="5"/>
  <c r="F33" i="11"/>
  <c r="H12" i="5"/>
  <c r="F39" i="11"/>
  <c r="D14" i="6"/>
  <c r="D43" i="6"/>
  <c r="J29" i="4"/>
  <c r="I80" i="5"/>
  <c r="G42" i="2"/>
  <c r="C20" i="6"/>
  <c r="E92" i="11"/>
  <c r="G91" i="4"/>
  <c r="G59" i="1"/>
  <c r="E47" i="11"/>
  <c r="D86" i="11"/>
  <c r="G48" i="2"/>
  <c r="F55" i="1"/>
  <c r="H81" i="4"/>
  <c r="H18" i="5"/>
  <c r="I81" i="4"/>
  <c r="C88" i="6"/>
  <c r="J30" i="4"/>
  <c r="G11" i="4"/>
  <c r="F13" i="1"/>
  <c r="C63" i="11"/>
  <c r="F95" i="11"/>
  <c r="F14" i="2"/>
  <c r="H29" i="4"/>
  <c r="D14" i="10"/>
  <c r="K14" i="4"/>
  <c r="H16" i="4"/>
  <c r="C29" i="11"/>
  <c r="H38" i="5"/>
  <c r="D23" i="1"/>
  <c r="E79" i="1"/>
  <c r="D78" i="5"/>
  <c r="C47" i="5"/>
  <c r="D47" i="2"/>
  <c r="D86" i="5"/>
  <c r="C92" i="4"/>
  <c r="E19" i="6"/>
  <c r="E85" i="5"/>
  <c r="C19" i="2"/>
  <c r="C82" i="4"/>
  <c r="G26" i="4"/>
  <c r="D63" i="5"/>
  <c r="E39" i="2"/>
  <c r="H74" i="4"/>
  <c r="G32" i="1"/>
  <c r="D21" i="2"/>
  <c r="F52" i="4"/>
  <c r="E24" i="1"/>
  <c r="C45" i="11"/>
  <c r="I11" i="4"/>
  <c r="D22" i="1"/>
  <c r="F14" i="5"/>
  <c r="E15" i="6"/>
  <c r="D22" i="6"/>
  <c r="D24" i="5"/>
  <c r="C39" i="1"/>
  <c r="F24" i="1"/>
  <c r="G77" i="5"/>
  <c r="C22" i="5"/>
  <c r="G59" i="5"/>
  <c r="D45" i="4"/>
  <c r="C59" i="5"/>
  <c r="C92" i="10"/>
  <c r="D12" i="1"/>
  <c r="F76" i="4"/>
  <c r="E44" i="1"/>
  <c r="C80" i="2"/>
  <c r="F74" i="11"/>
  <c r="G30" i="5"/>
  <c r="E52" i="1"/>
  <c r="F76" i="1"/>
  <c r="F63" i="11"/>
  <c r="C87" i="2"/>
  <c r="D18" i="11"/>
  <c r="H18" i="4"/>
  <c r="D20" i="10"/>
  <c r="G18" i="1"/>
  <c r="D81" i="11"/>
  <c r="G18" i="5"/>
  <c r="G88" i="1"/>
  <c r="F14" i="4"/>
  <c r="D85" i="1"/>
  <c r="F23" i="11"/>
  <c r="C17" i="11"/>
  <c r="D44" i="10"/>
  <c r="C37" i="10"/>
  <c r="D33" i="11"/>
  <c r="C19" i="11"/>
  <c r="F19" i="6"/>
  <c r="G29" i="2"/>
  <c r="G69" i="2"/>
  <c r="F82" i="11"/>
  <c r="C73" i="1"/>
  <c r="D44" i="1"/>
  <c r="F21" i="4"/>
  <c r="D36" i="4"/>
  <c r="E17" i="6"/>
  <c r="I69" i="4"/>
  <c r="G52" i="4"/>
  <c r="D18" i="4"/>
  <c r="C42" i="2"/>
  <c r="E69" i="11"/>
  <c r="C14" i="1"/>
  <c r="D73" i="11"/>
  <c r="D25" i="4"/>
  <c r="C55" i="2"/>
  <c r="G20" i="1"/>
  <c r="G60" i="2"/>
  <c r="D17" i="1"/>
  <c r="D43" i="1"/>
  <c r="E74" i="4"/>
  <c r="F44" i="5"/>
  <c r="F46" i="6"/>
  <c r="D49" i="6"/>
  <c r="E10" i="1"/>
  <c r="D59" i="5"/>
  <c r="C41" i="6"/>
  <c r="E25" i="6"/>
  <c r="C43" i="4"/>
  <c r="G32" i="2"/>
  <c r="D19" i="2"/>
  <c r="D24" i="11"/>
  <c r="G40" i="1"/>
  <c r="G11" i="1"/>
  <c r="D13" i="10"/>
  <c r="F59" i="5"/>
  <c r="I87" i="5"/>
  <c r="H46" i="5"/>
  <c r="F82" i="4"/>
  <c r="D19" i="1"/>
  <c r="K24" i="4"/>
  <c r="D33" i="2"/>
  <c r="F11" i="1"/>
  <c r="C47" i="10"/>
  <c r="E70" i="11"/>
  <c r="G85" i="1"/>
  <c r="D24" i="2"/>
  <c r="D24" i="4"/>
  <c r="C32" i="1"/>
  <c r="F43" i="11"/>
  <c r="G58" i="5"/>
  <c r="C18" i="4"/>
  <c r="H17" i="5"/>
  <c r="C91" i="2"/>
  <c r="C45" i="6"/>
  <c r="E19" i="2"/>
  <c r="E87" i="11"/>
  <c r="E47" i="2"/>
  <c r="E19" i="5"/>
  <c r="E43" i="6"/>
  <c r="E92" i="4"/>
  <c r="F36" i="4"/>
  <c r="I37" i="4"/>
  <c r="C46" i="2"/>
  <c r="F42" i="11"/>
  <c r="H15" i="5"/>
  <c r="C41" i="1"/>
  <c r="C92" i="11"/>
  <c r="D10" i="4"/>
  <c r="E46" i="5"/>
  <c r="I44" i="5"/>
  <c r="E11" i="5"/>
  <c r="F48" i="5"/>
  <c r="K85" i="4"/>
  <c r="G55" i="4"/>
  <c r="C25" i="1"/>
  <c r="E30" i="6"/>
  <c r="I29" i="5"/>
  <c r="H60" i="4"/>
  <c r="F47" i="2"/>
  <c r="E30" i="2"/>
  <c r="D47" i="10"/>
  <c r="F73" i="1"/>
  <c r="D52" i="11"/>
  <c r="C32" i="11"/>
  <c r="G44" i="2"/>
  <c r="G59" i="4"/>
  <c r="G45" i="4"/>
  <c r="F32" i="5"/>
  <c r="E91" i="5"/>
  <c r="I49" i="4"/>
  <c r="C74" i="2"/>
  <c r="D21" i="1"/>
  <c r="C26" i="1"/>
  <c r="D45" i="10"/>
  <c r="C88" i="11"/>
  <c r="I52" i="5"/>
  <c r="C73" i="2"/>
  <c r="H43" i="5"/>
  <c r="J48" i="4"/>
  <c r="H87" i="5"/>
  <c r="I70" i="5"/>
  <c r="F25" i="1"/>
  <c r="G76" i="4"/>
  <c r="D48" i="4"/>
  <c r="C45" i="5"/>
  <c r="C21" i="11"/>
  <c r="E18" i="6"/>
  <c r="E44" i="2"/>
  <c r="D87" i="6"/>
  <c r="F21" i="6"/>
  <c r="F55" i="5"/>
  <c r="K15" i="4"/>
  <c r="E12" i="11"/>
  <c r="G15" i="2"/>
  <c r="D44" i="6"/>
  <c r="C70" i="5"/>
  <c r="C12" i="6"/>
  <c r="J40" i="4"/>
  <c r="D29" i="5"/>
  <c r="C40" i="4"/>
  <c r="C44" i="10"/>
  <c r="D75" i="1"/>
  <c r="F40" i="11"/>
  <c r="C43" i="10"/>
  <c r="E80" i="5"/>
  <c r="E60" i="11"/>
  <c r="J74" i="4"/>
  <c r="E95" i="4"/>
  <c r="F42" i="4"/>
  <c r="F79" i="5"/>
  <c r="F45" i="1"/>
  <c r="F69" i="4"/>
  <c r="C13" i="6"/>
  <c r="G73" i="1"/>
  <c r="F21" i="5"/>
  <c r="I58" i="4"/>
  <c r="E76" i="5"/>
  <c r="G59" i="2"/>
  <c r="I52" i="4"/>
  <c r="F33" i="1"/>
  <c r="I31" i="5"/>
  <c r="D15" i="11"/>
  <c r="F88" i="1"/>
  <c r="E21" i="11"/>
  <c r="G48" i="1"/>
  <c r="J42" i="4"/>
  <c r="D11" i="11"/>
  <c r="H41" i="4"/>
  <c r="D22" i="10"/>
  <c r="C92" i="5"/>
  <c r="C88" i="4"/>
  <c r="C43" i="5"/>
  <c r="I23" i="4"/>
  <c r="E42" i="6"/>
  <c r="F30" i="5"/>
  <c r="F49" i="2"/>
  <c r="H73" i="5"/>
  <c r="E37" i="1"/>
  <c r="F46" i="1"/>
  <c r="E16" i="4"/>
  <c r="E59" i="5"/>
  <c r="E55" i="6"/>
  <c r="C73" i="4"/>
  <c r="E17" i="5"/>
  <c r="C49" i="2"/>
  <c r="C58" i="2"/>
  <c r="F70" i="11"/>
  <c r="C11" i="5"/>
  <c r="E12" i="4"/>
  <c r="D21" i="5"/>
  <c r="F11" i="6"/>
  <c r="F12" i="6"/>
  <c r="G12" i="4"/>
  <c r="D91" i="11"/>
  <c r="F10" i="4"/>
  <c r="C21" i="5"/>
  <c r="F26" i="6"/>
  <c r="D38" i="2"/>
  <c r="G24" i="5"/>
  <c r="J73" i="4"/>
  <c r="H48" i="4"/>
  <c r="F46" i="4"/>
  <c r="D25" i="10"/>
  <c r="F58" i="5"/>
  <c r="F41" i="5"/>
  <c r="J43" i="4"/>
  <c r="H44" i="4"/>
  <c r="D33" i="4"/>
  <c r="G91" i="5"/>
  <c r="F88" i="5"/>
  <c r="J14" i="4"/>
  <c r="H49" i="4"/>
  <c r="F39" i="2"/>
  <c r="F92" i="1"/>
  <c r="C20" i="5"/>
  <c r="F45" i="6"/>
  <c r="C24" i="5"/>
  <c r="C76" i="1"/>
  <c r="C11" i="6"/>
  <c r="I33" i="5"/>
  <c r="C30" i="11"/>
  <c r="F25" i="5"/>
  <c r="D40" i="1"/>
  <c r="E49" i="4"/>
  <c r="I24" i="5"/>
  <c r="I38" i="4"/>
  <c r="E18" i="1"/>
  <c r="H30" i="4"/>
  <c r="D88" i="5"/>
  <c r="G24" i="4"/>
  <c r="C82" i="10"/>
  <c r="E92" i="5"/>
  <c r="E91" i="4"/>
  <c r="E86" i="6"/>
  <c r="K49" i="4"/>
  <c r="D60" i="6"/>
  <c r="F41" i="4"/>
  <c r="J26" i="4"/>
  <c r="C74" i="4"/>
  <c r="H91" i="5"/>
  <c r="E13" i="11"/>
  <c r="C13" i="1"/>
  <c r="I88" i="5"/>
  <c r="D22" i="11"/>
  <c r="E52" i="6"/>
  <c r="I95" i="4"/>
  <c r="I25" i="4"/>
  <c r="F36" i="6"/>
  <c r="E60" i="1"/>
  <c r="G11" i="5"/>
  <c r="E10" i="6"/>
  <c r="D76" i="5"/>
  <c r="F70" i="5"/>
  <c r="C45" i="2"/>
  <c r="F85" i="5"/>
  <c r="D42" i="5"/>
  <c r="C77" i="11"/>
  <c r="D55" i="10"/>
  <c r="F24" i="11"/>
  <c r="E14" i="4"/>
  <c r="G22" i="1"/>
  <c r="C49" i="10"/>
  <c r="C59" i="4"/>
  <c r="F60" i="5"/>
  <c r="K48" i="4"/>
  <c r="H25" i="5"/>
  <c r="E13" i="5"/>
  <c r="D60" i="5"/>
  <c r="D21" i="6"/>
  <c r="F36" i="11"/>
  <c r="F73" i="11"/>
  <c r="E22" i="6"/>
  <c r="H16" i="5"/>
  <c r="E58" i="11"/>
  <c r="G73" i="5"/>
  <c r="G43" i="4"/>
  <c r="G63" i="5"/>
  <c r="F45" i="5"/>
  <c r="D14" i="1"/>
  <c r="E21" i="5"/>
  <c r="F42" i="6"/>
  <c r="D70" i="4"/>
  <c r="E69" i="5"/>
  <c r="E87" i="4"/>
  <c r="C75" i="6"/>
  <c r="D11" i="5"/>
  <c r="C69" i="5"/>
  <c r="F58" i="11"/>
  <c r="D49" i="11"/>
  <c r="E70" i="6"/>
  <c r="D58" i="4"/>
  <c r="C45" i="4"/>
  <c r="C32" i="2"/>
  <c r="E29" i="4"/>
  <c r="I42" i="5"/>
  <c r="H59" i="4"/>
  <c r="F16" i="2"/>
  <c r="D16" i="5"/>
  <c r="I19" i="4"/>
  <c r="F30" i="4"/>
  <c r="C40" i="10"/>
  <c r="D13" i="4"/>
  <c r="C46" i="6"/>
  <c r="H95" i="5"/>
  <c r="D20" i="4"/>
  <c r="D17" i="2"/>
  <c r="C16" i="6"/>
  <c r="C73" i="5"/>
  <c r="E11" i="4"/>
  <c r="I10" i="5"/>
  <c r="D78" i="10"/>
  <c r="C82" i="6"/>
  <c r="K43" i="4"/>
  <c r="F86" i="4"/>
  <c r="C21" i="1"/>
  <c r="F31" i="5"/>
  <c r="C10" i="1"/>
  <c r="C75" i="2"/>
  <c r="F29" i="4"/>
  <c r="E55" i="5"/>
  <c r="E88" i="4"/>
  <c r="D16" i="4"/>
  <c r="F77" i="4"/>
  <c r="G12" i="5"/>
  <c r="D49" i="4"/>
  <c r="I82" i="4"/>
  <c r="C13" i="5"/>
  <c r="C70" i="11"/>
  <c r="G82" i="1"/>
  <c r="C82" i="5"/>
  <c r="H43" i="4"/>
  <c r="E88" i="6"/>
  <c r="F80" i="4"/>
  <c r="F33" i="6"/>
  <c r="H39" i="4"/>
  <c r="D45" i="6"/>
  <c r="D47" i="11"/>
  <c r="G19" i="5"/>
  <c r="F44" i="1"/>
  <c r="H73" i="4"/>
  <c r="I87" i="4"/>
  <c r="D15" i="5"/>
  <c r="H36" i="4"/>
  <c r="K11" i="4"/>
  <c r="E49" i="11"/>
  <c r="D11" i="1"/>
  <c r="G16" i="5"/>
  <c r="H44" i="5"/>
  <c r="D86" i="2"/>
  <c r="K36" i="4"/>
  <c r="C69" i="4"/>
  <c r="D63" i="4"/>
  <c r="C10" i="2"/>
  <c r="J15" i="4"/>
  <c r="C39" i="6"/>
  <c r="F42" i="5"/>
  <c r="I15" i="5"/>
  <c r="E81" i="4"/>
  <c r="C59" i="10"/>
  <c r="F29" i="5"/>
  <c r="C26" i="6"/>
  <c r="D78" i="4"/>
  <c r="H58" i="5"/>
  <c r="D10" i="2"/>
  <c r="C14" i="11"/>
  <c r="C20" i="1"/>
  <c r="D13" i="2"/>
  <c r="E32" i="5"/>
  <c r="J59" i="4"/>
  <c r="D55" i="4"/>
  <c r="C78" i="4"/>
  <c r="H40" i="5"/>
  <c r="F60" i="4"/>
  <c r="F75" i="6"/>
  <c r="F11" i="5"/>
  <c r="F75" i="5"/>
  <c r="E44" i="6"/>
  <c r="G69" i="5"/>
  <c r="G33" i="2"/>
  <c r="D70" i="2"/>
  <c r="E86" i="11"/>
  <c r="E48" i="4"/>
  <c r="C91" i="10"/>
  <c r="C12" i="1"/>
  <c r="C87" i="5"/>
  <c r="D81" i="5"/>
  <c r="C58" i="1"/>
  <c r="D16" i="10"/>
  <c r="D69" i="5"/>
  <c r="J76" i="4"/>
  <c r="D58" i="2"/>
  <c r="E26" i="6"/>
  <c r="G43" i="1"/>
  <c r="C33" i="6"/>
  <c r="E60" i="5"/>
  <c r="F73" i="5"/>
  <c r="G70" i="5"/>
  <c r="D86" i="6"/>
  <c r="F38" i="6"/>
  <c r="D75" i="10"/>
  <c r="C46" i="4"/>
  <c r="C75" i="4"/>
  <c r="C18" i="5"/>
  <c r="C44" i="2"/>
  <c r="D75" i="4"/>
  <c r="H37" i="4"/>
  <c r="G74" i="5"/>
  <c r="D80" i="4"/>
  <c r="C63" i="6"/>
  <c r="F22" i="6"/>
  <c r="D44" i="5"/>
  <c r="C42" i="6"/>
  <c r="G38" i="4"/>
  <c r="K17" i="4"/>
  <c r="I63" i="4"/>
  <c r="F91" i="1"/>
  <c r="D40" i="4"/>
  <c r="C17" i="6"/>
  <c r="E45" i="5"/>
  <c r="G41" i="4"/>
  <c r="D39" i="1"/>
  <c r="D46" i="4"/>
  <c r="F13" i="11"/>
  <c r="D41" i="2"/>
  <c r="K30" i="4"/>
  <c r="I91" i="4"/>
  <c r="E49" i="2"/>
  <c r="E95" i="11"/>
  <c r="C29" i="6"/>
  <c r="E24" i="6"/>
  <c r="F22" i="11"/>
  <c r="I55" i="4"/>
  <c r="C18" i="11"/>
  <c r="D85" i="4"/>
  <c r="G63" i="1"/>
  <c r="G17" i="4"/>
  <c r="E76" i="4"/>
  <c r="D86" i="4"/>
  <c r="F45" i="2"/>
  <c r="E11" i="11"/>
  <c r="E77" i="5"/>
  <c r="F30" i="6"/>
  <c r="I80" i="4"/>
  <c r="E81" i="6"/>
  <c r="H47" i="5"/>
  <c r="C79" i="2"/>
  <c r="F59" i="6"/>
  <c r="G95" i="5"/>
  <c r="E31" i="4"/>
  <c r="D73" i="1"/>
  <c r="F26" i="1"/>
  <c r="D47" i="4"/>
  <c r="I44" i="4"/>
  <c r="F95" i="5"/>
  <c r="E45" i="11"/>
  <c r="I11" i="5"/>
  <c r="C43" i="11"/>
  <c r="C21" i="4"/>
  <c r="E38" i="1"/>
  <c r="E16" i="11"/>
  <c r="I47" i="5"/>
  <c r="C32" i="6"/>
  <c r="C52" i="2"/>
  <c r="C22" i="6"/>
  <c r="F48" i="1"/>
  <c r="I10" i="4"/>
  <c r="H26" i="4"/>
  <c r="E77" i="6"/>
  <c r="E77" i="4"/>
  <c r="C55" i="4"/>
  <c r="C86" i="6"/>
  <c r="G21" i="2"/>
  <c r="J82" i="4"/>
  <c r="C87" i="10"/>
  <c r="D55" i="6"/>
  <c r="G19" i="4"/>
  <c r="H21" i="5"/>
  <c r="D19" i="5"/>
  <c r="D17" i="10"/>
  <c r="D55" i="2"/>
  <c r="E11" i="6"/>
  <c r="D32" i="4"/>
  <c r="D91" i="6"/>
  <c r="F46" i="5"/>
  <c r="J47" i="4"/>
  <c r="D88" i="6"/>
  <c r="F40" i="5"/>
  <c r="E25" i="1"/>
  <c r="C58" i="6"/>
  <c r="C39" i="4"/>
  <c r="G74" i="4"/>
  <c r="G23" i="4"/>
  <c r="D77" i="5"/>
  <c r="G15" i="4"/>
  <c r="E74" i="11"/>
  <c r="D59" i="11"/>
  <c r="J69" i="4"/>
  <c r="C42" i="11"/>
  <c r="E41" i="11"/>
  <c r="F92" i="4"/>
  <c r="G79" i="5"/>
  <c r="D23" i="2"/>
  <c r="F38" i="2"/>
  <c r="E75" i="4"/>
  <c r="J21" i="4"/>
  <c r="C60" i="5"/>
  <c r="C32" i="5"/>
  <c r="E46" i="1"/>
  <c r="E58" i="2"/>
  <c r="I70" i="4"/>
  <c r="H25" i="4"/>
  <c r="C46" i="1"/>
  <c r="F19" i="2"/>
  <c r="J79" i="4"/>
  <c r="F24" i="2"/>
  <c r="E36" i="4"/>
  <c r="G80" i="5"/>
  <c r="C24" i="10"/>
  <c r="F70" i="4"/>
  <c r="C77" i="6"/>
  <c r="F95" i="1"/>
  <c r="E52" i="4"/>
  <c r="K74" i="4"/>
  <c r="K69" i="4"/>
  <c r="E73" i="5"/>
  <c r="F47" i="6"/>
  <c r="D79" i="5"/>
  <c r="D21" i="4"/>
  <c r="J52" i="4"/>
  <c r="F12" i="1"/>
  <c r="G23" i="5"/>
  <c r="D74" i="5"/>
  <c r="E59" i="4"/>
  <c r="C48" i="4"/>
  <c r="F46" i="2"/>
  <c r="C81" i="5"/>
  <c r="F29" i="6"/>
  <c r="E43" i="11"/>
  <c r="F36" i="1"/>
  <c r="F91" i="4"/>
  <c r="F47" i="1"/>
  <c r="C48" i="10"/>
  <c r="C26" i="5"/>
  <c r="E11" i="1"/>
  <c r="D32" i="5"/>
  <c r="E19" i="11"/>
  <c r="K63" i="4"/>
  <c r="F76" i="5"/>
  <c r="C42" i="5"/>
  <c r="E37" i="6"/>
  <c r="F79" i="4"/>
  <c r="H41" i="5"/>
  <c r="D20" i="5"/>
  <c r="K76" i="4"/>
  <c r="D30" i="1"/>
  <c r="D25" i="6"/>
  <c r="G14" i="5"/>
  <c r="I20" i="5"/>
  <c r="F91" i="11"/>
  <c r="D60" i="4"/>
  <c r="I14" i="5"/>
  <c r="I29" i="4"/>
  <c r="J17" i="4"/>
  <c r="K33" i="4"/>
  <c r="E92" i="1"/>
  <c r="D15" i="4"/>
  <c r="H40" i="4"/>
  <c r="G32" i="5"/>
  <c r="H77" i="5"/>
  <c r="F10" i="1"/>
  <c r="F20" i="1"/>
  <c r="C47" i="6"/>
  <c r="G44" i="5"/>
  <c r="D10" i="5"/>
  <c r="G63" i="2"/>
  <c r="E39" i="6"/>
  <c r="H11" i="5"/>
  <c r="D37" i="5"/>
  <c r="D26" i="10"/>
  <c r="F45" i="4"/>
  <c r="D49" i="2"/>
  <c r="C85" i="2"/>
  <c r="C20" i="10"/>
  <c r="D82" i="1"/>
  <c r="C44" i="4"/>
  <c r="C81" i="4"/>
  <c r="J77" i="4"/>
  <c r="D46" i="6"/>
  <c r="J12" i="4"/>
  <c r="G80" i="4"/>
  <c r="F39" i="4"/>
  <c r="D78" i="1"/>
  <c r="G23" i="1"/>
  <c r="D49" i="1"/>
  <c r="J55" i="4"/>
  <c r="E26" i="5"/>
  <c r="F52" i="11"/>
  <c r="F63" i="5"/>
  <c r="K82" i="4"/>
  <c r="E79" i="5"/>
  <c r="K47" i="4"/>
  <c r="G70" i="2"/>
  <c r="F86" i="5"/>
  <c r="G17" i="5"/>
  <c r="D75" i="5"/>
  <c r="K37" i="4"/>
  <c r="D38" i="1"/>
  <c r="I55" i="5"/>
  <c r="C95" i="10"/>
  <c r="G36" i="4"/>
  <c r="C87" i="4"/>
  <c r="K78" i="4"/>
  <c r="J81" i="4"/>
  <c r="E31" i="2"/>
  <c r="E46" i="4"/>
  <c r="K77" i="4"/>
  <c r="F81" i="5"/>
  <c r="E85" i="6"/>
  <c r="G40" i="4"/>
  <c r="E37" i="4"/>
  <c r="E47" i="5"/>
  <c r="D70" i="1"/>
  <c r="F12" i="5"/>
  <c r="K31" i="4"/>
  <c r="C63" i="4"/>
  <c r="F22" i="5"/>
  <c r="H95" i="4"/>
  <c r="E82" i="11"/>
  <c r="D47" i="6"/>
  <c r="D31" i="1"/>
  <c r="I16" i="4"/>
  <c r="H69" i="4"/>
  <c r="E75" i="5"/>
  <c r="G48" i="5"/>
  <c r="C85" i="6"/>
  <c r="G75" i="5"/>
  <c r="D41" i="4"/>
  <c r="F21" i="2"/>
  <c r="I46" i="4"/>
  <c r="E29" i="5"/>
  <c r="H88" i="4"/>
  <c r="C23" i="10"/>
  <c r="C37" i="5"/>
  <c r="E33" i="1"/>
  <c r="C38" i="4"/>
  <c r="J22" i="4"/>
  <c r="F46" i="11"/>
  <c r="D46" i="10"/>
  <c r="G69" i="4"/>
  <c r="F77" i="5"/>
  <c r="D12" i="6"/>
  <c r="G58" i="2"/>
  <c r="I32" i="5"/>
  <c r="C42" i="10"/>
  <c r="E74" i="6"/>
  <c r="D85" i="5"/>
  <c r="F91" i="6"/>
  <c r="D86" i="10"/>
  <c r="E14" i="5"/>
  <c r="F18" i="11"/>
  <c r="D88" i="2"/>
  <c r="G29" i="4"/>
  <c r="D70" i="5"/>
  <c r="E76" i="1"/>
  <c r="E52" i="5"/>
  <c r="G37" i="5"/>
  <c r="J44" i="4"/>
  <c r="G49" i="2"/>
  <c r="J32" i="4"/>
  <c r="I17" i="5"/>
  <c r="J24" i="4"/>
  <c r="I15" i="4"/>
  <c r="G49" i="4"/>
  <c r="C70" i="4"/>
  <c r="H33" i="5"/>
  <c r="I77" i="5"/>
  <c r="D69" i="1"/>
  <c r="F20" i="6"/>
  <c r="E55" i="2"/>
  <c r="F55" i="11"/>
  <c r="C37" i="6"/>
  <c r="F55" i="4"/>
  <c r="F54" i="4" l="1"/>
  <c r="G37" i="6"/>
  <c r="F54" i="11"/>
  <c r="E54" i="2"/>
  <c r="D68" i="1"/>
  <c r="L70" i="4"/>
  <c r="E51" i="5"/>
  <c r="G28" i="4"/>
  <c r="F90" i="6"/>
  <c r="F97" i="6" s="1"/>
  <c r="D84" i="5"/>
  <c r="E42" i="10"/>
  <c r="G57" i="2"/>
  <c r="G68" i="4"/>
  <c r="L38" i="4"/>
  <c r="J37" i="5"/>
  <c r="E23" i="10"/>
  <c r="E28" i="5"/>
  <c r="G85" i="6"/>
  <c r="G84" i="6" s="1"/>
  <c r="C84" i="6"/>
  <c r="H68" i="4"/>
  <c r="H94" i="4"/>
  <c r="H97" i="4" s="1"/>
  <c r="C62" i="4"/>
  <c r="C65" i="4" s="1"/>
  <c r="L63" i="4"/>
  <c r="L62" i="4" s="1"/>
  <c r="L65" i="4" s="1"/>
  <c r="E84" i="6"/>
  <c r="L87" i="4"/>
  <c r="G35" i="4"/>
  <c r="C94" i="10"/>
  <c r="C97" i="10" s="1"/>
  <c r="E95" i="10"/>
  <c r="E94" i="10" s="1"/>
  <c r="E97" i="10" s="1"/>
  <c r="I54" i="5"/>
  <c r="F62" i="5"/>
  <c r="F65" i="5" s="1"/>
  <c r="F51" i="11"/>
  <c r="J54" i="4"/>
  <c r="L81" i="4"/>
  <c r="L44" i="4"/>
  <c r="E20" i="10"/>
  <c r="H85" i="2"/>
  <c r="H84" i="2" s="1"/>
  <c r="C84" i="2"/>
  <c r="G62" i="2"/>
  <c r="G65" i="2" s="1"/>
  <c r="D9" i="5"/>
  <c r="G47" i="6"/>
  <c r="F9" i="1"/>
  <c r="I28" i="4"/>
  <c r="F90" i="11"/>
  <c r="J42" i="5"/>
  <c r="K62" i="4"/>
  <c r="K65" i="4" s="1"/>
  <c r="J26" i="5"/>
  <c r="E48" i="10"/>
  <c r="F90" i="4"/>
  <c r="F35" i="1"/>
  <c r="F28" i="6"/>
  <c r="L48" i="4"/>
  <c r="J51" i="4"/>
  <c r="E72" i="5"/>
  <c r="K68" i="4"/>
  <c r="E51" i="4"/>
  <c r="F94" i="1"/>
  <c r="F97" i="1" s="1"/>
  <c r="G77" i="6"/>
  <c r="E24" i="10"/>
  <c r="E35" i="4"/>
  <c r="H46" i="1"/>
  <c r="E57" i="2"/>
  <c r="J32" i="5"/>
  <c r="J60" i="5"/>
  <c r="G42" i="11"/>
  <c r="J68" i="4"/>
  <c r="L39" i="4"/>
  <c r="G58" i="6"/>
  <c r="G57" i="6" s="1"/>
  <c r="C57" i="6"/>
  <c r="D90" i="6"/>
  <c r="D97" i="6" s="1"/>
  <c r="D54" i="2"/>
  <c r="D54" i="6"/>
  <c r="E87" i="10"/>
  <c r="G86" i="6"/>
  <c r="L55" i="4"/>
  <c r="L54" i="4" s="1"/>
  <c r="C54" i="4"/>
  <c r="I9" i="4"/>
  <c r="G22" i="6"/>
  <c r="C51" i="2"/>
  <c r="H52" i="2"/>
  <c r="H51" i="2" s="1"/>
  <c r="G32" i="6"/>
  <c r="L21" i="4"/>
  <c r="G43" i="11"/>
  <c r="F94" i="5"/>
  <c r="F97" i="5" s="1"/>
  <c r="F99" i="5" s="1"/>
  <c r="D72" i="1"/>
  <c r="G94" i="5"/>
  <c r="G97" i="5" s="1"/>
  <c r="H79" i="2"/>
  <c r="G62" i="1"/>
  <c r="G65" i="1" s="1"/>
  <c r="D84" i="4"/>
  <c r="G18" i="11"/>
  <c r="I54" i="4"/>
  <c r="C28" i="6"/>
  <c r="G29" i="6"/>
  <c r="G28" i="6" s="1"/>
  <c r="E94" i="11"/>
  <c r="E97" i="11" s="1"/>
  <c r="I90" i="4"/>
  <c r="G17" i="6"/>
  <c r="F90" i="1"/>
  <c r="I62" i="4"/>
  <c r="I65" i="4" s="1"/>
  <c r="G42" i="6"/>
  <c r="C62" i="6"/>
  <c r="C65" i="6" s="1"/>
  <c r="G63" i="6"/>
  <c r="G62" i="6" s="1"/>
  <c r="G65" i="6" s="1"/>
  <c r="H44" i="2"/>
  <c r="J18" i="5"/>
  <c r="L75" i="4"/>
  <c r="L46" i="4"/>
  <c r="F72" i="5"/>
  <c r="G33" i="6"/>
  <c r="D57" i="2"/>
  <c r="D68" i="5"/>
  <c r="H58" i="1"/>
  <c r="H57" i="1" s="1"/>
  <c r="C57" i="1"/>
  <c r="J87" i="5"/>
  <c r="H12" i="1"/>
  <c r="E91" i="10"/>
  <c r="E90" i="10" s="1"/>
  <c r="C90" i="10"/>
  <c r="G68" i="5"/>
  <c r="L78" i="4"/>
  <c r="D54" i="4"/>
  <c r="H20" i="1"/>
  <c r="G14" i="11"/>
  <c r="D9" i="2"/>
  <c r="H57" i="5"/>
  <c r="G26" i="6"/>
  <c r="F28" i="5"/>
  <c r="E59" i="10"/>
  <c r="G39" i="6"/>
  <c r="H10" i="2"/>
  <c r="H9" i="2" s="1"/>
  <c r="C9" i="2"/>
  <c r="D62" i="4"/>
  <c r="D65" i="4" s="1"/>
  <c r="C68" i="4"/>
  <c r="L69" i="4"/>
  <c r="L68" i="4" s="1"/>
  <c r="K35" i="4"/>
  <c r="H35" i="4"/>
  <c r="H72" i="4"/>
  <c r="G70" i="11"/>
  <c r="J13" i="5"/>
  <c r="E54" i="5"/>
  <c r="F28" i="4"/>
  <c r="H75" i="2"/>
  <c r="C9" i="1"/>
  <c r="H10" i="1"/>
  <c r="H9" i="1" s="1"/>
  <c r="H21" i="1"/>
  <c r="G82" i="6"/>
  <c r="I9" i="5"/>
  <c r="C72" i="5"/>
  <c r="J73" i="5"/>
  <c r="J72" i="5" s="1"/>
  <c r="G16" i="6"/>
  <c r="H94" i="5"/>
  <c r="H97" i="5" s="1"/>
  <c r="G46" i="6"/>
  <c r="E40" i="10"/>
  <c r="E28" i="4"/>
  <c r="H32" i="2"/>
  <c r="L45" i="4"/>
  <c r="D57" i="4"/>
  <c r="F57" i="11"/>
  <c r="J69" i="5"/>
  <c r="J68" i="5" s="1"/>
  <c r="C68" i="5"/>
  <c r="G75" i="6"/>
  <c r="E68" i="5"/>
  <c r="G62" i="5"/>
  <c r="G65" i="5" s="1"/>
  <c r="G72" i="5"/>
  <c r="E57" i="11"/>
  <c r="F72" i="11"/>
  <c r="F35" i="11"/>
  <c r="L59" i="4"/>
  <c r="E49" i="10"/>
  <c r="D54" i="10"/>
  <c r="G77" i="11"/>
  <c r="F84" i="5"/>
  <c r="H45" i="2"/>
  <c r="E9" i="6"/>
  <c r="F35" i="6"/>
  <c r="I94" i="4"/>
  <c r="I97" i="4" s="1"/>
  <c r="I99" i="4" s="1"/>
  <c r="E51" i="6"/>
  <c r="H13" i="1"/>
  <c r="H90" i="5"/>
  <c r="L74" i="4"/>
  <c r="E90" i="4"/>
  <c r="E82" i="10"/>
  <c r="G30" i="11"/>
  <c r="G11" i="6"/>
  <c r="H76" i="1"/>
  <c r="J24" i="5"/>
  <c r="J20" i="5"/>
  <c r="G90" i="5"/>
  <c r="F57" i="5"/>
  <c r="J72" i="4"/>
  <c r="J21" i="5"/>
  <c r="F9" i="4"/>
  <c r="D90" i="11"/>
  <c r="J11" i="5"/>
  <c r="C57" i="2"/>
  <c r="H58" i="2"/>
  <c r="H57" i="2" s="1"/>
  <c r="H49" i="2"/>
  <c r="L73" i="4"/>
  <c r="L72" i="4" s="1"/>
  <c r="C72" i="4"/>
  <c r="E54" i="6"/>
  <c r="H72" i="5"/>
  <c r="J43" i="5"/>
  <c r="L88" i="4"/>
  <c r="J92" i="5"/>
  <c r="I51" i="4"/>
  <c r="I57" i="4"/>
  <c r="G72" i="1"/>
  <c r="G13" i="6"/>
  <c r="F68" i="4"/>
  <c r="E94" i="4"/>
  <c r="E97" i="4" s="1"/>
  <c r="E43" i="10"/>
  <c r="E44" i="10"/>
  <c r="L40" i="4"/>
  <c r="D28" i="5"/>
  <c r="G12" i="6"/>
  <c r="J70" i="5"/>
  <c r="F54" i="5"/>
  <c r="G21" i="11"/>
  <c r="J45" i="5"/>
  <c r="H73" i="2"/>
  <c r="H72" i="2" s="1"/>
  <c r="C72" i="2"/>
  <c r="I51" i="5"/>
  <c r="G88" i="11"/>
  <c r="H26" i="1"/>
  <c r="H74" i="2"/>
  <c r="E90" i="5"/>
  <c r="G32" i="11"/>
  <c r="D51" i="11"/>
  <c r="F72" i="1"/>
  <c r="I28" i="5"/>
  <c r="H25" i="1"/>
  <c r="G54" i="4"/>
  <c r="K84" i="4"/>
  <c r="D9" i="4"/>
  <c r="G92" i="11"/>
  <c r="H41" i="1"/>
  <c r="H46" i="2"/>
  <c r="F35" i="4"/>
  <c r="G45" i="6"/>
  <c r="C90" i="2"/>
  <c r="C97" i="2" s="1"/>
  <c r="H91" i="2"/>
  <c r="H90" i="2" s="1"/>
  <c r="H97" i="2" s="1"/>
  <c r="L18" i="4"/>
  <c r="G57" i="5"/>
  <c r="H32" i="1"/>
  <c r="G84" i="1"/>
  <c r="E47" i="10"/>
  <c r="L43" i="4"/>
  <c r="G41" i="6"/>
  <c r="E9" i="1"/>
  <c r="H55" i="2"/>
  <c r="H54" i="2" s="1"/>
  <c r="C54" i="2"/>
  <c r="D72" i="11"/>
  <c r="H14" i="1"/>
  <c r="E68" i="11"/>
  <c r="H42" i="2"/>
  <c r="G51" i="4"/>
  <c r="I68" i="4"/>
  <c r="D35" i="4"/>
  <c r="H73" i="1"/>
  <c r="H72" i="1" s="1"/>
  <c r="C72" i="1"/>
  <c r="G68" i="2"/>
  <c r="G28" i="2"/>
  <c r="G19" i="11"/>
  <c r="E37" i="10"/>
  <c r="G17" i="11"/>
  <c r="D84" i="1"/>
  <c r="H87" i="2"/>
  <c r="F62" i="11"/>
  <c r="F65" i="11" s="1"/>
  <c r="E51" i="1"/>
  <c r="H80" i="2"/>
  <c r="E92" i="10"/>
  <c r="J59" i="5"/>
  <c r="J22" i="5"/>
  <c r="H39" i="1"/>
  <c r="G45" i="11"/>
  <c r="F51" i="4"/>
  <c r="D62" i="5"/>
  <c r="D65" i="5" s="1"/>
  <c r="L82" i="4"/>
  <c r="H19" i="2"/>
  <c r="E84" i="5"/>
  <c r="L92" i="4"/>
  <c r="J47" i="5"/>
  <c r="G29" i="11"/>
  <c r="G28" i="11" s="1"/>
  <c r="C28" i="11"/>
  <c r="H28" i="4"/>
  <c r="F94" i="11"/>
  <c r="F97" i="11" s="1"/>
  <c r="F99" i="11" s="1"/>
  <c r="C62" i="11"/>
  <c r="C65" i="11" s="1"/>
  <c r="G63" i="11"/>
  <c r="G62" i="11" s="1"/>
  <c r="G65" i="11" s="1"/>
  <c r="G88" i="6"/>
  <c r="F54" i="1"/>
  <c r="G90" i="4"/>
  <c r="G20" i="6"/>
  <c r="J28" i="4"/>
  <c r="H88" i="2"/>
  <c r="K28" i="4"/>
  <c r="K94" i="4"/>
  <c r="K97" i="4" s="1"/>
  <c r="K99" i="4" s="1"/>
  <c r="H86" i="1"/>
  <c r="L23" i="4"/>
  <c r="H38" i="1"/>
  <c r="H38" i="2"/>
  <c r="C54" i="10"/>
  <c r="E55" i="10"/>
  <c r="E54" i="10" s="1"/>
  <c r="E90" i="1"/>
  <c r="E60" i="10"/>
  <c r="H78" i="1"/>
  <c r="E84" i="2"/>
  <c r="E84" i="11"/>
  <c r="H9" i="4"/>
  <c r="E57" i="1"/>
  <c r="H30" i="2"/>
  <c r="H20" i="2"/>
  <c r="E16" i="10"/>
  <c r="E84" i="4"/>
  <c r="K54" i="4"/>
  <c r="D57" i="11"/>
  <c r="J94" i="4"/>
  <c r="J97" i="4" s="1"/>
  <c r="H70" i="1"/>
  <c r="G20" i="11"/>
  <c r="G18" i="6"/>
  <c r="C84" i="4"/>
  <c r="L85" i="4"/>
  <c r="L84" i="4" s="1"/>
  <c r="E81" i="10"/>
  <c r="H75" i="1"/>
  <c r="E69" i="10"/>
  <c r="E68" i="10" s="1"/>
  <c r="C68" i="10"/>
  <c r="H40" i="2"/>
  <c r="G90" i="2"/>
  <c r="G97" i="2" s="1"/>
  <c r="G99" i="2" s="1"/>
  <c r="J86" i="5"/>
  <c r="J46" i="5"/>
  <c r="E78" i="10"/>
  <c r="D9" i="1"/>
  <c r="G54" i="1"/>
  <c r="G72" i="4"/>
  <c r="F62" i="4"/>
  <c r="F65" i="4" s="1"/>
  <c r="J12" i="5"/>
  <c r="I57" i="5"/>
  <c r="E84" i="1"/>
  <c r="G46" i="11"/>
  <c r="G15" i="11"/>
  <c r="J38" i="5"/>
  <c r="L25" i="4"/>
  <c r="H82" i="1"/>
  <c r="L79" i="4"/>
  <c r="G48" i="11"/>
  <c r="H19" i="1"/>
  <c r="H29" i="1"/>
  <c r="H28" i="1" s="1"/>
  <c r="C28" i="1"/>
  <c r="E73" i="10"/>
  <c r="E72" i="10" s="1"/>
  <c r="C72" i="10"/>
  <c r="E14" i="10"/>
  <c r="G74" i="11"/>
  <c r="H13" i="2"/>
  <c r="G57" i="1"/>
  <c r="E11" i="10"/>
  <c r="C84" i="11"/>
  <c r="G85" i="11"/>
  <c r="G84" i="11" s="1"/>
  <c r="H11" i="2"/>
  <c r="C51" i="1"/>
  <c r="H52" i="1"/>
  <c r="H51" i="1" s="1"/>
  <c r="E57" i="5"/>
  <c r="C35" i="11"/>
  <c r="G36" i="11"/>
  <c r="G35" i="11" s="1"/>
  <c r="H9" i="5"/>
  <c r="D28" i="6"/>
  <c r="C54" i="5"/>
  <c r="J55" i="5"/>
  <c r="J54" i="5" s="1"/>
  <c r="E90" i="2"/>
  <c r="E97" i="2" s="1"/>
  <c r="F90" i="2"/>
  <c r="F97" i="2" s="1"/>
  <c r="H31" i="1"/>
  <c r="H87" i="1"/>
  <c r="D84" i="6"/>
  <c r="D57" i="5"/>
  <c r="D62" i="6"/>
  <c r="D65" i="6" s="1"/>
  <c r="D28" i="1"/>
  <c r="J39" i="5"/>
  <c r="E35" i="1"/>
  <c r="C72" i="6"/>
  <c r="G73" i="6"/>
  <c r="G72" i="6" s="1"/>
  <c r="G40" i="6"/>
  <c r="E35" i="5"/>
  <c r="J29" i="5"/>
  <c r="J28" i="5" s="1"/>
  <c r="C28" i="5"/>
  <c r="D90" i="2"/>
  <c r="D97" i="2" s="1"/>
  <c r="H79" i="1"/>
  <c r="H33" i="1"/>
  <c r="H84" i="4"/>
  <c r="E36" i="10"/>
  <c r="E35" i="10" s="1"/>
  <c r="C35" i="10"/>
  <c r="H47" i="2"/>
  <c r="L10" i="4"/>
  <c r="L9" i="4" s="1"/>
  <c r="C9" i="4"/>
  <c r="G94" i="4"/>
  <c r="G97" i="4" s="1"/>
  <c r="D9" i="6"/>
  <c r="C35" i="2"/>
  <c r="H36" i="2"/>
  <c r="H35" i="2" s="1"/>
  <c r="H69" i="2"/>
  <c r="H68" i="2" s="1"/>
  <c r="C68" i="2"/>
  <c r="K51" i="4"/>
  <c r="F35" i="5"/>
  <c r="H43" i="1"/>
  <c r="H60" i="2"/>
  <c r="H39" i="2"/>
  <c r="L58" i="4"/>
  <c r="L57" i="4" s="1"/>
  <c r="C57" i="4"/>
  <c r="E35" i="11"/>
  <c r="D94" i="4"/>
  <c r="D97" i="4" s="1"/>
  <c r="D99" i="4" s="1"/>
  <c r="E57" i="6"/>
  <c r="E38" i="10"/>
  <c r="J49" i="5"/>
  <c r="C94" i="5"/>
  <c r="C97" i="5" s="1"/>
  <c r="J95" i="5"/>
  <c r="J94" i="5" s="1"/>
  <c r="J97" i="5" s="1"/>
  <c r="D72" i="5"/>
  <c r="H16" i="2"/>
  <c r="D28" i="4"/>
  <c r="C90" i="1"/>
  <c r="H91" i="1"/>
  <c r="H90" i="1" s="1"/>
  <c r="C51" i="5"/>
  <c r="J52" i="5"/>
  <c r="J51" i="5" s="1"/>
  <c r="F84" i="1"/>
  <c r="G24" i="6"/>
  <c r="D57" i="6"/>
  <c r="J84" i="4"/>
  <c r="G31" i="6"/>
  <c r="J75" i="5"/>
  <c r="J62" i="4"/>
  <c r="J65" i="4" s="1"/>
  <c r="H86" i="2"/>
  <c r="H36" i="1"/>
  <c r="H35" i="1" s="1"/>
  <c r="C35" i="1"/>
  <c r="C90" i="6"/>
  <c r="G91" i="6"/>
  <c r="G90" i="6" s="1"/>
  <c r="H59" i="1"/>
  <c r="G37" i="11"/>
  <c r="H16" i="1"/>
  <c r="L60" i="4"/>
  <c r="J76" i="5"/>
  <c r="E9" i="5"/>
  <c r="G49" i="11"/>
  <c r="E33" i="10"/>
  <c r="G78" i="11"/>
  <c r="D62" i="10"/>
  <c r="D65" i="10" s="1"/>
  <c r="K9" i="4"/>
  <c r="I35" i="4"/>
  <c r="G15" i="6"/>
  <c r="F94" i="4"/>
  <c r="F97" i="4" s="1"/>
  <c r="F99" i="4" s="1"/>
  <c r="G84" i="5"/>
  <c r="H57" i="4"/>
  <c r="E31" i="10"/>
  <c r="L47" i="4"/>
  <c r="C9" i="6"/>
  <c r="G10" i="6"/>
  <c r="G9" i="6" s="1"/>
  <c r="L26" i="4"/>
  <c r="E74" i="10"/>
  <c r="L14" i="4"/>
  <c r="H18" i="1"/>
  <c r="E62" i="4"/>
  <c r="E65" i="4" s="1"/>
  <c r="J17" i="5"/>
  <c r="H48" i="2"/>
  <c r="H62" i="5"/>
  <c r="H65" i="5" s="1"/>
  <c r="F84" i="4"/>
  <c r="L17" i="4"/>
  <c r="J10" i="5"/>
  <c r="J9" i="5" s="1"/>
  <c r="C9" i="5"/>
  <c r="G84" i="4"/>
  <c r="F68" i="1"/>
  <c r="L91" i="4"/>
  <c r="L90" i="4" s="1"/>
  <c r="C90" i="4"/>
  <c r="G35" i="5"/>
  <c r="I72" i="4"/>
  <c r="G86" i="11"/>
  <c r="H70" i="2"/>
  <c r="L20" i="4"/>
  <c r="H18" i="2"/>
  <c r="C94" i="11"/>
  <c r="C97" i="11" s="1"/>
  <c r="C99" i="11" s="1"/>
  <c r="G95" i="11"/>
  <c r="G94" i="11" s="1"/>
  <c r="G97" i="11" s="1"/>
  <c r="G99" i="11" s="1"/>
  <c r="F68" i="6"/>
  <c r="G78" i="6"/>
  <c r="L95" i="4"/>
  <c r="L94" i="4" s="1"/>
  <c r="L97" i="4" s="1"/>
  <c r="L99" i="4" s="1"/>
  <c r="C94" i="4"/>
  <c r="C97" i="4" s="1"/>
  <c r="C99" i="4" s="1"/>
  <c r="L31" i="4"/>
  <c r="D68" i="2"/>
  <c r="L11" i="4"/>
  <c r="C51" i="4"/>
  <c r="L52" i="4"/>
  <c r="L51" i="4" s="1"/>
  <c r="G12" i="11"/>
  <c r="H33" i="2"/>
  <c r="C35" i="5"/>
  <c r="J36" i="5"/>
  <c r="J35" i="5" s="1"/>
  <c r="E68" i="2"/>
  <c r="D94" i="5"/>
  <c r="D97" i="5" s="1"/>
  <c r="D99" i="5" s="1"/>
  <c r="G44" i="6"/>
  <c r="G55" i="11"/>
  <c r="G54" i="11" s="1"/>
  <c r="C54" i="11"/>
  <c r="C54" i="1"/>
  <c r="H55" i="1"/>
  <c r="H54" i="1" s="1"/>
  <c r="G30" i="6"/>
  <c r="D57" i="10"/>
  <c r="L22" i="4"/>
  <c r="H44" i="1"/>
  <c r="E9" i="4"/>
  <c r="D35" i="2"/>
  <c r="G11" i="11"/>
  <c r="G22" i="11"/>
  <c r="E28" i="1"/>
  <c r="H82" i="2"/>
  <c r="E54" i="1"/>
  <c r="E28" i="11"/>
  <c r="E28" i="2"/>
  <c r="E80" i="10"/>
  <c r="D62" i="11"/>
  <c r="D65" i="11" s="1"/>
  <c r="D90" i="5"/>
  <c r="H80" i="1"/>
  <c r="G82" i="11"/>
  <c r="D84" i="2"/>
  <c r="D62" i="1"/>
  <c r="D65" i="1" s="1"/>
  <c r="H35" i="5"/>
  <c r="E32" i="10"/>
  <c r="G54" i="5"/>
  <c r="L49" i="4"/>
  <c r="E68" i="1"/>
  <c r="G81" i="11"/>
  <c r="J79" i="5"/>
  <c r="D90" i="10"/>
  <c r="G84" i="2"/>
  <c r="D62" i="2"/>
  <c r="D65" i="2" s="1"/>
  <c r="E94" i="1"/>
  <c r="E97" i="1" s="1"/>
  <c r="H12" i="2"/>
  <c r="G51" i="2"/>
  <c r="E62" i="11"/>
  <c r="E65" i="11" s="1"/>
  <c r="H25" i="2"/>
  <c r="I84" i="4"/>
  <c r="C57" i="10"/>
  <c r="E58" i="10"/>
  <c r="E57" i="10" s="1"/>
  <c r="H45" i="1"/>
  <c r="D57" i="1"/>
  <c r="G47" i="11"/>
  <c r="L19" i="4"/>
  <c r="D68" i="11"/>
  <c r="G94" i="1"/>
  <c r="G97" i="1" s="1"/>
  <c r="G99" i="1" s="1"/>
  <c r="G38" i="6"/>
  <c r="J31" i="5"/>
  <c r="D9" i="10"/>
  <c r="H69" i="1"/>
  <c r="H68" i="1" s="1"/>
  <c r="C68" i="1"/>
  <c r="C35" i="6"/>
  <c r="G36" i="6"/>
  <c r="G35" i="6" s="1"/>
  <c r="F90" i="5"/>
  <c r="H60" i="1"/>
  <c r="L32" i="4"/>
  <c r="D51" i="10"/>
  <c r="J40" i="5"/>
  <c r="G69" i="6"/>
  <c r="G68" i="6" s="1"/>
  <c r="C68" i="6"/>
  <c r="D35" i="6"/>
  <c r="E76" i="10"/>
  <c r="F9" i="6"/>
  <c r="E77" i="10"/>
  <c r="G35" i="1"/>
  <c r="F51" i="6"/>
  <c r="D68" i="6"/>
  <c r="I94" i="5"/>
  <c r="I97" i="5" s="1"/>
  <c r="G76" i="6"/>
  <c r="G9" i="4"/>
  <c r="E62" i="5"/>
  <c r="E65" i="5" s="1"/>
  <c r="G26" i="11"/>
  <c r="H11" i="1"/>
  <c r="J41" i="5"/>
  <c r="D94" i="10"/>
  <c r="D97" i="10" s="1"/>
  <c r="D99" i="10" s="1"/>
  <c r="D35" i="5"/>
  <c r="H84" i="5"/>
  <c r="F84" i="6"/>
  <c r="G51" i="5"/>
  <c r="E90" i="11"/>
  <c r="F9" i="5"/>
  <c r="E62" i="2"/>
  <c r="E65" i="2" s="1"/>
  <c r="H77" i="2"/>
  <c r="G87" i="6"/>
  <c r="H41" i="2"/>
  <c r="G14" i="6"/>
  <c r="D9" i="11"/>
  <c r="F68" i="5"/>
  <c r="H68" i="5"/>
  <c r="G21" i="6"/>
  <c r="E51" i="2"/>
  <c r="F51" i="5"/>
  <c r="G28" i="5"/>
  <c r="G80" i="6"/>
  <c r="G49" i="6"/>
  <c r="H51" i="5"/>
  <c r="G48" i="6"/>
  <c r="G60" i="6"/>
  <c r="G59" i="6"/>
  <c r="G9" i="2"/>
  <c r="C57" i="5"/>
  <c r="J58" i="5"/>
  <c r="J57" i="5" s="1"/>
  <c r="H51" i="4"/>
  <c r="K90" i="4"/>
  <c r="I90" i="5"/>
  <c r="L30" i="4"/>
  <c r="F84" i="2"/>
  <c r="F51" i="1"/>
  <c r="J48" i="5"/>
  <c r="H21" i="2"/>
  <c r="F72" i="4"/>
  <c r="E62" i="6"/>
  <c r="E65" i="6" s="1"/>
  <c r="I62" i="5"/>
  <c r="I65" i="5" s="1"/>
  <c r="D72" i="4"/>
  <c r="E72" i="4"/>
  <c r="F54" i="6"/>
  <c r="F57" i="6"/>
  <c r="J14" i="5"/>
  <c r="G57" i="4"/>
  <c r="G19" i="6"/>
  <c r="E68" i="4"/>
  <c r="J30" i="5"/>
  <c r="G79" i="6"/>
  <c r="G43" i="6"/>
  <c r="J35" i="4"/>
  <c r="G81" i="6"/>
  <c r="E39" i="10"/>
  <c r="E68" i="6"/>
  <c r="F28" i="2"/>
  <c r="I72" i="5"/>
  <c r="I84" i="5"/>
  <c r="J57" i="4"/>
  <c r="L42" i="4"/>
  <c r="G91" i="11"/>
  <c r="G90" i="11" s="1"/>
  <c r="C90" i="11"/>
  <c r="F9" i="11"/>
  <c r="H17" i="2"/>
  <c r="H40" i="1"/>
  <c r="F62" i="1"/>
  <c r="F65" i="1" s="1"/>
  <c r="E79" i="10"/>
  <c r="G9" i="5"/>
  <c r="D51" i="5"/>
  <c r="D51" i="4"/>
  <c r="G87" i="11"/>
  <c r="E90" i="6"/>
  <c r="E97" i="6" s="1"/>
  <c r="K72" i="4"/>
  <c r="H54" i="4"/>
  <c r="J74" i="5"/>
  <c r="J9" i="4"/>
  <c r="L80" i="4"/>
  <c r="J63" i="5"/>
  <c r="J62" i="5" s="1"/>
  <c r="J65" i="5" s="1"/>
  <c r="C62" i="5"/>
  <c r="C65" i="5" s="1"/>
  <c r="L24" i="4"/>
  <c r="G95" i="6"/>
  <c r="G94" i="6" s="1"/>
  <c r="G97" i="6" s="1"/>
  <c r="G99" i="6" s="1"/>
  <c r="C94" i="6"/>
  <c r="C97" i="6" s="1"/>
  <c r="C99" i="6" s="1"/>
  <c r="G41" i="11"/>
  <c r="H81" i="2"/>
  <c r="D68" i="4"/>
  <c r="G60" i="11"/>
  <c r="F62" i="2"/>
  <c r="F65" i="2" s="1"/>
  <c r="C9" i="10"/>
  <c r="E10" i="10"/>
  <c r="E9" i="10" s="1"/>
  <c r="H92" i="1"/>
  <c r="E18" i="10"/>
  <c r="E86" i="10"/>
  <c r="H90" i="4"/>
  <c r="E21" i="10"/>
  <c r="F51" i="2"/>
  <c r="L13" i="4"/>
  <c r="E12" i="10"/>
  <c r="G44" i="11"/>
  <c r="E63" i="10"/>
  <c r="E62" i="10" s="1"/>
  <c r="E65" i="10" s="1"/>
  <c r="C62" i="10"/>
  <c r="C65" i="10" s="1"/>
  <c r="G16" i="11"/>
  <c r="C51" i="6"/>
  <c r="G52" i="6"/>
  <c r="G51" i="6" s="1"/>
  <c r="G70" i="6"/>
  <c r="E28" i="6"/>
  <c r="H22" i="1"/>
  <c r="H30" i="1"/>
  <c r="D28" i="10"/>
  <c r="E70" i="10"/>
  <c r="H42" i="1"/>
  <c r="C84" i="10"/>
  <c r="E85" i="10"/>
  <c r="E84" i="10" s="1"/>
  <c r="E45" i="10"/>
  <c r="E52" i="10"/>
  <c r="E51" i="10" s="1"/>
  <c r="C51" i="10"/>
  <c r="D94" i="11"/>
  <c r="D97" i="11" s="1"/>
  <c r="D99" i="11" s="1"/>
  <c r="G54" i="2"/>
  <c r="G75" i="11"/>
  <c r="G90" i="1"/>
  <c r="F62" i="6"/>
  <c r="F65" i="6" s="1"/>
  <c r="H37" i="1"/>
  <c r="C9" i="11"/>
  <c r="G10" i="11"/>
  <c r="G9" i="11" s="1"/>
  <c r="E19" i="10"/>
  <c r="H63" i="2"/>
  <c r="H62" i="2" s="1"/>
  <c r="H65" i="2" s="1"/>
  <c r="C62" i="2"/>
  <c r="C65" i="2" s="1"/>
  <c r="L15" i="4"/>
  <c r="H77" i="1"/>
  <c r="J91" i="5"/>
  <c r="J90" i="5" s="1"/>
  <c r="C90" i="5"/>
  <c r="E62" i="1"/>
  <c r="E65" i="1" s="1"/>
  <c r="E30" i="10"/>
  <c r="L33" i="4"/>
  <c r="G23" i="6"/>
  <c r="J16" i="5"/>
  <c r="H17" i="1"/>
  <c r="D35" i="11"/>
  <c r="H24" i="1"/>
  <c r="C54" i="6"/>
  <c r="G55" i="6"/>
  <c r="G54" i="6" s="1"/>
  <c r="H85" i="1"/>
  <c r="H84" i="1" s="1"/>
  <c r="C84" i="1"/>
  <c r="E15" i="10"/>
  <c r="I68" i="5"/>
  <c r="C28" i="4"/>
  <c r="L29" i="4"/>
  <c r="L28" i="4" s="1"/>
  <c r="E54" i="4"/>
  <c r="J23" i="5"/>
  <c r="H54" i="5"/>
  <c r="L86" i="4"/>
  <c r="H78" i="2"/>
  <c r="L12" i="4"/>
  <c r="H23" i="1"/>
  <c r="L16" i="4"/>
  <c r="D35" i="1"/>
  <c r="H15" i="1"/>
  <c r="G25" i="6"/>
  <c r="H47" i="1"/>
  <c r="J15" i="5"/>
  <c r="H76" i="2"/>
  <c r="F9" i="2"/>
  <c r="G40" i="11"/>
  <c r="E9" i="11"/>
  <c r="H63" i="1"/>
  <c r="H62" i="1" s="1"/>
  <c r="H65" i="1" s="1"/>
  <c r="C62" i="1"/>
  <c r="C65" i="1" s="1"/>
  <c r="G79" i="11"/>
  <c r="J19" i="5"/>
  <c r="E57" i="4"/>
  <c r="G74" i="6"/>
  <c r="H62" i="4"/>
  <c r="H65" i="4" s="1"/>
  <c r="H88" i="1"/>
  <c r="F28" i="11"/>
  <c r="H59" i="2"/>
  <c r="H43" i="2"/>
  <c r="F68" i="11"/>
  <c r="K57" i="4"/>
  <c r="I35" i="5"/>
  <c r="E35" i="6"/>
  <c r="C84" i="5"/>
  <c r="J85" i="5"/>
  <c r="J84" i="5" s="1"/>
  <c r="L36" i="4"/>
  <c r="L35" i="4" s="1"/>
  <c r="C35" i="4"/>
  <c r="H28" i="5"/>
  <c r="G38" i="11"/>
  <c r="F57" i="2"/>
  <c r="G76" i="11"/>
  <c r="D90" i="1"/>
  <c r="H14" i="2"/>
  <c r="D51" i="1"/>
  <c r="D51" i="6"/>
  <c r="G62" i="4"/>
  <c r="G65" i="4" s="1"/>
  <c r="L76" i="4"/>
  <c r="L37" i="4"/>
  <c r="D54" i="5"/>
  <c r="J78" i="5"/>
  <c r="C28" i="10"/>
  <c r="E29" i="10"/>
  <c r="E28" i="10" s="1"/>
  <c r="E35" i="2"/>
  <c r="E72" i="11"/>
  <c r="H74" i="1"/>
  <c r="D94" i="1"/>
  <c r="D97" i="1" s="1"/>
  <c r="D99" i="1" s="1"/>
  <c r="E94" i="5"/>
  <c r="E97" i="5" s="1"/>
  <c r="E99" i="5" s="1"/>
  <c r="J25" i="5"/>
  <c r="D51" i="2"/>
  <c r="L77" i="4"/>
  <c r="D84" i="10"/>
  <c r="H15" i="2"/>
  <c r="G52" i="11"/>
  <c r="G51" i="11" s="1"/>
  <c r="C51" i="11"/>
  <c r="E26" i="10"/>
  <c r="D84" i="11"/>
  <c r="G69" i="11"/>
  <c r="G68" i="11" s="1"/>
  <c r="C68" i="11"/>
  <c r="D68" i="10"/>
  <c r="H49" i="1"/>
  <c r="F28" i="1"/>
  <c r="G9" i="1"/>
  <c r="D28" i="11"/>
  <c r="E13" i="10"/>
  <c r="C72" i="11"/>
  <c r="G73" i="11"/>
  <c r="G72" i="11" s="1"/>
  <c r="H29" i="2"/>
  <c r="H28" i="2" s="1"/>
  <c r="C28" i="2"/>
  <c r="D28" i="2"/>
  <c r="E51" i="11"/>
  <c r="E41" i="10"/>
  <c r="H81" i="1"/>
  <c r="G25" i="11"/>
  <c r="G51" i="1"/>
  <c r="E54" i="11"/>
  <c r="H92" i="2"/>
  <c r="G68" i="1"/>
  <c r="H37" i="2"/>
  <c r="J90" i="4"/>
  <c r="L41" i="4"/>
  <c r="G23" i="11"/>
  <c r="F35" i="2"/>
  <c r="E88" i="10"/>
  <c r="D35" i="10"/>
  <c r="H31" i="2"/>
  <c r="D90" i="4"/>
  <c r="J88" i="5"/>
  <c r="J33" i="5"/>
  <c r="J44" i="5"/>
  <c r="D72" i="10"/>
  <c r="E9" i="2"/>
  <c r="F84" i="11"/>
  <c r="F68" i="2"/>
  <c r="G31" i="11"/>
  <c r="D54" i="1"/>
  <c r="F57" i="4"/>
  <c r="E72" i="1"/>
  <c r="E17" i="10"/>
  <c r="H26" i="2"/>
  <c r="F54" i="2"/>
  <c r="G28" i="1"/>
  <c r="H23" i="2"/>
  <c r="G35" i="2"/>
  <c r="H24" i="2"/>
  <c r="D54" i="11"/>
  <c r="G13" i="11"/>
  <c r="E22" i="10"/>
  <c r="G39" i="11"/>
  <c r="G59" i="11"/>
  <c r="E46" i="10"/>
  <c r="F57" i="1"/>
  <c r="G80" i="11"/>
  <c r="E75" i="10"/>
  <c r="H22" i="2"/>
  <c r="G33" i="11"/>
  <c r="E25" i="10"/>
  <c r="G24" i="11"/>
  <c r="C57" i="11"/>
  <c r="G58" i="11"/>
  <c r="G57" i="11" s="1"/>
  <c r="H48" i="1"/>
  <c r="H95" i="1"/>
  <c r="H94" i="1" s="1"/>
  <c r="H97" i="1" s="1"/>
  <c r="H99" i="1" s="1"/>
  <c r="C94" i="1"/>
  <c r="C97" i="1" s="1"/>
  <c r="C99" i="1" s="1"/>
  <c r="C92" i="6"/>
  <c r="G92" i="6" l="1"/>
  <c r="G99" i="4"/>
  <c r="F99" i="2"/>
  <c r="J99" i="4"/>
  <c r="C99" i="2"/>
  <c r="F99" i="1"/>
  <c r="E99" i="10"/>
  <c r="J99" i="5"/>
  <c r="D99" i="2"/>
  <c r="E99" i="2"/>
  <c r="H99" i="5"/>
  <c r="C99" i="10"/>
  <c r="E99" i="6"/>
  <c r="E99" i="1"/>
  <c r="C99" i="5"/>
  <c r="E99" i="4"/>
  <c r="I99" i="5"/>
  <c r="H99" i="2"/>
  <c r="E99" i="11"/>
  <c r="G99" i="5"/>
  <c r="D99" i="6"/>
  <c r="H99" i="4"/>
  <c r="F99" i="6"/>
</calcChain>
</file>

<file path=xl/sharedStrings.xml><?xml version="1.0" encoding="utf-8"?>
<sst xmlns="http://schemas.openxmlformats.org/spreadsheetml/2006/main" count="1269" uniqueCount="205">
  <si>
    <t>Resultaat</t>
  </si>
  <si>
    <t>totaal</t>
  </si>
  <si>
    <t>Kosten</t>
  </si>
  <si>
    <t>Diensten &amp; diverse goederen</t>
  </si>
  <si>
    <t>f</t>
  </si>
  <si>
    <t>Activiteiten</t>
  </si>
  <si>
    <t>Personeelskosten</t>
  </si>
  <si>
    <t>Afschrijvingen &amp; voorzieingen</t>
  </si>
  <si>
    <t>Diverse taksen &amp; belastingen</t>
  </si>
  <si>
    <t>Financiële kosten</t>
  </si>
  <si>
    <t>Uitzonderlijke kosten</t>
  </si>
  <si>
    <t>Totaal kosten</t>
  </si>
  <si>
    <t>Opbrengsten</t>
  </si>
  <si>
    <t>Lidgelden, giften &amp; subsidies</t>
  </si>
  <si>
    <t>Andere verenigingsopbrengsten</t>
  </si>
  <si>
    <t>Financiële opbrengsten</t>
  </si>
  <si>
    <t>Uitzonderlijke opbrengsten</t>
  </si>
  <si>
    <t>Totaal opbrengsten</t>
  </si>
  <si>
    <t>50</t>
  </si>
  <si>
    <t>52</t>
  </si>
  <si>
    <t>40</t>
  </si>
  <si>
    <t>41</t>
  </si>
  <si>
    <t>communicatie</t>
  </si>
  <si>
    <t>30</t>
  </si>
  <si>
    <t>31</t>
  </si>
  <si>
    <t>32</t>
  </si>
  <si>
    <t>20</t>
  </si>
  <si>
    <t>21</t>
  </si>
  <si>
    <t>22</t>
  </si>
  <si>
    <t>23</t>
  </si>
  <si>
    <t>24</t>
  </si>
  <si>
    <t>25</t>
  </si>
  <si>
    <t>26</t>
  </si>
  <si>
    <t>algemeen</t>
  </si>
  <si>
    <t>10</t>
  </si>
  <si>
    <t>51</t>
  </si>
  <si>
    <t>Begroting</t>
  </si>
  <si>
    <t>ACTIEF</t>
  </si>
  <si>
    <t>PASSIEF</t>
  </si>
  <si>
    <t>VASTE ACTIVA</t>
  </si>
  <si>
    <t>EIGEN VERMOGEN</t>
  </si>
  <si>
    <t>VORDERINGEN</t>
  </si>
  <si>
    <t>VREEMD VERMOGEN</t>
  </si>
  <si>
    <t>Leveranciers</t>
  </si>
  <si>
    <t>Op te maken facturen</t>
  </si>
  <si>
    <t>Te ontvangen facturen</t>
  </si>
  <si>
    <t>Te ontvangen diversen</t>
  </si>
  <si>
    <t>LIQUIDE MIDDELEN</t>
  </si>
  <si>
    <t>Kas</t>
  </si>
  <si>
    <t>OVERLOPENDE REKENINGEN</t>
  </si>
  <si>
    <t>Over te dragen kosten</t>
  </si>
  <si>
    <t>Over te dragen opbrengsten</t>
  </si>
  <si>
    <t>33</t>
  </si>
  <si>
    <t>60</t>
  </si>
  <si>
    <t>61</t>
  </si>
  <si>
    <t>Diverse schulden</t>
  </si>
  <si>
    <t>Resultaat boekjaar</t>
  </si>
  <si>
    <t>Verkregen opbrengsten</t>
  </si>
  <si>
    <t>Toe te rekenen kosten</t>
  </si>
  <si>
    <t>jan - dec</t>
  </si>
  <si>
    <t>interne werking</t>
  </si>
  <si>
    <t>vorming</t>
  </si>
  <si>
    <t>spreekbuis</t>
  </si>
  <si>
    <t>GOK-LOP</t>
  </si>
  <si>
    <t>jan-dec</t>
  </si>
  <si>
    <t>Verkopen &amp; prestaties</t>
  </si>
  <si>
    <t>34</t>
  </si>
  <si>
    <t>35</t>
  </si>
  <si>
    <t>36</t>
  </si>
  <si>
    <t>AV</t>
  </si>
  <si>
    <t>RvB</t>
  </si>
  <si>
    <t>K-weekend</t>
  </si>
  <si>
    <t>BW Januari</t>
  </si>
  <si>
    <t>BW April</t>
  </si>
  <si>
    <t>Vrijwilligers/stagairs/jobstudent</t>
  </si>
  <si>
    <t>Teamdagen (20)</t>
  </si>
  <si>
    <t>Actiedagen</t>
  </si>
  <si>
    <t>Trj begeleiding</t>
  </si>
  <si>
    <t>Thematisch</t>
  </si>
  <si>
    <t>42</t>
  </si>
  <si>
    <t>44</t>
  </si>
  <si>
    <t>Inspraakdagen</t>
  </si>
  <si>
    <t>Project map</t>
  </si>
  <si>
    <t>Vertegenwoordiging</t>
  </si>
  <si>
    <t>Algemeen</t>
  </si>
  <si>
    <t>Website &amp; Nieuwsbrief</t>
  </si>
  <si>
    <t>GOK-project</t>
  </si>
  <si>
    <t>Ondersteuning</t>
  </si>
  <si>
    <t>Kantoormaterieel</t>
  </si>
  <si>
    <t>Bestemd fonds : andere</t>
  </si>
  <si>
    <t>Overgedragen resultaten</t>
  </si>
  <si>
    <t>Borgen in contanten</t>
  </si>
  <si>
    <t>Klanten</t>
  </si>
  <si>
    <t>Betaalde voorschotten/waarborgen</t>
  </si>
  <si>
    <t>Te betalen lonen</t>
  </si>
  <si>
    <t>Te ontvangen subsidies</t>
  </si>
  <si>
    <t>Te betalen maaltijdcheques</t>
  </si>
  <si>
    <t>Provisie vakantiegeld</t>
  </si>
  <si>
    <t>ING zichtrekening</t>
  </si>
  <si>
    <t>TOTAAL ACTIEF</t>
  </si>
  <si>
    <t>TOTAAL PASSIEF</t>
  </si>
  <si>
    <t>Huurwaarborg</t>
  </si>
  <si>
    <t>2012</t>
  </si>
  <si>
    <t>11</t>
  </si>
  <si>
    <t>37</t>
  </si>
  <si>
    <t>70</t>
  </si>
  <si>
    <t>71</t>
  </si>
  <si>
    <t>Lln raadspel</t>
  </si>
  <si>
    <t>53</t>
  </si>
  <si>
    <t>Verz begin sj</t>
  </si>
  <si>
    <t>Schoolraaddag</t>
  </si>
  <si>
    <t>projecten</t>
  </si>
  <si>
    <t>Bestemd fonds : sociaal passief</t>
  </si>
  <si>
    <t xml:space="preserve">Huur secretariaat                       </t>
  </si>
  <si>
    <t xml:space="preserve">Huurlasten secretariaat                 </t>
  </si>
  <si>
    <t xml:space="preserve">Portkosten                              </t>
  </si>
  <si>
    <t xml:space="preserve">Kantoormateriaal                        </t>
  </si>
  <si>
    <t xml:space="preserve">Documentatie en lidgelden               </t>
  </si>
  <si>
    <t xml:space="preserve">Drukwerken                              </t>
  </si>
  <si>
    <t xml:space="preserve">Vrijwilligersvergoeding                 </t>
  </si>
  <si>
    <t xml:space="preserve">IT (pc, website, server, ...)           </t>
  </si>
  <si>
    <t xml:space="preserve">Erelonen boekhouding                    </t>
  </si>
  <si>
    <t xml:space="preserve">Erelonen lay-out                        </t>
  </si>
  <si>
    <t xml:space="preserve">Beheerskosten sociaal secretariaat      </t>
  </si>
  <si>
    <t xml:space="preserve">Beheerskosten medisch secretariaat      </t>
  </si>
  <si>
    <t xml:space="preserve">Beheerskosten maaltijdcheques           </t>
  </si>
  <si>
    <t xml:space="preserve">Verplaatsingskosten                     </t>
  </si>
  <si>
    <t xml:space="preserve">Activiteiten : honoraria                </t>
  </si>
  <si>
    <t xml:space="preserve">Activiteiten : huur materiaal &amp; lokalen </t>
  </si>
  <si>
    <t xml:space="preserve">Activiteiten : aankoop divers materiaal </t>
  </si>
  <si>
    <t xml:space="preserve">Activiteiten : verblijfskosten          </t>
  </si>
  <si>
    <t xml:space="preserve">Activiteiten : voeding e.a. kosten      </t>
  </si>
  <si>
    <t xml:space="preserve">Brutolonen                              </t>
  </si>
  <si>
    <t xml:space="preserve">Eindejaarspremie                        </t>
  </si>
  <si>
    <t xml:space="preserve">Vakantiegeld                            </t>
  </si>
  <si>
    <t xml:space="preserve">Woon-werkverkeer                        </t>
  </si>
  <si>
    <t xml:space="preserve">RSZ werkgever                           </t>
  </si>
  <si>
    <t xml:space="preserve">Verzekering arbeidsongevallen           </t>
  </si>
  <si>
    <t xml:space="preserve">Maaltijdcheques                         </t>
  </si>
  <si>
    <t xml:space="preserve">Bijscholing personeel                   </t>
  </si>
  <si>
    <t xml:space="preserve">Andere personeelskosten                 </t>
  </si>
  <si>
    <t xml:space="preserve">Afschrijvingen                          </t>
  </si>
  <si>
    <t xml:space="preserve">Diverse belastingen &amp; taksen            </t>
  </si>
  <si>
    <t xml:space="preserve">Betaalde intresten                      </t>
  </si>
  <si>
    <t xml:space="preserve">Betalingsverschillen                    </t>
  </si>
  <si>
    <t xml:space="preserve">Bankkosten                              </t>
  </si>
  <si>
    <t xml:space="preserve">Andere uitzonderlijke kosten            </t>
  </si>
  <si>
    <t xml:space="preserve">Diverse verkopen                        </t>
  </si>
  <si>
    <t xml:space="preserve">Vergoedingen van derden                 </t>
  </si>
  <si>
    <t xml:space="preserve">Subsidies onderwijs                     </t>
  </si>
  <si>
    <t xml:space="preserve">Subsidies Gelijke Kansen                </t>
  </si>
  <si>
    <t xml:space="preserve">Subsidies provincies                    </t>
  </si>
  <si>
    <t xml:space="preserve">Subsidies personeel (sociale maribel)   </t>
  </si>
  <si>
    <t xml:space="preserve">Andere subsidies                        </t>
  </si>
  <si>
    <t xml:space="preserve">Ontvangen zitpenningen                  </t>
  </si>
  <si>
    <t xml:space="preserve">Opbrengsten sponsoring                  </t>
  </si>
  <si>
    <t xml:space="preserve">Opbrengsten activiteiten                </t>
  </si>
  <si>
    <t xml:space="preserve">Recuperaties verzekeringen              </t>
  </si>
  <si>
    <t xml:space="preserve">Ontvangen intresten                     </t>
  </si>
  <si>
    <t xml:space="preserve">Andere uitzonderlijke opbrengsten       </t>
  </si>
  <si>
    <t>Beleidsplanning</t>
  </si>
  <si>
    <t>Vorming à externen</t>
  </si>
  <si>
    <t>Brochure leerkrachten</t>
  </si>
  <si>
    <t>Interne overboekingen</t>
  </si>
  <si>
    <t>Wachtrekening</t>
  </si>
  <si>
    <t>Te betalen bedrijfsvoorheffing</t>
  </si>
  <si>
    <t>Te betalen RSZ</t>
  </si>
  <si>
    <t>Activiteiten : huur materiaal en lokalen</t>
  </si>
  <si>
    <t>2014</t>
  </si>
  <si>
    <t>Verhuis</t>
  </si>
  <si>
    <t>15 jaar VSK</t>
  </si>
  <si>
    <t>Memorandum</t>
  </si>
  <si>
    <t>JAARPLANNER</t>
  </si>
  <si>
    <t>Promomateriaal</t>
  </si>
  <si>
    <t>72</t>
  </si>
  <si>
    <t xml:space="preserve">Subsidies personeel (DAC)          </t>
  </si>
  <si>
    <t>Subsidies personeel (VIA, VIVO)</t>
  </si>
  <si>
    <t>Subsidies personeel - nt versch BV</t>
  </si>
  <si>
    <t>Voorz. vakantiegeld - terugname</t>
  </si>
  <si>
    <t xml:space="preserve">Voorz. vakantiegeld - toevoeging   </t>
  </si>
  <si>
    <t>12</t>
  </si>
  <si>
    <t>13</t>
  </si>
  <si>
    <t>API</t>
  </si>
  <si>
    <t>Subsidies personeel - BEV</t>
  </si>
  <si>
    <t>**</t>
  </si>
  <si>
    <t>2015</t>
  </si>
  <si>
    <t>Representatiekosten</t>
  </si>
  <si>
    <t>Afschrijvingen &amp; voorzieningen</t>
  </si>
  <si>
    <t>Telefoon-GSM-Internet</t>
  </si>
  <si>
    <t>Cambio</t>
  </si>
  <si>
    <t xml:space="preserve">Erelonen IT en andere erelonen               </t>
  </si>
  <si>
    <t>Onthaalkosten</t>
  </si>
  <si>
    <t xml:space="preserve">Verzekeringen       </t>
  </si>
  <si>
    <t>2016</t>
  </si>
  <si>
    <t>73</t>
  </si>
  <si>
    <t>eindtermen-project</t>
  </si>
  <si>
    <t>Afschr. op software-website e.a.</t>
  </si>
  <si>
    <t>Software-website e.a.</t>
  </si>
  <si>
    <t>Afschr. op kantoormateriaal</t>
  </si>
  <si>
    <t>Meubilair</t>
  </si>
  <si>
    <t>Afschr. op meubilair</t>
  </si>
  <si>
    <t>99</t>
  </si>
  <si>
    <t xml:space="preserve">proj. leerlingenkaart </t>
  </si>
  <si>
    <t>proj. Conflixers</t>
  </si>
  <si>
    <t xml:space="preserve">Projectsubsidies onderwijs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</si>
</sst>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$-413]d\-mmm\-yy;@"/>
    <numFmt numFmtId="166" formatCode="#,##0.00000"/>
  </numFmts>
  <fonts count="28" x14ac:knownFonts="1">
    <font>
      <sz val="10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i/>
      <sz val="8"/>
      <name val="Century Gothic"/>
      <family val="2"/>
    </font>
    <font>
      <b/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2"/>
      <name val="Comic Sans MS"/>
      <family val="4"/>
    </font>
    <font>
      <sz val="8"/>
      <name val="Century Gothic"/>
      <family val="2"/>
    </font>
    <font>
      <b/>
      <sz val="9"/>
      <name val="Arial Narrow"/>
      <family val="2"/>
    </font>
    <font>
      <b/>
      <sz val="8"/>
      <name val="Century Gothic"/>
      <family val="2"/>
    </font>
    <font>
      <sz val="10"/>
      <color rgb="FF0000CC"/>
      <name val="Century Gothic"/>
      <family val="2"/>
    </font>
    <font>
      <b/>
      <sz val="10"/>
      <color rgb="FF0000CC"/>
      <name val="Century Gothic"/>
      <family val="2"/>
    </font>
    <font>
      <b/>
      <sz val="9"/>
      <color rgb="FF0000CC"/>
      <name val="Century Gothic"/>
      <family val="2"/>
    </font>
    <font>
      <i/>
      <sz val="8"/>
      <color rgb="FF0000CC"/>
      <name val="Century Gothic"/>
      <family val="2"/>
    </font>
    <font>
      <b/>
      <sz val="10"/>
      <color rgb="FF0000CC"/>
      <name val="Comic Sans MS"/>
      <family val="4"/>
    </font>
    <font>
      <b/>
      <sz val="12"/>
      <color rgb="FF0000CC"/>
      <name val="Comic Sans MS"/>
      <family val="4"/>
    </font>
    <font>
      <b/>
      <sz val="10"/>
      <color theme="5" tint="-0.249977111117893"/>
      <name val="Century Gothic"/>
      <family val="2"/>
    </font>
    <font>
      <b/>
      <sz val="9"/>
      <color theme="5" tint="-0.249977111117893"/>
      <name val="Century Gothic"/>
      <family val="2"/>
    </font>
    <font>
      <i/>
      <sz val="8"/>
      <color theme="5" tint="-0.249977111117893"/>
      <name val="Century Gothic"/>
      <family val="2"/>
    </font>
    <font>
      <sz val="10"/>
      <color theme="5" tint="-0.249977111117893"/>
      <name val="Century Gothic"/>
      <family val="2"/>
    </font>
    <font>
      <b/>
      <sz val="10"/>
      <color theme="5" tint="-0.249977111117893"/>
      <name val="Comic Sans MS"/>
      <family val="4"/>
    </font>
    <font>
      <b/>
      <sz val="12"/>
      <color theme="5" tint="-0.249977111117893"/>
      <name val="Comic Sans MS"/>
      <family val="4"/>
    </font>
    <font>
      <b/>
      <sz val="11"/>
      <name val="Arial Narrow"/>
      <family val="2"/>
    </font>
    <font>
      <b/>
      <sz val="12"/>
      <color rgb="FFFF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3" fillId="0" borderId="0" xfId="0" applyFont="1" applyBorder="1"/>
    <xf numFmtId="4" fontId="7" fillId="0" borderId="0" xfId="0" applyNumberFormat="1" applyFont="1" applyBorder="1"/>
    <xf numFmtId="4" fontId="3" fillId="0" borderId="0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 applyBorder="1"/>
    <xf numFmtId="0" fontId="2" fillId="0" borderId="0" xfId="0" applyFont="1" applyBorder="1"/>
    <xf numFmtId="4" fontId="3" fillId="0" borderId="0" xfId="1" applyNumberFormat="1" applyFont="1" applyBorder="1"/>
    <xf numFmtId="0" fontId="1" fillId="0" borderId="0" xfId="1" applyNumberFormat="1" applyFont="1" applyFill="1"/>
    <xf numFmtId="0" fontId="3" fillId="0" borderId="0" xfId="0" applyFont="1" applyFill="1" applyBorder="1"/>
    <xf numFmtId="0" fontId="1" fillId="0" borderId="0" xfId="1" applyNumberFormat="1" applyFont="1" applyFill="1" applyBorder="1"/>
    <xf numFmtId="0" fontId="2" fillId="0" borderId="4" xfId="0" applyFont="1" applyFill="1" applyBorder="1"/>
    <xf numFmtId="0" fontId="2" fillId="0" borderId="4" xfId="1" applyNumberFormat="1" applyFont="1" applyFill="1" applyBorder="1"/>
    <xf numFmtId="4" fontId="2" fillId="0" borderId="4" xfId="1" applyNumberFormat="1" applyFont="1" applyBorder="1"/>
    <xf numFmtId="0" fontId="8" fillId="0" borderId="0" xfId="0" applyFont="1" applyFill="1" applyBorder="1"/>
    <xf numFmtId="0" fontId="8" fillId="0" borderId="0" xfId="1" applyNumberFormat="1" applyFont="1" applyFill="1"/>
    <xf numFmtId="4" fontId="8" fillId="0" borderId="0" xfId="1" applyNumberFormat="1" applyFont="1" applyBorder="1"/>
    <xf numFmtId="4" fontId="9" fillId="0" borderId="0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0" fontId="7" fillId="0" borderId="0" xfId="0" applyFont="1" applyFill="1" applyBorder="1"/>
    <xf numFmtId="0" fontId="7" fillId="0" borderId="0" xfId="1" applyNumberFormat="1" applyFont="1" applyFill="1"/>
    <xf numFmtId="4" fontId="7" fillId="0" borderId="0" xfId="1" applyNumberFormat="1" applyFont="1" applyBorder="1"/>
    <xf numFmtId="4" fontId="10" fillId="0" borderId="0" xfId="0" applyNumberFormat="1" applyFont="1" applyBorder="1"/>
    <xf numFmtId="0" fontId="7" fillId="0" borderId="0" xfId="0" applyFont="1" applyBorder="1"/>
    <xf numFmtId="0" fontId="0" fillId="0" borderId="0" xfId="1" applyNumberFormat="1" applyFont="1" applyFill="1"/>
    <xf numFmtId="4" fontId="4" fillId="0" borderId="2" xfId="0" quotePrefix="1" applyNumberFormat="1" applyFont="1" applyBorder="1" applyAlignment="1">
      <alignment horizontal="center"/>
    </xf>
    <xf numFmtId="0" fontId="0" fillId="0" borderId="0" xfId="1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2" xfId="0" quotePrefix="1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4" fontId="7" fillId="0" borderId="0" xfId="1" applyNumberFormat="1" applyFont="1" applyFill="1" applyBorder="1"/>
    <xf numFmtId="4" fontId="4" fillId="0" borderId="2" xfId="0" applyNumberFormat="1" applyFont="1" applyBorder="1" applyAlignment="1">
      <alignment horizontal="left"/>
    </xf>
    <xf numFmtId="4" fontId="2" fillId="0" borderId="4" xfId="0" applyNumberFormat="1" applyFont="1" applyFill="1" applyBorder="1"/>
    <xf numFmtId="4" fontId="2" fillId="0" borderId="4" xfId="1" applyNumberFormat="1" applyFont="1" applyFill="1" applyBorder="1"/>
    <xf numFmtId="4" fontId="8" fillId="0" borderId="0" xfId="1" applyNumberFormat="1" applyFont="1" applyFill="1" applyBorder="1"/>
    <xf numFmtId="4" fontId="1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left"/>
    </xf>
    <xf numFmtId="4" fontId="4" fillId="2" borderId="6" xfId="0" applyNumberFormat="1" applyFont="1" applyFill="1" applyBorder="1" applyAlignment="1">
      <alignment horizontal="left"/>
    </xf>
    <xf numFmtId="4" fontId="13" fillId="0" borderId="2" xfId="0" applyNumberFormat="1" applyFont="1" applyBorder="1" applyAlignment="1">
      <alignment horizontal="center"/>
    </xf>
    <xf numFmtId="0" fontId="1" fillId="0" borderId="0" xfId="0" applyFont="1" applyFill="1" applyBorder="1"/>
    <xf numFmtId="3" fontId="4" fillId="0" borderId="2" xfId="0" quotePrefix="1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4" fontId="15" fillId="0" borderId="1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horizontal="center"/>
    </xf>
    <xf numFmtId="4" fontId="15" fillId="0" borderId="4" xfId="0" applyNumberFormat="1" applyFont="1" applyFill="1" applyBorder="1"/>
    <xf numFmtId="4" fontId="15" fillId="0" borderId="4" xfId="1" applyNumberFormat="1" applyFont="1" applyFill="1" applyBorder="1"/>
    <xf numFmtId="4" fontId="18" fillId="0" borderId="0" xfId="1" applyNumberFormat="1" applyFont="1" applyFill="1" applyBorder="1"/>
    <xf numFmtId="4" fontId="16" fillId="0" borderId="2" xfId="0" quotePrefix="1" applyNumberFormat="1" applyFont="1" applyFill="1" applyBorder="1" applyAlignment="1">
      <alignment horizontal="center"/>
    </xf>
    <xf numFmtId="4" fontId="14" fillId="0" borderId="0" xfId="1" applyNumberFormat="1" applyFont="1" applyFill="1" applyBorder="1"/>
    <xf numFmtId="4" fontId="19" fillId="0" borderId="0" xfId="1" applyNumberFormat="1" applyFont="1" applyFill="1" applyBorder="1"/>
    <xf numFmtId="4" fontId="15" fillId="0" borderId="4" xfId="1" applyNumberFormat="1" applyFont="1" applyBorder="1"/>
    <xf numFmtId="4" fontId="18" fillId="0" borderId="0" xfId="1" applyNumberFormat="1" applyFont="1" applyBorder="1"/>
    <xf numFmtId="4" fontId="23" fillId="0" borderId="0" xfId="0" applyNumberFormat="1" applyFont="1" applyFill="1" applyBorder="1"/>
    <xf numFmtId="4" fontId="20" fillId="0" borderId="4" xfId="1" applyNumberFormat="1" applyFont="1" applyBorder="1"/>
    <xf numFmtId="4" fontId="24" fillId="0" borderId="0" xfId="1" applyNumberFormat="1" applyFont="1" applyBorder="1"/>
    <xf numFmtId="4" fontId="20" fillId="0" borderId="1" xfId="0" applyNumberFormat="1" applyFont="1" applyFill="1" applyBorder="1" applyAlignment="1">
      <alignment horizontal="center"/>
    </xf>
    <xf numFmtId="4" fontId="21" fillId="0" borderId="2" xfId="0" applyNumberFormat="1" applyFont="1" applyFill="1" applyBorder="1" applyAlignment="1">
      <alignment horizontal="center"/>
    </xf>
    <xf numFmtId="4" fontId="21" fillId="0" borderId="2" xfId="0" quotePrefix="1" applyNumberFormat="1" applyFont="1" applyFill="1" applyBorder="1" applyAlignment="1">
      <alignment horizontal="center"/>
    </xf>
    <xf numFmtId="4" fontId="22" fillId="0" borderId="3" xfId="0" applyNumberFormat="1" applyFont="1" applyFill="1" applyBorder="1" applyAlignment="1">
      <alignment horizontal="center"/>
    </xf>
    <xf numFmtId="4" fontId="20" fillId="0" borderId="4" xfId="0" applyNumberFormat="1" applyFont="1" applyFill="1" applyBorder="1"/>
    <xf numFmtId="4" fontId="20" fillId="0" borderId="4" xfId="1" applyNumberFormat="1" applyFont="1" applyFill="1" applyBorder="1"/>
    <xf numFmtId="4" fontId="23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14" fillId="0" borderId="0" xfId="0" applyNumberFormat="1" applyFont="1" applyFill="1" applyBorder="1"/>
    <xf numFmtId="3" fontId="23" fillId="0" borderId="0" xfId="0" applyNumberFormat="1" applyFont="1" applyFill="1" applyBorder="1"/>
    <xf numFmtId="4" fontId="1" fillId="0" borderId="0" xfId="0" applyNumberFormat="1" applyFont="1" applyFill="1" applyBorder="1"/>
    <xf numFmtId="49" fontId="2" fillId="0" borderId="0" xfId="0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15" fillId="0" borderId="2" xfId="0" quotePrefix="1" applyNumberFormat="1" applyFont="1" applyFill="1" applyBorder="1" applyAlignment="1">
      <alignment horizontal="center"/>
    </xf>
    <xf numFmtId="49" fontId="2" fillId="0" borderId="2" xfId="0" quotePrefix="1" applyNumberFormat="1" applyFont="1" applyFill="1" applyBorder="1" applyAlignment="1">
      <alignment horizontal="center"/>
    </xf>
    <xf numFmtId="49" fontId="3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4" fillId="0" borderId="2" xfId="0" quotePrefix="1" applyNumberFormat="1" applyFont="1" applyFill="1" applyBorder="1" applyAlignment="1">
      <alignment horizontal="center"/>
    </xf>
    <xf numFmtId="49" fontId="16" fillId="0" borderId="2" xfId="0" quotePrefix="1" applyNumberFormat="1" applyFont="1" applyFill="1" applyBorder="1" applyAlignment="1">
      <alignment horizontal="center"/>
    </xf>
    <xf numFmtId="49" fontId="21" fillId="0" borderId="2" xfId="0" quotePrefix="1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/>
    <xf numFmtId="4" fontId="7" fillId="0" borderId="0" xfId="0" applyNumberFormat="1" applyFont="1" applyFill="1" applyBorder="1"/>
    <xf numFmtId="49" fontId="1" fillId="0" borderId="0" xfId="0" applyNumberFormat="1" applyFont="1" applyBorder="1"/>
    <xf numFmtId="49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left"/>
    </xf>
    <xf numFmtId="165" fontId="2" fillId="0" borderId="0" xfId="0" applyNumberFormat="1" applyFont="1" applyFill="1"/>
    <xf numFmtId="165" fontId="2" fillId="0" borderId="7" xfId="0" applyNumberFormat="1" applyFont="1" applyFill="1" applyBorder="1" applyAlignment="1">
      <alignment horizontal="left"/>
    </xf>
    <xf numFmtId="165" fontId="2" fillId="0" borderId="5" xfId="0" applyNumberFormat="1" applyFont="1" applyFill="1" applyBorder="1"/>
    <xf numFmtId="165" fontId="2" fillId="0" borderId="4" xfId="0" quotePrefix="1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4" xfId="0" applyFont="1" applyFill="1" applyBorder="1"/>
    <xf numFmtId="4" fontId="3" fillId="0" borderId="4" xfId="0" applyNumberFormat="1" applyFont="1" applyFill="1" applyBorder="1"/>
    <xf numFmtId="0" fontId="3" fillId="0" borderId="0" xfId="0" applyFont="1" applyFill="1"/>
    <xf numFmtId="4" fontId="3" fillId="0" borderId="0" xfId="1" applyNumberFormat="1" applyFont="1" applyFill="1"/>
    <xf numFmtId="0" fontId="1" fillId="0" borderId="0" xfId="0" applyFont="1" applyFill="1"/>
    <xf numFmtId="4" fontId="3" fillId="0" borderId="0" xfId="0" applyNumberFormat="1" applyFont="1" applyFill="1"/>
    <xf numFmtId="4" fontId="3" fillId="0" borderId="4" xfId="1" applyNumberFormat="1" applyFont="1" applyFill="1" applyBorder="1"/>
    <xf numFmtId="0" fontId="2" fillId="0" borderId="0" xfId="0" applyFont="1" applyFill="1"/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/>
    <xf numFmtId="0" fontId="3" fillId="0" borderId="0" xfId="0" applyFont="1" applyFill="1" applyBorder="1" applyAlignment="1">
      <alignment horizontal="left"/>
    </xf>
    <xf numFmtId="1" fontId="1" fillId="0" borderId="0" xfId="0" applyNumberFormat="1" applyFont="1" applyFill="1"/>
    <xf numFmtId="4" fontId="1" fillId="0" borderId="0" xfId="0" applyNumberFormat="1" applyFont="1" applyFill="1"/>
    <xf numFmtId="4" fontId="1" fillId="0" borderId="4" xfId="0" applyNumberFormat="1" applyFont="1" applyFill="1" applyBorder="1"/>
    <xf numFmtId="4" fontId="1" fillId="0" borderId="0" xfId="1" applyNumberFormat="1" applyFont="1" applyFill="1"/>
    <xf numFmtId="4" fontId="1" fillId="0" borderId="4" xfId="1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NumberFormat="1" applyFont="1" applyFill="1" applyBorder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0" fontId="15" fillId="0" borderId="2" xfId="0" quotePrefix="1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0" fillId="0" borderId="2" xfId="0" quotePrefix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14" fillId="0" borderId="0" xfId="0" applyNumberFormat="1" applyFont="1" applyFill="1"/>
    <xf numFmtId="165" fontId="15" fillId="0" borderId="4" xfId="0" quotePrefix="1" applyNumberFormat="1" applyFont="1" applyFill="1" applyBorder="1" applyAlignment="1">
      <alignment horizontal="center"/>
    </xf>
    <xf numFmtId="4" fontId="14" fillId="0" borderId="4" xfId="0" applyNumberFormat="1" applyFont="1" applyFill="1" applyBorder="1"/>
    <xf numFmtId="4" fontId="14" fillId="0" borderId="0" xfId="1" applyNumberFormat="1" applyFont="1" applyFill="1"/>
    <xf numFmtId="4" fontId="14" fillId="0" borderId="0" xfId="0" applyNumberFormat="1" applyFont="1" applyFill="1"/>
    <xf numFmtId="4" fontId="14" fillId="0" borderId="4" xfId="1" applyNumberFormat="1" applyFont="1" applyFill="1" applyBorder="1"/>
    <xf numFmtId="0" fontId="1" fillId="0" borderId="0" xfId="0" applyFont="1" applyFill="1" applyAlignment="1">
      <alignment horizontal="left" indent="1"/>
    </xf>
    <xf numFmtId="49" fontId="14" fillId="3" borderId="0" xfId="0" applyNumberFormat="1" applyFont="1" applyFill="1" applyBorder="1"/>
    <xf numFmtId="4" fontId="15" fillId="3" borderId="1" xfId="0" applyNumberFormat="1" applyFont="1" applyFill="1" applyBorder="1" applyAlignment="1">
      <alignment horizontal="center"/>
    </xf>
    <xf numFmtId="49" fontId="15" fillId="3" borderId="2" xfId="0" quotePrefix="1" applyNumberFormat="1" applyFont="1" applyFill="1" applyBorder="1" applyAlignment="1">
      <alignment horizontal="center"/>
    </xf>
    <xf numFmtId="4" fontId="16" fillId="3" borderId="2" xfId="0" applyNumberFormat="1" applyFont="1" applyFill="1" applyBorder="1" applyAlignment="1">
      <alignment horizontal="center"/>
    </xf>
    <xf numFmtId="4" fontId="17" fillId="3" borderId="3" xfId="0" applyNumberFormat="1" applyFont="1" applyFill="1" applyBorder="1" applyAlignment="1">
      <alignment horizontal="center"/>
    </xf>
    <xf numFmtId="4" fontId="14" fillId="3" borderId="0" xfId="0" applyNumberFormat="1" applyFont="1" applyFill="1" applyBorder="1"/>
    <xf numFmtId="4" fontId="15" fillId="3" borderId="4" xfId="0" applyNumberFormat="1" applyFont="1" applyFill="1" applyBorder="1"/>
    <xf numFmtId="4" fontId="15" fillId="3" borderId="4" xfId="1" applyNumberFormat="1" applyFont="1" applyFill="1" applyBorder="1"/>
    <xf numFmtId="4" fontId="18" fillId="3" borderId="0" xfId="1" applyNumberFormat="1" applyFont="1" applyFill="1" applyBorder="1"/>
    <xf numFmtId="4" fontId="19" fillId="3" borderId="0" xfId="0" applyNumberFormat="1" applyFont="1" applyFill="1" applyBorder="1"/>
    <xf numFmtId="49" fontId="1" fillId="4" borderId="0" xfId="0" applyNumberFormat="1" applyFont="1" applyFill="1" applyBorder="1"/>
    <xf numFmtId="4" fontId="2" fillId="4" borderId="1" xfId="0" applyNumberFormat="1" applyFont="1" applyFill="1" applyBorder="1" applyAlignment="1">
      <alignment horizontal="center"/>
    </xf>
    <xf numFmtId="49" fontId="2" fillId="4" borderId="2" xfId="0" quotePrefix="1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4" fontId="4" fillId="4" borderId="2" xfId="0" quotePrefix="1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4" fontId="1" fillId="4" borderId="0" xfId="0" applyNumberFormat="1" applyFont="1" applyFill="1" applyBorder="1"/>
    <xf numFmtId="4" fontId="2" fillId="4" borderId="4" xfId="0" applyNumberFormat="1" applyFont="1" applyFill="1" applyBorder="1"/>
    <xf numFmtId="4" fontId="1" fillId="4" borderId="0" xfId="1" applyNumberFormat="1" applyFont="1" applyFill="1" applyBorder="1"/>
    <xf numFmtId="4" fontId="2" fillId="4" borderId="4" xfId="1" applyNumberFormat="1" applyFont="1" applyFill="1" applyBorder="1"/>
    <xf numFmtId="4" fontId="8" fillId="4" borderId="0" xfId="1" applyNumberFormat="1" applyFont="1" applyFill="1" applyBorder="1"/>
    <xf numFmtId="4" fontId="7" fillId="4" borderId="0" xfId="1" applyNumberFormat="1" applyFont="1" applyFill="1" applyBorder="1"/>
    <xf numFmtId="0" fontId="26" fillId="0" borderId="0" xfId="0" applyFont="1"/>
    <xf numFmtId="4" fontId="27" fillId="0" borderId="0" xfId="0" applyNumberFormat="1" applyFont="1" applyBorder="1"/>
    <xf numFmtId="0" fontId="27" fillId="0" borderId="0" xfId="1" applyNumberFormat="1" applyFont="1" applyFill="1"/>
    <xf numFmtId="0" fontId="8" fillId="0" borderId="8" xfId="0" applyFont="1" applyFill="1" applyBorder="1"/>
    <xf numFmtId="0" fontId="8" fillId="0" borderId="8" xfId="1" applyNumberFormat="1" applyFont="1" applyFill="1" applyBorder="1"/>
    <xf numFmtId="4" fontId="8" fillId="0" borderId="8" xfId="1" applyNumberFormat="1" applyFont="1" applyBorder="1"/>
    <xf numFmtId="4" fontId="18" fillId="3" borderId="8" xfId="1" applyNumberFormat="1" applyFont="1" applyFill="1" applyBorder="1"/>
    <xf numFmtId="4" fontId="8" fillId="4" borderId="8" xfId="1" applyNumberFormat="1" applyFont="1" applyFill="1" applyBorder="1"/>
    <xf numFmtId="4" fontId="8" fillId="0" borderId="8" xfId="1" applyNumberFormat="1" applyFont="1" applyFill="1" applyBorder="1"/>
    <xf numFmtId="0" fontId="8" fillId="0" borderId="8" xfId="0" applyFont="1" applyBorder="1"/>
    <xf numFmtId="0" fontId="5" fillId="0" borderId="8" xfId="0" applyFont="1" applyBorder="1" applyAlignment="1">
      <alignment horizontal="center"/>
    </xf>
    <xf numFmtId="4" fontId="18" fillId="3" borderId="9" xfId="1" applyNumberFormat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books\Office\Winbook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Winbooks"/>
    </sheetNames>
    <definedNames>
      <definedName name="AccBalanceCum"/>
      <definedName name="AnaBalanceCum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P17" sqref="P17"/>
    </sheetView>
  </sheetViews>
  <sheetFormatPr defaultColWidth="9.140625" defaultRowHeight="13.5" x14ac:dyDescent="0.25"/>
  <cols>
    <col min="1" max="1" width="3.7109375" style="108" customWidth="1"/>
    <col min="2" max="2" width="9.140625" style="109" customWidth="1"/>
    <col min="3" max="3" width="35.7109375" style="112" customWidth="1"/>
    <col min="4" max="4" width="10.7109375" style="139" hidden="1" customWidth="1"/>
    <col min="5" max="5" width="10.7109375" style="115" customWidth="1"/>
    <col min="6" max="6" width="10.7109375" style="122" customWidth="1"/>
    <col min="7" max="7" width="9.140625" style="112"/>
    <col min="8" max="8" width="9.140625" style="109" customWidth="1"/>
    <col min="9" max="9" width="35.42578125" style="112" customWidth="1"/>
    <col min="10" max="10" width="10.7109375" style="139" hidden="1" customWidth="1"/>
    <col min="11" max="12" width="10.7109375" style="115" customWidth="1"/>
    <col min="13" max="16384" width="9.140625" style="112"/>
  </cols>
  <sheetData>
    <row r="1" spans="2:15" s="101" customFormat="1" x14ac:dyDescent="0.25">
      <c r="B1" s="102"/>
      <c r="D1" s="135">
        <v>99</v>
      </c>
      <c r="F1" s="121"/>
      <c r="H1" s="102"/>
      <c r="J1" s="135">
        <f>D1</f>
        <v>99</v>
      </c>
    </row>
    <row r="2" spans="2:15" s="103" customFormat="1" ht="12.75" x14ac:dyDescent="0.2">
      <c r="B2" s="104" t="s">
        <v>37</v>
      </c>
      <c r="C2" s="105"/>
      <c r="D2" s="136" t="s">
        <v>182</v>
      </c>
      <c r="E2" s="106">
        <v>42735</v>
      </c>
      <c r="F2" s="106">
        <v>42369</v>
      </c>
      <c r="G2" s="107"/>
      <c r="H2" s="104" t="s">
        <v>38</v>
      </c>
      <c r="I2" s="105"/>
      <c r="J2" s="136" t="str">
        <f>D2</f>
        <v>API</v>
      </c>
      <c r="K2" s="106">
        <f>E2</f>
        <v>42735</v>
      </c>
      <c r="L2" s="106">
        <f>F2</f>
        <v>42369</v>
      </c>
      <c r="M2" s="107"/>
    </row>
    <row r="4" spans="2:15" x14ac:dyDescent="0.25">
      <c r="C4" s="110" t="s">
        <v>39</v>
      </c>
      <c r="D4" s="137" t="e">
        <f ca="1">SUM(D5:D13)</f>
        <v>#NAME?</v>
      </c>
      <c r="E4" s="111">
        <f>SUM(E5:E13)</f>
        <v>20289.239999999998</v>
      </c>
      <c r="F4" s="123">
        <f>SUM(F5:F13)</f>
        <v>5001.72</v>
      </c>
      <c r="I4" s="110" t="s">
        <v>40</v>
      </c>
      <c r="J4" s="137" t="e">
        <f ca="1">SUM(J5:J13)</f>
        <v>#NAME?</v>
      </c>
      <c r="K4" s="111">
        <f>SUM(K5:K13)</f>
        <v>71687.249999999884</v>
      </c>
      <c r="L4" s="111">
        <f>SUM(L5:L13)</f>
        <v>76784</v>
      </c>
    </row>
    <row r="5" spans="2:15" x14ac:dyDescent="0.25">
      <c r="B5" s="109">
        <v>211000</v>
      </c>
      <c r="C5" s="114" t="s">
        <v>197</v>
      </c>
      <c r="D5" s="138" t="e">
        <f ca="1">[1]!AccBalanceCum(B5,$D$1)</f>
        <v>#NAME?</v>
      </c>
      <c r="E5" s="115">
        <v>17127.55</v>
      </c>
      <c r="H5" s="109">
        <v>131000</v>
      </c>
      <c r="I5" s="114" t="s">
        <v>112</v>
      </c>
      <c r="J5" s="138" t="e">
        <f ca="1">-[1]!AccBalanceCum(H5,$D$1)</f>
        <v>#NAME?</v>
      </c>
      <c r="K5" s="113">
        <v>60000</v>
      </c>
      <c r="L5" s="113">
        <v>60000</v>
      </c>
    </row>
    <row r="6" spans="2:15" x14ac:dyDescent="0.25">
      <c r="B6" s="109">
        <v>211009</v>
      </c>
      <c r="C6" s="141" t="s">
        <v>196</v>
      </c>
      <c r="D6" s="138" t="e">
        <f ca="1">[1]!AccBalanceCum(B6,$D$1)</f>
        <v>#NAME?</v>
      </c>
      <c r="E6" s="113">
        <v>-3425.51</v>
      </c>
      <c r="F6" s="124">
        <v>0</v>
      </c>
      <c r="H6" s="109">
        <v>132000</v>
      </c>
      <c r="I6" s="112" t="s">
        <v>89</v>
      </c>
      <c r="J6" s="138" t="e">
        <f ca="1">-[1]!AccBalanceCum(H6,$D$1)</f>
        <v>#NAME?</v>
      </c>
      <c r="K6" s="113">
        <v>15758.19</v>
      </c>
      <c r="L6" s="113">
        <v>15758.19</v>
      </c>
    </row>
    <row r="7" spans="2:15" x14ac:dyDescent="0.25">
      <c r="B7" s="109">
        <v>231000</v>
      </c>
      <c r="C7" s="112" t="s">
        <v>88</v>
      </c>
      <c r="D7" s="138" t="e">
        <f ca="1">[1]!AccBalanceCum(B7,$D$1)</f>
        <v>#NAME?</v>
      </c>
      <c r="E7" s="113">
        <v>14551.35</v>
      </c>
      <c r="F7" s="124">
        <v>11540.87</v>
      </c>
      <c r="H7" s="109">
        <v>140000</v>
      </c>
      <c r="I7" s="112" t="s">
        <v>90</v>
      </c>
      <c r="J7" s="138" t="e">
        <f ca="1">-[1]!AccBalanceCum(H7,$D$1)</f>
        <v>#NAME?</v>
      </c>
      <c r="K7" s="113">
        <v>1025.81</v>
      </c>
      <c r="L7" s="113">
        <v>-1722</v>
      </c>
    </row>
    <row r="8" spans="2:15" x14ac:dyDescent="0.25">
      <c r="B8" s="109">
        <v>231009</v>
      </c>
      <c r="C8" s="141" t="s">
        <v>198</v>
      </c>
      <c r="D8" s="138" t="e">
        <f ca="1">[1]!AccBalanceCum(B8,$D$1)</f>
        <v>#NAME?</v>
      </c>
      <c r="E8" s="113">
        <v>-12393.41</v>
      </c>
      <c r="F8" s="124">
        <v>-11037.45</v>
      </c>
    </row>
    <row r="9" spans="2:15" x14ac:dyDescent="0.25">
      <c r="B9" s="109">
        <v>241000</v>
      </c>
      <c r="C9" s="114" t="s">
        <v>199</v>
      </c>
      <c r="D9" s="138" t="e">
        <f ca="1">[1]!AccBalanceCum(B9,$D$1)</f>
        <v>#NAME?</v>
      </c>
      <c r="E9" s="113">
        <v>6987.83</v>
      </c>
      <c r="F9" s="124">
        <v>6987.83</v>
      </c>
      <c r="H9" s="109">
        <v>140000</v>
      </c>
      <c r="I9" s="112" t="s">
        <v>56</v>
      </c>
      <c r="J9" s="138"/>
      <c r="K9" s="86">
        <f>Totaal!J98</f>
        <v>-5096.7500000001164</v>
      </c>
      <c r="L9" s="113">
        <v>2747.81</v>
      </c>
    </row>
    <row r="10" spans="2:15" x14ac:dyDescent="0.25">
      <c r="B10" s="109">
        <v>241009</v>
      </c>
      <c r="C10" s="141" t="s">
        <v>200</v>
      </c>
      <c r="D10" s="138" t="e">
        <f ca="1">[1]!AccBalanceCum(B10,$D$1)</f>
        <v>#NAME?</v>
      </c>
      <c r="E10" s="113">
        <v>-6294.37</v>
      </c>
      <c r="F10" s="124">
        <v>-6195.33</v>
      </c>
      <c r="J10" s="138"/>
      <c r="K10" s="113"/>
      <c r="L10" s="113"/>
    </row>
    <row r="11" spans="2:15" x14ac:dyDescent="0.25">
      <c r="B11" s="109">
        <v>288000</v>
      </c>
      <c r="C11" s="112" t="s">
        <v>91</v>
      </c>
      <c r="D11" s="138" t="e">
        <f ca="1">[1]!AccBalanceCum(B11,$D$1)</f>
        <v>#NAME?</v>
      </c>
      <c r="E11" s="113">
        <v>940</v>
      </c>
      <c r="F11" s="124">
        <v>910</v>
      </c>
      <c r="J11" s="138"/>
      <c r="K11" s="113"/>
      <c r="L11" s="113"/>
    </row>
    <row r="12" spans="2:15" x14ac:dyDescent="0.25">
      <c r="B12" s="109">
        <v>288100</v>
      </c>
      <c r="C12" s="112" t="s">
        <v>101</v>
      </c>
      <c r="D12" s="138" t="e">
        <f ca="1">[1]!AccBalanceCum(B12,$D$1)</f>
        <v>#NAME?</v>
      </c>
      <c r="E12" s="113">
        <v>2795.8</v>
      </c>
      <c r="F12" s="124">
        <v>2795.8</v>
      </c>
      <c r="J12" s="138"/>
      <c r="K12" s="113"/>
      <c r="L12" s="113"/>
      <c r="O12" s="113"/>
    </row>
    <row r="14" spans="2:15" x14ac:dyDescent="0.25">
      <c r="C14" s="110" t="s">
        <v>41</v>
      </c>
      <c r="D14" s="137" t="e">
        <f ca="1">SUM(D15:D20)</f>
        <v>#NAME?</v>
      </c>
      <c r="E14" s="111">
        <f>SUM(E15:E20)</f>
        <v>66098.67</v>
      </c>
      <c r="F14" s="123">
        <f>SUM(F15:F20)</f>
        <v>60902.34</v>
      </c>
      <c r="I14" s="110" t="s">
        <v>42</v>
      </c>
      <c r="J14" s="137" t="e">
        <f ca="1">SUM(J15:J25)</f>
        <v>#NAME?</v>
      </c>
      <c r="K14" s="111">
        <f>SUM(K15:K25)</f>
        <v>49405.409999999996</v>
      </c>
      <c r="L14" s="111">
        <f>SUM(L15:L25)</f>
        <v>48323.12</v>
      </c>
    </row>
    <row r="15" spans="2:15" x14ac:dyDescent="0.25">
      <c r="B15" s="109">
        <v>400000</v>
      </c>
      <c r="C15" s="112" t="s">
        <v>92</v>
      </c>
      <c r="D15" s="138" t="e">
        <f ca="1">[1]!AccBalanceCum(B15,$D$1)</f>
        <v>#NAME?</v>
      </c>
      <c r="E15" s="113">
        <v>4199</v>
      </c>
      <c r="F15" s="124">
        <v>2156.91</v>
      </c>
      <c r="H15" s="109">
        <v>440000</v>
      </c>
      <c r="I15" s="112" t="s">
        <v>43</v>
      </c>
      <c r="J15" s="138" t="e">
        <f ca="1">-[1]!AccBalanceCum(H15,$D$1)</f>
        <v>#NAME?</v>
      </c>
      <c r="K15" s="124">
        <v>7381.21</v>
      </c>
      <c r="L15" s="113">
        <v>9785.0400000000009</v>
      </c>
    </row>
    <row r="16" spans="2:15" x14ac:dyDescent="0.25">
      <c r="B16" s="109">
        <v>401000</v>
      </c>
      <c r="C16" s="112" t="s">
        <v>93</v>
      </c>
      <c r="D16" s="138" t="e">
        <f ca="1">[1]!AccBalanceCum(B16,$D$1)</f>
        <v>#NAME?</v>
      </c>
      <c r="E16" s="113">
        <v>0</v>
      </c>
      <c r="F16" s="124">
        <v>0</v>
      </c>
      <c r="H16" s="109">
        <v>444000</v>
      </c>
      <c r="I16" s="112" t="s">
        <v>45</v>
      </c>
      <c r="J16" s="138" t="e">
        <f ca="1">-[1]!AccBalanceCum(H16,$D$1)</f>
        <v>#NAME?</v>
      </c>
      <c r="K16" s="113">
        <v>3247.45</v>
      </c>
      <c r="L16" s="113">
        <v>3247.45</v>
      </c>
    </row>
    <row r="17" spans="1:14" x14ac:dyDescent="0.25">
      <c r="B17" s="109">
        <v>404000</v>
      </c>
      <c r="C17" s="112" t="s">
        <v>44</v>
      </c>
      <c r="D17" s="138" t="e">
        <f ca="1">[1]!AccBalanceCum(B17,$D$1)</f>
        <v>#NAME?</v>
      </c>
      <c r="E17" s="113">
        <v>0</v>
      </c>
      <c r="F17" s="124">
        <v>0</v>
      </c>
      <c r="H17" s="109">
        <v>453000</v>
      </c>
      <c r="I17" s="114" t="s">
        <v>165</v>
      </c>
      <c r="J17" s="138" t="e">
        <f ca="1">-[1]!AccBalanceCum(H17,$D$1)</f>
        <v>#NAME?</v>
      </c>
      <c r="K17" s="115">
        <v>0</v>
      </c>
      <c r="L17" s="115">
        <v>672.7</v>
      </c>
    </row>
    <row r="18" spans="1:14" x14ac:dyDescent="0.25">
      <c r="B18" s="109">
        <v>414000</v>
      </c>
      <c r="C18" s="112" t="s">
        <v>95</v>
      </c>
      <c r="D18" s="138" t="e">
        <f ca="1">[1]!AccBalanceCum(B18,$D$1)</f>
        <v>#NAME?</v>
      </c>
      <c r="E18" s="124">
        <f>SUM(50767.5 + 13865.67-2733.5)</f>
        <v>61899.67</v>
      </c>
      <c r="F18" s="124">
        <v>58745.43</v>
      </c>
      <c r="H18" s="109">
        <v>454000</v>
      </c>
      <c r="I18" s="114" t="s">
        <v>166</v>
      </c>
      <c r="J18" s="138" t="e">
        <f ca="1">-[1]!AccBalanceCum(H18,$D$1)</f>
        <v>#NAME?</v>
      </c>
      <c r="K18" s="115">
        <v>0</v>
      </c>
      <c r="L18" s="115">
        <v>703.05</v>
      </c>
    </row>
    <row r="19" spans="1:14" x14ac:dyDescent="0.25">
      <c r="B19" s="109">
        <v>416000</v>
      </c>
      <c r="C19" s="112" t="s">
        <v>46</v>
      </c>
      <c r="D19" s="138" t="e">
        <f ca="1">[1]!AccBalanceCum(B19,$D$1)</f>
        <v>#NAME?</v>
      </c>
      <c r="E19" s="113">
        <v>0</v>
      </c>
      <c r="F19" s="124">
        <v>0</v>
      </c>
      <c r="H19" s="109">
        <v>455000</v>
      </c>
      <c r="I19" s="112" t="s">
        <v>94</v>
      </c>
      <c r="J19" s="138" t="e">
        <f ca="1">-[1]!AccBalanceCum(H19,$D$1)</f>
        <v>#NAME?</v>
      </c>
      <c r="K19" s="115">
        <v>-130.19999999999999</v>
      </c>
      <c r="L19" s="113">
        <v>214.99</v>
      </c>
    </row>
    <row r="20" spans="1:14" x14ac:dyDescent="0.25">
      <c r="H20" s="109">
        <v>455100</v>
      </c>
      <c r="I20" s="112" t="s">
        <v>96</v>
      </c>
      <c r="J20" s="138" t="e">
        <f ca="1">-[1]!AccBalanceCum(H20,$D$1)</f>
        <v>#NAME?</v>
      </c>
      <c r="K20" s="115">
        <v>-12</v>
      </c>
      <c r="L20" s="113">
        <v>-42</v>
      </c>
    </row>
    <row r="21" spans="1:14" x14ac:dyDescent="0.25">
      <c r="C21" s="110" t="s">
        <v>47</v>
      </c>
      <c r="D21" s="137" t="e">
        <f ca="1">SUM(D22:D25)</f>
        <v>#NAME?</v>
      </c>
      <c r="E21" s="111">
        <f>SUM(E22:E25)</f>
        <v>42566.38</v>
      </c>
      <c r="F21" s="123">
        <f>SUM(F22:F25)</f>
        <v>100486.76000000001</v>
      </c>
      <c r="H21" s="109">
        <v>456000</v>
      </c>
      <c r="I21" s="112" t="s">
        <v>97</v>
      </c>
      <c r="J21" s="138" t="e">
        <f ca="1">-[1]!AccBalanceCum(H21,$D$1)</f>
        <v>#NAME?</v>
      </c>
      <c r="K21" s="115">
        <v>38918.949999999997</v>
      </c>
      <c r="L21" s="113">
        <v>33741.89</v>
      </c>
    </row>
    <row r="22" spans="1:14" x14ac:dyDescent="0.25">
      <c r="B22" s="109">
        <v>55</v>
      </c>
      <c r="C22" s="112" t="s">
        <v>98</v>
      </c>
      <c r="D22" s="138" t="e">
        <f ca="1">[1]!AccBalanceCum(B22,$D$1)</f>
        <v>#NAME?</v>
      </c>
      <c r="E22" s="115">
        <v>42494.67</v>
      </c>
      <c r="F22" s="122">
        <v>99035.07</v>
      </c>
      <c r="H22" s="109">
        <v>480000</v>
      </c>
      <c r="I22" s="112" t="s">
        <v>55</v>
      </c>
      <c r="J22" s="138" t="e">
        <f ca="1">-[1]!AccBalanceCum(H22,$D$1)</f>
        <v>#NAME?</v>
      </c>
      <c r="K22" s="113">
        <v>0</v>
      </c>
      <c r="L22" s="113">
        <v>0</v>
      </c>
    </row>
    <row r="23" spans="1:14" x14ac:dyDescent="0.25">
      <c r="B23" s="109">
        <v>570000</v>
      </c>
      <c r="C23" s="112" t="s">
        <v>48</v>
      </c>
      <c r="D23" s="138" t="e">
        <f ca="1">[1]!AccBalanceCum(B23,$D$1)</f>
        <v>#NAME?</v>
      </c>
      <c r="E23" s="113">
        <v>71.709999999999994</v>
      </c>
      <c r="F23" s="124">
        <v>1311.69</v>
      </c>
      <c r="J23" s="138"/>
      <c r="K23" s="113"/>
      <c r="L23" s="113"/>
    </row>
    <row r="24" spans="1:14" x14ac:dyDescent="0.25">
      <c r="B24" s="109">
        <v>580000</v>
      </c>
      <c r="C24" s="114" t="s">
        <v>163</v>
      </c>
      <c r="D24" s="138" t="e">
        <f ca="1">[1]!AccBalanceCum(B24,$D$1)</f>
        <v>#NAME?</v>
      </c>
      <c r="E24" s="113">
        <v>0</v>
      </c>
      <c r="F24" s="124">
        <v>140</v>
      </c>
      <c r="J24" s="138"/>
      <c r="K24" s="113"/>
      <c r="L24" s="113"/>
    </row>
    <row r="26" spans="1:14" x14ac:dyDescent="0.25">
      <c r="C26" s="110" t="s">
        <v>49</v>
      </c>
      <c r="D26" s="140" t="e">
        <f ca="1">SUM(D27:D30)</f>
        <v>#NAME?</v>
      </c>
      <c r="E26" s="116">
        <f>SUM(E27:E30)</f>
        <v>1610.07</v>
      </c>
      <c r="F26" s="125">
        <f>SUM(F27:F30)</f>
        <v>320</v>
      </c>
      <c r="I26" s="110" t="s">
        <v>49</v>
      </c>
      <c r="J26" s="137" t="e">
        <f ca="1">SUM(J27:J30)</f>
        <v>#NAME?</v>
      </c>
      <c r="K26" s="111">
        <f>SUM(K27:K30)</f>
        <v>9471.7000000000007</v>
      </c>
      <c r="L26" s="111">
        <f>SUM(L27:L30)</f>
        <v>41603.699999999997</v>
      </c>
    </row>
    <row r="27" spans="1:14" x14ac:dyDescent="0.25">
      <c r="B27" s="109">
        <v>490000</v>
      </c>
      <c r="C27" s="20" t="s">
        <v>50</v>
      </c>
      <c r="D27" s="138" t="e">
        <f ca="1">[1]!AccBalanceCum(B27,$D$1)</f>
        <v>#NAME?</v>
      </c>
      <c r="E27" s="113">
        <v>1610.07</v>
      </c>
      <c r="F27" s="124">
        <v>320</v>
      </c>
      <c r="H27" s="109">
        <v>492000</v>
      </c>
      <c r="I27" s="112" t="s">
        <v>58</v>
      </c>
      <c r="J27" s="138" t="e">
        <f ca="1">-[1]!AccBalanceCum(H27,$D$1)</f>
        <v>#NAME?</v>
      </c>
      <c r="K27" s="113">
        <v>0</v>
      </c>
      <c r="L27" s="113">
        <v>0</v>
      </c>
    </row>
    <row r="28" spans="1:14" x14ac:dyDescent="0.25">
      <c r="B28" s="109">
        <v>491000</v>
      </c>
      <c r="C28" s="20" t="s">
        <v>57</v>
      </c>
      <c r="D28" s="138" t="e">
        <f ca="1">[1]!AccBalanceCum(B28,$D$1)</f>
        <v>#NAME?</v>
      </c>
      <c r="E28" s="113">
        <v>0</v>
      </c>
      <c r="F28" s="124">
        <v>0</v>
      </c>
      <c r="H28" s="109">
        <v>493000</v>
      </c>
      <c r="I28" s="112" t="s">
        <v>51</v>
      </c>
      <c r="J28" s="138" t="e">
        <f ca="1">-[1]!AccBalanceCum(H28,$D$1)</f>
        <v>#NAME?</v>
      </c>
      <c r="K28" s="113">
        <v>9471.7000000000007</v>
      </c>
      <c r="L28" s="113">
        <v>41603.699999999997</v>
      </c>
    </row>
    <row r="29" spans="1:14" x14ac:dyDescent="0.25">
      <c r="C29" s="20"/>
      <c r="D29" s="138"/>
      <c r="E29" s="113"/>
      <c r="F29" s="124"/>
      <c r="H29" s="109">
        <v>499</v>
      </c>
      <c r="I29" s="112" t="s">
        <v>164</v>
      </c>
      <c r="J29" s="138" t="e">
        <f ca="1">-[1]!AccBalanceCum(H29,$D$1)</f>
        <v>#NAME?</v>
      </c>
      <c r="K29" s="113">
        <v>0</v>
      </c>
      <c r="L29" s="113">
        <v>0</v>
      </c>
    </row>
    <row r="30" spans="1:14" x14ac:dyDescent="0.25">
      <c r="D30" s="138"/>
      <c r="E30" s="113"/>
      <c r="F30" s="124"/>
      <c r="J30" s="138"/>
      <c r="K30" s="113"/>
      <c r="L30" s="113"/>
    </row>
    <row r="31" spans="1:14" x14ac:dyDescent="0.25">
      <c r="A31" s="117"/>
      <c r="B31" s="118"/>
      <c r="C31" s="119" t="s">
        <v>99</v>
      </c>
      <c r="D31" s="62" t="e">
        <f ca="1">SUM(D26,D21,D14,D4)</f>
        <v>#NAME?</v>
      </c>
      <c r="E31" s="49">
        <f>E4+E14+E21+E26</f>
        <v>130564.36000000002</v>
      </c>
      <c r="F31" s="49">
        <f>F4+F14+F21+F26</f>
        <v>166710.82</v>
      </c>
      <c r="G31" s="117"/>
      <c r="H31" s="118"/>
      <c r="I31" s="119" t="s">
        <v>100</v>
      </c>
      <c r="J31" s="62" t="e">
        <f ca="1">SUM(J26,J14,J4)</f>
        <v>#NAME?</v>
      </c>
      <c r="K31" s="49">
        <f>SUM(K26,K14,K4)</f>
        <v>130564.35999999988</v>
      </c>
      <c r="L31" s="49">
        <f>SUM(L26,L14,L4)</f>
        <v>166710.82</v>
      </c>
      <c r="M31" s="117"/>
      <c r="N31" s="117"/>
    </row>
    <row r="32" spans="1:14" s="117" customFormat="1" x14ac:dyDescent="0.25">
      <c r="A32" s="108"/>
      <c r="B32" s="109"/>
      <c r="C32" s="112"/>
      <c r="D32" s="139"/>
      <c r="E32" s="115"/>
      <c r="F32" s="122"/>
      <c r="G32" s="112"/>
      <c r="H32" s="120"/>
      <c r="I32" s="20"/>
      <c r="J32" s="65" t="e">
        <f ca="1">D31-J31</f>
        <v>#NAME?</v>
      </c>
      <c r="K32" s="45">
        <f>K31-E31</f>
        <v>-1.3096723705530167E-10</v>
      </c>
      <c r="L32" s="45">
        <f>L31-F31</f>
        <v>0</v>
      </c>
      <c r="M32" s="112"/>
      <c r="N32" s="112"/>
    </row>
    <row r="33" spans="8:12" x14ac:dyDescent="0.25">
      <c r="H33" s="120"/>
      <c r="I33" s="20"/>
      <c r="J33" s="65"/>
      <c r="K33" s="45"/>
      <c r="L33" s="45"/>
    </row>
  </sheetData>
  <phoneticPr fontId="11" type="noConversion"/>
  <pageMargins left="0.47244094488188981" right="0.19685039370078741" top="0.98425196850393704" bottom="0.98425196850393704" header="0.27559055118110237" footer="0.51181102362204722"/>
  <pageSetup paperSize="9" scale="98" orientation="landscape" r:id="rId1"/>
  <headerFooter alignWithMargins="0">
    <oddHeader>&amp;LFinancieel verslag 
Balans&amp;RVlaamse Scholierenkoepel vzw
Nijverheidsstraat 10
1000 Brussel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zoomScaleNormal="100" workbookViewId="0">
      <pane xSplit="2" ySplit="6" topLeftCell="C7" activePane="bottomRight" state="frozen"/>
      <selection activeCell="E7" sqref="E7"/>
      <selection pane="topRight" activeCell="E7" sqref="E7"/>
      <selection pane="bottomLeft" activeCell="E7" sqref="E7"/>
      <selection pane="bottomRight" activeCell="K7" sqref="K7"/>
    </sheetView>
  </sheetViews>
  <sheetFormatPr defaultColWidth="9.140625" defaultRowHeight="14.25" x14ac:dyDescent="0.3"/>
  <cols>
    <col min="1" max="1" width="9.140625" style="11"/>
    <col min="2" max="2" width="36.7109375" style="13" customWidth="1"/>
    <col min="3" max="5" width="13.85546875" style="13" customWidth="1"/>
    <col min="6" max="9" width="13.28515625" style="13" customWidth="1"/>
    <col min="10" max="10" width="13.28515625" style="147" customWidth="1"/>
    <col min="11" max="11" width="13.85546875" style="158" customWidth="1"/>
    <col min="12" max="14" width="13.28515625" style="86" customWidth="1"/>
    <col min="15" max="15" width="13.85546875" style="13" customWidth="1"/>
    <col min="16" max="16" width="8.85546875"/>
    <col min="17" max="18" width="9.140625" style="11"/>
    <col min="19" max="20" width="9.140625" style="133"/>
    <col min="21" max="16384" width="9.140625" style="11"/>
  </cols>
  <sheetData>
    <row r="1" spans="1:20" s="91" customFormat="1" x14ac:dyDescent="0.3">
      <c r="B1" s="99" t="s">
        <v>184</v>
      </c>
      <c r="C1" s="99" t="s">
        <v>201</v>
      </c>
      <c r="D1" s="91" t="str">
        <f>$C1</f>
        <v>99</v>
      </c>
      <c r="E1" s="91" t="str">
        <f t="shared" ref="E1:I1" si="0">$C1</f>
        <v>99</v>
      </c>
      <c r="F1" s="91" t="str">
        <f t="shared" si="0"/>
        <v>99</v>
      </c>
      <c r="G1" s="91" t="str">
        <f t="shared" si="0"/>
        <v>99</v>
      </c>
      <c r="H1" s="91" t="str">
        <f t="shared" si="0"/>
        <v>99</v>
      </c>
      <c r="I1" s="91" t="str">
        <f t="shared" si="0"/>
        <v>99</v>
      </c>
      <c r="J1" s="142"/>
      <c r="K1" s="152"/>
      <c r="L1" s="86"/>
      <c r="M1" s="86"/>
      <c r="N1" s="86"/>
      <c r="S1" s="96"/>
      <c r="T1" s="133"/>
    </row>
    <row r="2" spans="1:20" s="1" customFormat="1" x14ac:dyDescent="0.3">
      <c r="B2" s="2"/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143" t="s">
        <v>0</v>
      </c>
      <c r="K2" s="153" t="s">
        <v>36</v>
      </c>
      <c r="L2" s="41" t="s">
        <v>0</v>
      </c>
      <c r="M2" s="41" t="s">
        <v>0</v>
      </c>
      <c r="N2" s="41" t="s">
        <v>0</v>
      </c>
      <c r="O2" s="3" t="s">
        <v>0</v>
      </c>
      <c r="S2" s="133"/>
      <c r="T2" s="96"/>
    </row>
    <row r="3" spans="1:20" s="87" customFormat="1" x14ac:dyDescent="0.3">
      <c r="C3" s="88" t="s">
        <v>193</v>
      </c>
      <c r="D3" s="88" t="str">
        <f t="shared" ref="D3:K3" si="1">C3</f>
        <v>2016</v>
      </c>
      <c r="E3" s="88" t="str">
        <f t="shared" si="1"/>
        <v>2016</v>
      </c>
      <c r="F3" s="88" t="str">
        <f t="shared" si="1"/>
        <v>2016</v>
      </c>
      <c r="G3" s="88" t="str">
        <f t="shared" si="1"/>
        <v>2016</v>
      </c>
      <c r="H3" s="88" t="str">
        <f t="shared" si="1"/>
        <v>2016</v>
      </c>
      <c r="I3" s="88" t="str">
        <f t="shared" si="1"/>
        <v>2016</v>
      </c>
      <c r="J3" s="144" t="str">
        <f>H3</f>
        <v>2016</v>
      </c>
      <c r="K3" s="154" t="str">
        <f t="shared" si="1"/>
        <v>2016</v>
      </c>
      <c r="L3" s="90" t="s">
        <v>185</v>
      </c>
      <c r="M3" s="90" t="s">
        <v>168</v>
      </c>
      <c r="N3" s="90">
        <v>2013</v>
      </c>
      <c r="O3" s="88" t="s">
        <v>102</v>
      </c>
      <c r="S3" s="96"/>
      <c r="T3" s="133"/>
    </row>
    <row r="4" spans="1:20" s="5" customFormat="1" x14ac:dyDescent="0.3">
      <c r="B4" s="6"/>
      <c r="C4" s="7" t="s">
        <v>33</v>
      </c>
      <c r="D4" s="7" t="s">
        <v>60</v>
      </c>
      <c r="E4" s="7" t="s">
        <v>61</v>
      </c>
      <c r="F4" s="7" t="s">
        <v>62</v>
      </c>
      <c r="G4" s="7" t="s">
        <v>22</v>
      </c>
      <c r="H4" s="7" t="s">
        <v>63</v>
      </c>
      <c r="I4" s="7" t="s">
        <v>111</v>
      </c>
      <c r="J4" s="145" t="s">
        <v>1</v>
      </c>
      <c r="K4" s="155" t="s">
        <v>1</v>
      </c>
      <c r="L4" s="42" t="s">
        <v>1</v>
      </c>
      <c r="M4" s="42" t="s">
        <v>1</v>
      </c>
      <c r="N4" s="42" t="s">
        <v>1</v>
      </c>
      <c r="O4" s="7" t="s">
        <v>1</v>
      </c>
      <c r="S4" s="133"/>
      <c r="T4" s="133"/>
    </row>
    <row r="5" spans="1:20" s="5" customFormat="1" x14ac:dyDescent="0.3">
      <c r="B5" s="6"/>
      <c r="C5" s="37" t="s">
        <v>34</v>
      </c>
      <c r="D5" s="37" t="s">
        <v>26</v>
      </c>
      <c r="E5" s="37" t="s">
        <v>23</v>
      </c>
      <c r="F5" s="37" t="s">
        <v>20</v>
      </c>
      <c r="G5" s="37" t="s">
        <v>18</v>
      </c>
      <c r="H5" s="37" t="s">
        <v>53</v>
      </c>
      <c r="I5" s="37" t="s">
        <v>105</v>
      </c>
      <c r="J5" s="145"/>
      <c r="K5" s="156"/>
      <c r="L5" s="42"/>
      <c r="M5" s="42"/>
      <c r="N5" s="42"/>
      <c r="O5" s="37"/>
      <c r="S5" s="133"/>
      <c r="T5" s="133"/>
    </row>
    <row r="6" spans="1:20" s="9" customFormat="1" x14ac:dyDescent="0.3">
      <c r="B6" s="4"/>
      <c r="C6" s="10" t="s">
        <v>64</v>
      </c>
      <c r="D6" s="10" t="str">
        <f t="shared" ref="D6:I6" si="2">C6</f>
        <v>jan-dec</v>
      </c>
      <c r="E6" s="10" t="str">
        <f t="shared" si="2"/>
        <v>jan-dec</v>
      </c>
      <c r="F6" s="10" t="str">
        <f t="shared" si="2"/>
        <v>jan-dec</v>
      </c>
      <c r="G6" s="10" t="str">
        <f t="shared" si="2"/>
        <v>jan-dec</v>
      </c>
      <c r="H6" s="10" t="str">
        <f t="shared" si="2"/>
        <v>jan-dec</v>
      </c>
      <c r="I6" s="10" t="str">
        <f t="shared" si="2"/>
        <v>jan-dec</v>
      </c>
      <c r="J6" s="146" t="str">
        <f>I6</f>
        <v>jan-dec</v>
      </c>
      <c r="K6" s="157" t="s">
        <v>64</v>
      </c>
      <c r="L6" s="44" t="s">
        <v>59</v>
      </c>
      <c r="M6" s="44" t="s">
        <v>59</v>
      </c>
      <c r="N6" s="44" t="s">
        <v>59</v>
      </c>
      <c r="O6" s="10" t="s">
        <v>59</v>
      </c>
      <c r="S6" s="133"/>
      <c r="T6" s="133"/>
    </row>
    <row r="7" spans="1:20" ht="19.5" x14ac:dyDescent="0.4">
      <c r="B7" s="165" t="s">
        <v>2</v>
      </c>
    </row>
    <row r="9" spans="1:20" s="17" customFormat="1" x14ac:dyDescent="0.3">
      <c r="A9" s="14">
        <v>61</v>
      </c>
      <c r="B9" s="15" t="s">
        <v>3</v>
      </c>
      <c r="C9" s="15">
        <f t="shared" ref="C9:L9" si="3">SUM(C10:C27)</f>
        <v>55264.52</v>
      </c>
      <c r="D9" s="15">
        <f t="shared" si="3"/>
        <v>5387.1100000000006</v>
      </c>
      <c r="E9" s="15">
        <f t="shared" si="3"/>
        <v>5100.09</v>
      </c>
      <c r="F9" s="15">
        <f t="shared" si="3"/>
        <v>3857.27</v>
      </c>
      <c r="G9" s="15">
        <f t="shared" si="3"/>
        <v>3864.3</v>
      </c>
      <c r="H9" s="15">
        <f t="shared" si="3"/>
        <v>939.42</v>
      </c>
      <c r="I9" s="15">
        <f t="shared" si="3"/>
        <v>40300.93</v>
      </c>
      <c r="J9" s="148">
        <f t="shared" si="3"/>
        <v>114713.63999999998</v>
      </c>
      <c r="K9" s="159">
        <f t="shared" si="3"/>
        <v>119757.79</v>
      </c>
      <c r="L9" s="48">
        <f t="shared" si="3"/>
        <v>113579.42</v>
      </c>
      <c r="M9" s="48">
        <f t="shared" ref="M9:N9" si="4">SUM(M10:M27)</f>
        <v>67700.079999999987</v>
      </c>
      <c r="N9" s="48">
        <f t="shared" si="4"/>
        <v>77080.280000000013</v>
      </c>
      <c r="O9" s="15">
        <v>84202.03</v>
      </c>
      <c r="S9" s="133"/>
      <c r="T9" s="133"/>
    </row>
    <row r="10" spans="1:20" x14ac:dyDescent="0.3">
      <c r="A10" s="11">
        <v>6100</v>
      </c>
      <c r="B10" s="38" t="s">
        <v>113</v>
      </c>
      <c r="C10" s="39">
        <f>'10'!M10</f>
        <v>17156.73</v>
      </c>
      <c r="D10" s="39">
        <f>'20'!S10</f>
        <v>0</v>
      </c>
      <c r="E10" s="39">
        <f>'30'!W10</f>
        <v>0</v>
      </c>
      <c r="F10" s="39">
        <f>'40'!O10</f>
        <v>0</v>
      </c>
      <c r="G10" s="39">
        <f>'50'!O10</f>
        <v>0</v>
      </c>
      <c r="H10" s="39">
        <f>'60'!I10</f>
        <v>0</v>
      </c>
      <c r="I10" s="39">
        <f>'70'!M10</f>
        <v>0</v>
      </c>
      <c r="J10" s="147">
        <f>SUM(C10:I10)</f>
        <v>17156.73</v>
      </c>
      <c r="K10" s="158">
        <f>'10'!N10+'20'!T10+'30'!X10+'40'!P10+'50'!P10+'60'!J10+'70'!N10</f>
        <v>16849.599999999999</v>
      </c>
      <c r="L10" s="86">
        <v>16850.48</v>
      </c>
      <c r="M10" s="86">
        <v>14286.78</v>
      </c>
      <c r="N10" s="86">
        <v>11883.37</v>
      </c>
      <c r="O10" s="39">
        <v>13217.32</v>
      </c>
      <c r="T10" s="134"/>
    </row>
    <row r="11" spans="1:20" x14ac:dyDescent="0.3">
      <c r="A11" s="11">
        <v>610100</v>
      </c>
      <c r="B11" s="38" t="s">
        <v>114</v>
      </c>
      <c r="C11" s="39">
        <f>'10'!M11</f>
        <v>15678.75</v>
      </c>
      <c r="D11" s="39">
        <f>'20'!S11</f>
        <v>0</v>
      </c>
      <c r="E11" s="39">
        <f>'30'!W11</f>
        <v>0</v>
      </c>
      <c r="F11" s="39">
        <f>'40'!O11</f>
        <v>0</v>
      </c>
      <c r="G11" s="39">
        <f>'50'!O11</f>
        <v>0</v>
      </c>
      <c r="H11" s="39">
        <f>'60'!I11</f>
        <v>0</v>
      </c>
      <c r="I11" s="39">
        <f>'70'!M11</f>
        <v>0</v>
      </c>
      <c r="J11" s="147">
        <f t="shared" ref="J11:J26" si="5">SUM(C11:I11)</f>
        <v>15678.75</v>
      </c>
      <c r="K11" s="158">
        <f>'10'!N11+'20'!T11+'30'!X11+'40'!P11+'50'!P11+'60'!J11+'70'!N11</f>
        <v>15550</v>
      </c>
      <c r="L11" s="86">
        <v>16125.25</v>
      </c>
      <c r="M11" s="86">
        <v>14522.67</v>
      </c>
      <c r="N11" s="86">
        <v>12068.56</v>
      </c>
      <c r="O11" s="39">
        <v>15183.69</v>
      </c>
      <c r="S11" s="134"/>
      <c r="T11" s="134"/>
    </row>
    <row r="12" spans="1:20" x14ac:dyDescent="0.3">
      <c r="A12" s="20">
        <v>61200</v>
      </c>
      <c r="B12" s="21" t="s">
        <v>192</v>
      </c>
      <c r="C12" s="39">
        <f>'10'!M12</f>
        <v>1020.64</v>
      </c>
      <c r="D12" s="39">
        <f>'20'!S12</f>
        <v>149.69</v>
      </c>
      <c r="E12" s="39">
        <f>'30'!W12</f>
        <v>0</v>
      </c>
      <c r="F12" s="39">
        <f>'40'!O12</f>
        <v>0</v>
      </c>
      <c r="G12" s="39">
        <f>'50'!O12</f>
        <v>0</v>
      </c>
      <c r="H12" s="39">
        <f>'60'!I12</f>
        <v>0</v>
      </c>
      <c r="I12" s="39">
        <f>'70'!M12</f>
        <v>0</v>
      </c>
      <c r="J12" s="147">
        <f>SUM(C12:I12)</f>
        <v>1170.33</v>
      </c>
      <c r="K12" s="158">
        <f>'10'!N12+'20'!T12+'30'!X12+'40'!P12+'50'!P12+'60'!J12+'70'!N12</f>
        <v>1160</v>
      </c>
      <c r="L12" s="86">
        <v>987.81</v>
      </c>
      <c r="M12" s="86">
        <v>993.44999999999993</v>
      </c>
      <c r="N12" s="86">
        <v>1378.15</v>
      </c>
      <c r="O12" s="39">
        <v>1110.44</v>
      </c>
    </row>
    <row r="13" spans="1:20" x14ac:dyDescent="0.3">
      <c r="A13" s="20">
        <v>612100</v>
      </c>
      <c r="B13" s="21" t="s">
        <v>188</v>
      </c>
      <c r="C13" s="39">
        <f>'10'!M13</f>
        <v>1078.29</v>
      </c>
      <c r="D13" s="39">
        <f>'20'!S13</f>
        <v>10</v>
      </c>
      <c r="E13" s="39">
        <f>'30'!W13</f>
        <v>0</v>
      </c>
      <c r="F13" s="39">
        <f>'40'!O13</f>
        <v>0</v>
      </c>
      <c r="G13" s="39">
        <f>'50'!O13</f>
        <v>0</v>
      </c>
      <c r="H13" s="39">
        <f>'60'!I13</f>
        <v>0</v>
      </c>
      <c r="I13" s="39">
        <f>'70'!M13</f>
        <v>0</v>
      </c>
      <c r="J13" s="147">
        <f t="shared" si="5"/>
        <v>1088.29</v>
      </c>
      <c r="K13" s="158">
        <f>'10'!N13+'20'!T13+'30'!X13+'40'!P13+'50'!P13+'60'!J13+'70'!N13</f>
        <v>600</v>
      </c>
      <c r="L13" s="86">
        <v>482.14</v>
      </c>
      <c r="M13" s="86">
        <v>1338.7</v>
      </c>
      <c r="N13" s="86">
        <v>4087.11</v>
      </c>
      <c r="O13" s="39">
        <v>3999.96</v>
      </c>
      <c r="S13" s="134"/>
      <c r="T13" s="134"/>
    </row>
    <row r="14" spans="1:20" x14ac:dyDescent="0.3">
      <c r="A14" s="20">
        <v>612200</v>
      </c>
      <c r="B14" s="38" t="s">
        <v>115</v>
      </c>
      <c r="C14" s="39">
        <f>'10'!M14</f>
        <v>738.5</v>
      </c>
      <c r="D14" s="39">
        <f>'20'!S14</f>
        <v>0</v>
      </c>
      <c r="E14" s="39">
        <f>'30'!W14</f>
        <v>36.4</v>
      </c>
      <c r="F14" s="39">
        <f>'40'!O14</f>
        <v>0</v>
      </c>
      <c r="G14" s="39">
        <f>'50'!O14</f>
        <v>607.49</v>
      </c>
      <c r="H14" s="39">
        <f>'60'!I14</f>
        <v>0</v>
      </c>
      <c r="I14" s="39">
        <f>'70'!M14</f>
        <v>4990.93</v>
      </c>
      <c r="J14" s="147">
        <f t="shared" si="5"/>
        <v>6373.32</v>
      </c>
      <c r="K14" s="158">
        <v>7487.94</v>
      </c>
      <c r="L14" s="86">
        <v>6923.23</v>
      </c>
      <c r="M14" s="86">
        <v>2449.0100000000002</v>
      </c>
      <c r="N14" s="86">
        <v>2857.05</v>
      </c>
      <c r="O14" s="39">
        <v>4826.99</v>
      </c>
      <c r="S14" s="134"/>
      <c r="T14" s="134"/>
    </row>
    <row r="15" spans="1:20" x14ac:dyDescent="0.3">
      <c r="A15" s="20">
        <v>612300</v>
      </c>
      <c r="B15" s="38" t="s">
        <v>116</v>
      </c>
      <c r="C15" s="39">
        <f>'10'!M15</f>
        <v>1335.7</v>
      </c>
      <c r="D15" s="39">
        <f>'20'!S15</f>
        <v>0</v>
      </c>
      <c r="E15" s="39">
        <f>'30'!W15</f>
        <v>0</v>
      </c>
      <c r="F15" s="39">
        <f>'40'!O15</f>
        <v>0</v>
      </c>
      <c r="G15" s="39">
        <f>'50'!O15</f>
        <v>0</v>
      </c>
      <c r="H15" s="39">
        <f>'60'!I15</f>
        <v>0</v>
      </c>
      <c r="I15" s="39">
        <f>'70'!M15</f>
        <v>179</v>
      </c>
      <c r="J15" s="147">
        <f t="shared" si="5"/>
        <v>1514.7</v>
      </c>
      <c r="K15" s="158">
        <v>3393.89</v>
      </c>
      <c r="L15" s="86">
        <v>1934.8</v>
      </c>
      <c r="M15" s="86">
        <v>2568.5099999999998</v>
      </c>
      <c r="N15" s="86">
        <v>2897.89</v>
      </c>
      <c r="O15" s="39">
        <v>1982.69</v>
      </c>
    </row>
    <row r="16" spans="1:20" x14ac:dyDescent="0.3">
      <c r="A16" s="20">
        <v>612400</v>
      </c>
      <c r="B16" s="38" t="s">
        <v>117</v>
      </c>
      <c r="C16" s="39">
        <f>'10'!M16</f>
        <v>865.93</v>
      </c>
      <c r="D16" s="39">
        <f>'20'!S16</f>
        <v>0</v>
      </c>
      <c r="E16" s="39">
        <f>'30'!W16</f>
        <v>0</v>
      </c>
      <c r="F16" s="39">
        <f>'40'!O16</f>
        <v>2500</v>
      </c>
      <c r="G16" s="39">
        <f>'50'!O16</f>
        <v>181.5</v>
      </c>
      <c r="H16" s="39">
        <f>'60'!I16</f>
        <v>17</v>
      </c>
      <c r="I16" s="39">
        <f>'70'!M16</f>
        <v>41.99</v>
      </c>
      <c r="J16" s="147">
        <f t="shared" si="5"/>
        <v>3606.4199999999996</v>
      </c>
      <c r="K16" s="158">
        <f>'10'!N16+'20'!T16+'30'!X16+'40'!P16+'50'!P16+'60'!J16+'70'!N16</f>
        <v>3000</v>
      </c>
      <c r="L16" s="86">
        <v>3416.94</v>
      </c>
      <c r="M16" s="86">
        <v>2720.55</v>
      </c>
      <c r="N16" s="86">
        <v>3370.02</v>
      </c>
      <c r="O16" s="39">
        <v>2535.8200000000002</v>
      </c>
    </row>
    <row r="17" spans="1:15" x14ac:dyDescent="0.3">
      <c r="A17" s="20">
        <v>612500</v>
      </c>
      <c r="B17" s="38" t="s">
        <v>118</v>
      </c>
      <c r="C17" s="39">
        <f>'10'!M17</f>
        <v>6040.4</v>
      </c>
      <c r="D17" s="39">
        <f>'20'!S17</f>
        <v>47.57</v>
      </c>
      <c r="E17" s="39">
        <f>'30'!W17</f>
        <v>1140.56</v>
      </c>
      <c r="F17" s="39">
        <f>'40'!O17</f>
        <v>0</v>
      </c>
      <c r="G17" s="39">
        <f>'50'!O17</f>
        <v>1370.77</v>
      </c>
      <c r="H17" s="39">
        <f>'60'!I17</f>
        <v>0</v>
      </c>
      <c r="I17" s="39">
        <f>'70'!M17</f>
        <v>31436.539999999997</v>
      </c>
      <c r="J17" s="147">
        <f t="shared" si="5"/>
        <v>40035.839999999997</v>
      </c>
      <c r="K17" s="158">
        <v>39170</v>
      </c>
      <c r="L17" s="86">
        <v>39653.42</v>
      </c>
      <c r="M17" s="86">
        <v>7619.78</v>
      </c>
      <c r="N17" s="86">
        <v>10779.23</v>
      </c>
      <c r="O17" s="39">
        <v>10264.84</v>
      </c>
    </row>
    <row r="18" spans="1:15" x14ac:dyDescent="0.3">
      <c r="A18" s="20">
        <v>612600</v>
      </c>
      <c r="B18" s="38" t="s">
        <v>119</v>
      </c>
      <c r="C18" s="39">
        <f>'10'!M18</f>
        <v>49.58</v>
      </c>
      <c r="D18" s="39">
        <f>'20'!S18</f>
        <v>0</v>
      </c>
      <c r="E18" s="39">
        <f>'30'!W18</f>
        <v>0</v>
      </c>
      <c r="F18" s="39">
        <f>'40'!O18</f>
        <v>0</v>
      </c>
      <c r="G18" s="39">
        <f>'50'!O18</f>
        <v>0</v>
      </c>
      <c r="H18" s="39">
        <f>'60'!I18</f>
        <v>0</v>
      </c>
      <c r="I18" s="39">
        <f>'70'!M18</f>
        <v>0</v>
      </c>
      <c r="J18" s="147">
        <f t="shared" si="5"/>
        <v>49.58</v>
      </c>
      <c r="K18" s="158">
        <f>'10'!N18+'20'!T18+'30'!X18+'40'!P18+'50'!P18+'60'!J18+'70'!N18</f>
        <v>0</v>
      </c>
      <c r="L18" s="86">
        <v>0</v>
      </c>
      <c r="M18" s="86">
        <v>294.39</v>
      </c>
      <c r="N18" s="86">
        <v>155.42000000000002</v>
      </c>
      <c r="O18" s="39">
        <v>1300</v>
      </c>
    </row>
    <row r="19" spans="1:15" x14ac:dyDescent="0.3">
      <c r="A19" s="20">
        <v>612700</v>
      </c>
      <c r="B19" s="21" t="s">
        <v>191</v>
      </c>
      <c r="C19" s="39">
        <f>'10'!M19</f>
        <v>287.64</v>
      </c>
      <c r="D19" s="39">
        <f>'20'!S19</f>
        <v>0</v>
      </c>
      <c r="E19" s="39">
        <f>'30'!W19</f>
        <v>0</v>
      </c>
      <c r="F19" s="39">
        <f>'40'!O19</f>
        <v>0</v>
      </c>
      <c r="G19" s="39">
        <f>'50'!O19</f>
        <v>0</v>
      </c>
      <c r="H19" s="39">
        <f>'60'!I19</f>
        <v>0</v>
      </c>
      <c r="I19" s="39">
        <f>'70'!M19</f>
        <v>70.3</v>
      </c>
      <c r="J19" s="147">
        <f t="shared" si="5"/>
        <v>357.94</v>
      </c>
      <c r="K19" s="158">
        <v>1400</v>
      </c>
      <c r="L19" s="86">
        <v>1224.45</v>
      </c>
      <c r="M19" s="86">
        <v>1369.1000000000001</v>
      </c>
      <c r="N19" s="86">
        <v>2348.8999999999996</v>
      </c>
      <c r="O19" s="39">
        <v>960.94</v>
      </c>
    </row>
    <row r="20" spans="1:15" x14ac:dyDescent="0.3">
      <c r="A20" s="55">
        <v>612800</v>
      </c>
      <c r="B20" s="38" t="s">
        <v>120</v>
      </c>
      <c r="C20" s="39">
        <f>'10'!M20</f>
        <v>1134.3699999999999</v>
      </c>
      <c r="D20" s="39">
        <f>'20'!S20</f>
        <v>0</v>
      </c>
      <c r="E20" s="39">
        <f>'30'!W20</f>
        <v>0</v>
      </c>
      <c r="F20" s="39">
        <f>'40'!O20</f>
        <v>42.87</v>
      </c>
      <c r="G20" s="39">
        <f>'50'!O20</f>
        <v>1117.69</v>
      </c>
      <c r="H20" s="39">
        <f>'60'!I20</f>
        <v>0</v>
      </c>
      <c r="I20" s="39">
        <f>'70'!M20</f>
        <v>307.63</v>
      </c>
      <c r="J20" s="147">
        <f t="shared" ref="J20" si="6">SUM(C20:I20)</f>
        <v>2602.56</v>
      </c>
      <c r="K20" s="158">
        <v>3350</v>
      </c>
      <c r="L20" s="86">
        <v>3131.63</v>
      </c>
      <c r="M20" s="86">
        <v>1764.47</v>
      </c>
      <c r="N20" s="86">
        <v>2416.37</v>
      </c>
      <c r="O20" s="39">
        <v>1808.78</v>
      </c>
    </row>
    <row r="21" spans="1:15" x14ac:dyDescent="0.3">
      <c r="A21" s="55">
        <v>612900</v>
      </c>
      <c r="B21" s="21" t="s">
        <v>186</v>
      </c>
      <c r="C21" s="39">
        <f>'10'!M21</f>
        <v>642.39</v>
      </c>
      <c r="D21" s="39">
        <f>'20'!S21</f>
        <v>242.53000000000003</v>
      </c>
      <c r="E21" s="39">
        <f>'30'!W21</f>
        <v>0</v>
      </c>
      <c r="F21" s="39">
        <f>'40'!O21</f>
        <v>0</v>
      </c>
      <c r="G21" s="39">
        <f>'50'!O21</f>
        <v>0</v>
      </c>
      <c r="H21" s="39">
        <f>'60'!I21</f>
        <v>0</v>
      </c>
      <c r="I21" s="39">
        <f>'70'!M21</f>
        <v>0</v>
      </c>
      <c r="J21" s="147">
        <f t="shared" ref="J21" si="7">SUM(C21:I21)</f>
        <v>884.92000000000007</v>
      </c>
      <c r="K21" s="158">
        <v>1550</v>
      </c>
      <c r="L21" s="86">
        <v>898.71</v>
      </c>
      <c r="M21" s="86">
        <v>0</v>
      </c>
      <c r="N21" s="86">
        <v>0</v>
      </c>
      <c r="O21" s="39">
        <v>0</v>
      </c>
    </row>
    <row r="22" spans="1:15" x14ac:dyDescent="0.3">
      <c r="A22" s="20">
        <v>613000</v>
      </c>
      <c r="B22" s="38" t="s">
        <v>121</v>
      </c>
      <c r="C22" s="39">
        <f>'10'!M22</f>
        <v>4106.2299999999996</v>
      </c>
      <c r="D22" s="39">
        <f>'20'!S22</f>
        <v>0</v>
      </c>
      <c r="E22" s="39">
        <f>'30'!W22</f>
        <v>0</v>
      </c>
      <c r="F22" s="39">
        <f>'40'!O22</f>
        <v>0</v>
      </c>
      <c r="G22" s="39">
        <f>'50'!O22</f>
        <v>0</v>
      </c>
      <c r="H22" s="39">
        <f>'60'!I22</f>
        <v>0</v>
      </c>
      <c r="I22" s="39">
        <f>'70'!M22</f>
        <v>0</v>
      </c>
      <c r="J22" s="147">
        <f t="shared" si="5"/>
        <v>4106.2299999999996</v>
      </c>
      <c r="K22" s="158">
        <v>3300</v>
      </c>
      <c r="L22" s="86">
        <v>3216.87</v>
      </c>
      <c r="M22" s="86">
        <v>3074.77</v>
      </c>
      <c r="N22" s="86">
        <v>3035.63</v>
      </c>
      <c r="O22" s="39">
        <v>2807.79</v>
      </c>
    </row>
    <row r="23" spans="1:15" x14ac:dyDescent="0.3">
      <c r="A23" s="20">
        <v>613100</v>
      </c>
      <c r="B23" s="21" t="s">
        <v>190</v>
      </c>
      <c r="C23" s="39">
        <f>'10'!M23</f>
        <v>3825.58</v>
      </c>
      <c r="D23" s="39">
        <f>'20'!S23</f>
        <v>0</v>
      </c>
      <c r="E23" s="39">
        <f>'30'!W23</f>
        <v>0</v>
      </c>
      <c r="F23" s="39">
        <f>'40'!O23</f>
        <v>0</v>
      </c>
      <c r="G23" s="39">
        <f>'50'!O23</f>
        <v>0</v>
      </c>
      <c r="H23" s="39">
        <f>'60'!I23</f>
        <v>0</v>
      </c>
      <c r="I23" s="39">
        <f>'70'!M23</f>
        <v>0</v>
      </c>
      <c r="J23" s="147">
        <f t="shared" si="5"/>
        <v>3825.58</v>
      </c>
      <c r="K23" s="158">
        <v>8729.17</v>
      </c>
      <c r="L23" s="86">
        <v>7513</v>
      </c>
      <c r="M23" s="86">
        <v>1633.5</v>
      </c>
      <c r="N23" s="86">
        <v>4726.29</v>
      </c>
      <c r="O23" s="39">
        <v>1748.91</v>
      </c>
    </row>
    <row r="24" spans="1:15" x14ac:dyDescent="0.3">
      <c r="A24" s="20">
        <v>613200</v>
      </c>
      <c r="B24" s="38" t="s">
        <v>122</v>
      </c>
      <c r="C24" s="39">
        <f>'10'!M24</f>
        <v>0</v>
      </c>
      <c r="D24" s="39">
        <f>'20'!S24</f>
        <v>199.65</v>
      </c>
      <c r="E24" s="39">
        <f>'30'!W24</f>
        <v>1905.75</v>
      </c>
      <c r="F24" s="39">
        <f>'40'!O24</f>
        <v>0</v>
      </c>
      <c r="G24" s="39">
        <f>'50'!O24</f>
        <v>586.85</v>
      </c>
      <c r="H24" s="39">
        <f>'60'!I24</f>
        <v>0</v>
      </c>
      <c r="I24" s="39">
        <f>'70'!M24</f>
        <v>774.4</v>
      </c>
      <c r="J24" s="147">
        <f t="shared" si="5"/>
        <v>3466.65</v>
      </c>
      <c r="K24" s="158">
        <v>2750</v>
      </c>
      <c r="L24" s="86">
        <v>1687.95</v>
      </c>
      <c r="M24" s="86">
        <v>3536.66</v>
      </c>
      <c r="N24" s="86">
        <v>5555.4</v>
      </c>
      <c r="O24" s="39">
        <v>4035.35</v>
      </c>
    </row>
    <row r="25" spans="1:15" x14ac:dyDescent="0.3">
      <c r="A25" s="20">
        <v>615000</v>
      </c>
      <c r="B25" s="38" t="s">
        <v>126</v>
      </c>
      <c r="C25" s="39">
        <f>'10'!M25</f>
        <v>676.68</v>
      </c>
      <c r="D25" s="39">
        <f>'20'!S25</f>
        <v>4587.75</v>
      </c>
      <c r="E25" s="39">
        <f>'30'!W25</f>
        <v>1955.82</v>
      </c>
      <c r="F25" s="39">
        <f>'40'!O25</f>
        <v>1314.4</v>
      </c>
      <c r="G25" s="39">
        <f>'50'!O25</f>
        <v>0</v>
      </c>
      <c r="H25" s="39">
        <f>'60'!I25</f>
        <v>922.42</v>
      </c>
      <c r="I25" s="39">
        <f>'70'!M25</f>
        <v>2427.9899999999998</v>
      </c>
      <c r="J25" s="147">
        <f t="shared" si="5"/>
        <v>11885.06</v>
      </c>
      <c r="K25" s="158">
        <v>10467.19</v>
      </c>
      <c r="L25" s="86">
        <v>8984.44</v>
      </c>
      <c r="M25" s="86">
        <v>8495.8399999999983</v>
      </c>
      <c r="N25" s="86">
        <v>8570.68</v>
      </c>
      <c r="O25" s="39">
        <v>11410.570000000002</v>
      </c>
    </row>
    <row r="26" spans="1:15" x14ac:dyDescent="0.3">
      <c r="A26" s="20">
        <v>615100</v>
      </c>
      <c r="B26" s="21" t="s">
        <v>189</v>
      </c>
      <c r="C26" s="39">
        <f>'10'!M26</f>
        <v>627.11</v>
      </c>
      <c r="D26" s="39">
        <f>'20'!S26</f>
        <v>149.91999999999999</v>
      </c>
      <c r="E26" s="39">
        <f>'30'!W26</f>
        <v>61.56</v>
      </c>
      <c r="F26" s="39">
        <f>'40'!O26</f>
        <v>0</v>
      </c>
      <c r="G26" s="39">
        <f>'50'!O26</f>
        <v>0</v>
      </c>
      <c r="H26" s="39">
        <f>'60'!I26</f>
        <v>0</v>
      </c>
      <c r="I26" s="39">
        <f>'70'!M26</f>
        <v>72.150000000000006</v>
      </c>
      <c r="J26" s="147">
        <f t="shared" si="5"/>
        <v>910.7399999999999</v>
      </c>
      <c r="K26" s="158">
        <f>'10'!N26+'20'!T26+'30'!X26+'40'!P26+'50'!P26+'60'!J26+'70'!N26</f>
        <v>1000</v>
      </c>
      <c r="L26" s="86">
        <v>548.29999999999995</v>
      </c>
      <c r="M26" s="86">
        <v>1031.9000000000001</v>
      </c>
      <c r="N26" s="86">
        <v>950.20999999999981</v>
      </c>
      <c r="O26" s="39">
        <v>1216.45</v>
      </c>
    </row>
    <row r="27" spans="1:15" x14ac:dyDescent="0.3">
      <c r="A27" s="20"/>
      <c r="B27" s="21"/>
      <c r="C27" s="18"/>
      <c r="D27" s="18"/>
      <c r="E27" s="18"/>
      <c r="F27" s="18"/>
      <c r="G27" s="18"/>
      <c r="H27" s="18"/>
      <c r="I27" s="18"/>
      <c r="K27" s="160"/>
      <c r="O27" s="18"/>
    </row>
    <row r="28" spans="1:15" x14ac:dyDescent="0.3">
      <c r="A28" s="22">
        <v>614</v>
      </c>
      <c r="B28" s="23" t="s">
        <v>5</v>
      </c>
      <c r="C28" s="24">
        <f t="shared" ref="C28:K28" si="8">SUM(C29:C34)</f>
        <v>2602.31</v>
      </c>
      <c r="D28" s="24">
        <f t="shared" si="8"/>
        <v>7340.31</v>
      </c>
      <c r="E28" s="24">
        <f t="shared" si="8"/>
        <v>4645.5399999999991</v>
      </c>
      <c r="F28" s="24">
        <f t="shared" si="8"/>
        <v>580.79999999999995</v>
      </c>
      <c r="G28" s="24">
        <f t="shared" si="8"/>
        <v>58.349999999999994</v>
      </c>
      <c r="H28" s="24">
        <f t="shared" si="8"/>
        <v>0</v>
      </c>
      <c r="I28" s="24">
        <f t="shared" ref="I28" si="9">SUM(I29:I34)</f>
        <v>21221.200000000001</v>
      </c>
      <c r="J28" s="149">
        <f t="shared" si="8"/>
        <v>36448.51</v>
      </c>
      <c r="K28" s="161">
        <f t="shared" si="8"/>
        <v>36024.29</v>
      </c>
      <c r="L28" s="49">
        <f t="shared" ref="L28" si="10">SUM(L29:L34)</f>
        <v>17163.669999999998</v>
      </c>
      <c r="M28" s="49">
        <f t="shared" ref="M28:N28" si="11">SUM(M29:M34)</f>
        <v>25346.809999999998</v>
      </c>
      <c r="N28" s="49">
        <f t="shared" si="11"/>
        <v>25046.75</v>
      </c>
      <c r="O28" s="24">
        <v>43488.22</v>
      </c>
    </row>
    <row r="29" spans="1:15" x14ac:dyDescent="0.3">
      <c r="A29" s="20">
        <v>614000</v>
      </c>
      <c r="B29" s="36" t="s">
        <v>127</v>
      </c>
      <c r="C29" s="39">
        <f>'10'!M29</f>
        <v>404.75</v>
      </c>
      <c r="D29" s="39">
        <f>'20'!S29</f>
        <v>0</v>
      </c>
      <c r="E29" s="39">
        <f>'30'!W29</f>
        <v>1646.25</v>
      </c>
      <c r="F29" s="39">
        <f>'40'!O29</f>
        <v>500</v>
      </c>
      <c r="G29" s="39">
        <f>'50'!O29</f>
        <v>0</v>
      </c>
      <c r="H29" s="39">
        <f>'60'!I29</f>
        <v>0</v>
      </c>
      <c r="I29" s="39">
        <f>'70'!M29</f>
        <v>4253.71</v>
      </c>
      <c r="J29" s="147">
        <f t="shared" ref="J29:J33" si="12">SUM(C29:I29)</f>
        <v>6804.71</v>
      </c>
      <c r="K29" s="158">
        <v>4611.54</v>
      </c>
      <c r="L29" s="86">
        <v>2589.36</v>
      </c>
      <c r="M29" s="86">
        <v>8168.0599999999995</v>
      </c>
      <c r="N29" s="86">
        <v>6962.77</v>
      </c>
      <c r="O29" s="39">
        <v>9504.07</v>
      </c>
    </row>
    <row r="30" spans="1:15" x14ac:dyDescent="0.3">
      <c r="A30" s="20">
        <v>614200</v>
      </c>
      <c r="B30" s="36" t="s">
        <v>167</v>
      </c>
      <c r="C30" s="39">
        <f>'10'!M30</f>
        <v>234.15</v>
      </c>
      <c r="D30" s="39">
        <f>'20'!S30</f>
        <v>3101.04</v>
      </c>
      <c r="E30" s="39">
        <f>'30'!W30</f>
        <v>1476.1999999999998</v>
      </c>
      <c r="F30" s="39">
        <f>'40'!O30</f>
        <v>0</v>
      </c>
      <c r="G30" s="39">
        <f>'50'!O30</f>
        <v>0</v>
      </c>
      <c r="H30" s="39">
        <f>'60'!I30</f>
        <v>0</v>
      </c>
      <c r="I30" s="39">
        <f>'70'!M30</f>
        <v>6117.5199999999995</v>
      </c>
      <c r="J30" s="147">
        <f t="shared" si="12"/>
        <v>10928.91</v>
      </c>
      <c r="K30" s="158">
        <v>13583</v>
      </c>
      <c r="L30" s="86">
        <v>7272.19</v>
      </c>
      <c r="M30" s="86">
        <v>7522.72</v>
      </c>
      <c r="N30" s="86">
        <v>7773.83</v>
      </c>
      <c r="O30" s="39">
        <v>10690.23</v>
      </c>
    </row>
    <row r="31" spans="1:15" x14ac:dyDescent="0.3">
      <c r="A31" s="20">
        <v>614400</v>
      </c>
      <c r="B31" s="36" t="s">
        <v>129</v>
      </c>
      <c r="C31" s="39">
        <f>'10'!M31</f>
        <v>165.64</v>
      </c>
      <c r="D31" s="39">
        <f>'20'!S31</f>
        <v>51.830000000000005</v>
      </c>
      <c r="E31" s="39">
        <f>'30'!W31</f>
        <v>184.72</v>
      </c>
      <c r="F31" s="39">
        <f>'40'!O31</f>
        <v>0</v>
      </c>
      <c r="G31" s="39">
        <f>'50'!O31</f>
        <v>8.4499999999999993</v>
      </c>
      <c r="H31" s="39">
        <f>'60'!I31</f>
        <v>0</v>
      </c>
      <c r="I31" s="39">
        <f>'70'!M31</f>
        <v>6066.54</v>
      </c>
      <c r="J31" s="147">
        <f t="shared" si="12"/>
        <v>6477.18</v>
      </c>
      <c r="K31" s="158">
        <v>5959</v>
      </c>
      <c r="L31" s="86">
        <v>1131.8899999999999</v>
      </c>
      <c r="M31" s="86">
        <v>1978.34</v>
      </c>
      <c r="N31" s="86">
        <v>3184.29</v>
      </c>
      <c r="O31" s="39">
        <v>14535.420000000002</v>
      </c>
    </row>
    <row r="32" spans="1:15" x14ac:dyDescent="0.3">
      <c r="A32" s="20">
        <v>614500</v>
      </c>
      <c r="B32" s="36" t="s">
        <v>130</v>
      </c>
      <c r="C32" s="39">
        <f>'10'!M32</f>
        <v>0</v>
      </c>
      <c r="D32" s="39">
        <f>'20'!S32</f>
        <v>0</v>
      </c>
      <c r="E32" s="39">
        <f>'30'!W32</f>
        <v>0</v>
      </c>
      <c r="F32" s="39">
        <f>'40'!O32</f>
        <v>0</v>
      </c>
      <c r="G32" s="39">
        <f>'50'!O32</f>
        <v>0</v>
      </c>
      <c r="H32" s="39">
        <f>'60'!I32</f>
        <v>0</v>
      </c>
      <c r="I32" s="39">
        <f>'70'!M32</f>
        <v>556</v>
      </c>
      <c r="J32" s="147">
        <f t="shared" si="12"/>
        <v>556</v>
      </c>
      <c r="K32" s="158">
        <f>'10'!N32+'20'!T32+'30'!X32+'40'!P32+'50'!P32+'60'!J32+'70'!N32</f>
        <v>0</v>
      </c>
      <c r="L32" s="86">
        <v>0</v>
      </c>
      <c r="M32" s="86">
        <v>0</v>
      </c>
      <c r="N32" s="86">
        <v>0</v>
      </c>
      <c r="O32" s="39">
        <v>0</v>
      </c>
    </row>
    <row r="33" spans="1:15" x14ac:dyDescent="0.3">
      <c r="A33" s="20">
        <v>614600</v>
      </c>
      <c r="B33" s="36" t="s">
        <v>131</v>
      </c>
      <c r="C33" s="39">
        <f>'10'!M33</f>
        <v>1797.77</v>
      </c>
      <c r="D33" s="39">
        <f>'20'!S33</f>
        <v>4187.4400000000005</v>
      </c>
      <c r="E33" s="39">
        <f>'30'!W33</f>
        <v>1338.37</v>
      </c>
      <c r="F33" s="39">
        <f>'40'!O33</f>
        <v>80.8</v>
      </c>
      <c r="G33" s="39">
        <f>'50'!O33</f>
        <v>49.9</v>
      </c>
      <c r="H33" s="39">
        <f>'60'!I33</f>
        <v>0</v>
      </c>
      <c r="I33" s="39">
        <f>'70'!M33</f>
        <v>4227.43</v>
      </c>
      <c r="J33" s="147">
        <f t="shared" si="12"/>
        <v>11681.710000000001</v>
      </c>
      <c r="K33" s="158">
        <v>11870.75</v>
      </c>
      <c r="L33" s="86">
        <v>6170.23</v>
      </c>
      <c r="M33" s="86">
        <v>7677.6900000000005</v>
      </c>
      <c r="N33" s="86">
        <v>7125.86</v>
      </c>
      <c r="O33" s="39">
        <v>8758.5</v>
      </c>
    </row>
    <row r="34" spans="1:15" x14ac:dyDescent="0.3">
      <c r="A34" s="20"/>
      <c r="B34" s="21"/>
      <c r="C34" s="18"/>
      <c r="D34" s="18"/>
      <c r="E34" s="18"/>
      <c r="F34" s="18"/>
      <c r="G34" s="18"/>
      <c r="H34" s="18"/>
      <c r="I34" s="18"/>
      <c r="K34" s="160"/>
      <c r="O34" s="18"/>
    </row>
    <row r="35" spans="1:15" x14ac:dyDescent="0.3">
      <c r="A35" s="22">
        <v>62</v>
      </c>
      <c r="B35" s="23" t="s">
        <v>6</v>
      </c>
      <c r="C35" s="24">
        <f t="shared" ref="C35:N35" si="13">SUM(C36:C49)</f>
        <v>396547.63</v>
      </c>
      <c r="D35" s="24">
        <f t="shared" si="13"/>
        <v>0</v>
      </c>
      <c r="E35" s="24">
        <f t="shared" si="13"/>
        <v>0</v>
      </c>
      <c r="F35" s="24">
        <f t="shared" si="13"/>
        <v>0</v>
      </c>
      <c r="G35" s="24">
        <f t="shared" si="13"/>
        <v>0</v>
      </c>
      <c r="H35" s="24">
        <f t="shared" si="13"/>
        <v>1043.06</v>
      </c>
      <c r="I35" s="24">
        <f t="shared" si="13"/>
        <v>2124.35</v>
      </c>
      <c r="J35" s="149">
        <f t="shared" si="13"/>
        <v>399715.04</v>
      </c>
      <c r="K35" s="161">
        <f t="shared" si="13"/>
        <v>391639.92999999993</v>
      </c>
      <c r="L35" s="49">
        <f t="shared" si="13"/>
        <v>363779.81999999995</v>
      </c>
      <c r="M35" s="49">
        <f t="shared" si="13"/>
        <v>373906.89</v>
      </c>
      <c r="N35" s="49">
        <f t="shared" si="13"/>
        <v>303157.18</v>
      </c>
      <c r="O35" s="24">
        <v>302964.49</v>
      </c>
    </row>
    <row r="36" spans="1:15" x14ac:dyDescent="0.3">
      <c r="A36" s="20">
        <v>620200</v>
      </c>
      <c r="B36" s="36" t="s">
        <v>132</v>
      </c>
      <c r="C36" s="39">
        <f>'10'!M36</f>
        <v>247257.34999999998</v>
      </c>
      <c r="D36" s="39">
        <f>'20'!S36</f>
        <v>0</v>
      </c>
      <c r="E36" s="39">
        <f>'30'!W36</f>
        <v>0</v>
      </c>
      <c r="F36" s="39">
        <f>'40'!O36</f>
        <v>0</v>
      </c>
      <c r="G36" s="39">
        <f>'50'!O36</f>
        <v>0</v>
      </c>
      <c r="H36" s="39">
        <f>'60'!I36</f>
        <v>0</v>
      </c>
      <c r="I36" s="39">
        <f>'70'!M36</f>
        <v>0</v>
      </c>
      <c r="J36" s="147">
        <f t="shared" ref="J36:J48" si="14">SUM(C36:I36)</f>
        <v>247257.34999999998</v>
      </c>
      <c r="K36" s="158">
        <v>242876.91</v>
      </c>
      <c r="L36" s="86">
        <v>220457.08</v>
      </c>
      <c r="M36" s="86">
        <v>226197.12</v>
      </c>
      <c r="N36" s="86">
        <v>185969.96</v>
      </c>
      <c r="O36" s="39">
        <v>191817.41</v>
      </c>
    </row>
    <row r="37" spans="1:15" x14ac:dyDescent="0.3">
      <c r="A37" s="20">
        <v>620210</v>
      </c>
      <c r="B37" s="36" t="s">
        <v>133</v>
      </c>
      <c r="C37" s="39">
        <f>'10'!M37</f>
        <v>16100</v>
      </c>
      <c r="D37" s="39">
        <f>'20'!S37</f>
        <v>0</v>
      </c>
      <c r="E37" s="39">
        <f>'30'!W37</f>
        <v>0</v>
      </c>
      <c r="F37" s="39">
        <f>'40'!O37</f>
        <v>0</v>
      </c>
      <c r="G37" s="39">
        <f>'50'!O37</f>
        <v>0</v>
      </c>
      <c r="H37" s="39">
        <f>'60'!I37</f>
        <v>0</v>
      </c>
      <c r="I37" s="39">
        <f>'70'!M37</f>
        <v>0</v>
      </c>
      <c r="J37" s="147">
        <f t="shared" si="14"/>
        <v>16100</v>
      </c>
      <c r="K37" s="158">
        <v>15791.58</v>
      </c>
      <c r="L37" s="86">
        <v>15090.99</v>
      </c>
      <c r="M37" s="86">
        <v>14696.99</v>
      </c>
      <c r="N37" s="86">
        <v>10983.34</v>
      </c>
      <c r="O37" s="39">
        <v>7554.85</v>
      </c>
    </row>
    <row r="38" spans="1:15" x14ac:dyDescent="0.3">
      <c r="A38" s="20">
        <v>620220</v>
      </c>
      <c r="B38" s="36" t="s">
        <v>134</v>
      </c>
      <c r="C38" s="39">
        <f>'10'!M38</f>
        <v>17873.939999999999</v>
      </c>
      <c r="D38" s="39">
        <f>'20'!S38</f>
        <v>0</v>
      </c>
      <c r="E38" s="39">
        <f>'30'!W38</f>
        <v>0</v>
      </c>
      <c r="F38" s="39">
        <f>'40'!O38</f>
        <v>0</v>
      </c>
      <c r="G38" s="39">
        <f>'50'!O38</f>
        <v>0</v>
      </c>
      <c r="H38" s="39">
        <f>'60'!I38</f>
        <v>0</v>
      </c>
      <c r="I38" s="39">
        <f>'70'!M38</f>
        <v>0</v>
      </c>
      <c r="J38" s="147">
        <f t="shared" si="14"/>
        <v>17873.939999999999</v>
      </c>
      <c r="K38" s="158">
        <v>14577.74</v>
      </c>
      <c r="L38" s="86">
        <v>22991.87</v>
      </c>
      <c r="M38" s="86">
        <v>10044.08</v>
      </c>
      <c r="N38" s="86">
        <v>22659.62</v>
      </c>
      <c r="O38" s="39">
        <v>14130.91</v>
      </c>
    </row>
    <row r="39" spans="1:15" x14ac:dyDescent="0.3">
      <c r="A39" s="20">
        <v>620230</v>
      </c>
      <c r="B39" s="36" t="s">
        <v>135</v>
      </c>
      <c r="C39" s="39">
        <f>'10'!M39</f>
        <v>7046.94</v>
      </c>
      <c r="D39" s="39">
        <f>'20'!S39</f>
        <v>0</v>
      </c>
      <c r="E39" s="39">
        <f>'30'!W39</f>
        <v>0</v>
      </c>
      <c r="F39" s="39">
        <f>'40'!O39</f>
        <v>0</v>
      </c>
      <c r="G39" s="39">
        <f>'50'!O39</f>
        <v>0</v>
      </c>
      <c r="H39" s="39">
        <f>'60'!I39</f>
        <v>21.78</v>
      </c>
      <c r="I39" s="39">
        <f>'70'!M39</f>
        <v>1715.74</v>
      </c>
      <c r="J39" s="147">
        <f t="shared" si="14"/>
        <v>8784.4599999999991</v>
      </c>
      <c r="K39" s="158">
        <v>10120</v>
      </c>
      <c r="L39" s="86">
        <v>8879.57</v>
      </c>
      <c r="M39" s="86">
        <v>9943.68</v>
      </c>
      <c r="N39" s="86">
        <v>6265.73</v>
      </c>
      <c r="O39" s="39">
        <v>6878.64</v>
      </c>
    </row>
    <row r="40" spans="1:15" x14ac:dyDescent="0.3">
      <c r="A40" s="20">
        <v>621200</v>
      </c>
      <c r="B40" s="36" t="s">
        <v>136</v>
      </c>
      <c r="C40" s="39">
        <f>'10'!M40</f>
        <v>85804.63</v>
      </c>
      <c r="D40" s="39">
        <f>'20'!S40</f>
        <v>0</v>
      </c>
      <c r="E40" s="39">
        <f>'30'!W40</f>
        <v>0</v>
      </c>
      <c r="F40" s="39">
        <f>'40'!O40</f>
        <v>0</v>
      </c>
      <c r="G40" s="39">
        <f>'50'!O40</f>
        <v>0</v>
      </c>
      <c r="H40" s="39">
        <f>'60'!I40</f>
        <v>0</v>
      </c>
      <c r="I40" s="39">
        <f>'70'!M40</f>
        <v>0</v>
      </c>
      <c r="J40" s="147">
        <f t="shared" si="14"/>
        <v>85804.63</v>
      </c>
      <c r="K40" s="158">
        <v>85512.67</v>
      </c>
      <c r="L40" s="86">
        <v>78316.73</v>
      </c>
      <c r="M40" s="86">
        <v>79425.539999999994</v>
      </c>
      <c r="N40" s="86">
        <v>66362.27</v>
      </c>
      <c r="O40" s="39">
        <v>66177.02</v>
      </c>
    </row>
    <row r="41" spans="1:15" x14ac:dyDescent="0.3">
      <c r="A41" s="20">
        <v>623000</v>
      </c>
      <c r="B41" s="38" t="s">
        <v>123</v>
      </c>
      <c r="C41" s="39">
        <f>'10'!M41</f>
        <v>3331.86</v>
      </c>
      <c r="D41" s="39">
        <f>'20'!S41</f>
        <v>0</v>
      </c>
      <c r="E41" s="39">
        <f>'30'!W41</f>
        <v>0</v>
      </c>
      <c r="F41" s="39">
        <f>'40'!O41</f>
        <v>0</v>
      </c>
      <c r="G41" s="39">
        <f>'50'!O41</f>
        <v>0</v>
      </c>
      <c r="H41" s="39">
        <f>'60'!I41</f>
        <v>0</v>
      </c>
      <c r="I41" s="39">
        <f>'70'!M41</f>
        <v>0</v>
      </c>
      <c r="J41" s="147">
        <f>SUM(C41:I41)</f>
        <v>3331.86</v>
      </c>
      <c r="K41" s="158">
        <v>3900</v>
      </c>
      <c r="L41" s="86">
        <v>3851.31</v>
      </c>
      <c r="M41" s="86">
        <v>3766.21</v>
      </c>
      <c r="N41" s="86">
        <v>2852.07</v>
      </c>
      <c r="O41" s="39">
        <v>2838.76</v>
      </c>
    </row>
    <row r="42" spans="1:15" x14ac:dyDescent="0.3">
      <c r="A42" s="20">
        <v>623100</v>
      </c>
      <c r="B42" s="38" t="s">
        <v>124</v>
      </c>
      <c r="C42" s="39">
        <f>'10'!M42</f>
        <v>704.59</v>
      </c>
      <c r="D42" s="39">
        <f>'20'!S42</f>
        <v>0</v>
      </c>
      <c r="E42" s="39">
        <f>'30'!W42</f>
        <v>0</v>
      </c>
      <c r="F42" s="39">
        <f>'40'!O42</f>
        <v>0</v>
      </c>
      <c r="G42" s="39">
        <f>'50'!O42</f>
        <v>0</v>
      </c>
      <c r="H42" s="39">
        <f>'60'!I42</f>
        <v>0</v>
      </c>
      <c r="I42" s="39">
        <f>'70'!M42</f>
        <v>0</v>
      </c>
      <c r="J42" s="147">
        <f>SUM(C42:I42)</f>
        <v>704.59</v>
      </c>
      <c r="K42" s="158">
        <f>'10'!N42+'20'!T42+'30'!X42+'40'!P42+'50'!P42+'60'!J42+'70'!N42</f>
        <v>370</v>
      </c>
      <c r="L42" s="86">
        <v>352.67</v>
      </c>
      <c r="M42" s="86">
        <v>360.73</v>
      </c>
      <c r="N42" s="86">
        <v>312.20999999999998</v>
      </c>
      <c r="O42" s="39">
        <v>397</v>
      </c>
    </row>
    <row r="43" spans="1:15" x14ac:dyDescent="0.3">
      <c r="A43" s="20">
        <v>623110</v>
      </c>
      <c r="B43" s="38" t="s">
        <v>125</v>
      </c>
      <c r="C43" s="39">
        <f>'10'!M43</f>
        <v>731.86</v>
      </c>
      <c r="D43" s="39">
        <f>'20'!S43</f>
        <v>0</v>
      </c>
      <c r="E43" s="39">
        <f>'30'!W43</f>
        <v>0</v>
      </c>
      <c r="F43" s="39">
        <f>'40'!O43</f>
        <v>0</v>
      </c>
      <c r="G43" s="39">
        <f>'50'!O43</f>
        <v>0</v>
      </c>
      <c r="H43" s="39">
        <f>'60'!I43</f>
        <v>0</v>
      </c>
      <c r="I43" s="39">
        <f>'70'!M43</f>
        <v>0</v>
      </c>
      <c r="J43" s="147">
        <f>SUM(C43:I43)</f>
        <v>731.86</v>
      </c>
      <c r="K43" s="158">
        <v>1408</v>
      </c>
      <c r="L43" s="86">
        <v>949.51</v>
      </c>
      <c r="M43" s="86">
        <v>1330.79</v>
      </c>
      <c r="N43" s="86">
        <v>1089.55</v>
      </c>
      <c r="O43" s="39">
        <v>1133.98</v>
      </c>
    </row>
    <row r="44" spans="1:15" x14ac:dyDescent="0.3">
      <c r="A44" s="20">
        <v>622000</v>
      </c>
      <c r="B44" s="36" t="s">
        <v>137</v>
      </c>
      <c r="C44" s="39">
        <f>'10'!M44</f>
        <v>2178.81</v>
      </c>
      <c r="D44" s="39">
        <f>'20'!S44</f>
        <v>0</v>
      </c>
      <c r="E44" s="39">
        <f>'30'!W44</f>
        <v>0</v>
      </c>
      <c r="F44" s="39">
        <f>'40'!O44</f>
        <v>0</v>
      </c>
      <c r="G44" s="39">
        <f>'50'!O44</f>
        <v>0</v>
      </c>
      <c r="H44" s="39">
        <f>'60'!I44</f>
        <v>0</v>
      </c>
      <c r="I44" s="39">
        <f>'70'!M44</f>
        <v>0</v>
      </c>
      <c r="J44" s="147">
        <f t="shared" si="14"/>
        <v>2178.81</v>
      </c>
      <c r="K44" s="158">
        <v>2050</v>
      </c>
      <c r="L44" s="86">
        <v>2233.04</v>
      </c>
      <c r="M44" s="86">
        <v>1963.95</v>
      </c>
      <c r="N44" s="86">
        <v>1654.87</v>
      </c>
      <c r="O44" s="39">
        <v>1964.73</v>
      </c>
    </row>
    <row r="45" spans="1:15" x14ac:dyDescent="0.3">
      <c r="A45" s="20">
        <v>62330</v>
      </c>
      <c r="B45" s="36" t="s">
        <v>138</v>
      </c>
      <c r="C45" s="39">
        <f>'10'!M45</f>
        <v>8096.59</v>
      </c>
      <c r="D45" s="39">
        <f>'20'!S45</f>
        <v>0</v>
      </c>
      <c r="E45" s="39">
        <f>'30'!W45</f>
        <v>0</v>
      </c>
      <c r="F45" s="39">
        <f>'40'!O45</f>
        <v>0</v>
      </c>
      <c r="G45" s="39">
        <f>'50'!O45</f>
        <v>0</v>
      </c>
      <c r="H45" s="39">
        <f>'60'!I45</f>
        <v>1021.28</v>
      </c>
      <c r="I45" s="39">
        <f>'70'!M45</f>
        <v>348.61</v>
      </c>
      <c r="J45" s="147">
        <f t="shared" si="14"/>
        <v>9466.4800000000014</v>
      </c>
      <c r="K45" s="158">
        <v>9411</v>
      </c>
      <c r="L45" s="86">
        <v>8365.2900000000009</v>
      </c>
      <c r="M45" s="86">
        <v>8901.83</v>
      </c>
      <c r="N45" s="86">
        <v>7389.25</v>
      </c>
      <c r="O45" s="39">
        <v>7747.98</v>
      </c>
    </row>
    <row r="46" spans="1:15" x14ac:dyDescent="0.3">
      <c r="A46" s="20">
        <v>623500</v>
      </c>
      <c r="B46" s="19" t="s">
        <v>179</v>
      </c>
      <c r="C46" s="39">
        <f>'10'!M46</f>
        <v>38918.949999999997</v>
      </c>
      <c r="D46" s="39">
        <f>'20'!S46</f>
        <v>0</v>
      </c>
      <c r="E46" s="39">
        <f>'30'!W46</f>
        <v>0</v>
      </c>
      <c r="F46" s="39">
        <f>'40'!O46</f>
        <v>0</v>
      </c>
      <c r="G46" s="39">
        <f>'50'!O46</f>
        <v>0</v>
      </c>
      <c r="H46" s="39">
        <f>'60'!I46</f>
        <v>0</v>
      </c>
      <c r="I46" s="39">
        <f>'70'!M46</f>
        <v>0</v>
      </c>
      <c r="J46" s="147">
        <f t="shared" si="14"/>
        <v>38918.949999999997</v>
      </c>
      <c r="K46" s="158">
        <v>41519.06</v>
      </c>
      <c r="L46" s="86">
        <v>33741.89</v>
      </c>
      <c r="M46" s="86">
        <v>36899.769999999997</v>
      </c>
      <c r="N46" s="86">
        <v>-5269.69</v>
      </c>
      <c r="O46" s="39">
        <v>5933.95</v>
      </c>
    </row>
    <row r="47" spans="1:15" x14ac:dyDescent="0.3">
      <c r="A47" s="20">
        <v>623501</v>
      </c>
      <c r="B47" s="19" t="s">
        <v>178</v>
      </c>
      <c r="C47" s="39">
        <f>'10'!M47</f>
        <v>-33741.89</v>
      </c>
      <c r="D47" s="39">
        <f>'20'!S47</f>
        <v>0</v>
      </c>
      <c r="E47" s="39">
        <f>'30'!W47</f>
        <v>0</v>
      </c>
      <c r="F47" s="39">
        <f>'40'!O47</f>
        <v>0</v>
      </c>
      <c r="G47" s="39">
        <f>'50'!O47</f>
        <v>0</v>
      </c>
      <c r="H47" s="39">
        <f>'60'!I47</f>
        <v>0</v>
      </c>
      <c r="I47" s="39">
        <f>'70'!M47</f>
        <v>0</v>
      </c>
      <c r="J47" s="147">
        <f t="shared" ref="J47" si="15">SUM(C47:I47)</f>
        <v>-33741.89</v>
      </c>
      <c r="K47" s="158">
        <v>-38997.03</v>
      </c>
      <c r="L47" s="86">
        <v>-38997.03</v>
      </c>
      <c r="M47" s="86">
        <v>-23069.8</v>
      </c>
      <c r="O47" s="39"/>
    </row>
    <row r="48" spans="1:15" x14ac:dyDescent="0.3">
      <c r="A48" s="20">
        <v>623900</v>
      </c>
      <c r="B48" s="36" t="s">
        <v>139</v>
      </c>
      <c r="C48" s="39">
        <f>'10'!M48</f>
        <v>2244</v>
      </c>
      <c r="D48" s="39">
        <f>'20'!S48</f>
        <v>0</v>
      </c>
      <c r="E48" s="39">
        <f>'30'!W48</f>
        <v>0</v>
      </c>
      <c r="F48" s="39">
        <f>'40'!O48</f>
        <v>0</v>
      </c>
      <c r="G48" s="39">
        <f>'50'!O48</f>
        <v>0</v>
      </c>
      <c r="H48" s="39">
        <f>'60'!I48</f>
        <v>0</v>
      </c>
      <c r="I48" s="39">
        <f>'70'!M48</f>
        <v>60</v>
      </c>
      <c r="J48" s="147">
        <f t="shared" si="14"/>
        <v>2304</v>
      </c>
      <c r="K48" s="158">
        <v>3100</v>
      </c>
      <c r="L48" s="86">
        <v>7546.9</v>
      </c>
      <c r="M48" s="86">
        <v>3446</v>
      </c>
      <c r="N48" s="86">
        <v>2888</v>
      </c>
      <c r="O48" s="39">
        <v>759</v>
      </c>
    </row>
    <row r="49" spans="1:20" x14ac:dyDescent="0.3">
      <c r="A49" s="20"/>
      <c r="B49" s="19"/>
      <c r="C49" s="18"/>
      <c r="D49" s="18"/>
      <c r="E49" s="18"/>
      <c r="F49" s="18"/>
      <c r="G49" s="18"/>
      <c r="H49" s="18"/>
      <c r="I49" s="18"/>
      <c r="K49" s="160"/>
      <c r="O49" s="18"/>
    </row>
    <row r="50" spans="1:20" x14ac:dyDescent="0.3">
      <c r="A50" s="22">
        <v>63</v>
      </c>
      <c r="B50" s="23" t="s">
        <v>187</v>
      </c>
      <c r="C50" s="24">
        <f t="shared" ref="C50:J50" si="16">SUM(C51:C52)</f>
        <v>1142.44</v>
      </c>
      <c r="D50" s="24">
        <f t="shared" si="16"/>
        <v>0</v>
      </c>
      <c r="E50" s="24">
        <f t="shared" si="16"/>
        <v>0</v>
      </c>
      <c r="F50" s="24">
        <f t="shared" si="16"/>
        <v>0</v>
      </c>
      <c r="G50" s="24">
        <f t="shared" si="16"/>
        <v>3425.51</v>
      </c>
      <c r="H50" s="24">
        <f>SUM(H51:H52)</f>
        <v>0</v>
      </c>
      <c r="I50" s="24">
        <f>SUM(I51:I52)</f>
        <v>312.56</v>
      </c>
      <c r="J50" s="149">
        <f t="shared" si="16"/>
        <v>4880.5100000000011</v>
      </c>
      <c r="K50" s="161">
        <f>SUM(K51:K52)</f>
        <v>3656</v>
      </c>
      <c r="L50" s="49">
        <f>SUM(L51:L52)</f>
        <v>2760.89</v>
      </c>
      <c r="M50" s="49">
        <f>SUM(M51:M52)</f>
        <v>3750.93</v>
      </c>
      <c r="N50" s="49">
        <f>SUM(N51:N52)</f>
        <v>3553.57</v>
      </c>
      <c r="O50" s="24">
        <v>2814.86</v>
      </c>
    </row>
    <row r="51" spans="1:20" x14ac:dyDescent="0.3">
      <c r="A51" s="20">
        <v>630000</v>
      </c>
      <c r="B51" s="36" t="s">
        <v>141</v>
      </c>
      <c r="C51" s="39">
        <f>'10'!M52</f>
        <v>1142.44</v>
      </c>
      <c r="D51" s="39">
        <f>'20'!S52</f>
        <v>0</v>
      </c>
      <c r="E51" s="39">
        <f>'30'!W52</f>
        <v>0</v>
      </c>
      <c r="F51" s="39">
        <f>'40'!O52</f>
        <v>0</v>
      </c>
      <c r="G51" s="39">
        <f>'50'!O52</f>
        <v>3425.51</v>
      </c>
      <c r="H51" s="39">
        <f>'60'!I52</f>
        <v>0</v>
      </c>
      <c r="I51" s="39">
        <f>'70'!M52</f>
        <v>312.56</v>
      </c>
      <c r="J51" s="147">
        <f t="shared" ref="J51" si="17">SUM(C51:I51)</f>
        <v>4880.5100000000011</v>
      </c>
      <c r="K51" s="158">
        <v>3656</v>
      </c>
      <c r="L51" s="86">
        <v>2760.89</v>
      </c>
      <c r="M51" s="86">
        <v>3750.93</v>
      </c>
      <c r="N51" s="86">
        <v>3553.57</v>
      </c>
      <c r="O51" s="39">
        <v>2814.86</v>
      </c>
    </row>
    <row r="52" spans="1:20" x14ac:dyDescent="0.3">
      <c r="A52" s="20"/>
      <c r="B52" s="19"/>
      <c r="C52" s="18"/>
      <c r="D52" s="18"/>
      <c r="E52" s="18"/>
      <c r="F52" s="18"/>
      <c r="G52" s="18"/>
      <c r="H52" s="18"/>
      <c r="I52" s="18"/>
      <c r="K52" s="160"/>
      <c r="O52" s="18"/>
    </row>
    <row r="53" spans="1:20" x14ac:dyDescent="0.3">
      <c r="A53" s="22">
        <v>64</v>
      </c>
      <c r="B53" s="23" t="s">
        <v>8</v>
      </c>
      <c r="C53" s="24">
        <f t="shared" ref="C53:J53" si="18">SUM(C54:C55)</f>
        <v>204.78</v>
      </c>
      <c r="D53" s="24">
        <f t="shared" si="18"/>
        <v>0</v>
      </c>
      <c r="E53" s="24">
        <f t="shared" si="18"/>
        <v>0</v>
      </c>
      <c r="F53" s="24">
        <f t="shared" si="18"/>
        <v>0</v>
      </c>
      <c r="G53" s="24">
        <f t="shared" si="18"/>
        <v>0</v>
      </c>
      <c r="H53" s="24">
        <f>SUM(H54:H55)</f>
        <v>0</v>
      </c>
      <c r="I53" s="24">
        <f>SUM(I54:I55)</f>
        <v>0</v>
      </c>
      <c r="J53" s="149">
        <f t="shared" si="18"/>
        <v>204.78</v>
      </c>
      <c r="K53" s="161">
        <f>SUM(K54:K55)</f>
        <v>200</v>
      </c>
      <c r="L53" s="49">
        <f>SUM(L54:L55)</f>
        <v>671.31</v>
      </c>
      <c r="M53" s="49">
        <f>SUM(M54:M55)</f>
        <v>879.87</v>
      </c>
      <c r="N53" s="49">
        <f>SUM(N54:N55)</f>
        <v>1123.32</v>
      </c>
      <c r="O53" s="24">
        <v>191.11</v>
      </c>
    </row>
    <row r="54" spans="1:20" x14ac:dyDescent="0.3">
      <c r="A54" s="20">
        <v>640000</v>
      </c>
      <c r="B54" s="36" t="s">
        <v>142</v>
      </c>
      <c r="C54" s="39">
        <f>'10'!M55</f>
        <v>204.78</v>
      </c>
      <c r="D54" s="39">
        <f>'20'!S55</f>
        <v>0</v>
      </c>
      <c r="E54" s="39">
        <f>'30'!W55</f>
        <v>0</v>
      </c>
      <c r="F54" s="39">
        <f>'40'!O55</f>
        <v>0</v>
      </c>
      <c r="G54" s="39">
        <f>'50'!O55</f>
        <v>0</v>
      </c>
      <c r="H54" s="39">
        <f>'60'!I55</f>
        <v>0</v>
      </c>
      <c r="I54" s="39">
        <f>'70'!M55</f>
        <v>0</v>
      </c>
      <c r="J54" s="147">
        <f t="shared" ref="J54" si="19">SUM(C54:I54)</f>
        <v>204.78</v>
      </c>
      <c r="K54" s="158">
        <v>200</v>
      </c>
      <c r="L54" s="86">
        <v>671.31</v>
      </c>
      <c r="M54" s="86">
        <v>879.87</v>
      </c>
      <c r="N54" s="86">
        <v>1123.32</v>
      </c>
      <c r="O54" s="39">
        <v>191.11</v>
      </c>
    </row>
    <row r="55" spans="1:20" x14ac:dyDescent="0.3">
      <c r="A55" s="20"/>
      <c r="B55" s="19"/>
      <c r="C55" s="18"/>
      <c r="D55" s="18"/>
      <c r="E55" s="18"/>
      <c r="F55" s="18"/>
      <c r="G55" s="18"/>
      <c r="H55" s="18"/>
      <c r="I55" s="18"/>
      <c r="K55" s="160"/>
      <c r="O55" s="18"/>
    </row>
    <row r="56" spans="1:20" x14ac:dyDescent="0.3">
      <c r="A56" s="22">
        <v>65</v>
      </c>
      <c r="B56" s="23" t="s">
        <v>9</v>
      </c>
      <c r="C56" s="24">
        <f t="shared" ref="C56:J56" si="20">SUM(C57:C60)</f>
        <v>472.28</v>
      </c>
      <c r="D56" s="24">
        <f t="shared" si="20"/>
        <v>0</v>
      </c>
      <c r="E56" s="24">
        <f t="shared" si="20"/>
        <v>0</v>
      </c>
      <c r="F56" s="24">
        <f t="shared" si="20"/>
        <v>0</v>
      </c>
      <c r="G56" s="24">
        <f t="shared" si="20"/>
        <v>0</v>
      </c>
      <c r="H56" s="24">
        <f>SUM(H57:H60)</f>
        <v>0</v>
      </c>
      <c r="I56" s="24">
        <f>SUM(I57:I60)</f>
        <v>0</v>
      </c>
      <c r="J56" s="149">
        <f t="shared" si="20"/>
        <v>472.28</v>
      </c>
      <c r="K56" s="161">
        <f>SUM(K57:K60)</f>
        <v>100</v>
      </c>
      <c r="L56" s="49">
        <f>SUM(L57:L60)</f>
        <v>131.63</v>
      </c>
      <c r="M56" s="49">
        <f>SUM(M57:M60)</f>
        <v>160.36000000000001</v>
      </c>
      <c r="N56" s="49">
        <f>SUM(N57:N60)</f>
        <v>173.59</v>
      </c>
      <c r="O56" s="24">
        <v>177.7</v>
      </c>
    </row>
    <row r="57" spans="1:20" x14ac:dyDescent="0.3">
      <c r="A57" s="20">
        <v>651000</v>
      </c>
      <c r="B57" s="36" t="s">
        <v>143</v>
      </c>
      <c r="C57" s="39">
        <f>'10'!M58</f>
        <v>0</v>
      </c>
      <c r="D57" s="39">
        <f>'20'!S58</f>
        <v>0</v>
      </c>
      <c r="E57" s="39">
        <f>'30'!W58</f>
        <v>0</v>
      </c>
      <c r="F57" s="39">
        <f>'40'!O58</f>
        <v>0</v>
      </c>
      <c r="G57" s="39">
        <f>'50'!O58</f>
        <v>0</v>
      </c>
      <c r="H57" s="39">
        <f>'60'!I58</f>
        <v>0</v>
      </c>
      <c r="I57" s="39">
        <f>'70'!M58</f>
        <v>0</v>
      </c>
      <c r="J57" s="147">
        <f t="shared" ref="J57:J59" si="21">SUM(C57:I57)</f>
        <v>0</v>
      </c>
      <c r="K57" s="158">
        <f>'10'!N58+'20'!T58+'30'!X58+'40'!P58+'50'!P58+'60'!J58+'70'!N58</f>
        <v>0</v>
      </c>
      <c r="L57" s="86">
        <v>0</v>
      </c>
      <c r="M57" s="86">
        <v>0</v>
      </c>
      <c r="N57" s="86">
        <v>0</v>
      </c>
      <c r="O57" s="39">
        <v>0</v>
      </c>
    </row>
    <row r="58" spans="1:20" x14ac:dyDescent="0.3">
      <c r="A58" s="20">
        <v>654000</v>
      </c>
      <c r="B58" s="36" t="s">
        <v>144</v>
      </c>
      <c r="C58" s="39">
        <f>'10'!M59</f>
        <v>292.38</v>
      </c>
      <c r="D58" s="39">
        <f>'20'!S59</f>
        <v>0</v>
      </c>
      <c r="E58" s="39">
        <f>'30'!W59</f>
        <v>0</v>
      </c>
      <c r="F58" s="39">
        <f>'40'!O59</f>
        <v>0</v>
      </c>
      <c r="G58" s="39">
        <f>'50'!O59</f>
        <v>0</v>
      </c>
      <c r="H58" s="39">
        <f>'60'!I59</f>
        <v>0</v>
      </c>
      <c r="I58" s="39">
        <f>'70'!M59</f>
        <v>0</v>
      </c>
      <c r="J58" s="147">
        <f t="shared" si="21"/>
        <v>292.38</v>
      </c>
      <c r="K58" s="158">
        <f>'10'!N59+'20'!T59+'30'!X59+'40'!P59+'50'!P59+'60'!J59+'70'!N59</f>
        <v>0</v>
      </c>
      <c r="L58" s="86">
        <v>91.7</v>
      </c>
      <c r="M58" s="86">
        <v>0.11</v>
      </c>
      <c r="N58" s="86">
        <v>0.1</v>
      </c>
      <c r="O58" s="39">
        <v>13.17</v>
      </c>
    </row>
    <row r="59" spans="1:20" x14ac:dyDescent="0.3">
      <c r="A59" s="20">
        <v>657000</v>
      </c>
      <c r="B59" s="36" t="s">
        <v>145</v>
      </c>
      <c r="C59" s="39">
        <f>'10'!M60</f>
        <v>179.9</v>
      </c>
      <c r="D59" s="39">
        <f>'20'!S60</f>
        <v>0</v>
      </c>
      <c r="E59" s="39">
        <f>'30'!W60</f>
        <v>0</v>
      </c>
      <c r="F59" s="39">
        <f>'40'!O60</f>
        <v>0</v>
      </c>
      <c r="G59" s="39">
        <f>'50'!O60</f>
        <v>0</v>
      </c>
      <c r="H59" s="39">
        <f>'60'!I60</f>
        <v>0</v>
      </c>
      <c r="I59" s="39">
        <f>'70'!M60</f>
        <v>0</v>
      </c>
      <c r="J59" s="147">
        <f t="shared" si="21"/>
        <v>179.9</v>
      </c>
      <c r="K59" s="158">
        <f>'10'!N60+'20'!T60+'30'!X60+'40'!P60+'50'!P60+'60'!J60+'70'!N60</f>
        <v>100</v>
      </c>
      <c r="L59" s="86">
        <v>39.93</v>
      </c>
      <c r="M59" s="86">
        <v>160.25</v>
      </c>
      <c r="N59" s="86">
        <v>173.49</v>
      </c>
      <c r="O59" s="39">
        <v>164.53</v>
      </c>
    </row>
    <row r="60" spans="1:20" x14ac:dyDescent="0.3">
      <c r="A60" s="20"/>
      <c r="B60" s="19"/>
      <c r="C60" s="18"/>
      <c r="D60" s="18"/>
      <c r="E60" s="18"/>
      <c r="F60" s="18"/>
      <c r="G60" s="18"/>
      <c r="H60" s="18"/>
      <c r="I60" s="18"/>
      <c r="K60" s="160"/>
      <c r="O60" s="18"/>
    </row>
    <row r="61" spans="1:20" x14ac:dyDescent="0.3">
      <c r="A61" s="22">
        <v>66</v>
      </c>
      <c r="B61" s="23" t="s">
        <v>10</v>
      </c>
      <c r="C61" s="24">
        <f t="shared" ref="C61:K61" si="22">SUM(C62:C63)</f>
        <v>3046.71</v>
      </c>
      <c r="D61" s="24">
        <f t="shared" si="22"/>
        <v>16.61</v>
      </c>
      <c r="E61" s="24">
        <f t="shared" si="22"/>
        <v>0</v>
      </c>
      <c r="F61" s="24">
        <f t="shared" si="22"/>
        <v>102.2</v>
      </c>
      <c r="G61" s="24">
        <f t="shared" si="22"/>
        <v>0</v>
      </c>
      <c r="H61" s="24">
        <f t="shared" si="22"/>
        <v>0</v>
      </c>
      <c r="I61" s="24">
        <f t="shared" ref="I61" si="23">SUM(I62:I63)</f>
        <v>0</v>
      </c>
      <c r="J61" s="149">
        <f t="shared" si="22"/>
        <v>3165.52</v>
      </c>
      <c r="K61" s="161">
        <f t="shared" si="22"/>
        <v>0</v>
      </c>
      <c r="L61" s="49">
        <f t="shared" ref="L61" si="24">SUM(L62:L63)</f>
        <v>5414.76</v>
      </c>
      <c r="M61" s="49">
        <f t="shared" ref="M61:N61" si="25">SUM(M62:M63)</f>
        <v>741.49</v>
      </c>
      <c r="N61" s="49">
        <f t="shared" si="25"/>
        <v>379.77</v>
      </c>
      <c r="O61" s="24">
        <v>992.42</v>
      </c>
    </row>
    <row r="62" spans="1:20" x14ac:dyDescent="0.3">
      <c r="A62" s="20">
        <v>664000</v>
      </c>
      <c r="B62" s="36" t="s">
        <v>146</v>
      </c>
      <c r="C62" s="39">
        <f>'10'!M63</f>
        <v>3046.71</v>
      </c>
      <c r="D62" s="39">
        <f>'20'!S63</f>
        <v>16.61</v>
      </c>
      <c r="E62" s="39">
        <f>'30'!W63</f>
        <v>0</v>
      </c>
      <c r="F62" s="39">
        <f>'40'!O63</f>
        <v>102.2</v>
      </c>
      <c r="G62" s="39">
        <f>'50'!O63</f>
        <v>0</v>
      </c>
      <c r="H62" s="39">
        <f>'60'!I63</f>
        <v>0</v>
      </c>
      <c r="I62" s="39">
        <f>'70'!M63</f>
        <v>0</v>
      </c>
      <c r="J62" s="147">
        <f t="shared" ref="J62" si="26">SUM(C62:I62)</f>
        <v>3165.52</v>
      </c>
      <c r="K62" s="158">
        <f>'10'!N63+'20'!T63+'30'!X63+'40'!P63+'50'!P63+'60'!J63+'70'!N63</f>
        <v>0</v>
      </c>
      <c r="L62" s="86">
        <v>5414.76</v>
      </c>
      <c r="M62" s="86">
        <v>741.49</v>
      </c>
      <c r="N62" s="86">
        <v>379.77</v>
      </c>
      <c r="O62" s="39">
        <v>992.42</v>
      </c>
    </row>
    <row r="63" spans="1:20" x14ac:dyDescent="0.3">
      <c r="A63" s="20"/>
      <c r="B63" s="19"/>
      <c r="C63" s="18"/>
      <c r="D63" s="18"/>
      <c r="E63" s="18"/>
      <c r="F63" s="18"/>
      <c r="G63" s="18"/>
      <c r="H63" s="18"/>
      <c r="I63" s="18"/>
      <c r="K63" s="160"/>
      <c r="O63" s="18"/>
    </row>
    <row r="64" spans="1:20" s="173" customFormat="1" ht="16.5" x14ac:dyDescent="0.35">
      <c r="A64" s="167"/>
      <c r="B64" s="168" t="s">
        <v>11</v>
      </c>
      <c r="C64" s="169">
        <f t="shared" ref="C64:N64" si="27">SUM(C61,C56,C53,C50,C35,C28,C9)</f>
        <v>459280.67000000004</v>
      </c>
      <c r="D64" s="169">
        <f t="shared" si="27"/>
        <v>12744.03</v>
      </c>
      <c r="E64" s="169">
        <f t="shared" si="27"/>
        <v>9745.6299999999992</v>
      </c>
      <c r="F64" s="169">
        <f t="shared" si="27"/>
        <v>4540.2700000000004</v>
      </c>
      <c r="G64" s="169">
        <f t="shared" si="27"/>
        <v>7348.16</v>
      </c>
      <c r="H64" s="169">
        <f t="shared" si="27"/>
        <v>1982.48</v>
      </c>
      <c r="I64" s="169">
        <f t="shared" si="27"/>
        <v>63959.040000000001</v>
      </c>
      <c r="J64" s="170">
        <f t="shared" si="27"/>
        <v>559600.28</v>
      </c>
      <c r="K64" s="171">
        <f t="shared" si="27"/>
        <v>551378.00999999989</v>
      </c>
      <c r="L64" s="172">
        <f t="shared" si="27"/>
        <v>503501.49999999994</v>
      </c>
      <c r="M64" s="172">
        <f t="shared" si="27"/>
        <v>472486.43000000005</v>
      </c>
      <c r="N64" s="172">
        <f t="shared" si="27"/>
        <v>410514.46</v>
      </c>
      <c r="O64" s="169">
        <v>434830.83000000007</v>
      </c>
      <c r="S64" s="174"/>
      <c r="T64" s="174"/>
    </row>
    <row r="65" spans="1:20" s="35" customFormat="1" ht="19.5" x14ac:dyDescent="0.4">
      <c r="A65" s="31"/>
      <c r="B65" s="166" t="s">
        <v>12</v>
      </c>
      <c r="C65" s="33"/>
      <c r="D65" s="33"/>
      <c r="E65" s="33"/>
      <c r="F65" s="33"/>
      <c r="G65" s="33"/>
      <c r="H65" s="33"/>
      <c r="I65" s="33"/>
      <c r="J65" s="151"/>
      <c r="K65" s="163"/>
      <c r="L65" s="98"/>
      <c r="M65" s="98"/>
      <c r="N65" s="98"/>
      <c r="O65" s="33"/>
      <c r="S65" s="133"/>
      <c r="T65" s="133"/>
    </row>
    <row r="66" spans="1:20" x14ac:dyDescent="0.3">
      <c r="A66" s="20"/>
      <c r="B66" s="19"/>
      <c r="C66" s="18"/>
      <c r="D66" s="18"/>
      <c r="E66" s="18"/>
      <c r="F66" s="18"/>
      <c r="G66" s="18"/>
      <c r="H66" s="18"/>
      <c r="I66" s="18"/>
      <c r="K66" s="160"/>
      <c r="O66" s="18"/>
    </row>
    <row r="67" spans="1:20" x14ac:dyDescent="0.3">
      <c r="A67" s="22">
        <v>70</v>
      </c>
      <c r="B67" s="23" t="s">
        <v>65</v>
      </c>
      <c r="C67" s="24">
        <f t="shared" ref="C67:K67" si="28">SUM(C68:C70)</f>
        <v>2864</v>
      </c>
      <c r="D67" s="24">
        <f t="shared" si="28"/>
        <v>0</v>
      </c>
      <c r="E67" s="24">
        <f t="shared" si="28"/>
        <v>11993.099999999999</v>
      </c>
      <c r="F67" s="24">
        <f t="shared" si="28"/>
        <v>480</v>
      </c>
      <c r="G67" s="24">
        <f t="shared" si="28"/>
        <v>60</v>
      </c>
      <c r="H67" s="24">
        <f t="shared" si="28"/>
        <v>0</v>
      </c>
      <c r="I67" s="24">
        <f t="shared" ref="I67" si="29">SUM(I68:I70)</f>
        <v>1140</v>
      </c>
      <c r="J67" s="149">
        <f t="shared" si="28"/>
        <v>16537.099999999999</v>
      </c>
      <c r="K67" s="161">
        <f t="shared" si="28"/>
        <v>11890</v>
      </c>
      <c r="L67" s="49">
        <f t="shared" ref="L67" si="30">SUM(L68:L70)</f>
        <v>7585.6</v>
      </c>
      <c r="M67" s="49">
        <f t="shared" ref="M67:N67" si="31">SUM(M68:M70)</f>
        <v>11195.210000000001</v>
      </c>
      <c r="N67" s="49">
        <f t="shared" si="31"/>
        <v>10693.97</v>
      </c>
      <c r="O67" s="24">
        <v>15870.920000000002</v>
      </c>
    </row>
    <row r="68" spans="1:20" x14ac:dyDescent="0.3">
      <c r="A68" s="20">
        <v>700000</v>
      </c>
      <c r="B68" s="36" t="s">
        <v>147</v>
      </c>
      <c r="C68" s="39">
        <f>'10'!M69</f>
        <v>0</v>
      </c>
      <c r="D68" s="39">
        <f>'20'!S69</f>
        <v>0</v>
      </c>
      <c r="E68" s="39">
        <f>'30'!W69</f>
        <v>948.8</v>
      </c>
      <c r="F68" s="39">
        <f>'40'!O69</f>
        <v>480</v>
      </c>
      <c r="G68" s="39">
        <f>'50'!O69</f>
        <v>0</v>
      </c>
      <c r="H68" s="39">
        <f>'60'!I69</f>
        <v>0</v>
      </c>
      <c r="I68" s="39">
        <f>'70'!M69</f>
        <v>0</v>
      </c>
      <c r="J68" s="147">
        <f t="shared" ref="J68:J69" si="32">SUM(C68:I68)</f>
        <v>1428.8</v>
      </c>
      <c r="K68" s="158">
        <v>405</v>
      </c>
      <c r="L68" s="86">
        <v>1155.5999999999999</v>
      </c>
      <c r="M68" s="86">
        <v>2002.8700000000001</v>
      </c>
      <c r="N68" s="86">
        <v>2443.5700000000002</v>
      </c>
      <c r="O68" s="39">
        <v>3394.13</v>
      </c>
    </row>
    <row r="69" spans="1:20" x14ac:dyDescent="0.3">
      <c r="A69" s="20">
        <v>701000</v>
      </c>
      <c r="B69" s="36" t="s">
        <v>148</v>
      </c>
      <c r="C69" s="39">
        <f>'10'!M70</f>
        <v>2864</v>
      </c>
      <c r="D69" s="39">
        <f>'20'!S70</f>
        <v>0</v>
      </c>
      <c r="E69" s="39">
        <f>'30'!W70</f>
        <v>11044.3</v>
      </c>
      <c r="F69" s="39">
        <f>'40'!O70</f>
        <v>0</v>
      </c>
      <c r="G69" s="39">
        <f>'50'!O70</f>
        <v>60</v>
      </c>
      <c r="H69" s="39">
        <f>'60'!I70</f>
        <v>0</v>
      </c>
      <c r="I69" s="39">
        <f>'70'!M70</f>
        <v>1140</v>
      </c>
      <c r="J69" s="147">
        <f t="shared" si="32"/>
        <v>15108.3</v>
      </c>
      <c r="K69" s="158">
        <v>11485</v>
      </c>
      <c r="L69" s="86">
        <v>6430</v>
      </c>
      <c r="M69" s="86">
        <v>9192.34</v>
      </c>
      <c r="N69" s="86">
        <v>8250.4</v>
      </c>
      <c r="O69" s="39">
        <v>12476.79</v>
      </c>
    </row>
    <row r="70" spans="1:20" x14ac:dyDescent="0.3">
      <c r="A70" s="20"/>
      <c r="B70" s="19"/>
      <c r="C70" s="18"/>
      <c r="D70" s="18"/>
      <c r="E70" s="18"/>
      <c r="F70" s="18"/>
      <c r="G70" s="18"/>
      <c r="H70" s="18"/>
      <c r="I70" s="18"/>
      <c r="K70" s="160"/>
      <c r="O70" s="18"/>
    </row>
    <row r="71" spans="1:20" x14ac:dyDescent="0.3">
      <c r="A71" s="22">
        <v>73</v>
      </c>
      <c r="B71" s="23" t="s">
        <v>13</v>
      </c>
      <c r="C71" s="24">
        <f t="shared" ref="C71:K71" si="33">SUM(C72:C82)</f>
        <v>394394.95999999996</v>
      </c>
      <c r="D71" s="24">
        <f t="shared" si="33"/>
        <v>0</v>
      </c>
      <c r="E71" s="24">
        <f t="shared" si="33"/>
        <v>0</v>
      </c>
      <c r="F71" s="24">
        <f t="shared" si="33"/>
        <v>0</v>
      </c>
      <c r="G71" s="24">
        <f t="shared" si="33"/>
        <v>0</v>
      </c>
      <c r="H71" s="24">
        <f t="shared" si="33"/>
        <v>2500</v>
      </c>
      <c r="I71" s="24">
        <f t="shared" ref="I71" si="34">SUM(I72:I82)</f>
        <v>135027.47</v>
      </c>
      <c r="J71" s="149">
        <f t="shared" si="33"/>
        <v>531922.42999999993</v>
      </c>
      <c r="K71" s="161">
        <f t="shared" si="33"/>
        <v>536788</v>
      </c>
      <c r="L71" s="49">
        <f t="shared" ref="L71" si="35">SUM(L72:L82)</f>
        <v>493508.7</v>
      </c>
      <c r="M71" s="49">
        <f t="shared" ref="M71:N71" si="36">SUM(M72:M82)</f>
        <v>446745.10000000003</v>
      </c>
      <c r="N71" s="49">
        <f t="shared" si="36"/>
        <v>395559.25999999995</v>
      </c>
      <c r="O71" s="24">
        <v>421447.22000000003</v>
      </c>
    </row>
    <row r="72" spans="1:20" x14ac:dyDescent="0.3">
      <c r="A72" s="20">
        <v>737000</v>
      </c>
      <c r="B72" s="36" t="s">
        <v>149</v>
      </c>
      <c r="C72" s="39">
        <f>'10'!M73</f>
        <v>373000</v>
      </c>
      <c r="D72" s="39">
        <f>'20'!S73</f>
        <v>0</v>
      </c>
      <c r="E72" s="39">
        <f>'30'!W73</f>
        <v>0</v>
      </c>
      <c r="F72" s="39">
        <f>'40'!O73</f>
        <v>0</v>
      </c>
      <c r="G72" s="39">
        <f>'50'!O73</f>
        <v>0</v>
      </c>
      <c r="H72" s="39">
        <f>'60'!I73</f>
        <v>0</v>
      </c>
      <c r="I72" s="39">
        <f>'70'!M73</f>
        <v>0</v>
      </c>
      <c r="J72" s="147">
        <f t="shared" ref="J72:J80" si="37">SUM(C72:I72)</f>
        <v>373000</v>
      </c>
      <c r="K72" s="158">
        <v>371000</v>
      </c>
      <c r="L72" s="86">
        <v>370000</v>
      </c>
      <c r="M72" s="86">
        <v>411896.05</v>
      </c>
      <c r="N72" s="86">
        <v>378500</v>
      </c>
      <c r="O72" s="39">
        <v>379000</v>
      </c>
    </row>
    <row r="73" spans="1:20" x14ac:dyDescent="0.3">
      <c r="A73" s="20">
        <v>737100</v>
      </c>
      <c r="B73" s="36" t="s">
        <v>150</v>
      </c>
      <c r="C73" s="39">
        <f>'10'!M74</f>
        <v>0</v>
      </c>
      <c r="D73" s="39">
        <f>'20'!S74</f>
        <v>0</v>
      </c>
      <c r="E73" s="39">
        <f>'30'!W74</f>
        <v>0</v>
      </c>
      <c r="F73" s="39">
        <f>'40'!O74</f>
        <v>0</v>
      </c>
      <c r="G73" s="39">
        <f>'50'!O74</f>
        <v>0</v>
      </c>
      <c r="H73" s="39">
        <f>'60'!I74</f>
        <v>2500</v>
      </c>
      <c r="I73" s="39">
        <f>'70'!M74</f>
        <v>0</v>
      </c>
      <c r="J73" s="147">
        <f t="shared" si="37"/>
        <v>2500</v>
      </c>
      <c r="K73" s="158">
        <f>'10'!N74+'20'!T74+'30'!X74+'40'!P74+'50'!P74+'60'!J74+'70'!N74</f>
        <v>2500</v>
      </c>
      <c r="L73" s="86">
        <v>2500</v>
      </c>
      <c r="M73" s="86">
        <v>2500</v>
      </c>
      <c r="N73" s="86">
        <v>0</v>
      </c>
      <c r="O73" s="39">
        <v>0</v>
      </c>
    </row>
    <row r="74" spans="1:20" x14ac:dyDescent="0.3">
      <c r="A74" s="20">
        <v>737200</v>
      </c>
      <c r="B74" s="36" t="s">
        <v>151</v>
      </c>
      <c r="C74" s="39">
        <f>'10'!M75</f>
        <v>0</v>
      </c>
      <c r="D74" s="39">
        <f>'20'!S75</f>
        <v>0</v>
      </c>
      <c r="E74" s="39">
        <f>'30'!W75</f>
        <v>0</v>
      </c>
      <c r="F74" s="39">
        <f>'40'!O75</f>
        <v>0</v>
      </c>
      <c r="G74" s="39">
        <f>'50'!O75</f>
        <v>0</v>
      </c>
      <c r="H74" s="39">
        <f>'60'!I75</f>
        <v>0</v>
      </c>
      <c r="I74" s="39">
        <f>'70'!M75</f>
        <v>0</v>
      </c>
      <c r="J74" s="147">
        <f t="shared" si="37"/>
        <v>0</v>
      </c>
      <c r="K74" s="158">
        <f>'10'!N75+'20'!T75+'30'!X75+'40'!P75+'50'!P75+'60'!J75+'70'!N75</f>
        <v>0</v>
      </c>
      <c r="L74" s="86">
        <v>0</v>
      </c>
      <c r="M74" s="86">
        <v>0</v>
      </c>
      <c r="N74" s="86">
        <v>0</v>
      </c>
      <c r="O74" s="39">
        <v>0</v>
      </c>
    </row>
    <row r="75" spans="1:20" x14ac:dyDescent="0.3">
      <c r="A75" s="20">
        <v>737300</v>
      </c>
      <c r="B75" s="19" t="s">
        <v>204</v>
      </c>
      <c r="C75" s="39">
        <f>'10'!M76</f>
        <v>0</v>
      </c>
      <c r="D75" s="39">
        <f>'20'!S76</f>
        <v>0</v>
      </c>
      <c r="E75" s="39">
        <f>'30'!W76</f>
        <v>0</v>
      </c>
      <c r="F75" s="39">
        <f>'40'!O76</f>
        <v>0</v>
      </c>
      <c r="G75" s="39">
        <f>'50'!O76</f>
        <v>0</v>
      </c>
      <c r="H75" s="39">
        <f>'60'!I76</f>
        <v>0</v>
      </c>
      <c r="I75" s="39">
        <f>'70'!M76</f>
        <v>0</v>
      </c>
      <c r="J75" s="147">
        <f t="shared" si="37"/>
        <v>0</v>
      </c>
      <c r="K75" s="158">
        <f>'10'!N76+'20'!T76+'30'!X76+'40'!P76+'50'!P76+'60'!J76+'70'!N76</f>
        <v>0</v>
      </c>
      <c r="L75" s="86">
        <v>0</v>
      </c>
      <c r="M75" s="86">
        <v>0</v>
      </c>
      <c r="N75" s="86">
        <v>559.92999999999995</v>
      </c>
      <c r="O75" s="39">
        <v>533.76</v>
      </c>
    </row>
    <row r="76" spans="1:20" x14ac:dyDescent="0.3">
      <c r="A76" s="20">
        <v>737900</v>
      </c>
      <c r="B76" s="36" t="s">
        <v>153</v>
      </c>
      <c r="C76" s="39">
        <f>'10'!M77</f>
        <v>0</v>
      </c>
      <c r="D76" s="39">
        <f>'20'!S77</f>
        <v>0</v>
      </c>
      <c r="E76" s="39">
        <f>'30'!W77</f>
        <v>0</v>
      </c>
      <c r="F76" s="39">
        <f>'40'!O77</f>
        <v>0</v>
      </c>
      <c r="G76" s="39">
        <f>'50'!O77</f>
        <v>0</v>
      </c>
      <c r="H76" s="39">
        <f>'60'!I77</f>
        <v>0</v>
      </c>
      <c r="I76" s="39">
        <f>'70'!M77</f>
        <v>135027.47</v>
      </c>
      <c r="J76" s="147">
        <f t="shared" ref="J76" si="38">SUM(C76:I76)</f>
        <v>135027.47</v>
      </c>
      <c r="K76" s="158">
        <v>144988</v>
      </c>
      <c r="L76" s="86">
        <v>100591.61</v>
      </c>
      <c r="M76" s="86">
        <v>14750</v>
      </c>
      <c r="N76" s="86">
        <v>0</v>
      </c>
      <c r="O76" s="39">
        <v>24500</v>
      </c>
    </row>
    <row r="77" spans="1:20" x14ac:dyDescent="0.3">
      <c r="A77" s="20">
        <v>738000</v>
      </c>
      <c r="B77" s="36" t="s">
        <v>175</v>
      </c>
      <c r="C77" s="39">
        <f>'10'!M78</f>
        <v>0</v>
      </c>
      <c r="D77" s="39">
        <f>'20'!S78</f>
        <v>0</v>
      </c>
      <c r="E77" s="39">
        <f>'30'!W78</f>
        <v>0</v>
      </c>
      <c r="F77" s="39">
        <f>'40'!O78</f>
        <v>0</v>
      </c>
      <c r="G77" s="39">
        <f>'50'!O78</f>
        <v>0</v>
      </c>
      <c r="H77" s="39">
        <f>'60'!I78</f>
        <v>0</v>
      </c>
      <c r="I77" s="39">
        <f>'70'!M78</f>
        <v>0</v>
      </c>
      <c r="J77" s="147">
        <f t="shared" si="37"/>
        <v>0</v>
      </c>
      <c r="K77" s="158">
        <f>'10'!N78+'20'!T78+'30'!X78+'40'!P78+'50'!P78+'60'!J78+'70'!N78</f>
        <v>0</v>
      </c>
      <c r="L77" s="86">
        <v>0</v>
      </c>
      <c r="M77" s="86">
        <v>0</v>
      </c>
      <c r="N77" s="86">
        <v>2263.9699999999998</v>
      </c>
      <c r="O77" s="39">
        <v>3001.08</v>
      </c>
    </row>
    <row r="78" spans="1:20" x14ac:dyDescent="0.3">
      <c r="A78" s="20">
        <v>738100</v>
      </c>
      <c r="B78" s="36" t="s">
        <v>152</v>
      </c>
      <c r="C78" s="39">
        <f>'10'!M79</f>
        <v>14317.5</v>
      </c>
      <c r="D78" s="39">
        <f>'20'!S79</f>
        <v>0</v>
      </c>
      <c r="E78" s="39">
        <f>'30'!W79</f>
        <v>0</v>
      </c>
      <c r="F78" s="39">
        <f>'40'!O79</f>
        <v>0</v>
      </c>
      <c r="G78" s="39">
        <f>'50'!O79</f>
        <v>0</v>
      </c>
      <c r="H78" s="39">
        <f>'60'!I79</f>
        <v>0</v>
      </c>
      <c r="I78" s="39">
        <f>'70'!M79</f>
        <v>0</v>
      </c>
      <c r="J78" s="147">
        <f t="shared" si="37"/>
        <v>14317.5</v>
      </c>
      <c r="K78" s="158">
        <f>'10'!N79+'20'!T79+'30'!X79+'40'!P79+'50'!P79+'60'!J79+'70'!N79</f>
        <v>14200</v>
      </c>
      <c r="L78" s="86">
        <v>14347.5</v>
      </c>
      <c r="M78" s="86">
        <v>14080.5</v>
      </c>
      <c r="N78" s="86">
        <v>14235.36</v>
      </c>
      <c r="O78" s="39">
        <v>14412.38</v>
      </c>
    </row>
    <row r="79" spans="1:20" x14ac:dyDescent="0.3">
      <c r="A79" s="20">
        <v>738200</v>
      </c>
      <c r="B79" s="36" t="s">
        <v>176</v>
      </c>
      <c r="C79" s="39">
        <f>'10'!M80</f>
        <v>3143.66</v>
      </c>
      <c r="D79" s="39">
        <f>'20'!S80</f>
        <v>0</v>
      </c>
      <c r="E79" s="39">
        <f>'30'!W80</f>
        <v>0</v>
      </c>
      <c r="F79" s="39">
        <f>'40'!O80</f>
        <v>0</v>
      </c>
      <c r="G79" s="39">
        <f>'50'!O80</f>
        <v>0</v>
      </c>
      <c r="H79" s="39">
        <f>'60'!I80</f>
        <v>0</v>
      </c>
      <c r="I79" s="39">
        <f>'70'!M80</f>
        <v>0</v>
      </c>
      <c r="J79" s="147">
        <f t="shared" ref="J79" si="39">SUM(C79:I79)</f>
        <v>3143.66</v>
      </c>
      <c r="K79" s="158">
        <f>'10'!N80+'20'!T80+'30'!X80+'40'!P80+'50'!P80+'60'!J80+'70'!N80</f>
        <v>2600</v>
      </c>
      <c r="L79" s="86">
        <v>2801.94</v>
      </c>
      <c r="M79" s="86">
        <v>2465.4499999999998</v>
      </c>
      <c r="N79" s="86">
        <v>0</v>
      </c>
      <c r="O79" s="39">
        <v>24500</v>
      </c>
    </row>
    <row r="80" spans="1:20" x14ac:dyDescent="0.3">
      <c r="A80" s="20">
        <v>738300</v>
      </c>
      <c r="B80" s="36" t="s">
        <v>177</v>
      </c>
      <c r="C80" s="39">
        <f>'10'!M81</f>
        <v>704.72</v>
      </c>
      <c r="D80" s="39">
        <f>'20'!S81</f>
        <v>0</v>
      </c>
      <c r="E80" s="39">
        <f>'30'!W81</f>
        <v>0</v>
      </c>
      <c r="F80" s="39">
        <f>'40'!O81</f>
        <v>0</v>
      </c>
      <c r="G80" s="39">
        <f>'50'!O81</f>
        <v>0</v>
      </c>
      <c r="H80" s="39">
        <f>'60'!I81</f>
        <v>0</v>
      </c>
      <c r="I80" s="39">
        <f>'70'!M81</f>
        <v>0</v>
      </c>
      <c r="J80" s="147">
        <f t="shared" si="37"/>
        <v>704.72</v>
      </c>
      <c r="K80" s="158">
        <f>'10'!N81+'20'!T81+'30'!X81+'40'!P81+'50'!P81+'60'!J81+'70'!N81</f>
        <v>0</v>
      </c>
      <c r="L80" s="86">
        <v>648.39</v>
      </c>
      <c r="M80" s="86">
        <v>628.76</v>
      </c>
      <c r="N80" s="86">
        <v>0</v>
      </c>
      <c r="O80" s="39">
        <v>24500</v>
      </c>
    </row>
    <row r="81" spans="1:20" x14ac:dyDescent="0.3">
      <c r="A81" s="20">
        <v>738400</v>
      </c>
      <c r="B81" s="36" t="s">
        <v>183</v>
      </c>
      <c r="C81" s="39">
        <f>'10'!M82</f>
        <v>3229.08</v>
      </c>
      <c r="D81" s="39">
        <f>'20'!S82</f>
        <v>0</v>
      </c>
      <c r="E81" s="39">
        <f>'30'!W82</f>
        <v>0</v>
      </c>
      <c r="F81" s="39">
        <f>'40'!O82</f>
        <v>0</v>
      </c>
      <c r="G81" s="39">
        <f>'50'!O82</f>
        <v>0</v>
      </c>
      <c r="H81" s="39">
        <f>'60'!I82</f>
        <v>0</v>
      </c>
      <c r="I81" s="39">
        <f>'70'!M82</f>
        <v>0</v>
      </c>
      <c r="J81" s="147">
        <f t="shared" ref="J81" si="40">SUM(C81:I81)</f>
        <v>3229.08</v>
      </c>
      <c r="K81" s="158">
        <v>1500</v>
      </c>
      <c r="L81" s="86">
        <v>2619.2600000000002</v>
      </c>
      <c r="M81" s="86">
        <v>424.34</v>
      </c>
      <c r="N81" s="86">
        <v>0</v>
      </c>
      <c r="O81" s="39">
        <v>0</v>
      </c>
    </row>
    <row r="82" spans="1:20" x14ac:dyDescent="0.3">
      <c r="A82" s="20"/>
      <c r="B82" s="19"/>
      <c r="C82" s="18"/>
      <c r="D82" s="18"/>
      <c r="E82" s="18"/>
      <c r="F82" s="18"/>
      <c r="G82" s="18"/>
      <c r="H82" s="18"/>
      <c r="I82" s="18"/>
      <c r="K82" s="160"/>
      <c r="O82" s="18"/>
    </row>
    <row r="83" spans="1:20" x14ac:dyDescent="0.3">
      <c r="A83" s="22">
        <v>74</v>
      </c>
      <c r="B83" s="23" t="s">
        <v>14</v>
      </c>
      <c r="C83" s="24">
        <f t="shared" ref="C83:J83" si="41">SUM(C84:C88)</f>
        <v>315.60000000000002</v>
      </c>
      <c r="D83" s="24">
        <f t="shared" si="41"/>
        <v>0</v>
      </c>
      <c r="E83" s="24">
        <f t="shared" si="41"/>
        <v>439.2</v>
      </c>
      <c r="F83" s="24">
        <f t="shared" si="41"/>
        <v>568.91999999999996</v>
      </c>
      <c r="G83" s="24">
        <f t="shared" si="41"/>
        <v>1950</v>
      </c>
      <c r="H83" s="24">
        <f>SUM(H84:H88)</f>
        <v>0</v>
      </c>
      <c r="I83" s="24">
        <f>SUM(I84:I88)</f>
        <v>0</v>
      </c>
      <c r="J83" s="149">
        <f t="shared" si="41"/>
        <v>3273.72</v>
      </c>
      <c r="K83" s="161">
        <f>SUM(K84:K88)</f>
        <v>2700</v>
      </c>
      <c r="L83" s="49">
        <f>SUM(L84:L88)</f>
        <v>3155.8999999999996</v>
      </c>
      <c r="M83" s="49">
        <f>SUM(M84:M88)</f>
        <v>3222.7</v>
      </c>
      <c r="N83" s="49">
        <f>SUM(N84:N88)</f>
        <v>5314.3099999999995</v>
      </c>
      <c r="O83" s="24">
        <v>2716.55</v>
      </c>
    </row>
    <row r="84" spans="1:20" x14ac:dyDescent="0.3">
      <c r="A84" s="20">
        <v>743000</v>
      </c>
      <c r="B84" s="36" t="s">
        <v>154</v>
      </c>
      <c r="C84" s="39">
        <f>'10'!M85</f>
        <v>315.60000000000002</v>
      </c>
      <c r="D84" s="39">
        <f>'20'!S85</f>
        <v>0</v>
      </c>
      <c r="E84" s="39">
        <f>'30'!W85</f>
        <v>0</v>
      </c>
      <c r="F84" s="39">
        <f>'40'!O85</f>
        <v>568.91999999999996</v>
      </c>
      <c r="G84" s="39">
        <f>'50'!O85</f>
        <v>0</v>
      </c>
      <c r="H84" s="39">
        <f>'60'!I85</f>
        <v>0</v>
      </c>
      <c r="I84" s="39">
        <f>'70'!M85</f>
        <v>0</v>
      </c>
      <c r="J84" s="147">
        <f t="shared" ref="J84:J87" si="42">SUM(C84:I84)</f>
        <v>884.52</v>
      </c>
      <c r="K84" s="158">
        <f>'10'!N85+'20'!T85+'30'!X85+'40'!P85+'50'!P85+'60'!J85+'70'!N85</f>
        <v>400</v>
      </c>
      <c r="L84" s="86">
        <v>561.20000000000005</v>
      </c>
      <c r="M84" s="86">
        <v>354.85</v>
      </c>
      <c r="N84" s="86">
        <v>931.1099999999999</v>
      </c>
      <c r="O84" s="39">
        <v>1066.1500000000001</v>
      </c>
    </row>
    <row r="85" spans="1:20" x14ac:dyDescent="0.3">
      <c r="A85" s="20">
        <v>744000</v>
      </c>
      <c r="B85" s="36" t="s">
        <v>155</v>
      </c>
      <c r="C85" s="39">
        <f>'10'!M86</f>
        <v>0</v>
      </c>
      <c r="D85" s="39">
        <f>'20'!S86</f>
        <v>0</v>
      </c>
      <c r="E85" s="39">
        <f>'30'!W86</f>
        <v>0</v>
      </c>
      <c r="F85" s="39">
        <f>'40'!O86</f>
        <v>0</v>
      </c>
      <c r="G85" s="39">
        <f>'50'!O86</f>
        <v>0</v>
      </c>
      <c r="H85" s="39">
        <f>'60'!I86</f>
        <v>0</v>
      </c>
      <c r="I85" s="39">
        <f>'70'!M86</f>
        <v>0</v>
      </c>
      <c r="J85" s="147">
        <f t="shared" si="42"/>
        <v>0</v>
      </c>
      <c r="K85" s="158">
        <v>1900</v>
      </c>
      <c r="L85" s="86">
        <v>1800</v>
      </c>
      <c r="M85" s="86">
        <v>2000</v>
      </c>
      <c r="N85" s="86">
        <v>3450</v>
      </c>
      <c r="O85" s="39">
        <v>1300</v>
      </c>
    </row>
    <row r="86" spans="1:20" x14ac:dyDescent="0.3">
      <c r="A86" s="20">
        <v>745000</v>
      </c>
      <c r="B86" s="36" t="s">
        <v>156</v>
      </c>
      <c r="C86" s="39">
        <f>'10'!M87</f>
        <v>0</v>
      </c>
      <c r="D86" s="39">
        <f>'20'!S87</f>
        <v>0</v>
      </c>
      <c r="E86" s="39">
        <f>'30'!W87</f>
        <v>439.2</v>
      </c>
      <c r="F86" s="39">
        <f>'40'!O87</f>
        <v>0</v>
      </c>
      <c r="G86" s="39">
        <f>'50'!O87</f>
        <v>1950</v>
      </c>
      <c r="H86" s="39">
        <f>'60'!I87</f>
        <v>0</v>
      </c>
      <c r="I86" s="39">
        <f>'70'!M87</f>
        <v>0</v>
      </c>
      <c r="J86" s="147">
        <f t="shared" si="42"/>
        <v>2389.1999999999998</v>
      </c>
      <c r="K86" s="158">
        <v>400</v>
      </c>
      <c r="L86" s="86">
        <v>794.7</v>
      </c>
      <c r="M86" s="86">
        <v>867.85</v>
      </c>
      <c r="N86" s="86">
        <v>933.2</v>
      </c>
      <c r="O86" s="39">
        <v>350.40000000000003</v>
      </c>
    </row>
    <row r="87" spans="1:20" x14ac:dyDescent="0.3">
      <c r="A87" s="20">
        <v>746000</v>
      </c>
      <c r="B87" s="36" t="s">
        <v>157</v>
      </c>
      <c r="C87" s="39">
        <f>'10'!M88</f>
        <v>0</v>
      </c>
      <c r="D87" s="39">
        <f>'20'!S88</f>
        <v>0</v>
      </c>
      <c r="E87" s="39">
        <f>'30'!W88</f>
        <v>0</v>
      </c>
      <c r="F87" s="39">
        <f>'40'!O88</f>
        <v>0</v>
      </c>
      <c r="G87" s="39">
        <f>'50'!O88</f>
        <v>0</v>
      </c>
      <c r="H87" s="39">
        <f>'60'!I88</f>
        <v>0</v>
      </c>
      <c r="I87" s="39">
        <f>'70'!M88</f>
        <v>0</v>
      </c>
      <c r="J87" s="147">
        <f t="shared" si="42"/>
        <v>0</v>
      </c>
      <c r="K87" s="158">
        <f>'10'!N88+'20'!T88+'30'!X88+'40'!P88+'50'!P88+'60'!J88+'70'!N88</f>
        <v>0</v>
      </c>
      <c r="L87" s="86">
        <v>0</v>
      </c>
      <c r="M87" s="86">
        <v>0</v>
      </c>
      <c r="N87" s="86">
        <v>0</v>
      </c>
      <c r="O87" s="39">
        <v>0</v>
      </c>
    </row>
    <row r="88" spans="1:20" x14ac:dyDescent="0.3">
      <c r="A88" s="20"/>
      <c r="B88" s="19"/>
      <c r="C88" s="18"/>
      <c r="D88" s="18"/>
      <c r="E88" s="18"/>
      <c r="F88" s="18"/>
      <c r="G88" s="18"/>
      <c r="H88" s="18"/>
      <c r="I88" s="18"/>
      <c r="K88" s="160"/>
      <c r="O88" s="18"/>
    </row>
    <row r="89" spans="1:20" x14ac:dyDescent="0.3">
      <c r="A89" s="22">
        <v>75</v>
      </c>
      <c r="B89" s="23" t="s">
        <v>15</v>
      </c>
      <c r="C89" s="24">
        <f t="shared" ref="C89:J89" si="43">SUM(C90:C92)</f>
        <v>0.11</v>
      </c>
      <c r="D89" s="24">
        <f t="shared" si="43"/>
        <v>0</v>
      </c>
      <c r="E89" s="24">
        <f t="shared" si="43"/>
        <v>0</v>
      </c>
      <c r="F89" s="24">
        <f t="shared" si="43"/>
        <v>0</v>
      </c>
      <c r="G89" s="24">
        <f t="shared" si="43"/>
        <v>0</v>
      </c>
      <c r="H89" s="24">
        <f>SUM(H90:H92)</f>
        <v>0</v>
      </c>
      <c r="I89" s="24">
        <f>SUM(I90:I92)</f>
        <v>0</v>
      </c>
      <c r="J89" s="149">
        <f t="shared" si="43"/>
        <v>0.11</v>
      </c>
      <c r="K89" s="161">
        <f>SUM(K90:K92)</f>
        <v>0</v>
      </c>
      <c r="L89" s="49">
        <f>SUM(L90:L92)</f>
        <v>170.09</v>
      </c>
      <c r="M89" s="49">
        <f>SUM(M90:M92)</f>
        <v>0.03</v>
      </c>
      <c r="N89" s="49">
        <f>SUM(N90:N92)</f>
        <v>39.32</v>
      </c>
      <c r="O89" s="24">
        <v>126.96000000000001</v>
      </c>
    </row>
    <row r="90" spans="1:20" x14ac:dyDescent="0.3">
      <c r="A90" s="20">
        <v>751000</v>
      </c>
      <c r="B90" s="36" t="s">
        <v>158</v>
      </c>
      <c r="C90" s="39">
        <f>'10'!M91</f>
        <v>0</v>
      </c>
      <c r="D90" s="39">
        <f>'20'!S91</f>
        <v>0</v>
      </c>
      <c r="E90" s="39">
        <f>'30'!W91</f>
        <v>0</v>
      </c>
      <c r="F90" s="39">
        <f>'40'!O91</f>
        <v>0</v>
      </c>
      <c r="G90" s="39">
        <f>'50'!O91</f>
        <v>0</v>
      </c>
      <c r="H90" s="39">
        <f>'60'!I91</f>
        <v>0</v>
      </c>
      <c r="I90" s="39">
        <f>'70'!M91</f>
        <v>0</v>
      </c>
      <c r="J90" s="147">
        <f t="shared" ref="J90:J91" si="44">SUM(C90:I90)</f>
        <v>0</v>
      </c>
      <c r="K90" s="158">
        <f>'10'!N91+'20'!T91+'30'!X91+'40'!P91+'50'!P91+'60'!J91+'70'!N91</f>
        <v>0</v>
      </c>
      <c r="L90" s="86">
        <v>145.09</v>
      </c>
      <c r="M90" s="86">
        <v>0</v>
      </c>
      <c r="N90" s="86">
        <v>0</v>
      </c>
      <c r="O90" s="39">
        <v>126.73</v>
      </c>
    </row>
    <row r="91" spans="1:20" x14ac:dyDescent="0.3">
      <c r="A91" s="20">
        <v>754000</v>
      </c>
      <c r="B91" s="36" t="s">
        <v>144</v>
      </c>
      <c r="C91" s="39">
        <f>'10'!M92</f>
        <v>0.11</v>
      </c>
      <c r="D91" s="39">
        <f>'20'!S92</f>
        <v>0</v>
      </c>
      <c r="E91" s="39">
        <f>'30'!W92</f>
        <v>0</v>
      </c>
      <c r="F91" s="39">
        <f>'40'!O92</f>
        <v>0</v>
      </c>
      <c r="G91" s="39">
        <f>'50'!O92</f>
        <v>0</v>
      </c>
      <c r="H91" s="39">
        <f>'60'!I92</f>
        <v>0</v>
      </c>
      <c r="I91" s="39">
        <f>'70'!M92</f>
        <v>0</v>
      </c>
      <c r="J91" s="147">
        <f t="shared" si="44"/>
        <v>0.11</v>
      </c>
      <c r="K91" s="158">
        <f>'10'!N92+'20'!T92+'30'!X92+'40'!P92+'50'!P92+'60'!J92+'70'!N92</f>
        <v>0</v>
      </c>
      <c r="L91" s="86">
        <v>25</v>
      </c>
      <c r="M91" s="86">
        <v>0.03</v>
      </c>
      <c r="N91" s="86">
        <v>39.32</v>
      </c>
      <c r="O91" s="39">
        <v>0.23</v>
      </c>
    </row>
    <row r="92" spans="1:20" x14ac:dyDescent="0.3">
      <c r="A92" s="20"/>
      <c r="B92" s="19"/>
      <c r="C92" s="18"/>
      <c r="D92" s="18"/>
      <c r="E92" s="18"/>
      <c r="F92" s="18"/>
      <c r="G92" s="18"/>
      <c r="H92" s="18"/>
      <c r="I92" s="18"/>
      <c r="K92" s="160"/>
      <c r="O92" s="18"/>
    </row>
    <row r="93" spans="1:20" x14ac:dyDescent="0.3">
      <c r="A93" s="22">
        <v>76</v>
      </c>
      <c r="B93" s="23" t="s">
        <v>16</v>
      </c>
      <c r="C93" s="24">
        <f t="shared" ref="C93:K93" si="45">SUM(C94:C95)</f>
        <v>2770.17</v>
      </c>
      <c r="D93" s="24">
        <f t="shared" si="45"/>
        <v>0</v>
      </c>
      <c r="E93" s="24">
        <f t="shared" si="45"/>
        <v>0</v>
      </c>
      <c r="F93" s="24">
        <f t="shared" si="45"/>
        <v>0</v>
      </c>
      <c r="G93" s="24">
        <f t="shared" si="45"/>
        <v>0</v>
      </c>
      <c r="H93" s="24">
        <f t="shared" si="45"/>
        <v>0</v>
      </c>
      <c r="I93" s="24">
        <f t="shared" ref="I93" si="46">SUM(I94:I95)</f>
        <v>0</v>
      </c>
      <c r="J93" s="149">
        <f t="shared" si="45"/>
        <v>2770.17</v>
      </c>
      <c r="K93" s="161">
        <f t="shared" si="45"/>
        <v>0</v>
      </c>
      <c r="L93" s="49">
        <f t="shared" ref="L93" si="47">SUM(L94:L95)</f>
        <v>1829.02</v>
      </c>
      <c r="M93" s="49">
        <f t="shared" ref="M93:N93" si="48">SUM(M94:M95)</f>
        <v>3817.99</v>
      </c>
      <c r="N93" s="49">
        <f t="shared" si="48"/>
        <v>1653.98</v>
      </c>
      <c r="O93" s="24">
        <v>70.39</v>
      </c>
    </row>
    <row r="94" spans="1:20" x14ac:dyDescent="0.3">
      <c r="A94" s="20">
        <v>764000</v>
      </c>
      <c r="B94" s="36" t="s">
        <v>159</v>
      </c>
      <c r="C94" s="39">
        <f>'10'!M95</f>
        <v>2770.17</v>
      </c>
      <c r="D94" s="39">
        <f>'20'!S95</f>
        <v>0</v>
      </c>
      <c r="E94" s="39">
        <f>'30'!W95</f>
        <v>0</v>
      </c>
      <c r="F94" s="39">
        <f>'40'!O95</f>
        <v>0</v>
      </c>
      <c r="G94" s="39">
        <f>'50'!O95</f>
        <v>0</v>
      </c>
      <c r="H94" s="39">
        <f>'60'!I95</f>
        <v>0</v>
      </c>
      <c r="I94" s="39">
        <f>'70'!M96</f>
        <v>0</v>
      </c>
      <c r="J94" s="147">
        <f t="shared" ref="J94" si="49">SUM(C94:I94)</f>
        <v>2770.17</v>
      </c>
      <c r="K94" s="158">
        <f>'10'!N95+'20'!T95+'30'!X95+'40'!P95+'50'!P95+'60'!J95+'70'!N95</f>
        <v>0</v>
      </c>
      <c r="L94" s="86">
        <v>1829.02</v>
      </c>
      <c r="M94" s="86">
        <v>3817.99</v>
      </c>
      <c r="N94" s="86">
        <v>1653.98</v>
      </c>
      <c r="O94" s="39">
        <v>70.39</v>
      </c>
    </row>
    <row r="96" spans="1:20" s="30" customFormat="1" ht="16.5" x14ac:dyDescent="0.35">
      <c r="A96" s="25"/>
      <c r="B96" s="26" t="s">
        <v>17</v>
      </c>
      <c r="C96" s="27">
        <f t="shared" ref="C96:K96" si="50">SUM(C93,C89,C83,C71,C67)</f>
        <v>400344.83999999997</v>
      </c>
      <c r="D96" s="27">
        <f t="shared" si="50"/>
        <v>0</v>
      </c>
      <c r="E96" s="27">
        <f t="shared" si="50"/>
        <v>12432.3</v>
      </c>
      <c r="F96" s="27">
        <f t="shared" si="50"/>
        <v>1048.92</v>
      </c>
      <c r="G96" s="27">
        <f t="shared" si="50"/>
        <v>2010</v>
      </c>
      <c r="H96" s="27">
        <f t="shared" si="50"/>
        <v>2500</v>
      </c>
      <c r="I96" s="27">
        <f t="shared" ref="I96" si="51">SUM(I93,I89,I83,I71,I67)</f>
        <v>136167.47</v>
      </c>
      <c r="J96" s="150">
        <f t="shared" si="50"/>
        <v>554503.52999999991</v>
      </c>
      <c r="K96" s="162">
        <f t="shared" si="50"/>
        <v>551378</v>
      </c>
      <c r="L96" s="50">
        <f t="shared" ref="L96" si="52">SUM(L93,L89,L83,L71,L67)</f>
        <v>506249.31</v>
      </c>
      <c r="M96" s="50">
        <f t="shared" ref="M96:N96" si="53">SUM(M93,M89,M83,M71,M67)</f>
        <v>464981.03</v>
      </c>
      <c r="N96" s="50">
        <f t="shared" si="53"/>
        <v>413260.83999999991</v>
      </c>
      <c r="O96" s="27">
        <v>440232.04000000004</v>
      </c>
      <c r="S96" s="133"/>
      <c r="T96" s="133"/>
    </row>
    <row r="97" spans="1:20" ht="15" thickBot="1" x14ac:dyDescent="0.35"/>
    <row r="98" spans="1:20" s="30" customFormat="1" ht="17.25" thickBot="1" x14ac:dyDescent="0.4">
      <c r="A98" s="25"/>
      <c r="B98" s="26" t="s">
        <v>0</v>
      </c>
      <c r="C98" s="27">
        <f t="shared" ref="C98:K98" si="54">C96-C64</f>
        <v>-58935.830000000075</v>
      </c>
      <c r="D98" s="27">
        <f t="shared" si="54"/>
        <v>-12744.03</v>
      </c>
      <c r="E98" s="27">
        <f t="shared" si="54"/>
        <v>2686.67</v>
      </c>
      <c r="F98" s="27">
        <f t="shared" si="54"/>
        <v>-3491.3500000000004</v>
      </c>
      <c r="G98" s="27">
        <f t="shared" si="54"/>
        <v>-5338.16</v>
      </c>
      <c r="H98" s="27">
        <f t="shared" si="54"/>
        <v>517.52</v>
      </c>
      <c r="I98" s="27">
        <f t="shared" ref="I98" si="55">I96-I64</f>
        <v>72208.429999999993</v>
      </c>
      <c r="J98" s="175">
        <f t="shared" si="54"/>
        <v>-5096.7500000001164</v>
      </c>
      <c r="K98" s="162">
        <f t="shared" si="54"/>
        <v>-9.9999998928979039E-3</v>
      </c>
      <c r="L98" s="50">
        <f t="shared" ref="L98" si="56">L96-L64</f>
        <v>2747.8100000000559</v>
      </c>
      <c r="M98" s="50">
        <f t="shared" ref="M98:N98" si="57">M96-M64</f>
        <v>-7505.4000000000233</v>
      </c>
      <c r="N98" s="50">
        <f t="shared" si="57"/>
        <v>2746.3799999998882</v>
      </c>
      <c r="O98" s="27">
        <v>5401.2099999999627</v>
      </c>
      <c r="S98" s="133"/>
      <c r="T98" s="133"/>
    </row>
    <row r="99" spans="1:20" x14ac:dyDescent="0.3">
      <c r="P99" s="11"/>
    </row>
    <row r="100" spans="1:20" x14ac:dyDescent="0.3">
      <c r="P100" s="11"/>
    </row>
    <row r="103" spans="1:20" ht="16.5" x14ac:dyDescent="0.3">
      <c r="D103" s="164"/>
    </row>
  </sheetData>
  <autoFilter ref="A2:P98"/>
  <phoneticPr fontId="11" type="noConversion"/>
  <pageMargins left="0.47244094488188981" right="0.19685039370078741" top="0.98425196850393704" bottom="0.98425196850393704" header="0.27559055118110237" footer="0.51181102362204722"/>
  <pageSetup paperSize="9" scale="58" fitToHeight="2" orientation="landscape" copies="32" r:id="rId1"/>
  <headerFooter alignWithMargins="0">
    <oddHeader>&amp;LFinancieel verslag 
&amp;A&amp;RVlaamse Scholierenkoepel vzw
Nijverheidsstraat 10
1000 Brussel</oddHeader>
  </headerFooter>
  <rowBreaks count="1" manualBreakCount="1">
    <brk id="5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2" ySplit="6" topLeftCell="C72" activePane="bottomRight" state="frozen"/>
      <selection activeCell="E7" sqref="E7"/>
      <selection pane="topRight" activeCell="E7" sqref="E7"/>
      <selection pane="bottomLeft" activeCell="E7" sqref="E7"/>
      <selection pane="bottomRight" sqref="A1:P101"/>
    </sheetView>
  </sheetViews>
  <sheetFormatPr defaultColWidth="9.140625" defaultRowHeight="13.5" x14ac:dyDescent="0.25"/>
  <cols>
    <col min="1" max="1" width="9.140625" style="11"/>
    <col min="2" max="2" width="36.140625" style="13" customWidth="1"/>
    <col min="3" max="6" width="13.85546875" style="40" hidden="1" customWidth="1"/>
    <col min="7" max="7" width="13.85546875" style="57" hidden="1" customWidth="1"/>
    <col min="8" max="8" width="1.85546875" style="13" hidden="1" customWidth="1"/>
    <col min="9" max="12" width="13.85546875" style="40" customWidth="1"/>
    <col min="13" max="13" width="13.85546875" style="57" customWidth="1"/>
    <col min="14" max="14" width="13.85546875" style="69" customWidth="1"/>
    <col min="15" max="15" width="1.85546875" style="13" bestFit="1" customWidth="1"/>
    <col min="16" max="20" width="9.140625" style="13"/>
    <col min="21" max="16384" width="9.140625" style="11"/>
  </cols>
  <sheetData>
    <row r="1" spans="1:21" x14ac:dyDescent="0.25">
      <c r="C1" s="81" t="str">
        <f>Totaal!C1</f>
        <v>99</v>
      </c>
      <c r="D1" s="81" t="str">
        <f>C1</f>
        <v>99</v>
      </c>
      <c r="E1" s="81" t="str">
        <f>C1</f>
        <v>99</v>
      </c>
      <c r="F1" s="81" t="str">
        <f>D1</f>
        <v>99</v>
      </c>
      <c r="G1" s="81" t="str">
        <f t="shared" ref="G1" si="0">F1</f>
        <v>99</v>
      </c>
      <c r="I1" s="81" t="str">
        <f>Totaal!$C1</f>
        <v>99</v>
      </c>
      <c r="J1" s="81" t="str">
        <f>Totaal!$C1</f>
        <v>99</v>
      </c>
      <c r="K1" s="81"/>
      <c r="L1" s="81" t="str">
        <f>Totaal!$C1</f>
        <v>99</v>
      </c>
      <c r="M1" s="81" t="str">
        <f>Totaal!$C1</f>
        <v>99</v>
      </c>
    </row>
    <row r="2" spans="1:21" s="1" customFormat="1" x14ac:dyDescent="0.25">
      <c r="B2" s="52"/>
      <c r="C2" s="41" t="s">
        <v>0</v>
      </c>
      <c r="D2" s="41" t="s">
        <v>0</v>
      </c>
      <c r="E2" s="41" t="s">
        <v>0</v>
      </c>
      <c r="F2" s="41" t="s">
        <v>0</v>
      </c>
      <c r="G2" s="58" t="s">
        <v>0</v>
      </c>
      <c r="H2" s="4" t="s">
        <v>4</v>
      </c>
      <c r="I2" s="41" t="s">
        <v>0</v>
      </c>
      <c r="J2" s="41" t="s">
        <v>0</v>
      </c>
      <c r="K2" s="41" t="s">
        <v>0</v>
      </c>
      <c r="L2" s="41" t="s">
        <v>0</v>
      </c>
      <c r="M2" s="58" t="s">
        <v>0</v>
      </c>
      <c r="N2" s="72" t="s">
        <v>36</v>
      </c>
      <c r="O2" s="4">
        <v>41639</v>
      </c>
      <c r="P2" s="2"/>
      <c r="Q2" s="2"/>
      <c r="R2" s="2"/>
      <c r="S2" s="2"/>
      <c r="T2" s="2"/>
    </row>
    <row r="3" spans="1:21" s="131" customFormat="1" ht="12.75" x14ac:dyDescent="0.2">
      <c r="C3" s="128" t="str">
        <f>Totaal!C3</f>
        <v>2016</v>
      </c>
      <c r="D3" s="129" t="str">
        <f>Totaal!D3</f>
        <v>2016</v>
      </c>
      <c r="E3" s="129" t="str">
        <f>Totaal!D3</f>
        <v>2016</v>
      </c>
      <c r="F3" s="129" t="str">
        <f>Totaal!E3</f>
        <v>2016</v>
      </c>
      <c r="G3" s="130" t="str">
        <f>C3</f>
        <v>2016</v>
      </c>
      <c r="H3" s="131" t="s">
        <v>4</v>
      </c>
      <c r="I3" s="90" t="str">
        <f>Totaal!C3</f>
        <v>2016</v>
      </c>
      <c r="J3" s="90" t="str">
        <f>I3</f>
        <v>2016</v>
      </c>
      <c r="K3" s="129" t="str">
        <f t="shared" ref="K3:N3" si="1">J3</f>
        <v>2016</v>
      </c>
      <c r="L3" s="129" t="str">
        <f t="shared" si="1"/>
        <v>2016</v>
      </c>
      <c r="M3" s="130" t="str">
        <f t="shared" si="1"/>
        <v>2016</v>
      </c>
      <c r="N3" s="132" t="str">
        <f t="shared" si="1"/>
        <v>2016</v>
      </c>
      <c r="O3" s="131" t="s">
        <v>4</v>
      </c>
    </row>
    <row r="4" spans="1:21" s="5" customFormat="1" ht="14.25" x14ac:dyDescent="0.3">
      <c r="B4" s="6"/>
      <c r="C4" s="42" t="s">
        <v>33</v>
      </c>
      <c r="D4" s="42" t="s">
        <v>160</v>
      </c>
      <c r="E4" s="42" t="s">
        <v>169</v>
      </c>
      <c r="F4" s="42" t="s">
        <v>170</v>
      </c>
      <c r="G4" s="59" t="s">
        <v>1</v>
      </c>
      <c r="H4" s="8" t="s">
        <v>4</v>
      </c>
      <c r="I4" s="42" t="s">
        <v>33</v>
      </c>
      <c r="J4" s="42" t="s">
        <v>160</v>
      </c>
      <c r="K4" s="42" t="s">
        <v>169</v>
      </c>
      <c r="L4" s="42" t="s">
        <v>170</v>
      </c>
      <c r="M4" s="59" t="s">
        <v>1</v>
      </c>
      <c r="N4" s="73" t="s">
        <v>1</v>
      </c>
      <c r="O4" s="8" t="s">
        <v>4</v>
      </c>
      <c r="P4" s="6"/>
      <c r="Q4" s="6"/>
      <c r="R4" s="6"/>
      <c r="S4" s="6"/>
      <c r="T4" s="6"/>
    </row>
    <row r="5" spans="1:21" s="5" customFormat="1" ht="14.25" x14ac:dyDescent="0.3">
      <c r="B5" s="6"/>
      <c r="C5" s="43" t="s">
        <v>34</v>
      </c>
      <c r="D5" s="43" t="s">
        <v>103</v>
      </c>
      <c r="E5" s="56">
        <v>12</v>
      </c>
      <c r="F5" s="56">
        <v>13</v>
      </c>
      <c r="G5" s="64" t="s">
        <v>34</v>
      </c>
      <c r="H5" s="8" t="s">
        <v>4</v>
      </c>
      <c r="I5" s="43" t="s">
        <v>34</v>
      </c>
      <c r="J5" s="43" t="s">
        <v>103</v>
      </c>
      <c r="K5" s="43" t="s">
        <v>180</v>
      </c>
      <c r="L5" s="43" t="s">
        <v>181</v>
      </c>
      <c r="M5" s="64" t="s">
        <v>34</v>
      </c>
      <c r="N5" s="74" t="s">
        <v>34</v>
      </c>
      <c r="O5" s="8" t="s">
        <v>4</v>
      </c>
      <c r="P5" s="6"/>
      <c r="Q5" s="6"/>
      <c r="R5" s="6"/>
      <c r="S5" s="6"/>
      <c r="T5" s="6"/>
    </row>
    <row r="6" spans="1:21" s="9" customFormat="1" x14ac:dyDescent="0.25">
      <c r="B6" s="4"/>
      <c r="C6" s="44" t="str">
        <f>Totaal!C6</f>
        <v>jan-dec</v>
      </c>
      <c r="D6" s="44" t="str">
        <f>C6</f>
        <v>jan-dec</v>
      </c>
      <c r="E6" s="44" t="str">
        <f>C6</f>
        <v>jan-dec</v>
      </c>
      <c r="F6" s="44" t="str">
        <f>D6</f>
        <v>jan-dec</v>
      </c>
      <c r="G6" s="60" t="str">
        <f>D6</f>
        <v>jan-dec</v>
      </c>
      <c r="H6" s="4" t="s">
        <v>4</v>
      </c>
      <c r="I6" s="44" t="str">
        <f>C6</f>
        <v>jan-dec</v>
      </c>
      <c r="J6" s="44" t="str">
        <f t="shared" ref="J6:M6" si="2">D6</f>
        <v>jan-dec</v>
      </c>
      <c r="K6" s="44" t="str">
        <f t="shared" si="2"/>
        <v>jan-dec</v>
      </c>
      <c r="L6" s="44" t="str">
        <f t="shared" si="2"/>
        <v>jan-dec</v>
      </c>
      <c r="M6" s="60" t="str">
        <f t="shared" si="2"/>
        <v>jan-dec</v>
      </c>
      <c r="N6" s="75" t="s">
        <v>59</v>
      </c>
      <c r="O6" s="4" t="s">
        <v>4</v>
      </c>
      <c r="P6" s="4"/>
      <c r="Q6" s="4"/>
      <c r="R6" s="4"/>
      <c r="S6" s="4"/>
      <c r="T6" s="4"/>
      <c r="U6" s="126"/>
    </row>
    <row r="7" spans="1:21" ht="19.5" x14ac:dyDescent="0.4">
      <c r="B7" s="12" t="s">
        <v>2</v>
      </c>
      <c r="U7" s="127"/>
    </row>
    <row r="8" spans="1:21" x14ac:dyDescent="0.25">
      <c r="U8" s="127"/>
    </row>
    <row r="9" spans="1:21" s="17" customFormat="1" x14ac:dyDescent="0.25">
      <c r="A9" s="14">
        <v>61</v>
      </c>
      <c r="B9" s="15" t="s">
        <v>3</v>
      </c>
      <c r="C9" s="48" t="e">
        <f ca="1">SUM(C10:C27)</f>
        <v>#NAME?</v>
      </c>
      <c r="D9" s="48" t="e">
        <f ca="1">SUM(D10:D27)</f>
        <v>#NAME?</v>
      </c>
      <c r="E9" s="48" t="e">
        <f ca="1">SUM(E10:E27)</f>
        <v>#NAME?</v>
      </c>
      <c r="F9" s="48" t="e">
        <f ca="1">SUM(F10:F27)</f>
        <v>#NAME?</v>
      </c>
      <c r="G9" s="61" t="e">
        <f ca="1">SUM(G10:G27)</f>
        <v>#NAME?</v>
      </c>
      <c r="H9" s="13" t="s">
        <v>4</v>
      </c>
      <c r="I9" s="48">
        <f t="shared" ref="I9:N9" si="3">SUM(I10:I27)</f>
        <v>53635.399999999994</v>
      </c>
      <c r="J9" s="48">
        <f t="shared" si="3"/>
        <v>1629.12</v>
      </c>
      <c r="K9" s="48">
        <f t="shared" si="3"/>
        <v>0</v>
      </c>
      <c r="L9" s="48">
        <f t="shared" si="3"/>
        <v>0</v>
      </c>
      <c r="M9" s="61">
        <f t="shared" si="3"/>
        <v>55264.52</v>
      </c>
      <c r="N9" s="76">
        <f t="shared" si="3"/>
        <v>48749.599999999999</v>
      </c>
      <c r="O9" s="13" t="s">
        <v>4</v>
      </c>
      <c r="P9" s="16"/>
      <c r="Q9" s="16"/>
      <c r="R9" s="16"/>
      <c r="S9" s="16"/>
      <c r="T9" s="16"/>
    </row>
    <row r="10" spans="1:21" x14ac:dyDescent="0.25">
      <c r="A10" s="11">
        <v>6100</v>
      </c>
      <c r="B10" s="38" t="s">
        <v>113</v>
      </c>
      <c r="C10" s="39" t="e">
        <f ca="1">[1]!AnaBalanceCum(2,C$1,C$5,C$5,$A10,$A10)</f>
        <v>#NAME?</v>
      </c>
      <c r="D10" s="39" t="e">
        <f ca="1">[1]!AnaBalanceCum(2,D$1,D$5,D$5,$A10,$A10)</f>
        <v>#NAME?</v>
      </c>
      <c r="E10" s="39" t="e">
        <f ca="1">[1]!AnaBalanceCum(2,E$1,E$5,E$5,$A10,$A10)</f>
        <v>#NAME?</v>
      </c>
      <c r="F10" s="39" t="e">
        <f ca="1">[1]!AnaBalanceCum(2,F$1,F$5,F$5,$A10,$A10)</f>
        <v>#NAME?</v>
      </c>
      <c r="G10" s="57" t="e">
        <f ca="1">SUM(C10:F10)</f>
        <v>#NAME?</v>
      </c>
      <c r="I10" s="39">
        <v>17156.73</v>
      </c>
      <c r="J10" s="39">
        <v>0</v>
      </c>
      <c r="K10" s="39">
        <v>0</v>
      </c>
      <c r="L10" s="39">
        <v>0</v>
      </c>
      <c r="M10" s="57">
        <f>SUM(I10:L10)</f>
        <v>17156.73</v>
      </c>
      <c r="N10" s="69">
        <v>16849.599999999999</v>
      </c>
      <c r="U10" s="127"/>
    </row>
    <row r="11" spans="1:21" x14ac:dyDescent="0.25">
      <c r="A11" s="11">
        <v>610100</v>
      </c>
      <c r="B11" s="38" t="s">
        <v>114</v>
      </c>
      <c r="C11" s="39" t="e">
        <f ca="1">[1]!AnaBalanceCum(2,C$1,C$5,C$5,$A11,$A11)</f>
        <v>#NAME?</v>
      </c>
      <c r="D11" s="39" t="e">
        <f ca="1">[1]!AnaBalanceCum(2,D$1,D$5,D$5,$A11,$A11)</f>
        <v>#NAME?</v>
      </c>
      <c r="E11" s="39" t="e">
        <f ca="1">[1]!AnaBalanceCum(2,E$1,E$5,E$5,$A11,$A11)</f>
        <v>#NAME?</v>
      </c>
      <c r="F11" s="39" t="e">
        <f ca="1">[1]!AnaBalanceCum(2,F$1,F$5,F$5,$A11,$A11)</f>
        <v>#NAME?</v>
      </c>
      <c r="G11" s="57" t="e">
        <f t="shared" ref="G11:G26" ca="1" si="4">SUM(C11:F11)</f>
        <v>#NAME?</v>
      </c>
      <c r="I11" s="39">
        <v>15678.75</v>
      </c>
      <c r="J11" s="39">
        <v>0</v>
      </c>
      <c r="K11" s="39">
        <v>0</v>
      </c>
      <c r="L11" s="39">
        <v>0</v>
      </c>
      <c r="M11" s="57">
        <f t="shared" ref="M11:M26" si="5">SUM(I11:L11)</f>
        <v>15678.75</v>
      </c>
      <c r="N11" s="69">
        <v>15550</v>
      </c>
      <c r="U11" s="55"/>
    </row>
    <row r="12" spans="1:21" x14ac:dyDescent="0.25">
      <c r="A12" s="20">
        <v>61200</v>
      </c>
      <c r="B12" s="38" t="s">
        <v>192</v>
      </c>
      <c r="C12" s="39" t="e">
        <f ca="1">[1]!AnaBalanceCum(2,C$1,C$5,C$5,$A12,$A12)</f>
        <v>#NAME?</v>
      </c>
      <c r="D12" s="39" t="e">
        <f ca="1">[1]!AnaBalanceCum(2,D$1,D$5,D$5,$A12,$A12)</f>
        <v>#NAME?</v>
      </c>
      <c r="E12" s="39" t="e">
        <f ca="1">[1]!AnaBalanceCum(2,E$1,E$5,E$5,$A12,$A12)</f>
        <v>#NAME?</v>
      </c>
      <c r="F12" s="39" t="e">
        <f ca="1">[1]!AnaBalanceCum(2,F$1,F$5,F$5,$A12,$A12)</f>
        <v>#NAME?</v>
      </c>
      <c r="G12" s="57" t="e">
        <f ca="1">SUM(C12:F12)</f>
        <v>#NAME?</v>
      </c>
      <c r="I12" s="39">
        <v>1020.64</v>
      </c>
      <c r="J12" s="39">
        <v>0</v>
      </c>
      <c r="K12" s="39">
        <v>0</v>
      </c>
      <c r="L12" s="39">
        <v>0</v>
      </c>
      <c r="M12" s="57">
        <f>SUM(I12:L12)</f>
        <v>1020.64</v>
      </c>
      <c r="N12" s="69">
        <v>700</v>
      </c>
    </row>
    <row r="13" spans="1:21" x14ac:dyDescent="0.25">
      <c r="A13" s="20">
        <v>612100</v>
      </c>
      <c r="B13" s="21" t="s">
        <v>188</v>
      </c>
      <c r="C13" s="39" t="e">
        <f ca="1">[1]!AnaBalanceCum(2,C$1,C$5,C$5,$A13,$A13)</f>
        <v>#NAME?</v>
      </c>
      <c r="D13" s="39" t="e">
        <f ca="1">[1]!AnaBalanceCum(2,D$1,D$5,D$5,$A13,$A13)</f>
        <v>#NAME?</v>
      </c>
      <c r="E13" s="39" t="e">
        <f ca="1">[1]!AnaBalanceCum(2,E$1,E$5,E$5,$A13,$A13)</f>
        <v>#NAME?</v>
      </c>
      <c r="F13" s="39" t="e">
        <f ca="1">[1]!AnaBalanceCum(2,F$1,F$5,F$5,$A13,$A13)</f>
        <v>#NAME?</v>
      </c>
      <c r="G13" s="57" t="e">
        <f t="shared" ca="1" si="4"/>
        <v>#NAME?</v>
      </c>
      <c r="I13" s="39">
        <v>1078.29</v>
      </c>
      <c r="J13" s="39">
        <v>0</v>
      </c>
      <c r="K13" s="39">
        <v>0</v>
      </c>
      <c r="L13" s="39">
        <v>0</v>
      </c>
      <c r="M13" s="57">
        <f t="shared" si="5"/>
        <v>1078.29</v>
      </c>
      <c r="N13" s="69">
        <v>600</v>
      </c>
      <c r="U13" s="55"/>
    </row>
    <row r="14" spans="1:21" x14ac:dyDescent="0.25">
      <c r="A14" s="20">
        <v>612200</v>
      </c>
      <c r="B14" s="38" t="s">
        <v>115</v>
      </c>
      <c r="C14" s="39" t="e">
        <f ca="1">[1]!AnaBalanceCum(2,C$1,C$5,C$5,$A14,$A14)</f>
        <v>#NAME?</v>
      </c>
      <c r="D14" s="39" t="e">
        <f ca="1">[1]!AnaBalanceCum(2,D$1,D$5,D$5,$A14,$A14)</f>
        <v>#NAME?</v>
      </c>
      <c r="E14" s="39" t="e">
        <f ca="1">[1]!AnaBalanceCum(2,E$1,E$5,E$5,$A14,$A14)</f>
        <v>#NAME?</v>
      </c>
      <c r="F14" s="39" t="e">
        <f ca="1">[1]!AnaBalanceCum(2,F$1,F$5,F$5,$A14,$A14)</f>
        <v>#NAME?</v>
      </c>
      <c r="G14" s="57" t="e">
        <f t="shared" ca="1" si="4"/>
        <v>#NAME?</v>
      </c>
      <c r="I14" s="39">
        <v>738.5</v>
      </c>
      <c r="J14" s="39">
        <v>0</v>
      </c>
      <c r="K14" s="39">
        <v>0</v>
      </c>
      <c r="L14" s="39">
        <v>0</v>
      </c>
      <c r="M14" s="57">
        <f t="shared" si="5"/>
        <v>738.5</v>
      </c>
      <c r="N14" s="69">
        <v>1200</v>
      </c>
      <c r="U14" s="55"/>
    </row>
    <row r="15" spans="1:21" x14ac:dyDescent="0.25">
      <c r="A15" s="20">
        <v>612300</v>
      </c>
      <c r="B15" s="38" t="s">
        <v>116</v>
      </c>
      <c r="C15" s="39" t="e">
        <f ca="1">[1]!AnaBalanceCum(2,C$1,C$5,C$5,$A15,$A15)</f>
        <v>#NAME?</v>
      </c>
      <c r="D15" s="39" t="e">
        <f ca="1">[1]!AnaBalanceCum(2,D$1,D$5,D$5,$A15,$A15)</f>
        <v>#NAME?</v>
      </c>
      <c r="E15" s="39" t="e">
        <f ca="1">[1]!AnaBalanceCum(2,E$1,E$5,E$5,$A15,$A15)</f>
        <v>#NAME?</v>
      </c>
      <c r="F15" s="39" t="e">
        <f ca="1">[1]!AnaBalanceCum(2,F$1,F$5,F$5,$A15,$A15)</f>
        <v>#NAME?</v>
      </c>
      <c r="G15" s="57" t="e">
        <f t="shared" ca="1" si="4"/>
        <v>#NAME?</v>
      </c>
      <c r="I15" s="39">
        <v>1335.7</v>
      </c>
      <c r="J15" s="39">
        <v>0</v>
      </c>
      <c r="K15" s="39">
        <v>0</v>
      </c>
      <c r="L15" s="39">
        <v>0</v>
      </c>
      <c r="M15" s="57">
        <f t="shared" si="5"/>
        <v>1335.7</v>
      </c>
      <c r="N15" s="69">
        <v>2000</v>
      </c>
      <c r="U15" s="55"/>
    </row>
    <row r="16" spans="1:21" x14ac:dyDescent="0.25">
      <c r="A16" s="20">
        <v>612400</v>
      </c>
      <c r="B16" s="38" t="s">
        <v>117</v>
      </c>
      <c r="C16" s="39" t="e">
        <f ca="1">[1]!AnaBalanceCum(2,C$1,C$5,C$5,$A16,$A16)</f>
        <v>#NAME?</v>
      </c>
      <c r="D16" s="39" t="e">
        <f ca="1">[1]!AnaBalanceCum(2,D$1,D$5,D$5,$A16,$A16)</f>
        <v>#NAME?</v>
      </c>
      <c r="E16" s="39" t="e">
        <f ca="1">[1]!AnaBalanceCum(2,E$1,E$5,E$5,$A16,$A16)</f>
        <v>#NAME?</v>
      </c>
      <c r="F16" s="39" t="e">
        <f ca="1">[1]!AnaBalanceCum(2,F$1,F$5,F$5,$A16,$A16)</f>
        <v>#NAME?</v>
      </c>
      <c r="G16" s="57" t="e">
        <f t="shared" ca="1" si="4"/>
        <v>#NAME?</v>
      </c>
      <c r="I16" s="39">
        <v>865.93</v>
      </c>
      <c r="J16" s="39">
        <v>0</v>
      </c>
      <c r="K16" s="39">
        <v>0</v>
      </c>
      <c r="L16" s="39">
        <v>0</v>
      </c>
      <c r="M16" s="57">
        <f t="shared" si="5"/>
        <v>865.93</v>
      </c>
      <c r="N16" s="69">
        <v>500</v>
      </c>
    </row>
    <row r="17" spans="1:15" x14ac:dyDescent="0.25">
      <c r="A17" s="20">
        <v>612500</v>
      </c>
      <c r="B17" s="38" t="s">
        <v>118</v>
      </c>
      <c r="C17" s="39" t="e">
        <f ca="1">[1]!AnaBalanceCum(2,C$1,C$5,C$5,$A17,$A17)</f>
        <v>#NAME?</v>
      </c>
      <c r="D17" s="39" t="e">
        <f ca="1">[1]!AnaBalanceCum(2,D$1,D$5,D$5,$A17,$A17)</f>
        <v>#NAME?</v>
      </c>
      <c r="E17" s="39" t="e">
        <f ca="1">[1]!AnaBalanceCum(2,E$1,E$5,E$5,$A17,$A17)</f>
        <v>#NAME?</v>
      </c>
      <c r="F17" s="39" t="e">
        <f ca="1">[1]!AnaBalanceCum(2,F$1,F$5,F$5,$A17,$A17)</f>
        <v>#NAME?</v>
      </c>
      <c r="G17" s="57" t="e">
        <f t="shared" ca="1" si="4"/>
        <v>#NAME?</v>
      </c>
      <c r="I17" s="39">
        <v>6040.4</v>
      </c>
      <c r="J17" s="39">
        <v>0</v>
      </c>
      <c r="K17" s="39">
        <v>0</v>
      </c>
      <c r="L17" s="39">
        <v>0</v>
      </c>
      <c r="M17" s="57">
        <f t="shared" si="5"/>
        <v>6040.4</v>
      </c>
      <c r="N17" s="69">
        <v>2500</v>
      </c>
    </row>
    <row r="18" spans="1:15" x14ac:dyDescent="0.25">
      <c r="A18" s="20">
        <v>612600</v>
      </c>
      <c r="B18" s="38" t="s">
        <v>119</v>
      </c>
      <c r="C18" s="39" t="e">
        <f ca="1">[1]!AnaBalanceCum(2,C$1,C$5,C$5,$A18,$A18)</f>
        <v>#NAME?</v>
      </c>
      <c r="D18" s="39" t="e">
        <f ca="1">[1]!AnaBalanceCum(2,D$1,D$5,D$5,$A18,$A18)</f>
        <v>#NAME?</v>
      </c>
      <c r="E18" s="39" t="e">
        <f ca="1">[1]!AnaBalanceCum(2,E$1,E$5,E$5,$A18,$A18)</f>
        <v>#NAME?</v>
      </c>
      <c r="F18" s="39" t="e">
        <f ca="1">[1]!AnaBalanceCum(2,F$1,F$5,F$5,$A18,$A18)</f>
        <v>#NAME?</v>
      </c>
      <c r="G18" s="57" t="e">
        <f t="shared" ca="1" si="4"/>
        <v>#NAME?</v>
      </c>
      <c r="I18" s="39">
        <v>49.58</v>
      </c>
      <c r="J18" s="39">
        <v>0</v>
      </c>
      <c r="K18" s="39">
        <v>0</v>
      </c>
      <c r="L18" s="39">
        <v>0</v>
      </c>
      <c r="M18" s="57">
        <f t="shared" si="5"/>
        <v>49.58</v>
      </c>
      <c r="N18" s="69">
        <v>0</v>
      </c>
    </row>
    <row r="19" spans="1:15" x14ac:dyDescent="0.25">
      <c r="A19" s="20">
        <v>612700</v>
      </c>
      <c r="B19" s="38" t="s">
        <v>191</v>
      </c>
      <c r="C19" s="39" t="e">
        <f ca="1">[1]!AnaBalanceCum(2,C$1,C$5,C$5,$A19,$A19)</f>
        <v>#NAME?</v>
      </c>
      <c r="D19" s="39" t="e">
        <f ca="1">[1]!AnaBalanceCum(2,D$1,D$5,D$5,$A19,$A19)</f>
        <v>#NAME?</v>
      </c>
      <c r="E19" s="39" t="e">
        <f ca="1">[1]!AnaBalanceCum(2,E$1,E$5,E$5,$A19,$A19)</f>
        <v>#NAME?</v>
      </c>
      <c r="F19" s="39" t="e">
        <f ca="1">[1]!AnaBalanceCum(2,F$1,F$5,F$5,$A19,$A19)</f>
        <v>#NAME?</v>
      </c>
      <c r="G19" s="57" t="e">
        <f t="shared" ca="1" si="4"/>
        <v>#NAME?</v>
      </c>
      <c r="I19" s="39">
        <v>287.64</v>
      </c>
      <c r="J19" s="39">
        <v>0</v>
      </c>
      <c r="K19" s="39">
        <v>0</v>
      </c>
      <c r="L19" s="39">
        <v>0</v>
      </c>
      <c r="M19" s="57">
        <f t="shared" si="5"/>
        <v>287.64</v>
      </c>
      <c r="N19" s="69">
        <v>1300</v>
      </c>
    </row>
    <row r="20" spans="1:15" x14ac:dyDescent="0.25">
      <c r="A20" s="55">
        <v>612800</v>
      </c>
      <c r="B20" s="38" t="s">
        <v>120</v>
      </c>
      <c r="C20" s="39" t="e">
        <f ca="1">[1]!AnaBalanceCum(2,C$1,C$5,C$5,$A20,$A20)</f>
        <v>#NAME?</v>
      </c>
      <c r="D20" s="39" t="e">
        <f ca="1">[1]!AnaBalanceCum(2,D$1,D$5,D$5,$A20,$A20)</f>
        <v>#NAME?</v>
      </c>
      <c r="E20" s="39" t="e">
        <f ca="1">[1]!AnaBalanceCum(2,E$1,E$5,E$5,$A20,$A20)</f>
        <v>#NAME?</v>
      </c>
      <c r="F20" s="39" t="e">
        <f ca="1">[1]!AnaBalanceCum(2,F$1,F$5,F$5,$A20,$A20)</f>
        <v>#NAME?</v>
      </c>
      <c r="G20" s="57" t="e">
        <f t="shared" ca="1" si="4"/>
        <v>#NAME?</v>
      </c>
      <c r="I20" s="39">
        <v>1134.3699999999999</v>
      </c>
      <c r="J20" s="39">
        <v>0</v>
      </c>
      <c r="K20" s="39">
        <v>0</v>
      </c>
      <c r="L20" s="39">
        <v>0</v>
      </c>
      <c r="M20" s="57">
        <f t="shared" si="5"/>
        <v>1134.3699999999999</v>
      </c>
      <c r="N20" s="69">
        <v>1100</v>
      </c>
    </row>
    <row r="21" spans="1:15" x14ac:dyDescent="0.25">
      <c r="A21" s="55">
        <v>612900</v>
      </c>
      <c r="B21" s="21" t="s">
        <v>186</v>
      </c>
      <c r="C21" s="39" t="e">
        <f ca="1">[1]!AnaBalanceCum(2,C$1,C$5,C$5,$A21,$A21)</f>
        <v>#NAME?</v>
      </c>
      <c r="D21" s="39" t="e">
        <f ca="1">[1]!AnaBalanceCum(2,D$1,D$5,D$5,$A21,$A21)</f>
        <v>#NAME?</v>
      </c>
      <c r="E21" s="39" t="e">
        <f ca="1">[1]!AnaBalanceCum(2,E$1,E$5,E$5,$A21,$A21)</f>
        <v>#NAME?</v>
      </c>
      <c r="F21" s="39" t="e">
        <f ca="1">[1]!AnaBalanceCum(2,F$1,F$5,F$5,$A21,$A21)</f>
        <v>#NAME?</v>
      </c>
      <c r="G21" s="57" t="e">
        <f t="shared" ref="G21" ca="1" si="6">SUM(C21:F21)</f>
        <v>#NAME?</v>
      </c>
      <c r="I21" s="39">
        <v>642.39</v>
      </c>
      <c r="J21" s="39">
        <v>0</v>
      </c>
      <c r="K21" s="39">
        <v>0</v>
      </c>
      <c r="L21" s="39">
        <v>0</v>
      </c>
      <c r="M21" s="57">
        <f t="shared" ref="M21" si="7">SUM(I21:L21)</f>
        <v>642.39</v>
      </c>
      <c r="N21" s="69">
        <v>350</v>
      </c>
    </row>
    <row r="22" spans="1:15" x14ac:dyDescent="0.25">
      <c r="A22" s="20">
        <v>613000</v>
      </c>
      <c r="B22" s="38" t="s">
        <v>121</v>
      </c>
      <c r="C22" s="39" t="e">
        <f ca="1">[1]!AnaBalanceCum(2,C$1,C$5,C$5,$A22,$A22)</f>
        <v>#NAME?</v>
      </c>
      <c r="D22" s="39" t="e">
        <f ca="1">[1]!AnaBalanceCum(2,D$1,D$5,D$5,$A22,$A22)</f>
        <v>#NAME?</v>
      </c>
      <c r="E22" s="39" t="e">
        <f ca="1">[1]!AnaBalanceCum(2,E$1,E$5,E$5,$A22,$A22)</f>
        <v>#NAME?</v>
      </c>
      <c r="F22" s="39" t="e">
        <f ca="1">[1]!AnaBalanceCum(2,F$1,F$5,F$5,$A22,$A22)</f>
        <v>#NAME?</v>
      </c>
      <c r="G22" s="57" t="e">
        <f t="shared" ca="1" si="4"/>
        <v>#NAME?</v>
      </c>
      <c r="I22" s="39">
        <v>4106.2299999999996</v>
      </c>
      <c r="J22" s="39">
        <v>0</v>
      </c>
      <c r="K22" s="39">
        <v>0</v>
      </c>
      <c r="L22" s="39">
        <v>0</v>
      </c>
      <c r="M22" s="57">
        <f t="shared" si="5"/>
        <v>4106.2299999999996</v>
      </c>
      <c r="N22" s="69">
        <v>2800</v>
      </c>
    </row>
    <row r="23" spans="1:15" x14ac:dyDescent="0.25">
      <c r="A23" s="20">
        <v>613100</v>
      </c>
      <c r="B23" s="38" t="s">
        <v>190</v>
      </c>
      <c r="C23" s="39" t="e">
        <f ca="1">[1]!AnaBalanceCum(2,C$1,C$5,C$5,$A23,$A23)</f>
        <v>#NAME?</v>
      </c>
      <c r="D23" s="39" t="e">
        <f ca="1">[1]!AnaBalanceCum(2,D$1,D$5,D$5,$A23,$A23)</f>
        <v>#NAME?</v>
      </c>
      <c r="E23" s="39" t="e">
        <f ca="1">[1]!AnaBalanceCum(2,E$1,E$5,E$5,$A23,$A23)</f>
        <v>#NAME?</v>
      </c>
      <c r="F23" s="39" t="e">
        <f ca="1">[1]!AnaBalanceCum(2,F$1,F$5,F$5,$A23,$A23)</f>
        <v>#NAME?</v>
      </c>
      <c r="G23" s="57" t="e">
        <f t="shared" ca="1" si="4"/>
        <v>#NAME?</v>
      </c>
      <c r="I23" s="39">
        <v>2313.08</v>
      </c>
      <c r="J23" s="39">
        <v>1512.5</v>
      </c>
      <c r="K23" s="39">
        <v>0</v>
      </c>
      <c r="L23" s="39">
        <v>0</v>
      </c>
      <c r="M23" s="57">
        <f t="shared" si="5"/>
        <v>3825.58</v>
      </c>
      <c r="N23" s="69">
        <v>1600</v>
      </c>
    </row>
    <row r="24" spans="1:15" x14ac:dyDescent="0.25">
      <c r="A24" s="20">
        <v>613200</v>
      </c>
      <c r="B24" s="38" t="s">
        <v>122</v>
      </c>
      <c r="C24" s="39" t="e">
        <f ca="1">[1]!AnaBalanceCum(2,C$1,C$5,C$5,$A24,$A24)</f>
        <v>#NAME?</v>
      </c>
      <c r="D24" s="39" t="e">
        <f ca="1">[1]!AnaBalanceCum(2,D$1,D$5,D$5,$A24,$A24)</f>
        <v>#NAME?</v>
      </c>
      <c r="E24" s="39" t="e">
        <f ca="1">[1]!AnaBalanceCum(2,E$1,E$5,E$5,$A24,$A24)</f>
        <v>#NAME?</v>
      </c>
      <c r="F24" s="39" t="e">
        <f ca="1">[1]!AnaBalanceCum(2,F$1,F$5,F$5,$A24,$A24)</f>
        <v>#NAME?</v>
      </c>
      <c r="G24" s="57" t="e">
        <f t="shared" ca="1" si="4"/>
        <v>#NAME?</v>
      </c>
      <c r="I24" s="39">
        <v>0</v>
      </c>
      <c r="J24" s="39">
        <v>0</v>
      </c>
      <c r="K24" s="39">
        <v>0</v>
      </c>
      <c r="L24" s="39">
        <v>0</v>
      </c>
      <c r="M24" s="57">
        <f t="shared" si="5"/>
        <v>0</v>
      </c>
      <c r="N24" s="69">
        <v>0</v>
      </c>
    </row>
    <row r="25" spans="1:15" x14ac:dyDescent="0.25">
      <c r="A25" s="20">
        <v>615000</v>
      </c>
      <c r="B25" s="38" t="s">
        <v>126</v>
      </c>
      <c r="C25" s="39" t="e">
        <f ca="1">[1]!AnaBalanceCum(2,C$1,C$5,C$5,$A25,$A25)</f>
        <v>#NAME?</v>
      </c>
      <c r="D25" s="39" t="e">
        <f ca="1">[1]!AnaBalanceCum(2,D$1,D$5,D$5,$A25,$A25)</f>
        <v>#NAME?</v>
      </c>
      <c r="E25" s="39" t="e">
        <f ca="1">[1]!AnaBalanceCum(2,E$1,E$5,E$5,$A25,$A25)</f>
        <v>#NAME?</v>
      </c>
      <c r="F25" s="39" t="e">
        <f ca="1">[1]!AnaBalanceCum(2,F$1,F$5,F$5,$A25,$A25)</f>
        <v>#NAME?</v>
      </c>
      <c r="G25" s="57" t="e">
        <f t="shared" ca="1" si="4"/>
        <v>#NAME?</v>
      </c>
      <c r="I25" s="39">
        <v>560.05999999999995</v>
      </c>
      <c r="J25" s="39">
        <v>116.62</v>
      </c>
      <c r="K25" s="39">
        <v>0</v>
      </c>
      <c r="L25" s="39">
        <v>0</v>
      </c>
      <c r="M25" s="57">
        <f t="shared" si="5"/>
        <v>676.68</v>
      </c>
      <c r="N25" s="69">
        <v>700</v>
      </c>
    </row>
    <row r="26" spans="1:15" x14ac:dyDescent="0.25">
      <c r="A26" s="20">
        <v>615100</v>
      </c>
      <c r="B26" s="38" t="s">
        <v>189</v>
      </c>
      <c r="C26" s="39" t="e">
        <f ca="1">[1]!AnaBalanceCum(2,C$1,C$5,C$5,$A26,$A26)</f>
        <v>#NAME?</v>
      </c>
      <c r="D26" s="39" t="e">
        <f ca="1">[1]!AnaBalanceCum(2,D$1,D$5,D$5,$A26,$A26)</f>
        <v>#NAME?</v>
      </c>
      <c r="E26" s="39" t="e">
        <f ca="1">[1]!AnaBalanceCum(2,E$1,E$5,E$5,$A26,$A26)</f>
        <v>#NAME?</v>
      </c>
      <c r="F26" s="39" t="e">
        <f ca="1">[1]!AnaBalanceCum(2,F$1,F$5,F$5,$A26,$A26)</f>
        <v>#NAME?</v>
      </c>
      <c r="G26" s="57" t="e">
        <f t="shared" ca="1" si="4"/>
        <v>#NAME?</v>
      </c>
      <c r="I26" s="39">
        <v>627.11</v>
      </c>
      <c r="J26" s="39">
        <v>0</v>
      </c>
      <c r="K26" s="39">
        <v>0</v>
      </c>
      <c r="L26" s="39">
        <v>0</v>
      </c>
      <c r="M26" s="57">
        <f t="shared" si="5"/>
        <v>627.11</v>
      </c>
      <c r="N26" s="69">
        <v>1000</v>
      </c>
    </row>
    <row r="27" spans="1:15" x14ac:dyDescent="0.25">
      <c r="A27" s="20"/>
      <c r="B27" s="21"/>
      <c r="C27" s="39"/>
      <c r="D27" s="39"/>
      <c r="E27" s="39"/>
      <c r="F27" s="39"/>
      <c r="I27" s="39"/>
      <c r="J27" s="39"/>
      <c r="K27" s="39"/>
      <c r="L27" s="39"/>
    </row>
    <row r="28" spans="1:15" x14ac:dyDescent="0.25">
      <c r="A28" s="22">
        <v>614</v>
      </c>
      <c r="B28" s="23" t="s">
        <v>5</v>
      </c>
      <c r="C28" s="49" t="e">
        <f ca="1">SUM(C29:C34)</f>
        <v>#NAME?</v>
      </c>
      <c r="D28" s="49" t="e">
        <f ca="1">SUM(D29:D34)</f>
        <v>#NAME?</v>
      </c>
      <c r="E28" s="49" t="e">
        <f ca="1">SUM(E29:E34)</f>
        <v>#NAME?</v>
      </c>
      <c r="F28" s="49" t="e">
        <f ca="1">SUM(F29:F34)</f>
        <v>#NAME?</v>
      </c>
      <c r="G28" s="62" t="e">
        <f ca="1">SUM(G29:G34)</f>
        <v>#NAME?</v>
      </c>
      <c r="H28" s="13" t="s">
        <v>4</v>
      </c>
      <c r="I28" s="49">
        <f t="shared" ref="I28:N28" si="8">SUM(I29:I34)</f>
        <v>1133.19</v>
      </c>
      <c r="J28" s="49">
        <f t="shared" si="8"/>
        <v>1469.1200000000001</v>
      </c>
      <c r="K28" s="49">
        <f t="shared" si="8"/>
        <v>0</v>
      </c>
      <c r="L28" s="49">
        <f t="shared" si="8"/>
        <v>0</v>
      </c>
      <c r="M28" s="62">
        <f t="shared" si="8"/>
        <v>2602.31</v>
      </c>
      <c r="N28" s="77">
        <f t="shared" si="8"/>
        <v>1450</v>
      </c>
      <c r="O28" s="13" t="s">
        <v>4</v>
      </c>
    </row>
    <row r="29" spans="1:15" x14ac:dyDescent="0.25">
      <c r="A29" s="20">
        <v>614000</v>
      </c>
      <c r="B29" s="36" t="s">
        <v>127</v>
      </c>
      <c r="C29" s="39" t="e">
        <f ca="1">[1]!AnaBalanceCum(2,C$1,C$5,C$5,$A29,$A29)</f>
        <v>#NAME?</v>
      </c>
      <c r="D29" s="39" t="e">
        <f ca="1">[1]!AnaBalanceCum(2,D$1,D$5,D$5,$A29,$A29)</f>
        <v>#NAME?</v>
      </c>
      <c r="E29" s="39" t="e">
        <f ca="1">[1]!AnaBalanceCum(2,E$1,E$5,E$5,$A29,$A29)</f>
        <v>#NAME?</v>
      </c>
      <c r="F29" s="39" t="e">
        <f ca="1">[1]!AnaBalanceCum(2,F$1,F$5,F$5,$A29,$A29)</f>
        <v>#NAME?</v>
      </c>
      <c r="G29" s="57" t="e">
        <f t="shared" ref="G29:G33" ca="1" si="9">SUM(C29:F29)</f>
        <v>#NAME?</v>
      </c>
      <c r="I29" s="39">
        <v>404.75</v>
      </c>
      <c r="J29" s="39">
        <v>0</v>
      </c>
      <c r="K29" s="39">
        <v>0</v>
      </c>
      <c r="L29" s="39">
        <v>0</v>
      </c>
      <c r="M29" s="57">
        <f t="shared" ref="M29:M33" si="10">SUM(I29:L29)</f>
        <v>404.75</v>
      </c>
      <c r="N29" s="69">
        <v>0</v>
      </c>
    </row>
    <row r="30" spans="1:15" x14ac:dyDescent="0.25">
      <c r="A30" s="20">
        <v>614200</v>
      </c>
      <c r="B30" s="36" t="s">
        <v>167</v>
      </c>
      <c r="C30" s="39" t="e">
        <f ca="1">[1]!AnaBalanceCum(2,C$1,C$5,C$5,$A30,$A30)</f>
        <v>#NAME?</v>
      </c>
      <c r="D30" s="39" t="e">
        <f ca="1">[1]!AnaBalanceCum(2,D$1,D$5,D$5,$A30,$A30)</f>
        <v>#NAME?</v>
      </c>
      <c r="E30" s="39" t="e">
        <f ca="1">[1]!AnaBalanceCum(2,E$1,E$5,E$5,$A30,$A30)</f>
        <v>#NAME?</v>
      </c>
      <c r="F30" s="39" t="e">
        <f ca="1">[1]!AnaBalanceCum(2,F$1,F$5,F$5,$A30,$A30)</f>
        <v>#NAME?</v>
      </c>
      <c r="G30" s="57" t="e">
        <f t="shared" ca="1" si="9"/>
        <v>#NAME?</v>
      </c>
      <c r="I30" s="39">
        <v>48</v>
      </c>
      <c r="J30" s="39">
        <v>186.15</v>
      </c>
      <c r="K30" s="39">
        <v>0</v>
      </c>
      <c r="L30" s="39">
        <v>0</v>
      </c>
      <c r="M30" s="57">
        <f t="shared" si="10"/>
        <v>234.15</v>
      </c>
      <c r="N30" s="69">
        <v>750</v>
      </c>
    </row>
    <row r="31" spans="1:15" x14ac:dyDescent="0.25">
      <c r="A31" s="20">
        <v>614400</v>
      </c>
      <c r="B31" s="36" t="s">
        <v>129</v>
      </c>
      <c r="C31" s="39" t="e">
        <f ca="1">[1]!AnaBalanceCum(2,C$1,C$5,C$5,$A31,$A31)</f>
        <v>#NAME?</v>
      </c>
      <c r="D31" s="39" t="e">
        <f ca="1">[1]!AnaBalanceCum(2,D$1,D$5,D$5,$A31,$A31)</f>
        <v>#NAME?</v>
      </c>
      <c r="E31" s="39" t="e">
        <f ca="1">[1]!AnaBalanceCum(2,E$1,E$5,E$5,$A31,$A31)</f>
        <v>#NAME?</v>
      </c>
      <c r="F31" s="39" t="e">
        <f ca="1">[1]!AnaBalanceCum(2,F$1,F$5,F$5,$A31,$A31)</f>
        <v>#NAME?</v>
      </c>
      <c r="G31" s="57" t="e">
        <f t="shared" ca="1" si="9"/>
        <v>#NAME?</v>
      </c>
      <c r="I31" s="39">
        <v>160.63999999999999</v>
      </c>
      <c r="J31" s="39">
        <v>5</v>
      </c>
      <c r="K31" s="39">
        <v>0</v>
      </c>
      <c r="L31" s="39">
        <v>0</v>
      </c>
      <c r="M31" s="57">
        <f t="shared" si="10"/>
        <v>165.64</v>
      </c>
      <c r="N31" s="69">
        <v>200</v>
      </c>
    </row>
    <row r="32" spans="1:15" x14ac:dyDescent="0.25">
      <c r="A32" s="20">
        <v>614500</v>
      </c>
      <c r="B32" s="36" t="s">
        <v>130</v>
      </c>
      <c r="C32" s="39" t="e">
        <f ca="1">[1]!AnaBalanceCum(2,C$1,C$5,C$5,$A32,$A32)</f>
        <v>#NAME?</v>
      </c>
      <c r="D32" s="39" t="e">
        <f ca="1">[1]!AnaBalanceCum(2,D$1,D$5,D$5,$A32,$A32)</f>
        <v>#NAME?</v>
      </c>
      <c r="E32" s="39" t="e">
        <f ca="1">[1]!AnaBalanceCum(2,E$1,E$5,E$5,$A32,$A32)</f>
        <v>#NAME?</v>
      </c>
      <c r="F32" s="39" t="e">
        <f ca="1">[1]!AnaBalanceCum(2,F$1,F$5,F$5,$A32,$A32)</f>
        <v>#NAME?</v>
      </c>
      <c r="G32" s="57" t="e">
        <f t="shared" ca="1" si="9"/>
        <v>#NAME?</v>
      </c>
      <c r="I32" s="39">
        <v>0</v>
      </c>
      <c r="J32" s="39">
        <v>0</v>
      </c>
      <c r="K32" s="39">
        <v>0</v>
      </c>
      <c r="L32" s="39">
        <v>0</v>
      </c>
      <c r="M32" s="57">
        <f t="shared" si="10"/>
        <v>0</v>
      </c>
      <c r="N32" s="69">
        <v>0</v>
      </c>
    </row>
    <row r="33" spans="1:15" x14ac:dyDescent="0.25">
      <c r="A33" s="20">
        <v>614600</v>
      </c>
      <c r="B33" s="36" t="s">
        <v>131</v>
      </c>
      <c r="C33" s="39" t="e">
        <f ca="1">[1]!AnaBalanceCum(2,C$1,C$5,C$5,$A33,$A33)</f>
        <v>#NAME?</v>
      </c>
      <c r="D33" s="39" t="e">
        <f ca="1">[1]!AnaBalanceCum(2,D$1,D$5,D$5,$A33,$A33)</f>
        <v>#NAME?</v>
      </c>
      <c r="E33" s="39" t="e">
        <f ca="1">[1]!AnaBalanceCum(2,E$1,E$5,E$5,$A33,$A33)</f>
        <v>#NAME?</v>
      </c>
      <c r="F33" s="39" t="e">
        <f ca="1">[1]!AnaBalanceCum(2,F$1,F$5,F$5,$A33,$A33)</f>
        <v>#NAME?</v>
      </c>
      <c r="G33" s="57" t="e">
        <f t="shared" ca="1" si="9"/>
        <v>#NAME?</v>
      </c>
      <c r="I33" s="39">
        <v>519.79999999999995</v>
      </c>
      <c r="J33" s="39">
        <v>1277.97</v>
      </c>
      <c r="K33" s="39">
        <v>0</v>
      </c>
      <c r="L33" s="39">
        <v>0</v>
      </c>
      <c r="M33" s="57">
        <f t="shared" si="10"/>
        <v>1797.77</v>
      </c>
      <c r="N33" s="69">
        <v>500</v>
      </c>
    </row>
    <row r="34" spans="1:15" x14ac:dyDescent="0.25">
      <c r="A34" s="20"/>
      <c r="B34" s="21"/>
      <c r="C34" s="45"/>
      <c r="D34" s="45"/>
      <c r="E34" s="45"/>
      <c r="F34" s="45"/>
      <c r="G34" s="65"/>
      <c r="I34" s="45"/>
      <c r="J34" s="45"/>
      <c r="K34" s="45"/>
      <c r="L34" s="45"/>
      <c r="M34" s="65"/>
      <c r="N34" s="78"/>
    </row>
    <row r="35" spans="1:15" x14ac:dyDescent="0.25">
      <c r="A35" s="22">
        <v>62</v>
      </c>
      <c r="B35" s="23" t="s">
        <v>6</v>
      </c>
      <c r="C35" s="49" t="e">
        <f ca="1">SUM(C36:C50)</f>
        <v>#NAME?</v>
      </c>
      <c r="D35" s="49" t="e">
        <f ca="1">SUM(D36:D50)</f>
        <v>#NAME?</v>
      </c>
      <c r="E35" s="49" t="e">
        <f ca="1">SUM(E36:E50)</f>
        <v>#NAME?</v>
      </c>
      <c r="F35" s="49" t="e">
        <f ca="1">SUM(F36:F50)</f>
        <v>#NAME?</v>
      </c>
      <c r="G35" s="62" t="e">
        <f ca="1">SUM(G36:G50)</f>
        <v>#NAME?</v>
      </c>
      <c r="H35" s="13" t="s">
        <v>4</v>
      </c>
      <c r="I35" s="49">
        <f t="shared" ref="I35:N35" si="11">SUM(I36:I50)</f>
        <v>396547.63</v>
      </c>
      <c r="J35" s="49">
        <f t="shared" si="11"/>
        <v>0</v>
      </c>
      <c r="K35" s="49">
        <f t="shared" si="11"/>
        <v>0</v>
      </c>
      <c r="L35" s="49">
        <f t="shared" si="11"/>
        <v>0</v>
      </c>
      <c r="M35" s="62">
        <f t="shared" si="11"/>
        <v>396547.63</v>
      </c>
      <c r="N35" s="77">
        <f t="shared" si="11"/>
        <v>329066.07302599994</v>
      </c>
      <c r="O35" s="13" t="s">
        <v>4</v>
      </c>
    </row>
    <row r="36" spans="1:15" x14ac:dyDescent="0.25">
      <c r="A36" s="20">
        <v>620200</v>
      </c>
      <c r="B36" s="36" t="s">
        <v>132</v>
      </c>
      <c r="C36" s="39" t="e">
        <f ca="1">[1]!AnaBalanceCum(2,C$1,C$5,C$5,$A36,$A36)</f>
        <v>#NAME?</v>
      </c>
      <c r="D36" s="39" t="e">
        <f ca="1">[1]!AnaBalanceCum(2,D$1,D$5,D$5,$A36,$A36)</f>
        <v>#NAME?</v>
      </c>
      <c r="E36" s="39" t="e">
        <f ca="1">[1]!AnaBalanceCum(2,E$1,E$5,E$5,$A36,$A36)</f>
        <v>#NAME?</v>
      </c>
      <c r="F36" s="39" t="e">
        <f ca="1">[1]!AnaBalanceCum(2,F$1,F$5,F$5,$A36,$A36)</f>
        <v>#NAME?</v>
      </c>
      <c r="G36" s="57" t="e">
        <f t="shared" ref="G36:G49" ca="1" si="12">SUM(C36:F36)</f>
        <v>#NAME?</v>
      </c>
      <c r="I36" s="86">
        <f>SUM(263357.35-16100)</f>
        <v>247257.34999999998</v>
      </c>
      <c r="J36" s="39">
        <v>0</v>
      </c>
      <c r="K36" s="39">
        <v>0</v>
      </c>
      <c r="L36" s="39">
        <v>0</v>
      </c>
      <c r="M36" s="57">
        <f t="shared" ref="M36:M49" si="13">SUM(I36:L36)</f>
        <v>247257.34999999998</v>
      </c>
      <c r="N36" s="69">
        <v>215382.43200000003</v>
      </c>
    </row>
    <row r="37" spans="1:15" x14ac:dyDescent="0.25">
      <c r="A37" s="20">
        <v>620210</v>
      </c>
      <c r="B37" s="36" t="s">
        <v>133</v>
      </c>
      <c r="C37" s="39" t="e">
        <f ca="1">[1]!AnaBalanceCum(2,C$1,C$5,C$5,$A37,$A37)</f>
        <v>#NAME?</v>
      </c>
      <c r="D37" s="39" t="e">
        <f ca="1">[1]!AnaBalanceCum(2,D$1,D$5,D$5,$A37,$A37)</f>
        <v>#NAME?</v>
      </c>
      <c r="E37" s="39" t="e">
        <f ca="1">[1]!AnaBalanceCum(2,E$1,E$5,E$5,$A37,$A37)</f>
        <v>#NAME?</v>
      </c>
      <c r="F37" s="39" t="e">
        <f ca="1">[1]!AnaBalanceCum(2,F$1,F$5,F$5,$A37,$A37)</f>
        <v>#NAME?</v>
      </c>
      <c r="G37" s="57" t="e">
        <f t="shared" ca="1" si="12"/>
        <v>#NAME?</v>
      </c>
      <c r="I37" s="39">
        <v>16100</v>
      </c>
      <c r="J37" s="39">
        <v>0</v>
      </c>
      <c r="K37" s="39">
        <v>0</v>
      </c>
      <c r="L37" s="39">
        <v>0</v>
      </c>
      <c r="M37" s="57">
        <f t="shared" si="13"/>
        <v>16100</v>
      </c>
      <c r="N37" s="69">
        <v>12481.58</v>
      </c>
    </row>
    <row r="38" spans="1:15" x14ac:dyDescent="0.25">
      <c r="A38" s="20">
        <v>620220</v>
      </c>
      <c r="B38" s="36" t="s">
        <v>134</v>
      </c>
      <c r="C38" s="39" t="e">
        <f ca="1">[1]!AnaBalanceCum(2,C$1,C$5,C$5,$A38,$A38)</f>
        <v>#NAME?</v>
      </c>
      <c r="D38" s="39" t="e">
        <f ca="1">[1]!AnaBalanceCum(2,D$1,D$5,D$5,$A38,$A38)</f>
        <v>#NAME?</v>
      </c>
      <c r="E38" s="39" t="e">
        <f ca="1">[1]!AnaBalanceCum(2,E$1,E$5,E$5,$A38,$A38)</f>
        <v>#NAME?</v>
      </c>
      <c r="F38" s="39" t="e">
        <f ca="1">[1]!AnaBalanceCum(2,F$1,F$5,F$5,$A38,$A38)</f>
        <v>#NAME?</v>
      </c>
      <c r="G38" s="57" t="e">
        <f t="shared" ca="1" si="12"/>
        <v>#NAME?</v>
      </c>
      <c r="I38" s="39">
        <v>17873.939999999999</v>
      </c>
      <c r="J38" s="39">
        <v>0</v>
      </c>
      <c r="K38" s="39">
        <v>0</v>
      </c>
      <c r="L38" s="39">
        <v>0</v>
      </c>
      <c r="M38" s="57">
        <f t="shared" si="13"/>
        <v>17873.939999999999</v>
      </c>
      <c r="N38" s="69">
        <v>0</v>
      </c>
    </row>
    <row r="39" spans="1:15" x14ac:dyDescent="0.25">
      <c r="A39" s="20">
        <v>62023</v>
      </c>
      <c r="B39" s="36" t="s">
        <v>135</v>
      </c>
      <c r="C39" s="39" t="e">
        <f ca="1">[1]!AnaBalanceCum(2,C$1,C$5,C$5,$A39,$A39)</f>
        <v>#NAME?</v>
      </c>
      <c r="D39" s="39" t="e">
        <f ca="1">[1]!AnaBalanceCum(2,D$1,D$5,D$5,$A39,$A39)</f>
        <v>#NAME?</v>
      </c>
      <c r="E39" s="39" t="e">
        <f ca="1">[1]!AnaBalanceCum(2,E$1,E$5,E$5,$A39,$A39)</f>
        <v>#NAME?</v>
      </c>
      <c r="F39" s="39" t="e">
        <f ca="1">[1]!AnaBalanceCum(2,F$1,F$5,F$5,$A39,$A39)</f>
        <v>#NAME?</v>
      </c>
      <c r="G39" s="57" t="e">
        <f t="shared" ca="1" si="12"/>
        <v>#NAME?</v>
      </c>
      <c r="I39" s="39">
        <v>7046.94</v>
      </c>
      <c r="J39" s="39">
        <v>0</v>
      </c>
      <c r="K39" s="39">
        <v>0</v>
      </c>
      <c r="L39" s="39">
        <v>0</v>
      </c>
      <c r="M39" s="57">
        <f t="shared" si="13"/>
        <v>7046.94</v>
      </c>
      <c r="N39" s="69">
        <v>9000</v>
      </c>
    </row>
    <row r="40" spans="1:15" x14ac:dyDescent="0.25">
      <c r="A40" s="20">
        <v>621200</v>
      </c>
      <c r="B40" s="36" t="s">
        <v>136</v>
      </c>
      <c r="C40" s="39" t="e">
        <f ca="1">[1]!AnaBalanceCum(2,C$1,C$5,C$5,$A40,$A40)</f>
        <v>#NAME?</v>
      </c>
      <c r="D40" s="39" t="e">
        <f ca="1">[1]!AnaBalanceCum(2,D$1,D$5,D$5,$A40,$A40)</f>
        <v>#NAME?</v>
      </c>
      <c r="E40" s="39" t="e">
        <f ca="1">[1]!AnaBalanceCum(2,E$1,E$5,E$5,$A40,$A40)</f>
        <v>#NAME?</v>
      </c>
      <c r="F40" s="39" t="e">
        <f ca="1">[1]!AnaBalanceCum(2,F$1,F$5,F$5,$A40,$A40)</f>
        <v>#NAME?</v>
      </c>
      <c r="G40" s="57" t="e">
        <f t="shared" ca="1" si="12"/>
        <v>#NAME?</v>
      </c>
      <c r="I40" s="39">
        <v>85804.63</v>
      </c>
      <c r="J40" s="39">
        <v>0</v>
      </c>
      <c r="K40" s="39">
        <v>0</v>
      </c>
      <c r="L40" s="39">
        <v>0</v>
      </c>
      <c r="M40" s="57">
        <f t="shared" si="13"/>
        <v>85804.63</v>
      </c>
      <c r="N40" s="69">
        <v>77256.931025999991</v>
      </c>
    </row>
    <row r="41" spans="1:15" x14ac:dyDescent="0.25">
      <c r="A41" s="20">
        <v>623000</v>
      </c>
      <c r="B41" s="38" t="s">
        <v>123</v>
      </c>
      <c r="C41" s="39" t="e">
        <f ca="1">[1]!AnaBalanceCum(2,C$1,C$5,C$5,$A41,$A41)</f>
        <v>#NAME?</v>
      </c>
      <c r="D41" s="39" t="e">
        <f ca="1">[1]!AnaBalanceCum(2,D$1,D$5,D$5,$A41,$A41)</f>
        <v>#NAME?</v>
      </c>
      <c r="E41" s="39" t="e">
        <f ca="1">[1]!AnaBalanceCum(2,E$1,E$5,E$5,$A41,$A41)</f>
        <v>#NAME?</v>
      </c>
      <c r="F41" s="39" t="e">
        <f ca="1">[1]!AnaBalanceCum(2,F$1,F$5,F$5,$A41,$A41)</f>
        <v>#NAME?</v>
      </c>
      <c r="G41" s="57" t="e">
        <f ca="1">SUM(C41:F41)</f>
        <v>#NAME?</v>
      </c>
      <c r="I41" s="39">
        <v>3331.86</v>
      </c>
      <c r="J41" s="39">
        <v>0</v>
      </c>
      <c r="K41" s="39">
        <v>0</v>
      </c>
      <c r="L41" s="39">
        <v>0</v>
      </c>
      <c r="M41" s="57">
        <f>SUM(I41:L41)</f>
        <v>3331.86</v>
      </c>
      <c r="N41" s="69">
        <v>3500</v>
      </c>
    </row>
    <row r="42" spans="1:15" x14ac:dyDescent="0.25">
      <c r="A42" s="20">
        <v>623100</v>
      </c>
      <c r="B42" s="38" t="s">
        <v>124</v>
      </c>
      <c r="C42" s="39" t="e">
        <f ca="1">[1]!AnaBalanceCum(2,C$1,C$5,C$5,$A42,$A42)</f>
        <v>#NAME?</v>
      </c>
      <c r="D42" s="39" t="e">
        <f ca="1">[1]!AnaBalanceCum(2,D$1,D$5,D$5,$A42,$A42)</f>
        <v>#NAME?</v>
      </c>
      <c r="E42" s="39" t="e">
        <f ca="1">[1]!AnaBalanceCum(2,E$1,E$5,E$5,$A42,$A42)</f>
        <v>#NAME?</v>
      </c>
      <c r="F42" s="39" t="e">
        <f ca="1">[1]!AnaBalanceCum(2,F$1,F$5,F$5,$A42,$A42)</f>
        <v>#NAME?</v>
      </c>
      <c r="G42" s="57" t="e">
        <f ca="1">SUM(C42:F42)</f>
        <v>#NAME?</v>
      </c>
      <c r="I42" s="39">
        <v>704.59</v>
      </c>
      <c r="J42" s="39">
        <v>0</v>
      </c>
      <c r="K42" s="39">
        <v>0</v>
      </c>
      <c r="L42" s="39">
        <v>0</v>
      </c>
      <c r="M42" s="57">
        <f>SUM(I42:L42)</f>
        <v>704.59</v>
      </c>
      <c r="N42" s="69">
        <v>370</v>
      </c>
    </row>
    <row r="43" spans="1:15" x14ac:dyDescent="0.25">
      <c r="A43" s="20">
        <v>623110</v>
      </c>
      <c r="B43" s="38" t="s">
        <v>125</v>
      </c>
      <c r="C43" s="39" t="e">
        <f ca="1">[1]!AnaBalanceCum(2,C$1,C$5,C$5,$A43,$A43)</f>
        <v>#NAME?</v>
      </c>
      <c r="D43" s="39" t="e">
        <f ca="1">[1]!AnaBalanceCum(2,D$1,D$5,D$5,$A43,$A43)</f>
        <v>#NAME?</v>
      </c>
      <c r="E43" s="39" t="e">
        <f ca="1">[1]!AnaBalanceCum(2,E$1,E$5,E$5,$A43,$A43)</f>
        <v>#NAME?</v>
      </c>
      <c r="F43" s="39" t="e">
        <f ca="1">[1]!AnaBalanceCum(2,F$1,F$5,F$5,$A43,$A43)</f>
        <v>#NAME?</v>
      </c>
      <c r="G43" s="57" t="e">
        <f ca="1">SUM(C43:F43)</f>
        <v>#NAME?</v>
      </c>
      <c r="I43" s="39">
        <v>731.86</v>
      </c>
      <c r="J43" s="39">
        <v>0</v>
      </c>
      <c r="K43" s="39">
        <v>0</v>
      </c>
      <c r="L43" s="39">
        <v>0</v>
      </c>
      <c r="M43" s="57">
        <f>SUM(I43:L43)</f>
        <v>731.86</v>
      </c>
      <c r="N43" s="69">
        <v>1300</v>
      </c>
    </row>
    <row r="44" spans="1:15" x14ac:dyDescent="0.25">
      <c r="A44" s="20">
        <v>622000</v>
      </c>
      <c r="B44" s="36" t="s">
        <v>137</v>
      </c>
      <c r="C44" s="39" t="e">
        <f ca="1">[1]!AnaBalanceCum(2,C$1,C$5,C$5,$A44,$A44)</f>
        <v>#NAME?</v>
      </c>
      <c r="D44" s="39" t="e">
        <f ca="1">[1]!AnaBalanceCum(2,D$1,D$5,D$5,$A44,$A44)</f>
        <v>#NAME?</v>
      </c>
      <c r="E44" s="39" t="e">
        <f ca="1">[1]!AnaBalanceCum(2,E$1,E$5,E$5,$A44,$A44)</f>
        <v>#NAME?</v>
      </c>
      <c r="F44" s="39" t="e">
        <f ca="1">[1]!AnaBalanceCum(2,F$1,F$5,F$5,$A44,$A44)</f>
        <v>#NAME?</v>
      </c>
      <c r="G44" s="57" t="e">
        <f t="shared" ca="1" si="12"/>
        <v>#NAME?</v>
      </c>
      <c r="I44" s="39">
        <v>2178.81</v>
      </c>
      <c r="J44" s="39">
        <v>0</v>
      </c>
      <c r="K44" s="39">
        <v>0</v>
      </c>
      <c r="L44" s="39">
        <v>0</v>
      </c>
      <c r="M44" s="57">
        <f t="shared" si="13"/>
        <v>2178.81</v>
      </c>
      <c r="N44" s="69">
        <v>1950</v>
      </c>
    </row>
    <row r="45" spans="1:15" x14ac:dyDescent="0.25">
      <c r="A45" s="20">
        <v>62330</v>
      </c>
      <c r="B45" s="36" t="s">
        <v>138</v>
      </c>
      <c r="C45" s="39" t="e">
        <f ca="1">[1]!AnaBalanceCum(2,C$1,C$5,C$5,$A45,$A45)</f>
        <v>#NAME?</v>
      </c>
      <c r="D45" s="39" t="e">
        <f ca="1">[1]!AnaBalanceCum(2,D$1,D$5,D$5,$A45,$A45)</f>
        <v>#NAME?</v>
      </c>
      <c r="E45" s="39" t="e">
        <f ca="1">[1]!AnaBalanceCum(2,E$1,E$5,E$5,$A45,$A45)</f>
        <v>#NAME?</v>
      </c>
      <c r="F45" s="39" t="e">
        <f ca="1">[1]!AnaBalanceCum(2,F$1,F$5,F$5,$A45,$A45)</f>
        <v>#NAME?</v>
      </c>
      <c r="G45" s="57" t="e">
        <f t="shared" ca="1" si="12"/>
        <v>#NAME?</v>
      </c>
      <c r="I45" s="39">
        <v>8096.59</v>
      </c>
      <c r="J45" s="39">
        <v>0</v>
      </c>
      <c r="K45" s="39">
        <v>0</v>
      </c>
      <c r="L45" s="39">
        <v>0</v>
      </c>
      <c r="M45" s="57">
        <f t="shared" si="13"/>
        <v>8096.59</v>
      </c>
      <c r="N45" s="69">
        <v>6897</v>
      </c>
    </row>
    <row r="46" spans="1:15" x14ac:dyDescent="0.25">
      <c r="A46" s="20">
        <v>623500</v>
      </c>
      <c r="B46" s="36" t="s">
        <v>179</v>
      </c>
      <c r="C46" s="39" t="e">
        <f ca="1">[1]!AnaBalanceCum(2,C$1,C$5,C$5,$A46,$A46)</f>
        <v>#NAME?</v>
      </c>
      <c r="D46" s="39" t="e">
        <f ca="1">[1]!AnaBalanceCum(2,D$1,D$5,D$5,$A46,$A46)</f>
        <v>#NAME?</v>
      </c>
      <c r="E46" s="39" t="e">
        <f ca="1">[1]!AnaBalanceCum(2,E$1,E$5,E$5,$A46,$A46)</f>
        <v>#NAME?</v>
      </c>
      <c r="F46" s="39" t="e">
        <f ca="1">[1]!AnaBalanceCum(2,F$1,F$5,F$5,$A46,$A46)</f>
        <v>#NAME?</v>
      </c>
      <c r="G46" s="57" t="e">
        <f t="shared" ca="1" si="12"/>
        <v>#NAME?</v>
      </c>
      <c r="I46" s="39">
        <v>38918.949999999997</v>
      </c>
      <c r="J46" s="39">
        <v>0</v>
      </c>
      <c r="K46" s="39">
        <v>0</v>
      </c>
      <c r="L46" s="39">
        <v>0</v>
      </c>
      <c r="M46" s="57">
        <f t="shared" si="13"/>
        <v>38918.949999999997</v>
      </c>
      <c r="N46" s="69">
        <v>37425.160000000003</v>
      </c>
    </row>
    <row r="47" spans="1:15" x14ac:dyDescent="0.25">
      <c r="A47" s="20">
        <v>623501</v>
      </c>
      <c r="B47" s="36" t="s">
        <v>178</v>
      </c>
      <c r="C47" s="39" t="e">
        <f ca="1">[1]!AnaBalanceCum(2,C$1,C$5,C$5,$A47,$A47)</f>
        <v>#NAME?</v>
      </c>
      <c r="D47" s="39" t="e">
        <f ca="1">[1]!AnaBalanceCum(2,D$1,D$5,D$5,$A47,$A47)</f>
        <v>#NAME?</v>
      </c>
      <c r="E47" s="39" t="e">
        <f ca="1">[1]!AnaBalanceCum(2,E$1,E$5,E$5,$A47,$A47)</f>
        <v>#NAME?</v>
      </c>
      <c r="F47" s="39" t="e">
        <f ca="1">[1]!AnaBalanceCum(2,F$1,F$5,F$5,$A47,$A47)</f>
        <v>#NAME?</v>
      </c>
      <c r="G47" s="57" t="e">
        <f t="shared" ref="G47" ca="1" si="14">SUM(C47:F47)</f>
        <v>#NAME?</v>
      </c>
      <c r="I47" s="39">
        <v>-33741.89</v>
      </c>
      <c r="J47" s="39">
        <v>0</v>
      </c>
      <c r="K47" s="39">
        <v>0</v>
      </c>
      <c r="L47" s="39">
        <v>0</v>
      </c>
      <c r="M47" s="57">
        <f t="shared" ref="M47" si="15">SUM(I47:L47)</f>
        <v>-33741.89</v>
      </c>
      <c r="N47" s="69">
        <v>-38997.03</v>
      </c>
    </row>
    <row r="48" spans="1:15" x14ac:dyDescent="0.25">
      <c r="A48" s="20">
        <v>623900</v>
      </c>
      <c r="B48" s="36" t="s">
        <v>139</v>
      </c>
      <c r="C48" s="39" t="e">
        <f ca="1">[1]!AnaBalanceCum(2,C$1,C$5,C$5,$A48,$A48)</f>
        <v>#NAME?</v>
      </c>
      <c r="D48" s="39" t="e">
        <f ca="1">[1]!AnaBalanceCum(2,D$1,D$5,D$5,$A48,$A48)</f>
        <v>#NAME?</v>
      </c>
      <c r="E48" s="39" t="e">
        <f ca="1">[1]!AnaBalanceCum(2,E$1,E$5,E$5,$A48,$A48)</f>
        <v>#NAME?</v>
      </c>
      <c r="F48" s="39" t="e">
        <f ca="1">[1]!AnaBalanceCum(2,F$1,F$5,F$5,$A48,$A48)</f>
        <v>#NAME?</v>
      </c>
      <c r="G48" s="57" t="e">
        <f t="shared" ca="1" si="12"/>
        <v>#NAME?</v>
      </c>
      <c r="I48" s="39">
        <v>2244</v>
      </c>
      <c r="J48" s="39">
        <v>0</v>
      </c>
      <c r="K48" s="39">
        <v>0</v>
      </c>
      <c r="L48" s="39">
        <v>0</v>
      </c>
      <c r="M48" s="57">
        <f t="shared" si="13"/>
        <v>2244</v>
      </c>
      <c r="N48" s="69">
        <v>2500</v>
      </c>
    </row>
    <row r="49" spans="1:20" x14ac:dyDescent="0.25">
      <c r="A49" s="20">
        <v>623910</v>
      </c>
      <c r="B49" s="36" t="s">
        <v>140</v>
      </c>
      <c r="C49" s="39" t="e">
        <f ca="1">[1]!AnaBalanceCum(2,C$1,C$5,C$5,$A49,$A49)</f>
        <v>#NAME?</v>
      </c>
      <c r="D49" s="39" t="e">
        <f ca="1">[1]!AnaBalanceCum(2,D$1,D$5,D$5,$A49,$A49)</f>
        <v>#NAME?</v>
      </c>
      <c r="E49" s="39" t="e">
        <f ca="1">[1]!AnaBalanceCum(2,E$1,E$5,E$5,$A49,$A49)</f>
        <v>#NAME?</v>
      </c>
      <c r="F49" s="39" t="e">
        <f ca="1">[1]!AnaBalanceCum(2,F$1,F$5,F$5,$A49,$A49)</f>
        <v>#NAME?</v>
      </c>
      <c r="G49" s="57" t="e">
        <f t="shared" ca="1" si="12"/>
        <v>#NAME?</v>
      </c>
      <c r="I49" s="39">
        <v>0</v>
      </c>
      <c r="J49" s="39">
        <v>0</v>
      </c>
      <c r="K49" s="39">
        <v>0</v>
      </c>
      <c r="L49" s="39">
        <v>0</v>
      </c>
      <c r="M49" s="57">
        <f t="shared" si="13"/>
        <v>0</v>
      </c>
      <c r="N49" s="69">
        <v>0</v>
      </c>
    </row>
    <row r="50" spans="1:20" x14ac:dyDescent="0.25">
      <c r="A50" s="20"/>
      <c r="B50" s="19"/>
      <c r="C50" s="45"/>
      <c r="D50" s="45"/>
      <c r="E50" s="45"/>
      <c r="F50" s="45"/>
      <c r="G50" s="65"/>
      <c r="I50" s="45"/>
      <c r="J50" s="45"/>
      <c r="K50" s="45"/>
      <c r="L50" s="45"/>
      <c r="M50" s="65"/>
      <c r="N50" s="78"/>
    </row>
    <row r="51" spans="1:20" x14ac:dyDescent="0.25">
      <c r="A51" s="22">
        <v>63</v>
      </c>
      <c r="B51" s="23" t="s">
        <v>7</v>
      </c>
      <c r="C51" s="49" t="e">
        <f ca="1">SUM(C52:C53)</f>
        <v>#NAME?</v>
      </c>
      <c r="D51" s="49" t="e">
        <f ca="1">SUM(D52:D53)</f>
        <v>#NAME?</v>
      </c>
      <c r="E51" s="49" t="e">
        <f ca="1">SUM(E52:E53)</f>
        <v>#NAME?</v>
      </c>
      <c r="F51" s="49" t="e">
        <f ca="1">SUM(F52:F53)</f>
        <v>#NAME?</v>
      </c>
      <c r="G51" s="62" t="e">
        <f ca="1">SUM(G52:G53)</f>
        <v>#NAME?</v>
      </c>
      <c r="H51" s="13" t="s">
        <v>4</v>
      </c>
      <c r="I51" s="49">
        <f t="shared" ref="I51:N51" si="16">SUM(I52:I53)</f>
        <v>1142.44</v>
      </c>
      <c r="J51" s="49"/>
      <c r="K51" s="49">
        <f t="shared" si="16"/>
        <v>0</v>
      </c>
      <c r="L51" s="49">
        <f t="shared" si="16"/>
        <v>0</v>
      </c>
      <c r="M51" s="62">
        <f t="shared" si="16"/>
        <v>1142.44</v>
      </c>
      <c r="N51" s="77">
        <f t="shared" si="16"/>
        <v>9500</v>
      </c>
      <c r="O51" s="13" t="s">
        <v>4</v>
      </c>
    </row>
    <row r="52" spans="1:20" x14ac:dyDescent="0.25">
      <c r="A52" s="20">
        <v>630000</v>
      </c>
      <c r="B52" s="36" t="s">
        <v>141</v>
      </c>
      <c r="C52" s="39" t="e">
        <f ca="1">[1]!AnaBalanceCum(2,C$1,C$5,C$5,$A52,$A52)</f>
        <v>#NAME?</v>
      </c>
      <c r="D52" s="39" t="e">
        <f ca="1">[1]!AnaBalanceCum(2,D$1,D$5,D$5,$A52,$A52)</f>
        <v>#NAME?</v>
      </c>
      <c r="E52" s="39" t="e">
        <f ca="1">[1]!AnaBalanceCum(2,E$1,E$5,E$5,$A52,$A52)</f>
        <v>#NAME?</v>
      </c>
      <c r="F52" s="39" t="e">
        <f ca="1">[1]!AnaBalanceCum(2,F$1,F$5,F$5,$A52,$A52)</f>
        <v>#NAME?</v>
      </c>
      <c r="G52" s="57" t="e">
        <f ca="1">SUM(C52:F52)</f>
        <v>#NAME?</v>
      </c>
      <c r="I52" s="39">
        <v>1142.44</v>
      </c>
      <c r="J52" s="39">
        <v>0</v>
      </c>
      <c r="K52" s="39">
        <v>0</v>
      </c>
      <c r="L52" s="39">
        <v>0</v>
      </c>
      <c r="M52" s="57">
        <f>SUM(I52:L52)</f>
        <v>1142.44</v>
      </c>
      <c r="N52" s="69">
        <v>9500</v>
      </c>
    </row>
    <row r="53" spans="1:20" x14ac:dyDescent="0.25">
      <c r="A53" s="20"/>
      <c r="B53" s="19"/>
      <c r="C53" s="45"/>
      <c r="D53" s="45"/>
      <c r="E53" s="45"/>
      <c r="F53" s="45"/>
      <c r="G53" s="65"/>
      <c r="I53" s="45"/>
      <c r="J53" s="45"/>
      <c r="K53" s="45"/>
      <c r="L53" s="45"/>
      <c r="M53" s="65"/>
      <c r="N53" s="78"/>
    </row>
    <row r="54" spans="1:20" x14ac:dyDescent="0.25">
      <c r="A54" s="22">
        <v>64</v>
      </c>
      <c r="B54" s="23" t="s">
        <v>8</v>
      </c>
      <c r="C54" s="49" t="e">
        <f ca="1">SUM(C55:C56)</f>
        <v>#NAME?</v>
      </c>
      <c r="D54" s="49" t="e">
        <f ca="1">SUM(D55:D56)</f>
        <v>#NAME?</v>
      </c>
      <c r="E54" s="49" t="e">
        <f ca="1">SUM(E55:E56)</f>
        <v>#NAME?</v>
      </c>
      <c r="F54" s="49" t="e">
        <f ca="1">SUM(F55:F56)</f>
        <v>#NAME?</v>
      </c>
      <c r="G54" s="62" t="e">
        <f ca="1">SUM(G55:G56)</f>
        <v>#NAME?</v>
      </c>
      <c r="H54" s="13" t="s">
        <v>4</v>
      </c>
      <c r="I54" s="49">
        <f t="shared" ref="I54:N54" si="17">SUM(I55:I56)</f>
        <v>204.78</v>
      </c>
      <c r="J54" s="49">
        <f t="shared" si="17"/>
        <v>0</v>
      </c>
      <c r="K54" s="49">
        <f t="shared" si="17"/>
        <v>0</v>
      </c>
      <c r="L54" s="49">
        <f t="shared" si="17"/>
        <v>0</v>
      </c>
      <c r="M54" s="62">
        <f t="shared" si="17"/>
        <v>204.78</v>
      </c>
      <c r="N54" s="77">
        <f t="shared" si="17"/>
        <v>0</v>
      </c>
      <c r="O54" s="13" t="s">
        <v>4</v>
      </c>
    </row>
    <row r="55" spans="1:20" x14ac:dyDescent="0.25">
      <c r="A55" s="20">
        <v>640000</v>
      </c>
      <c r="B55" s="36" t="s">
        <v>142</v>
      </c>
      <c r="C55" s="39" t="e">
        <f ca="1">[1]!AnaBalanceCum(2,C$1,C$5,C$5,$A55,$A55)</f>
        <v>#NAME?</v>
      </c>
      <c r="D55" s="39" t="e">
        <f ca="1">[1]!AnaBalanceCum(2,D$1,D$5,D$5,$A55,$A55)</f>
        <v>#NAME?</v>
      </c>
      <c r="E55" s="39" t="e">
        <f ca="1">[1]!AnaBalanceCum(2,E$1,E$5,E$5,$A55,$A55)</f>
        <v>#NAME?</v>
      </c>
      <c r="F55" s="39" t="e">
        <f ca="1">[1]!AnaBalanceCum(2,F$1,F$5,F$5,$A55,$A55)</f>
        <v>#NAME?</v>
      </c>
      <c r="G55" s="57" t="e">
        <f ca="1">SUM(C55:F55)</f>
        <v>#NAME?</v>
      </c>
      <c r="I55" s="39">
        <v>204.78</v>
      </c>
      <c r="J55" s="39">
        <v>0</v>
      </c>
      <c r="K55" s="39">
        <v>0</v>
      </c>
      <c r="L55" s="39">
        <v>0</v>
      </c>
      <c r="M55" s="57">
        <f>SUM(I55:L55)</f>
        <v>204.78</v>
      </c>
      <c r="N55" s="69">
        <v>0</v>
      </c>
    </row>
    <row r="56" spans="1:20" x14ac:dyDescent="0.25">
      <c r="A56" s="20"/>
      <c r="B56" s="19"/>
      <c r="C56" s="45"/>
      <c r="D56" s="45"/>
      <c r="E56" s="45"/>
      <c r="F56" s="45"/>
      <c r="G56" s="65"/>
      <c r="I56" s="45"/>
      <c r="J56" s="45"/>
      <c r="K56" s="45"/>
      <c r="L56" s="45"/>
      <c r="M56" s="65"/>
      <c r="N56" s="78"/>
    </row>
    <row r="57" spans="1:20" x14ac:dyDescent="0.25">
      <c r="A57" s="22">
        <v>65</v>
      </c>
      <c r="B57" s="23" t="s">
        <v>9</v>
      </c>
      <c r="C57" s="49" t="e">
        <f ca="1">SUM(C58:C61)</f>
        <v>#NAME?</v>
      </c>
      <c r="D57" s="49" t="e">
        <f ca="1">SUM(D58:D61)</f>
        <v>#NAME?</v>
      </c>
      <c r="E57" s="49" t="e">
        <f ca="1">SUM(E58:E61)</f>
        <v>#NAME?</v>
      </c>
      <c r="F57" s="49" t="e">
        <f ca="1">SUM(F58:F61)</f>
        <v>#NAME?</v>
      </c>
      <c r="G57" s="62" t="e">
        <f ca="1">SUM(G58:G61)</f>
        <v>#NAME?</v>
      </c>
      <c r="H57" s="13" t="s">
        <v>4</v>
      </c>
      <c r="I57" s="49">
        <f t="shared" ref="I57:N57" si="18">SUM(I58:I61)</f>
        <v>472.28</v>
      </c>
      <c r="J57" s="49">
        <f t="shared" si="18"/>
        <v>0</v>
      </c>
      <c r="K57" s="49">
        <f t="shared" si="18"/>
        <v>0</v>
      </c>
      <c r="L57" s="49">
        <f t="shared" si="18"/>
        <v>0</v>
      </c>
      <c r="M57" s="62">
        <f t="shared" si="18"/>
        <v>472.28</v>
      </c>
      <c r="N57" s="77">
        <f t="shared" si="18"/>
        <v>100</v>
      </c>
      <c r="O57" s="13" t="s">
        <v>4</v>
      </c>
    </row>
    <row r="58" spans="1:20" x14ac:dyDescent="0.25">
      <c r="A58" s="20">
        <v>651000</v>
      </c>
      <c r="B58" s="36" t="s">
        <v>143</v>
      </c>
      <c r="C58" s="39" t="e">
        <f ca="1">[1]!AnaBalanceCum(2,C$1,C$5,C$5,$A58,$A58)</f>
        <v>#NAME?</v>
      </c>
      <c r="D58" s="39" t="e">
        <f ca="1">[1]!AnaBalanceCum(2,D$1,D$5,D$5,$A58,$A58)</f>
        <v>#NAME?</v>
      </c>
      <c r="E58" s="39" t="e">
        <f ca="1">[1]!AnaBalanceCum(2,E$1,E$5,E$5,$A58,$A58)</f>
        <v>#NAME?</v>
      </c>
      <c r="F58" s="39" t="e">
        <f ca="1">[1]!AnaBalanceCum(2,F$1,F$5,F$5,$A58,$A58)</f>
        <v>#NAME?</v>
      </c>
      <c r="G58" s="57" t="e">
        <f t="shared" ref="G58:G60" ca="1" si="19">SUM(C58:F58)</f>
        <v>#NAME?</v>
      </c>
      <c r="I58" s="39">
        <v>0</v>
      </c>
      <c r="J58" s="39">
        <v>0</v>
      </c>
      <c r="K58" s="39">
        <v>0</v>
      </c>
      <c r="L58" s="39">
        <v>0</v>
      </c>
      <c r="M58" s="57">
        <f t="shared" ref="M58:M60" si="20">SUM(I58:L58)</f>
        <v>0</v>
      </c>
    </row>
    <row r="59" spans="1:20" x14ac:dyDescent="0.25">
      <c r="A59" s="20">
        <v>654</v>
      </c>
      <c r="B59" s="36" t="s">
        <v>144</v>
      </c>
      <c r="C59" s="39" t="e">
        <f ca="1">[1]!AnaBalanceCum(2,C$1,C$5,C$5,$A59,$A59)</f>
        <v>#NAME?</v>
      </c>
      <c r="D59" s="39" t="e">
        <f ca="1">[1]!AnaBalanceCum(2,D$1,D$5,D$5,$A59,$A59)</f>
        <v>#NAME?</v>
      </c>
      <c r="E59" s="39" t="e">
        <f ca="1">[1]!AnaBalanceCum(2,E$1,E$5,E$5,$A59,$A59)</f>
        <v>#NAME?</v>
      </c>
      <c r="F59" s="39" t="e">
        <f ca="1">[1]!AnaBalanceCum(2,F$1,F$5,F$5,$A59,$A59)</f>
        <v>#NAME?</v>
      </c>
      <c r="G59" s="57" t="e">
        <f t="shared" ca="1" si="19"/>
        <v>#NAME?</v>
      </c>
      <c r="I59" s="39">
        <f>0.07+292.31</f>
        <v>292.38</v>
      </c>
      <c r="J59" s="39">
        <v>0</v>
      </c>
      <c r="K59" s="39">
        <v>0</v>
      </c>
      <c r="L59" s="39">
        <v>0</v>
      </c>
      <c r="M59" s="57">
        <f t="shared" si="20"/>
        <v>292.38</v>
      </c>
    </row>
    <row r="60" spans="1:20" x14ac:dyDescent="0.25">
      <c r="A60" s="20">
        <v>657000</v>
      </c>
      <c r="B60" s="36" t="s">
        <v>145</v>
      </c>
      <c r="C60" s="39" t="e">
        <f ca="1">[1]!AnaBalanceCum(2,C$1,C$5,C$5,$A60,$A60)</f>
        <v>#NAME?</v>
      </c>
      <c r="D60" s="39" t="e">
        <f ca="1">[1]!AnaBalanceCum(2,D$1,D$5,D$5,$A60,$A60)</f>
        <v>#NAME?</v>
      </c>
      <c r="E60" s="39" t="e">
        <f ca="1">[1]!AnaBalanceCum(2,E$1,E$5,E$5,$A60,$A60)</f>
        <v>#NAME?</v>
      </c>
      <c r="F60" s="39" t="e">
        <f ca="1">[1]!AnaBalanceCum(2,F$1,F$5,F$5,$A60,$A60)</f>
        <v>#NAME?</v>
      </c>
      <c r="G60" s="57" t="e">
        <f t="shared" ca="1" si="19"/>
        <v>#NAME?</v>
      </c>
      <c r="I60" s="39">
        <v>179.9</v>
      </c>
      <c r="J60" s="39">
        <v>0</v>
      </c>
      <c r="K60" s="39">
        <v>0</v>
      </c>
      <c r="L60" s="39">
        <v>0</v>
      </c>
      <c r="M60" s="57">
        <f t="shared" si="20"/>
        <v>179.9</v>
      </c>
      <c r="N60" s="69">
        <v>100</v>
      </c>
    </row>
    <row r="61" spans="1:20" x14ac:dyDescent="0.25">
      <c r="A61" s="20"/>
      <c r="B61" s="19"/>
      <c r="C61" s="45"/>
      <c r="D61" s="45"/>
      <c r="E61" s="45"/>
      <c r="F61" s="45"/>
      <c r="G61" s="65"/>
      <c r="I61" s="45"/>
      <c r="J61" s="45"/>
      <c r="K61" s="45"/>
      <c r="L61" s="45"/>
      <c r="M61" s="65"/>
      <c r="N61" s="78"/>
    </row>
    <row r="62" spans="1:20" x14ac:dyDescent="0.25">
      <c r="A62" s="22">
        <v>66</v>
      </c>
      <c r="B62" s="23" t="s">
        <v>10</v>
      </c>
      <c r="C62" s="49" t="e">
        <f ca="1">SUM(C63:C64)</f>
        <v>#NAME?</v>
      </c>
      <c r="D62" s="49" t="e">
        <f ca="1">SUM(D63:D64)</f>
        <v>#NAME?</v>
      </c>
      <c r="E62" s="49" t="e">
        <f ca="1">SUM(E63:E64)</f>
        <v>#NAME?</v>
      </c>
      <c r="F62" s="49" t="e">
        <f ca="1">SUM(F63:F64)</f>
        <v>#NAME?</v>
      </c>
      <c r="G62" s="62" t="e">
        <f ca="1">SUM(G63:G64)</f>
        <v>#NAME?</v>
      </c>
      <c r="H62" s="13" t="s">
        <v>4</v>
      </c>
      <c r="I62" s="49">
        <f t="shared" ref="I62:N62" si="21">SUM(I63:I64)</f>
        <v>3046.71</v>
      </c>
      <c r="J62" s="49">
        <f t="shared" si="21"/>
        <v>0</v>
      </c>
      <c r="K62" s="49">
        <f t="shared" si="21"/>
        <v>0</v>
      </c>
      <c r="L62" s="49">
        <f t="shared" si="21"/>
        <v>0</v>
      </c>
      <c r="M62" s="62">
        <f t="shared" si="21"/>
        <v>3046.71</v>
      </c>
      <c r="N62" s="77">
        <f t="shared" si="21"/>
        <v>0</v>
      </c>
      <c r="O62" s="13" t="s">
        <v>4</v>
      </c>
    </row>
    <row r="63" spans="1:20" x14ac:dyDescent="0.25">
      <c r="A63" s="20">
        <v>664000</v>
      </c>
      <c r="B63" s="36" t="s">
        <v>146</v>
      </c>
      <c r="C63" s="39" t="e">
        <f ca="1">[1]!AnaBalanceCum(2,C$1,C$5,C$5,$A63,$A63)</f>
        <v>#NAME?</v>
      </c>
      <c r="D63" s="39" t="e">
        <f ca="1">[1]!AnaBalanceCum(2,D$1,D$5,D$5,$A63,$A63)</f>
        <v>#NAME?</v>
      </c>
      <c r="E63" s="39" t="e">
        <f ca="1">[1]!AnaBalanceCum(2,E$1,E$5,E$5,$A63,$A63)</f>
        <v>#NAME?</v>
      </c>
      <c r="F63" s="39" t="e">
        <f ca="1">[1]!AnaBalanceCum(2,F$1,F$5,F$5,$A63,$A63)</f>
        <v>#NAME?</v>
      </c>
      <c r="G63" s="57" t="e">
        <f ca="1">SUM(C63:F63)</f>
        <v>#NAME?</v>
      </c>
      <c r="I63" s="39">
        <f>2974.21+72.5</f>
        <v>3046.71</v>
      </c>
      <c r="J63" s="39">
        <v>0</v>
      </c>
      <c r="K63" s="39">
        <v>0</v>
      </c>
      <c r="L63" s="39">
        <v>0</v>
      </c>
      <c r="M63" s="57">
        <f>SUM(I63:L63)</f>
        <v>3046.71</v>
      </c>
    </row>
    <row r="64" spans="1:20" s="30" customFormat="1" ht="16.5" x14ac:dyDescent="0.35">
      <c r="A64" s="20"/>
      <c r="B64" s="19"/>
      <c r="C64" s="45"/>
      <c r="D64" s="45"/>
      <c r="E64" s="45"/>
      <c r="F64" s="45"/>
      <c r="G64" s="65"/>
      <c r="H64" s="28"/>
      <c r="I64" s="45"/>
      <c r="J64" s="45"/>
      <c r="K64" s="45"/>
      <c r="L64" s="45"/>
      <c r="M64" s="65"/>
      <c r="N64" s="78"/>
      <c r="O64" s="28"/>
      <c r="P64" s="29"/>
      <c r="Q64" s="29"/>
      <c r="R64" s="29"/>
      <c r="S64" s="29"/>
      <c r="T64" s="29"/>
    </row>
    <row r="65" spans="1:20" s="35" customFormat="1" ht="19.5" x14ac:dyDescent="0.4">
      <c r="A65" s="25"/>
      <c r="B65" s="26" t="s">
        <v>11</v>
      </c>
      <c r="C65" s="50" t="e">
        <f ca="1">SUM(C62,C57,C54,C51,C35,C28,C9)</f>
        <v>#NAME?</v>
      </c>
      <c r="D65" s="50" t="e">
        <f ca="1">SUM(D62,D57,D54,D51,D35,D28,D9)</f>
        <v>#NAME?</v>
      </c>
      <c r="E65" s="50" t="e">
        <f ca="1">SUM(E62,E57,E54,E51,E35,E28,E9)</f>
        <v>#NAME?</v>
      </c>
      <c r="F65" s="50" t="e">
        <f ca="1">SUM(F62,F57,F54,F51,F35,F28,F9)</f>
        <v>#NAME?</v>
      </c>
      <c r="G65" s="63" t="e">
        <f ca="1">SUM(G62,G57,G54,G51,G35,G28,G9)</f>
        <v>#NAME?</v>
      </c>
      <c r="H65" s="34" t="s">
        <v>4</v>
      </c>
      <c r="I65" s="50">
        <f t="shared" ref="I65:N65" si="22">SUM(I62,I57,I54,I51,I35,I28,I9)</f>
        <v>456182.43000000005</v>
      </c>
      <c r="J65" s="50">
        <f t="shared" si="22"/>
        <v>3098.24</v>
      </c>
      <c r="K65" s="50">
        <f t="shared" si="22"/>
        <v>0</v>
      </c>
      <c r="L65" s="50">
        <f t="shared" si="22"/>
        <v>0</v>
      </c>
      <c r="M65" s="63">
        <f t="shared" si="22"/>
        <v>459280.67000000004</v>
      </c>
      <c r="N65" s="79">
        <f t="shared" si="22"/>
        <v>388865.67302599992</v>
      </c>
      <c r="O65" s="34" t="s">
        <v>4</v>
      </c>
      <c r="P65" s="12"/>
      <c r="Q65" s="12"/>
      <c r="R65" s="12"/>
      <c r="S65" s="12"/>
      <c r="T65" s="12"/>
    </row>
    <row r="66" spans="1:20" ht="19.5" x14ac:dyDescent="0.4">
      <c r="A66" s="31"/>
      <c r="B66" s="32" t="s">
        <v>12</v>
      </c>
      <c r="C66" s="46"/>
      <c r="D66" s="46"/>
      <c r="E66" s="46"/>
      <c r="F66" s="46"/>
      <c r="G66" s="66"/>
      <c r="I66" s="46"/>
      <c r="J66" s="46"/>
      <c r="K66" s="46"/>
      <c r="L66" s="46"/>
      <c r="M66" s="66"/>
      <c r="N66" s="80"/>
    </row>
    <row r="67" spans="1:20" x14ac:dyDescent="0.25">
      <c r="A67" s="20"/>
      <c r="B67" s="19"/>
      <c r="C67" s="45"/>
      <c r="D67" s="45"/>
      <c r="E67" s="45"/>
      <c r="F67" s="45"/>
      <c r="G67" s="65"/>
      <c r="I67" s="45"/>
      <c r="J67" s="45"/>
      <c r="K67" s="45"/>
      <c r="L67" s="45"/>
      <c r="M67" s="65"/>
      <c r="N67" s="78"/>
    </row>
    <row r="68" spans="1:20" x14ac:dyDescent="0.25">
      <c r="A68" s="22">
        <v>70</v>
      </c>
      <c r="B68" s="23" t="s">
        <v>65</v>
      </c>
      <c r="C68" s="49" t="e">
        <f ca="1">SUM(C69:C71)</f>
        <v>#NAME?</v>
      </c>
      <c r="D68" s="49" t="e">
        <f ca="1">SUM(D69:D71)</f>
        <v>#NAME?</v>
      </c>
      <c r="E68" s="49" t="e">
        <f ca="1">SUM(E69:E71)</f>
        <v>#NAME?</v>
      </c>
      <c r="F68" s="49" t="e">
        <f ca="1">SUM(F69:F71)</f>
        <v>#NAME?</v>
      </c>
      <c r="G68" s="67" t="e">
        <f ca="1">SUM(G69:G71)</f>
        <v>#NAME?</v>
      </c>
      <c r="H68" s="13" t="s">
        <v>4</v>
      </c>
      <c r="I68" s="49">
        <f t="shared" ref="I68:N68" si="23">SUM(I69:I71)</f>
        <v>2864</v>
      </c>
      <c r="J68" s="49">
        <f t="shared" si="23"/>
        <v>0</v>
      </c>
      <c r="K68" s="49">
        <f t="shared" si="23"/>
        <v>0</v>
      </c>
      <c r="L68" s="49">
        <f t="shared" si="23"/>
        <v>0</v>
      </c>
      <c r="M68" s="67">
        <f t="shared" si="23"/>
        <v>2864</v>
      </c>
      <c r="N68" s="70">
        <f t="shared" si="23"/>
        <v>0</v>
      </c>
      <c r="O68" s="13" t="s">
        <v>4</v>
      </c>
    </row>
    <row r="69" spans="1:20" x14ac:dyDescent="0.25">
      <c r="A69" s="20">
        <v>700000</v>
      </c>
      <c r="B69" s="36" t="s">
        <v>147</v>
      </c>
      <c r="C69" s="39" t="e">
        <f ca="1">-[1]!AnaBalanceCum(2,C$1,C$5,C$5,$A69,$A69)</f>
        <v>#NAME?</v>
      </c>
      <c r="D69" s="39" t="e">
        <f ca="1">-[1]!AnaBalanceCum(2,D$1,D$5,D$5,$A69,$A69)</f>
        <v>#NAME?</v>
      </c>
      <c r="E69" s="39" t="e">
        <f ca="1">-[1]!AnaBalanceCum(2,E$1,E$5,E$5,$A69,$A69)</f>
        <v>#NAME?</v>
      </c>
      <c r="F69" s="39" t="e">
        <f ca="1">-[1]!AnaBalanceCum(2,F$1,F$5,F$5,$A69,$A69)</f>
        <v>#NAME?</v>
      </c>
      <c r="G69" s="57" t="e">
        <f t="shared" ref="G69:G70" ca="1" si="24">SUM(C69:F69)</f>
        <v>#NAME?</v>
      </c>
      <c r="I69" s="39">
        <v>0</v>
      </c>
      <c r="J69" s="39">
        <v>0</v>
      </c>
      <c r="K69" s="39">
        <v>0</v>
      </c>
      <c r="L69" s="39">
        <v>0</v>
      </c>
      <c r="M69" s="57">
        <f t="shared" ref="M69:M70" si="25">SUM(I69:L69)</f>
        <v>0</v>
      </c>
    </row>
    <row r="70" spans="1:20" x14ac:dyDescent="0.25">
      <c r="A70" s="20">
        <v>701000</v>
      </c>
      <c r="B70" s="36" t="s">
        <v>148</v>
      </c>
      <c r="C70" s="39" t="e">
        <f ca="1">-[1]!AnaBalanceCum(2,C$1,C$5,C$5,$A70,$A70)</f>
        <v>#NAME?</v>
      </c>
      <c r="D70" s="39" t="e">
        <f ca="1">-[1]!AnaBalanceCum(2,D$1,D$5,D$5,$A70,$A70)</f>
        <v>#NAME?</v>
      </c>
      <c r="E70" s="39" t="e">
        <f ca="1">-[1]!AnaBalanceCum(2,E$1,E$5,E$5,$A70,$A70)</f>
        <v>#NAME?</v>
      </c>
      <c r="F70" s="39" t="e">
        <f ca="1">-[1]!AnaBalanceCum(2,F$1,F$5,F$5,$A70,$A70)</f>
        <v>#NAME?</v>
      </c>
      <c r="G70" s="57" t="e">
        <f t="shared" ca="1" si="24"/>
        <v>#NAME?</v>
      </c>
      <c r="I70" s="39">
        <v>2864</v>
      </c>
      <c r="J70" s="39">
        <v>0</v>
      </c>
      <c r="K70" s="39">
        <v>0</v>
      </c>
      <c r="L70" s="39">
        <v>0</v>
      </c>
      <c r="M70" s="57">
        <f t="shared" si="25"/>
        <v>2864</v>
      </c>
    </row>
    <row r="71" spans="1:20" x14ac:dyDescent="0.25">
      <c r="A71" s="20"/>
      <c r="B71" s="19"/>
      <c r="C71" s="45"/>
      <c r="D71" s="45"/>
      <c r="E71" s="45"/>
      <c r="F71" s="45"/>
      <c r="G71" s="65"/>
      <c r="I71" s="45"/>
      <c r="J71" s="45"/>
      <c r="K71" s="45"/>
      <c r="L71" s="45"/>
      <c r="M71" s="65"/>
      <c r="N71" s="78"/>
    </row>
    <row r="72" spans="1:20" x14ac:dyDescent="0.25">
      <c r="A72" s="22">
        <v>73</v>
      </c>
      <c r="B72" s="23" t="s">
        <v>13</v>
      </c>
      <c r="C72" s="49" t="e">
        <f ca="1">SUM(C73:C83)</f>
        <v>#NAME?</v>
      </c>
      <c r="D72" s="49" t="e">
        <f ca="1">SUM(D73:D83)</f>
        <v>#NAME?</v>
      </c>
      <c r="E72" s="49" t="e">
        <f ca="1">SUM(E73:E83)</f>
        <v>#NAME?</v>
      </c>
      <c r="F72" s="49" t="e">
        <f ca="1">SUM(F73:F83)</f>
        <v>#NAME?</v>
      </c>
      <c r="G72" s="67" t="e">
        <f ca="1">SUM(G73:G83)</f>
        <v>#NAME?</v>
      </c>
      <c r="H72" s="13" t="s">
        <v>4</v>
      </c>
      <c r="I72" s="49">
        <f t="shared" ref="I72:N72" si="26">SUM(I73:I83)</f>
        <v>394394.95999999996</v>
      </c>
      <c r="J72" s="49">
        <f t="shared" si="26"/>
        <v>0</v>
      </c>
      <c r="K72" s="49">
        <f t="shared" si="26"/>
        <v>0</v>
      </c>
      <c r="L72" s="49">
        <f t="shared" si="26"/>
        <v>0</v>
      </c>
      <c r="M72" s="67">
        <f t="shared" si="26"/>
        <v>394394.95999999996</v>
      </c>
      <c r="N72" s="70">
        <f t="shared" si="26"/>
        <v>401050</v>
      </c>
      <c r="O72" s="13" t="s">
        <v>4</v>
      </c>
    </row>
    <row r="73" spans="1:20" x14ac:dyDescent="0.25">
      <c r="A73" s="20">
        <v>737000</v>
      </c>
      <c r="B73" s="36" t="s">
        <v>149</v>
      </c>
      <c r="C73" s="39" t="e">
        <f ca="1">-[1]!AnaBalanceCum(2,C$1,C$5,C$5,$A73,$A73)</f>
        <v>#NAME?</v>
      </c>
      <c r="D73" s="39" t="e">
        <f ca="1">(-[1]!AnaBalanceCum(2,99,D$5,D$5,$A73,$A73))/0.9*0.75</f>
        <v>#NAME?</v>
      </c>
      <c r="E73" s="39" t="e">
        <f ca="1">(-[1]!AnaBalanceCum(2,99,E$5,E$5,$A73,$A73))/0.9*0.75</f>
        <v>#NAME?</v>
      </c>
      <c r="F73" s="39" t="e">
        <f ca="1">(-[1]!AnaBalanceCum(2,99,F$5,F$5,$A73,$A73))/0.9*0.75</f>
        <v>#NAME?</v>
      </c>
      <c r="G73" s="57" t="e">
        <f t="shared" ref="G73:G81" ca="1" si="27">SUM(C73:F73)</f>
        <v>#NAME?</v>
      </c>
      <c r="I73" s="39">
        <v>373000</v>
      </c>
      <c r="J73" s="39">
        <v>0</v>
      </c>
      <c r="K73" s="39">
        <v>0</v>
      </c>
      <c r="L73" s="39">
        <v>0</v>
      </c>
      <c r="M73" s="57">
        <f t="shared" ref="M73:M81" si="28">SUM(I73:L73)</f>
        <v>373000</v>
      </c>
      <c r="N73" s="69">
        <v>381000</v>
      </c>
    </row>
    <row r="74" spans="1:20" x14ac:dyDescent="0.25">
      <c r="A74" s="20">
        <v>737100</v>
      </c>
      <c r="B74" s="36" t="s">
        <v>150</v>
      </c>
      <c r="C74" s="39" t="e">
        <f ca="1">-[1]!AnaBalanceCum(2,C$1,C$5,C$5,$A74,$A74)</f>
        <v>#NAME?</v>
      </c>
      <c r="D74" s="39" t="e">
        <f ca="1">-[1]!AnaBalanceCum(2,D$1,D$5,D$5,$A74,$A74)</f>
        <v>#NAME?</v>
      </c>
      <c r="E74" s="39" t="e">
        <f ca="1">-[1]!AnaBalanceCum(2,E$1,E$5,E$5,$A74,$A74)</f>
        <v>#NAME?</v>
      </c>
      <c r="F74" s="39" t="e">
        <f ca="1">-[1]!AnaBalanceCum(2,F$1,F$5,F$5,$A74,$A74)</f>
        <v>#NAME?</v>
      </c>
      <c r="G74" s="57" t="e">
        <f t="shared" ca="1" si="27"/>
        <v>#NAME?</v>
      </c>
      <c r="I74" s="39">
        <v>0</v>
      </c>
      <c r="J74" s="39">
        <v>0</v>
      </c>
      <c r="K74" s="39">
        <v>0</v>
      </c>
      <c r="L74" s="39">
        <v>0</v>
      </c>
      <c r="M74" s="57">
        <f t="shared" si="28"/>
        <v>0</v>
      </c>
      <c r="N74" s="69">
        <v>0</v>
      </c>
    </row>
    <row r="75" spans="1:20" x14ac:dyDescent="0.25">
      <c r="A75" s="20">
        <v>737200</v>
      </c>
      <c r="B75" s="36" t="s">
        <v>151</v>
      </c>
      <c r="C75" s="39" t="e">
        <f ca="1">-[1]!AnaBalanceCum(2,C$1,C$5,C$5,$A75,$A75)</f>
        <v>#NAME?</v>
      </c>
      <c r="D75" s="39" t="e">
        <f ca="1">-[1]!AnaBalanceCum(2,D$1,D$5,D$5,$A75,$A75)</f>
        <v>#NAME?</v>
      </c>
      <c r="E75" s="39" t="e">
        <f ca="1">-[1]!AnaBalanceCum(2,E$1,E$5,E$5,$A75,$A75)</f>
        <v>#NAME?</v>
      </c>
      <c r="F75" s="39" t="e">
        <f ca="1">-[1]!AnaBalanceCum(2,F$1,F$5,F$5,$A75,$A75)</f>
        <v>#NAME?</v>
      </c>
      <c r="G75" s="57" t="e">
        <f t="shared" ca="1" si="27"/>
        <v>#NAME?</v>
      </c>
      <c r="I75" s="39">
        <v>0</v>
      </c>
      <c r="J75" s="39">
        <v>0</v>
      </c>
      <c r="K75" s="39">
        <v>0</v>
      </c>
      <c r="L75" s="39">
        <v>0</v>
      </c>
      <c r="M75" s="57">
        <f t="shared" si="28"/>
        <v>0</v>
      </c>
      <c r="N75" s="69">
        <v>0</v>
      </c>
    </row>
    <row r="76" spans="1:20" x14ac:dyDescent="0.25">
      <c r="A76" s="20">
        <v>737300</v>
      </c>
      <c r="B76" s="36" t="s">
        <v>204</v>
      </c>
      <c r="C76" s="39" t="e">
        <f ca="1">-[1]!AnaBalanceCum(2,C$1,C$5,C$5,$A76,$A76)</f>
        <v>#NAME?</v>
      </c>
      <c r="D76" s="39" t="e">
        <f ca="1">-[1]!AnaBalanceCum(2,D$1,D$5,D$5,$A76,$A76)</f>
        <v>#NAME?</v>
      </c>
      <c r="E76" s="39" t="e">
        <f ca="1">-[1]!AnaBalanceCum(2,E$1,E$5,E$5,$A76,$A76)</f>
        <v>#NAME?</v>
      </c>
      <c r="F76" s="39" t="e">
        <f ca="1">-[1]!AnaBalanceCum(2,F$1,F$5,F$5,$A76,$A76)</f>
        <v>#NAME?</v>
      </c>
      <c r="G76" s="57" t="e">
        <f t="shared" ca="1" si="27"/>
        <v>#NAME?</v>
      </c>
      <c r="I76" s="39">
        <v>0</v>
      </c>
      <c r="J76" s="39">
        <v>0</v>
      </c>
      <c r="K76" s="39">
        <v>0</v>
      </c>
      <c r="L76" s="39">
        <v>0</v>
      </c>
      <c r="M76" s="57">
        <f t="shared" si="28"/>
        <v>0</v>
      </c>
      <c r="N76" s="69">
        <v>0</v>
      </c>
    </row>
    <row r="77" spans="1:20" x14ac:dyDescent="0.25">
      <c r="A77" s="20">
        <v>737900</v>
      </c>
      <c r="B77" s="36" t="s">
        <v>153</v>
      </c>
      <c r="C77" s="39" t="e">
        <f ca="1">-[1]!AnaBalanceCum(2,C$1,C$5,C$5,$A77,$A77)</f>
        <v>#NAME?</v>
      </c>
      <c r="D77" s="39" t="e">
        <f ca="1">-[1]!AnaBalanceCum(2,D$1,D$5,D$5,$A77,$A77)</f>
        <v>#NAME?</v>
      </c>
      <c r="E77" s="39" t="e">
        <f ca="1">-[1]!AnaBalanceCum(2,E$1,E$5,E$5,$A77,$A77)</f>
        <v>#NAME?</v>
      </c>
      <c r="F77" s="39" t="e">
        <f ca="1">-[1]!AnaBalanceCum(2,F$1,F$5,F$5,$A77,$A77)</f>
        <v>#NAME?</v>
      </c>
      <c r="G77" s="57" t="e">
        <f t="shared" ref="G77" ca="1" si="29">SUM(C77:F77)</f>
        <v>#NAME?</v>
      </c>
      <c r="I77" s="39">
        <v>0</v>
      </c>
      <c r="J77" s="39">
        <v>0</v>
      </c>
      <c r="K77" s="39">
        <v>0</v>
      </c>
      <c r="L77" s="39">
        <v>0</v>
      </c>
      <c r="M77" s="57">
        <f t="shared" ref="M77" si="30">SUM(I77:L77)</f>
        <v>0</v>
      </c>
      <c r="N77" s="69">
        <v>550</v>
      </c>
    </row>
    <row r="78" spans="1:20" x14ac:dyDescent="0.25">
      <c r="A78" s="20">
        <v>738000</v>
      </c>
      <c r="B78" s="36" t="s">
        <v>175</v>
      </c>
      <c r="C78" s="39" t="e">
        <f ca="1">-[1]!AnaBalanceCum(2,C$1,C$5,C$5,$A78,$A78)</f>
        <v>#NAME?</v>
      </c>
      <c r="D78" s="39" t="e">
        <f ca="1">-[1]!AnaBalanceCum(2,D$1,D$5,D$5,$A78,$A78)</f>
        <v>#NAME?</v>
      </c>
      <c r="E78" s="39" t="e">
        <f ca="1">-[1]!AnaBalanceCum(2,E$1,E$5,E$5,$A78,$A78)</f>
        <v>#NAME?</v>
      </c>
      <c r="F78" s="39" t="e">
        <f ca="1">-[1]!AnaBalanceCum(2,F$1,F$5,F$5,$A78,$A78)</f>
        <v>#NAME?</v>
      </c>
      <c r="G78" s="57" t="e">
        <f t="shared" ca="1" si="27"/>
        <v>#NAME?</v>
      </c>
      <c r="I78" s="39">
        <v>0</v>
      </c>
      <c r="J78" s="39">
        <v>0</v>
      </c>
      <c r="K78" s="39">
        <v>0</v>
      </c>
      <c r="L78" s="39">
        <v>0</v>
      </c>
      <c r="M78" s="57">
        <f t="shared" si="28"/>
        <v>0</v>
      </c>
      <c r="N78" s="69">
        <v>0</v>
      </c>
    </row>
    <row r="79" spans="1:20" x14ac:dyDescent="0.25">
      <c r="A79" s="20">
        <v>738100</v>
      </c>
      <c r="B79" s="36" t="s">
        <v>152</v>
      </c>
      <c r="C79" s="39" t="e">
        <f ca="1">-[1]!AnaBalanceCum(2,C$1,C$5,C$5,$A79,$A79)</f>
        <v>#NAME?</v>
      </c>
      <c r="D79" s="39" t="e">
        <f ca="1">-[1]!AnaBalanceCum(2,D$1,D$5,D$5,$A79,$A79)</f>
        <v>#NAME?</v>
      </c>
      <c r="E79" s="39" t="e">
        <f ca="1">-[1]!AnaBalanceCum(2,E$1,E$5,E$5,$A79,$A79)</f>
        <v>#NAME?</v>
      </c>
      <c r="F79" s="39" t="e">
        <f ca="1">-[1]!AnaBalanceCum(2,F$1,F$5,F$5,$A79,$A79)</f>
        <v>#NAME?</v>
      </c>
      <c r="G79" s="57" t="e">
        <f t="shared" ca="1" si="27"/>
        <v>#NAME?</v>
      </c>
      <c r="I79" s="39">
        <v>14317.5</v>
      </c>
      <c r="J79" s="39">
        <v>0</v>
      </c>
      <c r="K79" s="39">
        <v>0</v>
      </c>
      <c r="L79" s="39">
        <v>0</v>
      </c>
      <c r="M79" s="57">
        <f t="shared" si="28"/>
        <v>14317.5</v>
      </c>
      <c r="N79" s="69">
        <v>14200</v>
      </c>
    </row>
    <row r="80" spans="1:20" x14ac:dyDescent="0.25">
      <c r="A80" s="20">
        <v>738200</v>
      </c>
      <c r="B80" s="36" t="s">
        <v>176</v>
      </c>
      <c r="C80" s="39" t="e">
        <f ca="1">-[1]!AnaBalanceCum(2,C$1,C$5,C$5,$A80,$A80)</f>
        <v>#NAME?</v>
      </c>
      <c r="D80" s="39" t="e">
        <f ca="1">-[1]!AnaBalanceCum(2,D$1,D$5,D$5,$A80,$A80)</f>
        <v>#NAME?</v>
      </c>
      <c r="E80" s="39" t="e">
        <f ca="1">-[1]!AnaBalanceCum(2,E$1,E$5,E$5,$A80,$A80)</f>
        <v>#NAME?</v>
      </c>
      <c r="F80" s="39" t="e">
        <f ca="1">-[1]!AnaBalanceCum(2,F$1,F$5,F$5,$A80,$A80)</f>
        <v>#NAME?</v>
      </c>
      <c r="G80" s="57" t="e">
        <f t="shared" ref="G80" ca="1" si="31">SUM(C80:F80)</f>
        <v>#NAME?</v>
      </c>
      <c r="I80" s="39">
        <v>3143.66</v>
      </c>
      <c r="J80" s="39">
        <v>0</v>
      </c>
      <c r="K80" s="39">
        <v>0</v>
      </c>
      <c r="L80" s="39">
        <v>0</v>
      </c>
      <c r="M80" s="57">
        <f t="shared" ref="M80" si="32">SUM(I80:L80)</f>
        <v>3143.66</v>
      </c>
      <c r="N80" s="69">
        <v>2600</v>
      </c>
    </row>
    <row r="81" spans="1:20" x14ac:dyDescent="0.25">
      <c r="A81" s="20">
        <v>738300</v>
      </c>
      <c r="B81" s="36" t="s">
        <v>177</v>
      </c>
      <c r="C81" s="39" t="e">
        <f ca="1">-[1]!AnaBalanceCum(2,C$1,C$5,C$5,$A81,$A81)</f>
        <v>#NAME?</v>
      </c>
      <c r="D81" s="39" t="e">
        <f ca="1">-[1]!AnaBalanceCum(2,D$1,D$5,D$5,$A81,$A81)</f>
        <v>#NAME?</v>
      </c>
      <c r="E81" s="39" t="e">
        <f ca="1">-[1]!AnaBalanceCum(2,E$1,E$5,E$5,$A81,$A81)</f>
        <v>#NAME?</v>
      </c>
      <c r="F81" s="39" t="e">
        <f ca="1">-[1]!AnaBalanceCum(2,F$1,F$5,F$5,$A81,$A81)</f>
        <v>#NAME?</v>
      </c>
      <c r="G81" s="57" t="e">
        <f t="shared" ca="1" si="27"/>
        <v>#NAME?</v>
      </c>
      <c r="I81" s="39">
        <v>704.72</v>
      </c>
      <c r="J81" s="39">
        <v>0</v>
      </c>
      <c r="K81" s="39">
        <v>0</v>
      </c>
      <c r="L81" s="39">
        <v>0</v>
      </c>
      <c r="M81" s="57">
        <f t="shared" si="28"/>
        <v>704.72</v>
      </c>
      <c r="N81" s="69">
        <v>0</v>
      </c>
    </row>
    <row r="82" spans="1:20" x14ac:dyDescent="0.25">
      <c r="A82" s="20">
        <v>738400</v>
      </c>
      <c r="B82" s="36" t="s">
        <v>183</v>
      </c>
      <c r="C82" s="39" t="e">
        <f ca="1">-[1]!AnaBalanceCum(2,C$1,C$5,C$5,$A82,$A82)</f>
        <v>#NAME?</v>
      </c>
      <c r="D82" s="39" t="e">
        <f ca="1">-[1]!AnaBalanceCum(2,D$1,D$5,D$5,$A82,$A82)</f>
        <v>#NAME?</v>
      </c>
      <c r="E82" s="39" t="e">
        <f ca="1">-[1]!AnaBalanceCum(2,E$1,E$5,E$5,$A82,$A82)</f>
        <v>#NAME?</v>
      </c>
      <c r="F82" s="39" t="e">
        <f ca="1">-[1]!AnaBalanceCum(2,F$1,F$5,F$5,$A82,$A82)</f>
        <v>#NAME?</v>
      </c>
      <c r="G82" s="57" t="e">
        <f t="shared" ref="G82" ca="1" si="33">SUM(C82:F82)</f>
        <v>#NAME?</v>
      </c>
      <c r="I82" s="39">
        <v>3229.08</v>
      </c>
      <c r="J82" s="39">
        <v>0</v>
      </c>
      <c r="K82" s="39">
        <v>0</v>
      </c>
      <c r="L82" s="39">
        <v>0</v>
      </c>
      <c r="M82" s="57">
        <f t="shared" ref="M82" si="34">SUM(I82:L82)</f>
        <v>3229.08</v>
      </c>
      <c r="N82" s="69">
        <v>2700</v>
      </c>
    </row>
    <row r="83" spans="1:20" x14ac:dyDescent="0.25">
      <c r="A83" s="20"/>
      <c r="B83" s="19"/>
      <c r="C83" s="45"/>
      <c r="D83" s="45"/>
      <c r="E83" s="45"/>
      <c r="F83" s="45"/>
      <c r="G83" s="65"/>
      <c r="I83" s="45"/>
      <c r="J83" s="45"/>
      <c r="K83" s="45"/>
      <c r="L83" s="45"/>
      <c r="M83" s="65"/>
      <c r="N83" s="78"/>
    </row>
    <row r="84" spans="1:20" x14ac:dyDescent="0.25">
      <c r="A84" s="22">
        <v>74</v>
      </c>
      <c r="B84" s="23" t="s">
        <v>14</v>
      </c>
      <c r="C84" s="49" t="e">
        <f ca="1">SUM(C85:C89)</f>
        <v>#NAME?</v>
      </c>
      <c r="D84" s="49" t="e">
        <f ca="1">SUM(D85:D89)</f>
        <v>#NAME?</v>
      </c>
      <c r="E84" s="49" t="e">
        <f ca="1">SUM(E85:E89)</f>
        <v>#NAME?</v>
      </c>
      <c r="F84" s="49" t="e">
        <f ca="1">SUM(F85:F89)</f>
        <v>#NAME?</v>
      </c>
      <c r="G84" s="67" t="e">
        <f ca="1">SUM(G85:G89)</f>
        <v>#NAME?</v>
      </c>
      <c r="H84" s="13" t="s">
        <v>4</v>
      </c>
      <c r="I84" s="49">
        <f t="shared" ref="I84:N84" si="35">SUM(I85:I89)</f>
        <v>315.60000000000002</v>
      </c>
      <c r="J84" s="49">
        <f t="shared" si="35"/>
        <v>0</v>
      </c>
      <c r="K84" s="49">
        <f t="shared" si="35"/>
        <v>0</v>
      </c>
      <c r="L84" s="49">
        <f t="shared" si="35"/>
        <v>0</v>
      </c>
      <c r="M84" s="67">
        <f t="shared" si="35"/>
        <v>315.60000000000002</v>
      </c>
      <c r="N84" s="70">
        <f t="shared" si="35"/>
        <v>0</v>
      </c>
      <c r="O84" s="13" t="s">
        <v>4</v>
      </c>
    </row>
    <row r="85" spans="1:20" x14ac:dyDescent="0.25">
      <c r="A85" s="20">
        <v>743000</v>
      </c>
      <c r="B85" s="36" t="s">
        <v>154</v>
      </c>
      <c r="C85" s="39" t="e">
        <f ca="1">-[1]!AnaBalanceCum(2,C$1,C$5,C$5,$A85,$A85)</f>
        <v>#NAME?</v>
      </c>
      <c r="D85" s="39" t="e">
        <f ca="1">-[1]!AnaBalanceCum(2,D$1,D$5,D$5,$A85,$A85)</f>
        <v>#NAME?</v>
      </c>
      <c r="E85" s="39" t="e">
        <f ca="1">-[1]!AnaBalanceCum(2,E$1,E$5,E$5,$A85,$A85)</f>
        <v>#NAME?</v>
      </c>
      <c r="F85" s="39" t="e">
        <f ca="1">-[1]!AnaBalanceCum(2,F$1,F$5,F$5,$A85,$A85)</f>
        <v>#NAME?</v>
      </c>
      <c r="G85" s="57" t="e">
        <f t="shared" ref="G85:G88" ca="1" si="36">SUM(C85:F85)</f>
        <v>#NAME?</v>
      </c>
      <c r="I85" s="39">
        <v>315.60000000000002</v>
      </c>
      <c r="J85" s="39">
        <v>0</v>
      </c>
      <c r="K85" s="39">
        <v>0</v>
      </c>
      <c r="L85" s="39">
        <v>0</v>
      </c>
      <c r="M85" s="57">
        <f t="shared" ref="M85:M88" si="37">SUM(I85:L85)</f>
        <v>315.60000000000002</v>
      </c>
      <c r="N85" s="69">
        <v>0</v>
      </c>
    </row>
    <row r="86" spans="1:20" x14ac:dyDescent="0.25">
      <c r="A86" s="20">
        <v>744000</v>
      </c>
      <c r="B86" s="36" t="s">
        <v>155</v>
      </c>
      <c r="C86" s="39" t="e">
        <f ca="1">-[1]!AnaBalanceCum(2,C$1,C$5,C$5,$A86,$A86)</f>
        <v>#NAME?</v>
      </c>
      <c r="D86" s="39" t="e">
        <f ca="1">-[1]!AnaBalanceCum(2,D$1,D$5,D$5,$A86,$A86)</f>
        <v>#NAME?</v>
      </c>
      <c r="E86" s="39" t="e">
        <f ca="1">-[1]!AnaBalanceCum(2,E$1,E$5,E$5,$A86,$A86)</f>
        <v>#NAME?</v>
      </c>
      <c r="F86" s="39" t="e">
        <f ca="1">-[1]!AnaBalanceCum(2,F$1,F$5,F$5,$A86,$A86)</f>
        <v>#NAME?</v>
      </c>
      <c r="G86" s="57" t="e">
        <f t="shared" ca="1" si="36"/>
        <v>#NAME?</v>
      </c>
      <c r="I86" s="39">
        <v>0</v>
      </c>
      <c r="J86" s="39">
        <v>0</v>
      </c>
      <c r="K86" s="39">
        <v>0</v>
      </c>
      <c r="L86" s="39">
        <v>0</v>
      </c>
      <c r="M86" s="57">
        <f t="shared" si="37"/>
        <v>0</v>
      </c>
      <c r="N86" s="69">
        <v>0</v>
      </c>
    </row>
    <row r="87" spans="1:20" x14ac:dyDescent="0.25">
      <c r="A87" s="20">
        <v>745000</v>
      </c>
      <c r="B87" s="36" t="s">
        <v>156</v>
      </c>
      <c r="C87" s="39" t="e">
        <f ca="1">-[1]!AnaBalanceCum(2,C$1,C$5,C$5,$A87,$A87)</f>
        <v>#NAME?</v>
      </c>
      <c r="D87" s="39" t="e">
        <f ca="1">-[1]!AnaBalanceCum(2,D$1,D$5,D$5,$A87,$A87)</f>
        <v>#NAME?</v>
      </c>
      <c r="E87" s="39" t="e">
        <f ca="1">-[1]!AnaBalanceCum(2,E$1,E$5,E$5,$A87,$A87)</f>
        <v>#NAME?</v>
      </c>
      <c r="F87" s="39" t="e">
        <f ca="1">-[1]!AnaBalanceCum(2,F$1,F$5,F$5,$A87,$A87)</f>
        <v>#NAME?</v>
      </c>
      <c r="G87" s="57" t="e">
        <f t="shared" ca="1" si="36"/>
        <v>#NAME?</v>
      </c>
      <c r="I87" s="39">
        <v>0</v>
      </c>
      <c r="J87" s="39">
        <v>0</v>
      </c>
      <c r="K87" s="39">
        <v>0</v>
      </c>
      <c r="L87" s="39">
        <v>0</v>
      </c>
      <c r="M87" s="57">
        <f t="shared" si="37"/>
        <v>0</v>
      </c>
      <c r="N87" s="69">
        <v>0</v>
      </c>
    </row>
    <row r="88" spans="1:20" x14ac:dyDescent="0.25">
      <c r="A88" s="20">
        <v>746000</v>
      </c>
      <c r="B88" s="36" t="s">
        <v>157</v>
      </c>
      <c r="C88" s="39" t="e">
        <f ca="1">-[1]!AnaBalanceCum(2,C$1,C$5,C$5,$A88,$A88)</f>
        <v>#NAME?</v>
      </c>
      <c r="D88" s="39" t="e">
        <f ca="1">-[1]!AnaBalanceCum(2,D$1,D$5,D$5,$A88,$A88)</f>
        <v>#NAME?</v>
      </c>
      <c r="E88" s="39" t="e">
        <f ca="1">-[1]!AnaBalanceCum(2,E$1,E$5,E$5,$A88,$A88)</f>
        <v>#NAME?</v>
      </c>
      <c r="F88" s="39" t="e">
        <f ca="1">-[1]!AnaBalanceCum(2,F$1,F$5,F$5,$A88,$A88)</f>
        <v>#NAME?</v>
      </c>
      <c r="G88" s="57" t="e">
        <f t="shared" ca="1" si="36"/>
        <v>#NAME?</v>
      </c>
      <c r="I88" s="39">
        <v>0</v>
      </c>
      <c r="J88" s="39">
        <v>0</v>
      </c>
      <c r="K88" s="39">
        <v>0</v>
      </c>
      <c r="L88" s="39">
        <v>0</v>
      </c>
      <c r="M88" s="57">
        <f t="shared" si="37"/>
        <v>0</v>
      </c>
      <c r="N88" s="69">
        <v>0</v>
      </c>
    </row>
    <row r="89" spans="1:20" x14ac:dyDescent="0.25">
      <c r="A89" s="20"/>
      <c r="B89" s="19"/>
      <c r="C89" s="45"/>
      <c r="D89" s="45"/>
      <c r="E89" s="45"/>
      <c r="F89" s="45"/>
      <c r="G89" s="65"/>
      <c r="I89" s="45"/>
      <c r="J89" s="45"/>
      <c r="K89" s="45"/>
      <c r="L89" s="45"/>
      <c r="M89" s="65"/>
      <c r="N89" s="78"/>
    </row>
    <row r="90" spans="1:20" x14ac:dyDescent="0.25">
      <c r="A90" s="22">
        <v>75</v>
      </c>
      <c r="B90" s="23" t="s">
        <v>15</v>
      </c>
      <c r="C90" s="49" t="e">
        <f ca="1">SUM(C91:C93)</f>
        <v>#NAME?</v>
      </c>
      <c r="D90" s="49" t="e">
        <f ca="1">SUM(D91:D93)</f>
        <v>#NAME?</v>
      </c>
      <c r="E90" s="49" t="e">
        <f ca="1">SUM(E91:E93)</f>
        <v>#NAME?</v>
      </c>
      <c r="F90" s="49" t="e">
        <f ca="1">SUM(F91:F93)</f>
        <v>#NAME?</v>
      </c>
      <c r="G90" s="67" t="e">
        <f ca="1">SUM(G91:G93)</f>
        <v>#NAME?</v>
      </c>
      <c r="H90" s="13" t="s">
        <v>4</v>
      </c>
      <c r="I90" s="49">
        <f t="shared" ref="I90:N90" si="38">SUM(I91:I93)</f>
        <v>0.11</v>
      </c>
      <c r="J90" s="49">
        <f t="shared" si="38"/>
        <v>0</v>
      </c>
      <c r="K90" s="49">
        <f t="shared" si="38"/>
        <v>0</v>
      </c>
      <c r="L90" s="49">
        <f t="shared" si="38"/>
        <v>0</v>
      </c>
      <c r="M90" s="67">
        <f t="shared" si="38"/>
        <v>0.11</v>
      </c>
      <c r="N90" s="70">
        <f t="shared" si="38"/>
        <v>0</v>
      </c>
      <c r="O90" s="13" t="s">
        <v>4</v>
      </c>
    </row>
    <row r="91" spans="1:20" x14ac:dyDescent="0.25">
      <c r="A91" s="20">
        <v>751000</v>
      </c>
      <c r="B91" s="36" t="s">
        <v>158</v>
      </c>
      <c r="C91" s="39" t="e">
        <f ca="1">-[1]!AnaBalanceCum(2,C$1,C$5,C$5,$A91,$A91)</f>
        <v>#NAME?</v>
      </c>
      <c r="D91" s="39" t="e">
        <f ca="1">-[1]!AnaBalanceCum(2,D$1,D$5,D$5,$A91,$A91)</f>
        <v>#NAME?</v>
      </c>
      <c r="E91" s="39" t="e">
        <f ca="1">-[1]!AnaBalanceCum(2,E$1,E$5,E$5,$A91,$A91)</f>
        <v>#NAME?</v>
      </c>
      <c r="F91" s="39" t="e">
        <f ca="1">-[1]!AnaBalanceCum(2,F$1,F$5,F$5,$A91,$A91)</f>
        <v>#NAME?</v>
      </c>
      <c r="G91" s="57" t="e">
        <f t="shared" ref="G91:G92" ca="1" si="39">SUM(C91:F91)</f>
        <v>#NAME?</v>
      </c>
      <c r="I91" s="39">
        <v>0</v>
      </c>
      <c r="J91" s="39">
        <v>0</v>
      </c>
      <c r="K91" s="39">
        <v>0</v>
      </c>
      <c r="L91" s="39">
        <v>0</v>
      </c>
      <c r="M91" s="57">
        <f t="shared" ref="M91:M92" si="40">SUM(I91:L91)</f>
        <v>0</v>
      </c>
      <c r="N91" s="69">
        <v>0</v>
      </c>
    </row>
    <row r="92" spans="1:20" x14ac:dyDescent="0.25">
      <c r="A92" s="20">
        <v>75</v>
      </c>
      <c r="B92" s="36" t="s">
        <v>144</v>
      </c>
      <c r="C92" s="39" t="e">
        <f ca="1">-[1]!AnaBalanceCum(2,C$1,C$5,C$5,$A92,$A92)-C91</f>
        <v>#NAME?</v>
      </c>
      <c r="D92" s="39" t="e">
        <f ca="1">-[1]!AnaBalanceCum(2,D$1,D$5,D$5,$A92,$A92)</f>
        <v>#NAME?</v>
      </c>
      <c r="E92" s="39" t="e">
        <f ca="1">-[1]!AnaBalanceCum(2,E$1,E$5,E$5,$A92,$A92)</f>
        <v>#NAME?</v>
      </c>
      <c r="F92" s="39" t="e">
        <f ca="1">-[1]!AnaBalanceCum(2,F$1,F$5,F$5,$A92,$A92)</f>
        <v>#NAME?</v>
      </c>
      <c r="G92" s="57" t="e">
        <f t="shared" ca="1" si="39"/>
        <v>#NAME?</v>
      </c>
      <c r="I92" s="39">
        <v>0.11</v>
      </c>
      <c r="J92" s="39">
        <v>0</v>
      </c>
      <c r="K92" s="39">
        <v>0</v>
      </c>
      <c r="L92" s="39">
        <v>0</v>
      </c>
      <c r="M92" s="57">
        <f t="shared" si="40"/>
        <v>0.11</v>
      </c>
      <c r="N92" s="69">
        <v>0</v>
      </c>
    </row>
    <row r="93" spans="1:20" x14ac:dyDescent="0.25">
      <c r="A93" s="20"/>
      <c r="B93" s="19"/>
      <c r="C93" s="45"/>
      <c r="D93" s="45"/>
      <c r="E93" s="45"/>
      <c r="F93" s="45"/>
      <c r="G93" s="65"/>
      <c r="I93" s="45"/>
      <c r="J93" s="45"/>
      <c r="K93" s="45"/>
      <c r="L93" s="45"/>
      <c r="M93" s="65"/>
      <c r="N93" s="78"/>
    </row>
    <row r="94" spans="1:20" x14ac:dyDescent="0.25">
      <c r="A94" s="22">
        <v>76</v>
      </c>
      <c r="B94" s="23" t="s">
        <v>16</v>
      </c>
      <c r="C94" s="49" t="e">
        <f ca="1">SUM(C95:C96)</f>
        <v>#NAME?</v>
      </c>
      <c r="D94" s="49" t="e">
        <f ca="1">SUM(D95:D96)</f>
        <v>#NAME?</v>
      </c>
      <c r="E94" s="49" t="e">
        <f ca="1">SUM(E95:E96)</f>
        <v>#NAME?</v>
      </c>
      <c r="F94" s="49" t="e">
        <f ca="1">SUM(F95:F96)</f>
        <v>#NAME?</v>
      </c>
      <c r="G94" s="67" t="e">
        <f ca="1">SUM(G95:G96)</f>
        <v>#NAME?</v>
      </c>
      <c r="H94" s="13" t="s">
        <v>4</v>
      </c>
      <c r="I94" s="49">
        <f t="shared" ref="I94:N94" si="41">SUM(I95:I96)</f>
        <v>2770.17</v>
      </c>
      <c r="J94" s="49">
        <f t="shared" si="41"/>
        <v>0</v>
      </c>
      <c r="K94" s="49">
        <f t="shared" si="41"/>
        <v>0</v>
      </c>
      <c r="L94" s="49">
        <f t="shared" si="41"/>
        <v>0</v>
      </c>
      <c r="M94" s="67">
        <f t="shared" si="41"/>
        <v>2770.17</v>
      </c>
      <c r="N94" s="70">
        <f t="shared" si="41"/>
        <v>0</v>
      </c>
      <c r="O94" s="13" t="s">
        <v>4</v>
      </c>
    </row>
    <row r="95" spans="1:20" x14ac:dyDescent="0.25">
      <c r="A95" s="20">
        <v>764000</v>
      </c>
      <c r="B95" s="36" t="s">
        <v>159</v>
      </c>
      <c r="C95" s="39" t="e">
        <f ca="1">-[1]!AnaBalanceCum(2,C$1,C$5,C$5,$A95,$A95)</f>
        <v>#NAME?</v>
      </c>
      <c r="D95" s="39" t="e">
        <f ca="1">-[1]!AnaBalanceCum(2,99,D$5,D$5,$A95,$A95)</f>
        <v>#NAME?</v>
      </c>
      <c r="E95" s="39" t="e">
        <f ca="1">-[1]!AnaBalanceCum(2,99,E$5,E$5,$A95,$A95)</f>
        <v>#NAME?</v>
      </c>
      <c r="F95" s="39" t="e">
        <f ca="1">-[1]!AnaBalanceCum(2,99,F$5,F$5,$A95,$A95)</f>
        <v>#NAME?</v>
      </c>
      <c r="G95" s="57" t="e">
        <f ca="1">SUM(C95:F95)</f>
        <v>#NAME?</v>
      </c>
      <c r="I95" s="39">
        <v>2770.17</v>
      </c>
      <c r="J95" s="39">
        <v>0</v>
      </c>
      <c r="K95" s="39">
        <v>0</v>
      </c>
      <c r="L95" s="39">
        <v>0</v>
      </c>
      <c r="M95" s="57">
        <f>SUM(I95:L95)</f>
        <v>2770.17</v>
      </c>
      <c r="N95" s="69">
        <v>0</v>
      </c>
    </row>
    <row r="96" spans="1:20" s="30" customFormat="1" ht="16.5" x14ac:dyDescent="0.35">
      <c r="A96" s="11"/>
      <c r="B96" s="13"/>
      <c r="C96" s="40"/>
      <c r="D96" s="40"/>
      <c r="E96" s="40"/>
      <c r="F96" s="40"/>
      <c r="G96" s="57"/>
      <c r="H96" s="28"/>
      <c r="I96" s="40"/>
      <c r="J96" s="40"/>
      <c r="K96" s="40"/>
      <c r="L96" s="40"/>
      <c r="M96" s="57"/>
      <c r="N96" s="69"/>
      <c r="O96" s="28"/>
      <c r="P96" s="29"/>
      <c r="Q96" s="29"/>
      <c r="R96" s="29"/>
      <c r="S96" s="29"/>
      <c r="T96" s="29"/>
    </row>
    <row r="97" spans="1:20" ht="16.5" x14ac:dyDescent="0.35">
      <c r="A97" s="25"/>
      <c r="B97" s="26" t="s">
        <v>17</v>
      </c>
      <c r="C97" s="50" t="e">
        <f ca="1">SUM(C94,C90,C84,C72,C68)</f>
        <v>#NAME?</v>
      </c>
      <c r="D97" s="50" t="e">
        <f ca="1">SUM(D94,D90,D84,D72,D68)</f>
        <v>#NAME?</v>
      </c>
      <c r="E97" s="50" t="e">
        <f ca="1">SUM(E94,E90,E84,E72,E68)</f>
        <v>#NAME?</v>
      </c>
      <c r="F97" s="50" t="e">
        <f ca="1">SUM(F94,F90,F84,F72,F68)</f>
        <v>#NAME?</v>
      </c>
      <c r="G97" s="68" t="e">
        <f ca="1">SUM(G94,G90,G84,G72,G68)</f>
        <v>#NAME?</v>
      </c>
      <c r="H97" s="13" t="s">
        <v>4</v>
      </c>
      <c r="I97" s="50">
        <f t="shared" ref="I97:N97" si="42">SUM(I94,I90,I84,I72,I68)</f>
        <v>400344.83999999997</v>
      </c>
      <c r="J97" s="50">
        <f t="shared" si="42"/>
        <v>0</v>
      </c>
      <c r="K97" s="50">
        <f t="shared" si="42"/>
        <v>0</v>
      </c>
      <c r="L97" s="50">
        <f t="shared" si="42"/>
        <v>0</v>
      </c>
      <c r="M97" s="68">
        <f t="shared" si="42"/>
        <v>400344.83999999997</v>
      </c>
      <c r="N97" s="71">
        <f t="shared" si="42"/>
        <v>401050</v>
      </c>
      <c r="O97" s="13" t="s">
        <v>4</v>
      </c>
    </row>
    <row r="98" spans="1:20" s="30" customFormat="1" ht="16.5" x14ac:dyDescent="0.35">
      <c r="A98" s="11"/>
      <c r="B98" s="13"/>
      <c r="C98" s="40"/>
      <c r="D98" s="40"/>
      <c r="E98" s="40"/>
      <c r="F98" s="40"/>
      <c r="G98" s="57"/>
      <c r="H98" s="28"/>
      <c r="I98" s="40"/>
      <c r="J98" s="40"/>
      <c r="K98" s="40"/>
      <c r="L98" s="40"/>
      <c r="M98" s="57"/>
      <c r="N98" s="69"/>
      <c r="O98" s="28"/>
      <c r="P98" s="29"/>
      <c r="Q98" s="29"/>
      <c r="R98" s="29"/>
      <c r="S98" s="29"/>
      <c r="T98" s="29"/>
    </row>
    <row r="99" spans="1:20" ht="16.5" x14ac:dyDescent="0.35">
      <c r="A99" s="25"/>
      <c r="B99" s="26" t="s">
        <v>0</v>
      </c>
      <c r="C99" s="50" t="e">
        <f ca="1">C97-C65</f>
        <v>#NAME?</v>
      </c>
      <c r="D99" s="50" t="e">
        <f ca="1">D97-D65</f>
        <v>#NAME?</v>
      </c>
      <c r="E99" s="50" t="e">
        <f ca="1">E97-E65</f>
        <v>#NAME?</v>
      </c>
      <c r="F99" s="50" t="e">
        <f ca="1">F97-F65</f>
        <v>#NAME?</v>
      </c>
      <c r="G99" s="68" t="e">
        <f ca="1">G97-G65</f>
        <v>#NAME?</v>
      </c>
      <c r="H99" s="13" t="s">
        <v>4</v>
      </c>
      <c r="I99" s="50">
        <f t="shared" ref="I99:N99" si="43">I97-I65</f>
        <v>-55837.590000000084</v>
      </c>
      <c r="J99" s="50">
        <f t="shared" si="43"/>
        <v>-3098.24</v>
      </c>
      <c r="K99" s="50">
        <f t="shared" si="43"/>
        <v>0</v>
      </c>
      <c r="L99" s="50">
        <f t="shared" si="43"/>
        <v>0</v>
      </c>
      <c r="M99" s="68">
        <f t="shared" si="43"/>
        <v>-58935.830000000075</v>
      </c>
      <c r="N99" s="71">
        <f t="shared" si="43"/>
        <v>12184.326974000083</v>
      </c>
      <c r="O99" s="13" t="s">
        <v>4</v>
      </c>
    </row>
  </sheetData>
  <autoFilter ref="A2:T98"/>
  <phoneticPr fontId="11" type="noConversion"/>
  <pageMargins left="0.47244094488188981" right="0.19685039370078741" top="0.98425196850393704" bottom="0.98425196850393704" header="0.27559055118110237" footer="0.51181102362204722"/>
  <pageSetup paperSize="9" scale="62" fitToHeight="2" orientation="landscape" r:id="rId1"/>
  <headerFooter alignWithMargins="0">
    <oddHeader>&amp;LFinancieel verslag 
Resultaatrekening&amp;RVlaamse Scholierenkoepel vzw
Nijverheidsstraat 10
1000 Brussel</oddHeader>
  </headerFooter>
  <rowBreaks count="1" manualBreakCount="1">
    <brk id="5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2" ySplit="6" topLeftCell="L71" activePane="bottomRight" state="frozen"/>
      <selection activeCell="E7" sqref="E7"/>
      <selection pane="topRight" activeCell="E7" sqref="E7"/>
      <selection pane="bottomLeft" activeCell="E7" sqref="E7"/>
      <selection pane="bottomRight" sqref="A1:V102"/>
    </sheetView>
  </sheetViews>
  <sheetFormatPr defaultColWidth="9.140625" defaultRowHeight="13.5" x14ac:dyDescent="0.25"/>
  <cols>
    <col min="1" max="1" width="9.140625" style="11"/>
    <col min="2" max="2" width="36.140625" style="13" customWidth="1"/>
    <col min="3" max="9" width="13.85546875" style="40" hidden="1" customWidth="1"/>
    <col min="10" max="10" width="13.85546875" style="57" hidden="1" customWidth="1"/>
    <col min="11" max="11" width="1.85546875" style="13" hidden="1" customWidth="1"/>
    <col min="12" max="18" width="13.85546875" style="40" customWidth="1"/>
    <col min="19" max="19" width="13.85546875" style="57" customWidth="1"/>
    <col min="20" max="20" width="13.85546875" style="69" customWidth="1"/>
    <col min="21" max="21" width="1.85546875" style="13" customWidth="1"/>
    <col min="22" max="16384" width="9.140625" style="11"/>
  </cols>
  <sheetData>
    <row r="1" spans="1:21" s="83" customFormat="1" x14ac:dyDescent="0.25">
      <c r="C1" s="81" t="str">
        <f>Totaal!C1</f>
        <v>99</v>
      </c>
      <c r="D1" s="81" t="str">
        <f>Totaal!$C1</f>
        <v>99</v>
      </c>
      <c r="E1" s="81" t="str">
        <f>Totaal!$C1</f>
        <v>99</v>
      </c>
      <c r="F1" s="81" t="str">
        <f>Totaal!$C1</f>
        <v>99</v>
      </c>
      <c r="G1" s="81" t="str">
        <f>Totaal!$C1</f>
        <v>99</v>
      </c>
      <c r="H1" s="81" t="str">
        <f>Totaal!$C1</f>
        <v>99</v>
      </c>
      <c r="I1" s="81" t="str">
        <f>Totaal!$C1</f>
        <v>99</v>
      </c>
      <c r="J1" s="84"/>
      <c r="L1" s="81" t="str">
        <f>Totaal!$C1</f>
        <v>99</v>
      </c>
      <c r="M1" s="81" t="str">
        <f>Totaal!$C1</f>
        <v>99</v>
      </c>
      <c r="N1" s="81" t="str">
        <f>Totaal!$C1</f>
        <v>99</v>
      </c>
      <c r="O1" s="81" t="str">
        <f>Totaal!$C1</f>
        <v>99</v>
      </c>
      <c r="P1" s="81" t="str">
        <f>Totaal!$C1</f>
        <v>99</v>
      </c>
      <c r="Q1" s="81" t="str">
        <f>Totaal!$C1</f>
        <v>99</v>
      </c>
      <c r="R1" s="81" t="str">
        <f>Totaal!$C1</f>
        <v>99</v>
      </c>
      <c r="S1" s="84"/>
      <c r="T1" s="85"/>
    </row>
    <row r="2" spans="1:21" s="1" customFormat="1" x14ac:dyDescent="0.25">
      <c r="B2" s="52"/>
      <c r="C2" s="41" t="s">
        <v>0</v>
      </c>
      <c r="D2" s="41" t="s">
        <v>0</v>
      </c>
      <c r="E2" s="41" t="s">
        <v>0</v>
      </c>
      <c r="F2" s="41" t="s">
        <v>0</v>
      </c>
      <c r="G2" s="41" t="s">
        <v>0</v>
      </c>
      <c r="H2" s="41" t="s">
        <v>0</v>
      </c>
      <c r="I2" s="41" t="s">
        <v>0</v>
      </c>
      <c r="J2" s="58" t="s">
        <v>0</v>
      </c>
      <c r="K2" s="4" t="s">
        <v>4</v>
      </c>
      <c r="L2" s="41" t="s">
        <v>0</v>
      </c>
      <c r="M2" s="41" t="s">
        <v>0</v>
      </c>
      <c r="N2" s="41" t="s">
        <v>0</v>
      </c>
      <c r="O2" s="41" t="s">
        <v>0</v>
      </c>
      <c r="P2" s="41" t="s">
        <v>0</v>
      </c>
      <c r="Q2" s="41" t="s">
        <v>0</v>
      </c>
      <c r="R2" s="41" t="s">
        <v>0</v>
      </c>
      <c r="S2" s="58" t="s">
        <v>0</v>
      </c>
      <c r="T2" s="72" t="s">
        <v>36</v>
      </c>
      <c r="U2" s="4" t="s">
        <v>4</v>
      </c>
    </row>
    <row r="3" spans="1:21" s="131" customFormat="1" ht="12.75" x14ac:dyDescent="0.2">
      <c r="C3" s="128" t="str">
        <f>Totaal!C3</f>
        <v>2016</v>
      </c>
      <c r="D3" s="129" t="str">
        <f>C3</f>
        <v>2016</v>
      </c>
      <c r="E3" s="129" t="str">
        <f t="shared" ref="E3:H3" si="0">D3</f>
        <v>2016</v>
      </c>
      <c r="F3" s="129" t="str">
        <f t="shared" si="0"/>
        <v>2016</v>
      </c>
      <c r="G3" s="129" t="str">
        <f t="shared" si="0"/>
        <v>2016</v>
      </c>
      <c r="H3" s="129" t="str">
        <f t="shared" si="0"/>
        <v>2016</v>
      </c>
      <c r="I3" s="90" t="str">
        <f>Totaal!C3</f>
        <v>2016</v>
      </c>
      <c r="J3" s="89" t="str">
        <f>I3</f>
        <v>2016</v>
      </c>
      <c r="K3" s="131" t="str">
        <f t="shared" ref="K3:T3" si="1">J3</f>
        <v>2016</v>
      </c>
      <c r="L3" s="129" t="str">
        <f t="shared" si="1"/>
        <v>2016</v>
      </c>
      <c r="M3" s="129" t="str">
        <f t="shared" si="1"/>
        <v>2016</v>
      </c>
      <c r="N3" s="129" t="str">
        <f t="shared" si="1"/>
        <v>2016</v>
      </c>
      <c r="O3" s="129" t="str">
        <f t="shared" si="1"/>
        <v>2016</v>
      </c>
      <c r="P3" s="129" t="str">
        <f t="shared" si="1"/>
        <v>2016</v>
      </c>
      <c r="Q3" s="129" t="str">
        <f t="shared" si="1"/>
        <v>2016</v>
      </c>
      <c r="R3" s="129" t="str">
        <f t="shared" si="1"/>
        <v>2016</v>
      </c>
      <c r="S3" s="130" t="str">
        <f t="shared" si="1"/>
        <v>2016</v>
      </c>
      <c r="T3" s="132" t="str">
        <f t="shared" si="1"/>
        <v>2016</v>
      </c>
      <c r="U3" s="131" t="s">
        <v>4</v>
      </c>
    </row>
    <row r="4" spans="1:21" s="5" customFormat="1" ht="14.25" x14ac:dyDescent="0.3">
      <c r="B4" s="6"/>
      <c r="C4" s="7" t="s">
        <v>33</v>
      </c>
      <c r="D4" s="7" t="s">
        <v>69</v>
      </c>
      <c r="E4" s="7" t="s">
        <v>70</v>
      </c>
      <c r="F4" s="7" t="s">
        <v>71</v>
      </c>
      <c r="G4" s="7" t="s">
        <v>72</v>
      </c>
      <c r="H4" s="7" t="s">
        <v>73</v>
      </c>
      <c r="I4" s="47" t="s">
        <v>74</v>
      </c>
      <c r="J4" s="59" t="s">
        <v>1</v>
      </c>
      <c r="K4" s="8" t="s">
        <v>4</v>
      </c>
      <c r="L4" s="7" t="s">
        <v>33</v>
      </c>
      <c r="M4" s="7" t="s">
        <v>69</v>
      </c>
      <c r="N4" s="7" t="s">
        <v>70</v>
      </c>
      <c r="O4" s="7" t="s">
        <v>71</v>
      </c>
      <c r="P4" s="7" t="s">
        <v>72</v>
      </c>
      <c r="Q4" s="7" t="s">
        <v>73</v>
      </c>
      <c r="R4" s="7" t="s">
        <v>74</v>
      </c>
      <c r="S4" s="59" t="s">
        <v>1</v>
      </c>
      <c r="T4" s="73" t="s">
        <v>1</v>
      </c>
      <c r="U4" s="8" t="s">
        <v>4</v>
      </c>
    </row>
    <row r="5" spans="1:21" s="5" customFormat="1" ht="14.25" x14ac:dyDescent="0.3">
      <c r="B5" s="6"/>
      <c r="C5" s="43" t="s">
        <v>26</v>
      </c>
      <c r="D5" s="43" t="s">
        <v>27</v>
      </c>
      <c r="E5" s="43" t="s">
        <v>28</v>
      </c>
      <c r="F5" s="43" t="s">
        <v>29</v>
      </c>
      <c r="G5" s="43" t="s">
        <v>30</v>
      </c>
      <c r="H5" s="43" t="s">
        <v>31</v>
      </c>
      <c r="I5" s="43" t="s">
        <v>32</v>
      </c>
      <c r="J5" s="64" t="s">
        <v>26</v>
      </c>
      <c r="K5" s="8" t="s">
        <v>4</v>
      </c>
      <c r="L5" s="43" t="s">
        <v>26</v>
      </c>
      <c r="M5" s="43" t="s">
        <v>27</v>
      </c>
      <c r="N5" s="43" t="s">
        <v>28</v>
      </c>
      <c r="O5" s="43" t="s">
        <v>29</v>
      </c>
      <c r="P5" s="43" t="s">
        <v>30</v>
      </c>
      <c r="Q5" s="43" t="s">
        <v>31</v>
      </c>
      <c r="R5" s="43" t="s">
        <v>32</v>
      </c>
      <c r="S5" s="64" t="s">
        <v>26</v>
      </c>
      <c r="T5" s="74" t="s">
        <v>26</v>
      </c>
      <c r="U5" s="8" t="s">
        <v>4</v>
      </c>
    </row>
    <row r="6" spans="1:21" s="9" customFormat="1" x14ac:dyDescent="0.25">
      <c r="B6" s="4"/>
      <c r="C6" s="44" t="str">
        <f>Totaal!C6</f>
        <v>jan-dec</v>
      </c>
      <c r="D6" s="44" t="str">
        <f>C6</f>
        <v>jan-dec</v>
      </c>
      <c r="E6" s="44" t="str">
        <f t="shared" ref="E6:J6" si="2">D6</f>
        <v>jan-dec</v>
      </c>
      <c r="F6" s="44" t="str">
        <f t="shared" si="2"/>
        <v>jan-dec</v>
      </c>
      <c r="G6" s="44" t="str">
        <f t="shared" si="2"/>
        <v>jan-dec</v>
      </c>
      <c r="H6" s="44" t="str">
        <f t="shared" si="2"/>
        <v>jan-dec</v>
      </c>
      <c r="I6" s="44" t="str">
        <f t="shared" si="2"/>
        <v>jan-dec</v>
      </c>
      <c r="J6" s="60" t="str">
        <f t="shared" si="2"/>
        <v>jan-dec</v>
      </c>
      <c r="K6" s="4" t="s">
        <v>4</v>
      </c>
      <c r="L6" s="44" t="str">
        <f>C6</f>
        <v>jan-dec</v>
      </c>
      <c r="M6" s="44" t="str">
        <f t="shared" ref="M6:S6" si="3">D6</f>
        <v>jan-dec</v>
      </c>
      <c r="N6" s="44" t="str">
        <f t="shared" si="3"/>
        <v>jan-dec</v>
      </c>
      <c r="O6" s="44" t="str">
        <f t="shared" si="3"/>
        <v>jan-dec</v>
      </c>
      <c r="P6" s="44" t="str">
        <f t="shared" si="3"/>
        <v>jan-dec</v>
      </c>
      <c r="Q6" s="44" t="str">
        <f t="shared" si="3"/>
        <v>jan-dec</v>
      </c>
      <c r="R6" s="44" t="str">
        <f t="shared" si="3"/>
        <v>jan-dec</v>
      </c>
      <c r="S6" s="60" t="str">
        <f t="shared" si="3"/>
        <v>jan-dec</v>
      </c>
      <c r="T6" s="75" t="s">
        <v>59</v>
      </c>
      <c r="U6" s="4" t="s">
        <v>4</v>
      </c>
    </row>
    <row r="7" spans="1:21" ht="19.5" x14ac:dyDescent="0.4">
      <c r="B7" s="12" t="s">
        <v>2</v>
      </c>
    </row>
    <row r="9" spans="1:21" s="17" customFormat="1" x14ac:dyDescent="0.25">
      <c r="A9" s="14">
        <v>61</v>
      </c>
      <c r="B9" s="15" t="s">
        <v>3</v>
      </c>
      <c r="C9" s="48" t="e">
        <f t="shared" ref="C9:J9" ca="1" si="4">SUM(C10:C27)</f>
        <v>#NAME?</v>
      </c>
      <c r="D9" s="48" t="e">
        <f t="shared" ca="1" si="4"/>
        <v>#NAME?</v>
      </c>
      <c r="E9" s="48" t="e">
        <f t="shared" ca="1" si="4"/>
        <v>#NAME?</v>
      </c>
      <c r="F9" s="48" t="e">
        <f t="shared" ca="1" si="4"/>
        <v>#NAME?</v>
      </c>
      <c r="G9" s="48" t="e">
        <f t="shared" ca="1" si="4"/>
        <v>#NAME?</v>
      </c>
      <c r="H9" s="48" t="e">
        <f t="shared" ca="1" si="4"/>
        <v>#NAME?</v>
      </c>
      <c r="I9" s="48" t="e">
        <f t="shared" ca="1" si="4"/>
        <v>#NAME?</v>
      </c>
      <c r="J9" s="61" t="e">
        <f t="shared" ca="1" si="4"/>
        <v>#NAME?</v>
      </c>
      <c r="K9" s="13" t="s">
        <v>4</v>
      </c>
      <c r="L9" s="48">
        <f t="shared" ref="L9:T9" si="5">SUM(L10:L27)</f>
        <v>0</v>
      </c>
      <c r="M9" s="48">
        <f t="shared" si="5"/>
        <v>4299.4299999999994</v>
      </c>
      <c r="N9" s="48">
        <f t="shared" si="5"/>
        <v>352.13</v>
      </c>
      <c r="O9" s="48">
        <f t="shared" si="5"/>
        <v>482.39</v>
      </c>
      <c r="P9" s="48">
        <f t="shared" si="5"/>
        <v>183.16</v>
      </c>
      <c r="Q9" s="48">
        <f t="shared" si="5"/>
        <v>70</v>
      </c>
      <c r="R9" s="48">
        <f t="shared" si="5"/>
        <v>0</v>
      </c>
      <c r="S9" s="61">
        <f t="shared" si="5"/>
        <v>5387.1100000000006</v>
      </c>
      <c r="T9" s="76">
        <f t="shared" si="5"/>
        <v>5385</v>
      </c>
      <c r="U9" s="13" t="s">
        <v>4</v>
      </c>
    </row>
    <row r="10" spans="1:21" x14ac:dyDescent="0.25">
      <c r="A10" s="11">
        <v>6100</v>
      </c>
      <c r="B10" s="38" t="s">
        <v>113</v>
      </c>
      <c r="C10" s="39" t="e">
        <f ca="1">[1]!AnaBalanceCum(2,C$1,C$5,C$5,$A10,$A10)</f>
        <v>#NAME?</v>
      </c>
      <c r="D10" s="39" t="e">
        <f ca="1">[1]!AnaBalanceCum(2,D$1,D$5,D$5,$A10,$A10)</f>
        <v>#NAME?</v>
      </c>
      <c r="E10" s="39" t="e">
        <f ca="1">[1]!AnaBalanceCum(2,E$1,E$5,E$5,$A10,$A10)</f>
        <v>#NAME?</v>
      </c>
      <c r="F10" s="39" t="e">
        <f ca="1">[1]!AnaBalanceCum(2,F$1,F$5,F$5,$A10,$A10)</f>
        <v>#NAME?</v>
      </c>
      <c r="G10" s="39" t="e">
        <f ca="1">[1]!AnaBalanceCum(2,G$1,G$5,G$5,$A10,$A10)</f>
        <v>#NAME?</v>
      </c>
      <c r="H10" s="39" t="e">
        <f ca="1">[1]!AnaBalanceCum(2,H$1,H$5,H$5,$A10,$A10)</f>
        <v>#NAME?</v>
      </c>
      <c r="I10" s="39" t="e">
        <f ca="1">[1]!AnaBalanceCum(2,I$1,I$5,I$5,$A10,$A10)</f>
        <v>#NAME?</v>
      </c>
      <c r="J10" s="57" t="e">
        <f t="shared" ref="J10:J26" ca="1" si="6">SUM(C10:I10)</f>
        <v>#NAME?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57">
        <f t="shared" ref="S10:S26" si="7">SUM(L10:R10)</f>
        <v>0</v>
      </c>
      <c r="T10" s="69">
        <v>0</v>
      </c>
    </row>
    <row r="11" spans="1:21" x14ac:dyDescent="0.25">
      <c r="A11" s="11">
        <v>610100</v>
      </c>
      <c r="B11" s="38" t="s">
        <v>114</v>
      </c>
      <c r="C11" s="39" t="e">
        <f ca="1">[1]!AnaBalanceCum(2,C$1,C$5,C$5,$A11,$A11)</f>
        <v>#NAME?</v>
      </c>
      <c r="D11" s="39" t="e">
        <f ca="1">[1]!AnaBalanceCum(2,D$1,D$5,D$5,$A11,$A11)</f>
        <v>#NAME?</v>
      </c>
      <c r="E11" s="39" t="e">
        <f ca="1">[1]!AnaBalanceCum(2,E$1,E$5,E$5,$A11,$A11)</f>
        <v>#NAME?</v>
      </c>
      <c r="F11" s="39" t="e">
        <f ca="1">[1]!AnaBalanceCum(2,F$1,F$5,F$5,$A11,$A11)</f>
        <v>#NAME?</v>
      </c>
      <c r="G11" s="39" t="e">
        <f ca="1">[1]!AnaBalanceCum(2,G$1,G$5,G$5,$A11,$A11)</f>
        <v>#NAME?</v>
      </c>
      <c r="H11" s="39" t="e">
        <f ca="1">[1]!AnaBalanceCum(2,H$1,H$5,H$5,$A11,$A11)</f>
        <v>#NAME?</v>
      </c>
      <c r="I11" s="39" t="e">
        <f ca="1">[1]!AnaBalanceCum(2,I$1,I$5,I$5,$A11,$A11)</f>
        <v>#NAME?</v>
      </c>
      <c r="J11" s="57" t="e">
        <f t="shared" ca="1" si="6"/>
        <v>#NAME?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57">
        <f t="shared" si="7"/>
        <v>0</v>
      </c>
      <c r="T11" s="69">
        <v>0</v>
      </c>
    </row>
    <row r="12" spans="1:21" x14ac:dyDescent="0.25">
      <c r="A12" s="20">
        <v>61200</v>
      </c>
      <c r="B12" s="38" t="s">
        <v>192</v>
      </c>
      <c r="C12" s="39" t="e">
        <f ca="1">[1]!AnaBalanceCum(2,C$1,C$5,C$5,$A12,$A12)</f>
        <v>#NAME?</v>
      </c>
      <c r="D12" s="39" t="e">
        <f ca="1">[1]!AnaBalanceCum(2,D$1,D$5,D$5,$A12,$A12)</f>
        <v>#NAME?</v>
      </c>
      <c r="E12" s="39" t="e">
        <f ca="1">[1]!AnaBalanceCum(2,E$1,E$5,E$5,$A12,$A12)</f>
        <v>#NAME?</v>
      </c>
      <c r="F12" s="39" t="e">
        <f ca="1">[1]!AnaBalanceCum(2,F$1,F$5,F$5,$A12,$A12)</f>
        <v>#NAME?</v>
      </c>
      <c r="G12" s="39" t="e">
        <f ca="1">[1]!AnaBalanceCum(2,G$1,G$5,G$5,$A12,$A12)</f>
        <v>#NAME?</v>
      </c>
      <c r="H12" s="39" t="e">
        <f ca="1">[1]!AnaBalanceCum(2,H$1,H$5,H$5,$A12,$A12)</f>
        <v>#NAME?</v>
      </c>
      <c r="I12" s="39" t="e">
        <f ca="1">[1]!AnaBalanceCum(2,I$1,I$5,I$5,$A12,$A12)</f>
        <v>#NAME?</v>
      </c>
      <c r="J12" s="57" t="e">
        <f ca="1">SUM(C12:I12)</f>
        <v>#NAME?</v>
      </c>
      <c r="L12" s="39">
        <v>0</v>
      </c>
      <c r="M12" s="39">
        <v>0</v>
      </c>
      <c r="N12" s="39">
        <v>149.69</v>
      </c>
      <c r="O12" s="39">
        <v>0</v>
      </c>
      <c r="P12" s="39">
        <v>0</v>
      </c>
      <c r="Q12" s="39">
        <v>0</v>
      </c>
      <c r="R12" s="39">
        <v>0</v>
      </c>
      <c r="S12" s="57">
        <f>SUM(L12:R12)</f>
        <v>149.69</v>
      </c>
      <c r="T12" s="69">
        <v>460</v>
      </c>
    </row>
    <row r="13" spans="1:21" x14ac:dyDescent="0.25">
      <c r="A13" s="20">
        <v>612100</v>
      </c>
      <c r="B13" s="38" t="s">
        <v>188</v>
      </c>
      <c r="C13" s="39" t="e">
        <f ca="1">[1]!AnaBalanceCum(2,C$1,C$5,C$5,$A13,$A13)</f>
        <v>#NAME?</v>
      </c>
      <c r="D13" s="39" t="e">
        <f ca="1">[1]!AnaBalanceCum(2,D$1,D$5,D$5,$A13,$A13)</f>
        <v>#NAME?</v>
      </c>
      <c r="E13" s="39" t="e">
        <f ca="1">[1]!AnaBalanceCum(2,E$1,E$5,E$5,$A13,$A13)</f>
        <v>#NAME?</v>
      </c>
      <c r="F13" s="39" t="e">
        <f ca="1">[1]!AnaBalanceCum(2,F$1,F$5,F$5,$A13,$A13)</f>
        <v>#NAME?</v>
      </c>
      <c r="G13" s="39" t="e">
        <f ca="1">[1]!AnaBalanceCum(2,G$1,G$5,G$5,$A13,$A13)</f>
        <v>#NAME?</v>
      </c>
      <c r="H13" s="39" t="e">
        <f ca="1">[1]!AnaBalanceCum(2,H$1,H$5,H$5,$A13,$A13)</f>
        <v>#NAME?</v>
      </c>
      <c r="I13" s="39" t="e">
        <f ca="1">[1]!AnaBalanceCum(2,I$1,I$5,I$5,$A13,$A13)</f>
        <v>#NAME?</v>
      </c>
      <c r="J13" s="57" t="e">
        <f t="shared" ca="1" si="6"/>
        <v>#NAME?</v>
      </c>
      <c r="L13" s="39">
        <v>0</v>
      </c>
      <c r="M13" s="39">
        <v>0</v>
      </c>
      <c r="N13" s="39">
        <v>10</v>
      </c>
      <c r="O13" s="39">
        <v>0</v>
      </c>
      <c r="P13" s="39">
        <v>0</v>
      </c>
      <c r="Q13" s="39">
        <v>0</v>
      </c>
      <c r="R13" s="39">
        <v>0</v>
      </c>
      <c r="S13" s="57">
        <f t="shared" si="7"/>
        <v>10</v>
      </c>
      <c r="T13" s="69">
        <v>0</v>
      </c>
    </row>
    <row r="14" spans="1:21" x14ac:dyDescent="0.25">
      <c r="A14" s="20">
        <v>612200</v>
      </c>
      <c r="B14" s="38" t="s">
        <v>115</v>
      </c>
      <c r="C14" s="39" t="e">
        <f ca="1">[1]!AnaBalanceCum(2,C$1,C$5,C$5,$A14,$A14)</f>
        <v>#NAME?</v>
      </c>
      <c r="D14" s="39" t="e">
        <f ca="1">[1]!AnaBalanceCum(2,D$1,D$5,D$5,$A14,$A14)</f>
        <v>#NAME?</v>
      </c>
      <c r="E14" s="39" t="e">
        <f ca="1">[1]!AnaBalanceCum(2,E$1,E$5,E$5,$A14,$A14)</f>
        <v>#NAME?</v>
      </c>
      <c r="F14" s="39" t="e">
        <f ca="1">[1]!AnaBalanceCum(2,F$1,F$5,F$5,$A14,$A14)</f>
        <v>#NAME?</v>
      </c>
      <c r="G14" s="39" t="e">
        <f ca="1">[1]!AnaBalanceCum(2,G$1,G$5,G$5,$A14,$A14)</f>
        <v>#NAME?</v>
      </c>
      <c r="H14" s="39" t="e">
        <f ca="1">[1]!AnaBalanceCum(2,H$1,H$5,H$5,$A14,$A14)</f>
        <v>#NAME?</v>
      </c>
      <c r="I14" s="39" t="e">
        <f ca="1">[1]!AnaBalanceCum(2,I$1,I$5,I$5,$A14,$A14)</f>
        <v>#NAME?</v>
      </c>
      <c r="J14" s="57" t="e">
        <f t="shared" ca="1" si="6"/>
        <v>#NAME?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57">
        <f t="shared" si="7"/>
        <v>0</v>
      </c>
      <c r="T14" s="69">
        <v>0</v>
      </c>
    </row>
    <row r="15" spans="1:21" x14ac:dyDescent="0.25">
      <c r="A15" s="20">
        <v>612300</v>
      </c>
      <c r="B15" s="38" t="s">
        <v>116</v>
      </c>
      <c r="C15" s="39" t="e">
        <f ca="1">[1]!AnaBalanceCum(2,C$1,C$5,C$5,$A15,$A15)</f>
        <v>#NAME?</v>
      </c>
      <c r="D15" s="39" t="e">
        <f ca="1">[1]!AnaBalanceCum(2,D$1,D$5,D$5,$A15,$A15)</f>
        <v>#NAME?</v>
      </c>
      <c r="E15" s="39" t="e">
        <f ca="1">[1]!AnaBalanceCum(2,E$1,E$5,E$5,$A15,$A15)</f>
        <v>#NAME?</v>
      </c>
      <c r="F15" s="39" t="e">
        <f ca="1">[1]!AnaBalanceCum(2,F$1,F$5,F$5,$A15,$A15)</f>
        <v>#NAME?</v>
      </c>
      <c r="G15" s="39" t="e">
        <f ca="1">[1]!AnaBalanceCum(2,G$1,G$5,G$5,$A15,$A15)</f>
        <v>#NAME?</v>
      </c>
      <c r="H15" s="39" t="e">
        <f ca="1">[1]!AnaBalanceCum(2,H$1,H$5,H$5,$A15,$A15)</f>
        <v>#NAME?</v>
      </c>
      <c r="I15" s="39" t="e">
        <f ca="1">[1]!AnaBalanceCum(2,I$1,I$5,I$5,$A15,$A15)</f>
        <v>#NAME?</v>
      </c>
      <c r="J15" s="57" t="e">
        <f t="shared" ca="1" si="6"/>
        <v>#NAME?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57">
        <f t="shared" si="7"/>
        <v>0</v>
      </c>
      <c r="T15" s="69">
        <v>0</v>
      </c>
    </row>
    <row r="16" spans="1:21" x14ac:dyDescent="0.25">
      <c r="A16" s="20">
        <v>612400</v>
      </c>
      <c r="B16" s="38" t="s">
        <v>117</v>
      </c>
      <c r="C16" s="39" t="e">
        <f ca="1">[1]!AnaBalanceCum(2,C$1,C$5,C$5,$A16,$A16)</f>
        <v>#NAME?</v>
      </c>
      <c r="D16" s="39" t="e">
        <f ca="1">[1]!AnaBalanceCum(2,D$1,D$5,D$5,$A16,$A16)</f>
        <v>#NAME?</v>
      </c>
      <c r="E16" s="39" t="e">
        <f ca="1">[1]!AnaBalanceCum(2,E$1,E$5,E$5,$A16,$A16)</f>
        <v>#NAME?</v>
      </c>
      <c r="F16" s="39" t="e">
        <f ca="1">[1]!AnaBalanceCum(2,F$1,F$5,F$5,$A16,$A16)</f>
        <v>#NAME?</v>
      </c>
      <c r="G16" s="39" t="e">
        <f ca="1">[1]!AnaBalanceCum(2,G$1,G$5,G$5,$A16,$A16)</f>
        <v>#NAME?</v>
      </c>
      <c r="H16" s="39" t="e">
        <f ca="1">[1]!AnaBalanceCum(2,H$1,H$5,H$5,$A16,$A16)</f>
        <v>#NAME?</v>
      </c>
      <c r="I16" s="39" t="e">
        <f ca="1">[1]!AnaBalanceCum(2,I$1,I$5,I$5,$A16,$A16)</f>
        <v>#NAME?</v>
      </c>
      <c r="J16" s="57" t="e">
        <f t="shared" ca="1" si="6"/>
        <v>#NAME?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57">
        <f t="shared" si="7"/>
        <v>0</v>
      </c>
      <c r="T16" s="69">
        <v>0</v>
      </c>
    </row>
    <row r="17" spans="1:21" x14ac:dyDescent="0.25">
      <c r="A17" s="20">
        <v>612500</v>
      </c>
      <c r="B17" s="38" t="s">
        <v>118</v>
      </c>
      <c r="C17" s="39" t="e">
        <f ca="1">[1]!AnaBalanceCum(2,C$1,C$5,C$5,$A17,$A17)</f>
        <v>#NAME?</v>
      </c>
      <c r="D17" s="39" t="e">
        <f ca="1">[1]!AnaBalanceCum(2,D$1,D$5,D$5,$A17,$A17)</f>
        <v>#NAME?</v>
      </c>
      <c r="E17" s="39" t="e">
        <f ca="1">[1]!AnaBalanceCum(2,E$1,E$5,E$5,$A17,$A17)</f>
        <v>#NAME?</v>
      </c>
      <c r="F17" s="39" t="e">
        <f ca="1">[1]!AnaBalanceCum(2,F$1,F$5,F$5,$A17,$A17)</f>
        <v>#NAME?</v>
      </c>
      <c r="G17" s="39" t="e">
        <f ca="1">[1]!AnaBalanceCum(2,G$1,G$5,G$5,$A17,$A17)</f>
        <v>#NAME?</v>
      </c>
      <c r="H17" s="39" t="e">
        <f ca="1">[1]!AnaBalanceCum(2,H$1,H$5,H$5,$A17,$A17)</f>
        <v>#NAME?</v>
      </c>
      <c r="I17" s="39" t="e">
        <f ca="1">[1]!AnaBalanceCum(2,I$1,I$5,I$5,$A17,$A17)</f>
        <v>#NAME?</v>
      </c>
      <c r="J17" s="57" t="e">
        <f t="shared" ca="1" si="6"/>
        <v>#NAME?</v>
      </c>
      <c r="L17" s="39">
        <v>0</v>
      </c>
      <c r="M17" s="39">
        <v>0</v>
      </c>
      <c r="N17" s="39">
        <v>0</v>
      </c>
      <c r="O17" s="39">
        <v>47.57</v>
      </c>
      <c r="P17" s="39">
        <v>0</v>
      </c>
      <c r="Q17" s="39">
        <v>0</v>
      </c>
      <c r="R17" s="39">
        <v>0</v>
      </c>
      <c r="S17" s="57">
        <f t="shared" si="7"/>
        <v>47.57</v>
      </c>
      <c r="T17" s="69">
        <v>75</v>
      </c>
    </row>
    <row r="18" spans="1:21" x14ac:dyDescent="0.25">
      <c r="A18" s="20">
        <v>612600</v>
      </c>
      <c r="B18" s="38" t="s">
        <v>119</v>
      </c>
      <c r="C18" s="39" t="e">
        <f ca="1">[1]!AnaBalanceCum(2,C$1,C$5,C$5,$A18,$A18)</f>
        <v>#NAME?</v>
      </c>
      <c r="D18" s="39" t="e">
        <f ca="1">[1]!AnaBalanceCum(2,D$1,D$5,D$5,$A18,$A18)</f>
        <v>#NAME?</v>
      </c>
      <c r="E18" s="39" t="e">
        <f ca="1">[1]!AnaBalanceCum(2,E$1,E$5,E$5,$A18,$A18)</f>
        <v>#NAME?</v>
      </c>
      <c r="F18" s="39" t="e">
        <f ca="1">[1]!AnaBalanceCum(2,F$1,F$5,F$5,$A18,$A18)</f>
        <v>#NAME?</v>
      </c>
      <c r="G18" s="39" t="e">
        <f ca="1">[1]!AnaBalanceCum(2,G$1,G$5,G$5,$A18,$A18)</f>
        <v>#NAME?</v>
      </c>
      <c r="H18" s="39" t="e">
        <f ca="1">[1]!AnaBalanceCum(2,H$1,H$5,H$5,$A18,$A18)</f>
        <v>#NAME?</v>
      </c>
      <c r="I18" s="39" t="e">
        <f ca="1">[1]!AnaBalanceCum(2,I$1,I$5,I$5,$A18,$A18)</f>
        <v>#NAME?</v>
      </c>
      <c r="J18" s="57" t="e">
        <f t="shared" ca="1" si="6"/>
        <v>#NAME?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57">
        <f t="shared" si="7"/>
        <v>0</v>
      </c>
      <c r="T18" s="69">
        <v>0</v>
      </c>
    </row>
    <row r="19" spans="1:21" x14ac:dyDescent="0.25">
      <c r="A19" s="20">
        <v>612700</v>
      </c>
      <c r="B19" s="38" t="s">
        <v>191</v>
      </c>
      <c r="C19" s="39" t="e">
        <f ca="1">[1]!AnaBalanceCum(2,C$1,C$5,C$5,$A19,$A19)</f>
        <v>#NAME?</v>
      </c>
      <c r="D19" s="39" t="e">
        <f ca="1">[1]!AnaBalanceCum(2,D$1,D$5,D$5,$A19,$A19)</f>
        <v>#NAME?</v>
      </c>
      <c r="E19" s="39" t="e">
        <f ca="1">[1]!AnaBalanceCum(2,E$1,E$5,E$5,$A19,$A19)</f>
        <v>#NAME?</v>
      </c>
      <c r="F19" s="39" t="e">
        <f ca="1">[1]!AnaBalanceCum(2,F$1,F$5,F$5,$A19,$A19)</f>
        <v>#NAME?</v>
      </c>
      <c r="G19" s="39" t="e">
        <f ca="1">[1]!AnaBalanceCum(2,G$1,G$5,G$5,$A19,$A19)</f>
        <v>#NAME?</v>
      </c>
      <c r="H19" s="39" t="e">
        <f ca="1">[1]!AnaBalanceCum(2,H$1,H$5,H$5,$A19,$A19)</f>
        <v>#NAME?</v>
      </c>
      <c r="I19" s="39" t="e">
        <f ca="1">[1]!AnaBalanceCum(2,I$1,I$5,I$5,$A19,$A19)</f>
        <v>#NAME?</v>
      </c>
      <c r="J19" s="57" t="e">
        <f t="shared" ca="1" si="6"/>
        <v>#NAME?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57">
        <f t="shared" si="7"/>
        <v>0</v>
      </c>
      <c r="T19" s="69">
        <v>0</v>
      </c>
    </row>
    <row r="20" spans="1:21" x14ac:dyDescent="0.25">
      <c r="A20" s="55">
        <v>612800</v>
      </c>
      <c r="B20" s="38" t="s">
        <v>120</v>
      </c>
      <c r="C20" s="39" t="e">
        <f ca="1">[1]!AnaBalanceCum(2,C$1,C$5,C$5,$A20,$A20)</f>
        <v>#NAME?</v>
      </c>
      <c r="D20" s="39" t="e">
        <f ca="1">[1]!AnaBalanceCum(2,D$1,D$5,D$5,$A20,$A20)</f>
        <v>#NAME?</v>
      </c>
      <c r="E20" s="39" t="e">
        <f ca="1">[1]!AnaBalanceCum(2,E$1,E$5,E$5,$A20,$A20)</f>
        <v>#NAME?</v>
      </c>
      <c r="F20" s="39" t="e">
        <f ca="1">[1]!AnaBalanceCum(2,F$1,F$5,F$5,$A20,$A20)</f>
        <v>#NAME?</v>
      </c>
      <c r="G20" s="39" t="e">
        <f ca="1">[1]!AnaBalanceCum(2,G$1,G$5,G$5,$A20,$A20)</f>
        <v>#NAME?</v>
      </c>
      <c r="H20" s="39" t="e">
        <f ca="1">[1]!AnaBalanceCum(2,H$1,H$5,H$5,$A20,$A20)</f>
        <v>#NAME?</v>
      </c>
      <c r="I20" s="39" t="e">
        <f ca="1">[1]!AnaBalanceCum(2,I$1,I$5,I$5,$A20,$A20)</f>
        <v>#NAME?</v>
      </c>
      <c r="J20" s="57" t="e">
        <f t="shared" ca="1" si="6"/>
        <v>#NAME?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57">
        <f t="shared" si="7"/>
        <v>0</v>
      </c>
      <c r="T20" s="69">
        <v>0</v>
      </c>
    </row>
    <row r="21" spans="1:21" x14ac:dyDescent="0.25">
      <c r="A21" s="55">
        <v>612900</v>
      </c>
      <c r="B21" s="38" t="s">
        <v>186</v>
      </c>
      <c r="C21" s="39" t="e">
        <f ca="1">[1]!AnaBalanceCum(2,C$1,C$5,C$5,$A21,$A21)</f>
        <v>#NAME?</v>
      </c>
      <c r="D21" s="39" t="e">
        <f ca="1">[1]!AnaBalanceCum(2,D$1,D$5,D$5,$A21,$A21)</f>
        <v>#NAME?</v>
      </c>
      <c r="E21" s="39" t="e">
        <f ca="1">[1]!AnaBalanceCum(2,E$1,E$5,E$5,$A21,$A21)</f>
        <v>#NAME?</v>
      </c>
      <c r="F21" s="39" t="e">
        <f ca="1">[1]!AnaBalanceCum(2,F$1,F$5,F$5,$A21,$A21)</f>
        <v>#NAME?</v>
      </c>
      <c r="G21" s="39" t="e">
        <f ca="1">[1]!AnaBalanceCum(2,G$1,G$5,G$5,$A21,$A21)</f>
        <v>#NAME?</v>
      </c>
      <c r="H21" s="39" t="e">
        <f ca="1">[1]!AnaBalanceCum(2,H$1,H$5,H$5,$A21,$A21)</f>
        <v>#NAME?</v>
      </c>
      <c r="I21" s="39" t="e">
        <f ca="1">[1]!AnaBalanceCum(2,I$1,I$5,I$5,$A21,$A21)</f>
        <v>#NAME?</v>
      </c>
      <c r="J21" s="57" t="e">
        <f t="shared" ref="J21" ca="1" si="8">SUM(C21:I21)</f>
        <v>#NAME?</v>
      </c>
      <c r="L21" s="39">
        <v>0</v>
      </c>
      <c r="M21" s="39">
        <v>167.49</v>
      </c>
      <c r="N21" s="39">
        <v>75.040000000000006</v>
      </c>
      <c r="O21" s="39">
        <v>0</v>
      </c>
      <c r="P21" s="39">
        <v>0</v>
      </c>
      <c r="Q21" s="39">
        <v>0</v>
      </c>
      <c r="R21" s="39">
        <v>0</v>
      </c>
      <c r="S21" s="57">
        <f t="shared" ref="S21" si="9">SUM(L21:R21)</f>
        <v>242.53000000000003</v>
      </c>
      <c r="T21" s="69">
        <v>450</v>
      </c>
    </row>
    <row r="22" spans="1:21" x14ac:dyDescent="0.25">
      <c r="A22" s="20">
        <v>613000</v>
      </c>
      <c r="B22" s="38" t="s">
        <v>121</v>
      </c>
      <c r="C22" s="39" t="e">
        <f ca="1">[1]!AnaBalanceCum(2,C$1,C$5,C$5,$A22,$A22)</f>
        <v>#NAME?</v>
      </c>
      <c r="D22" s="39" t="e">
        <f ca="1">[1]!AnaBalanceCum(2,D$1,D$5,D$5,$A22,$A22)</f>
        <v>#NAME?</v>
      </c>
      <c r="E22" s="39" t="e">
        <f ca="1">[1]!AnaBalanceCum(2,E$1,E$5,E$5,$A22,$A22)</f>
        <v>#NAME?</v>
      </c>
      <c r="F22" s="39" t="e">
        <f ca="1">[1]!AnaBalanceCum(2,F$1,F$5,F$5,$A22,$A22)</f>
        <v>#NAME?</v>
      </c>
      <c r="G22" s="39" t="e">
        <f ca="1">[1]!AnaBalanceCum(2,G$1,G$5,G$5,$A22,$A22)</f>
        <v>#NAME?</v>
      </c>
      <c r="H22" s="39" t="e">
        <f ca="1">[1]!AnaBalanceCum(2,H$1,H$5,H$5,$A22,$A22)</f>
        <v>#NAME?</v>
      </c>
      <c r="I22" s="39" t="e">
        <f ca="1">[1]!AnaBalanceCum(2,I$1,I$5,I$5,$A22,$A22)</f>
        <v>#NAME?</v>
      </c>
      <c r="J22" s="57" t="e">
        <f t="shared" ca="1" si="6"/>
        <v>#NAME?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57">
        <f t="shared" si="7"/>
        <v>0</v>
      </c>
      <c r="T22" s="69">
        <v>0</v>
      </c>
    </row>
    <row r="23" spans="1:21" x14ac:dyDescent="0.25">
      <c r="A23" s="20">
        <v>613100</v>
      </c>
      <c r="B23" s="38" t="s">
        <v>190</v>
      </c>
      <c r="C23" s="39" t="e">
        <f ca="1">[1]!AnaBalanceCum(2,C$1,C$5,C$5,$A23,$A23)</f>
        <v>#NAME?</v>
      </c>
      <c r="D23" s="39" t="e">
        <f ca="1">[1]!AnaBalanceCum(2,D$1,D$5,D$5,$A23,$A23)</f>
        <v>#NAME?</v>
      </c>
      <c r="E23" s="39" t="e">
        <f ca="1">[1]!AnaBalanceCum(2,E$1,E$5,E$5,$A23,$A23)</f>
        <v>#NAME?</v>
      </c>
      <c r="F23" s="39" t="e">
        <f ca="1">[1]!AnaBalanceCum(2,F$1,F$5,F$5,$A23,$A23)</f>
        <v>#NAME?</v>
      </c>
      <c r="G23" s="39" t="e">
        <f ca="1">[1]!AnaBalanceCum(2,G$1,G$5,G$5,$A23,$A23)</f>
        <v>#NAME?</v>
      </c>
      <c r="H23" s="39" t="e">
        <f ca="1">[1]!AnaBalanceCum(2,H$1,H$5,H$5,$A23,$A23)</f>
        <v>#NAME?</v>
      </c>
      <c r="I23" s="39" t="e">
        <f ca="1">[1]!AnaBalanceCum(2,I$1,I$5,I$5,$A23,$A23)</f>
        <v>#NAME?</v>
      </c>
      <c r="J23" s="57" t="e">
        <f t="shared" ca="1" si="6"/>
        <v>#NAME?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57">
        <f t="shared" si="7"/>
        <v>0</v>
      </c>
      <c r="T23" s="69">
        <v>0</v>
      </c>
    </row>
    <row r="24" spans="1:21" x14ac:dyDescent="0.25">
      <c r="A24" s="20">
        <v>613200</v>
      </c>
      <c r="B24" s="38" t="s">
        <v>122</v>
      </c>
      <c r="C24" s="39" t="e">
        <f ca="1">[1]!AnaBalanceCum(2,C$1,C$5,C$5,$A24,$A24)</f>
        <v>#NAME?</v>
      </c>
      <c r="D24" s="39" t="e">
        <f ca="1">[1]!AnaBalanceCum(2,D$1,D$5,D$5,$A24,$A24)</f>
        <v>#NAME?</v>
      </c>
      <c r="E24" s="39" t="e">
        <f ca="1">[1]!AnaBalanceCum(2,E$1,E$5,E$5,$A24,$A24)</f>
        <v>#NAME?</v>
      </c>
      <c r="F24" s="39" t="e">
        <f ca="1">[1]!AnaBalanceCum(2,F$1,F$5,F$5,$A24,$A24)</f>
        <v>#NAME?</v>
      </c>
      <c r="G24" s="39" t="e">
        <f ca="1">[1]!AnaBalanceCum(2,G$1,G$5,G$5,$A24,$A24)</f>
        <v>#NAME?</v>
      </c>
      <c r="H24" s="39" t="e">
        <f ca="1">[1]!AnaBalanceCum(2,H$1,H$5,H$5,$A24,$A24)</f>
        <v>#NAME?</v>
      </c>
      <c r="I24" s="39" t="e">
        <f ca="1">[1]!AnaBalanceCum(2,I$1,I$5,I$5,$A24,$A24)</f>
        <v>#NAME?</v>
      </c>
      <c r="J24" s="57" t="e">
        <f t="shared" ca="1" si="6"/>
        <v>#NAME?</v>
      </c>
      <c r="L24" s="39">
        <v>0</v>
      </c>
      <c r="M24" s="39">
        <v>0</v>
      </c>
      <c r="N24" s="39">
        <v>0</v>
      </c>
      <c r="O24" s="39">
        <v>199.65</v>
      </c>
      <c r="P24" s="39">
        <v>0</v>
      </c>
      <c r="Q24" s="39">
        <v>0</v>
      </c>
      <c r="R24" s="39">
        <v>0</v>
      </c>
      <c r="S24" s="57">
        <f t="shared" si="7"/>
        <v>199.65</v>
      </c>
      <c r="T24" s="69">
        <v>200</v>
      </c>
    </row>
    <row r="25" spans="1:21" x14ac:dyDescent="0.25">
      <c r="A25" s="20">
        <v>615000</v>
      </c>
      <c r="B25" s="38" t="s">
        <v>126</v>
      </c>
      <c r="C25" s="39" t="e">
        <f ca="1">[1]!AnaBalanceCum(2,C$1,C$5,C$5,$A25,$A25)</f>
        <v>#NAME?</v>
      </c>
      <c r="D25" s="39" t="e">
        <f ca="1">[1]!AnaBalanceCum(2,D$1,D$5,D$5,$A25,$A25)</f>
        <v>#NAME?</v>
      </c>
      <c r="E25" s="39" t="e">
        <f ca="1">[1]!AnaBalanceCum(2,E$1,E$5,E$5,$A25,$A25)</f>
        <v>#NAME?</v>
      </c>
      <c r="F25" s="39" t="e">
        <f ca="1">[1]!AnaBalanceCum(2,F$1,F$5,F$5,$A25,$A25)</f>
        <v>#NAME?</v>
      </c>
      <c r="G25" s="39" t="e">
        <f ca="1">[1]!AnaBalanceCum(2,G$1,G$5,G$5,$A25,$A25)</f>
        <v>#NAME?</v>
      </c>
      <c r="H25" s="39" t="e">
        <f ca="1">[1]!AnaBalanceCum(2,H$1,H$5,H$5,$A25,$A25)</f>
        <v>#NAME?</v>
      </c>
      <c r="I25" s="39" t="e">
        <f ca="1">[1]!AnaBalanceCum(2,I$1,I$5,I$5,$A25,$A25)</f>
        <v>#NAME?</v>
      </c>
      <c r="J25" s="57" t="e">
        <f t="shared" ca="1" si="6"/>
        <v>#NAME?</v>
      </c>
      <c r="L25" s="39">
        <v>0</v>
      </c>
      <c r="M25" s="39">
        <f>4137.04-5.1</f>
        <v>4131.9399999999996</v>
      </c>
      <c r="N25" s="39">
        <v>117.4</v>
      </c>
      <c r="O25" s="39">
        <v>198.27</v>
      </c>
      <c r="P25" s="39">
        <v>70.14</v>
      </c>
      <c r="Q25" s="39">
        <v>70</v>
      </c>
      <c r="R25" s="39">
        <v>0</v>
      </c>
      <c r="S25" s="57">
        <f t="shared" si="7"/>
        <v>4587.75</v>
      </c>
      <c r="T25" s="69">
        <v>4200</v>
      </c>
    </row>
    <row r="26" spans="1:21" x14ac:dyDescent="0.25">
      <c r="A26" s="20">
        <v>615100</v>
      </c>
      <c r="B26" s="38" t="s">
        <v>189</v>
      </c>
      <c r="C26" s="39" t="e">
        <f ca="1">[1]!AnaBalanceCum(2,C$1,C$5,C$5,$A26,$A26)</f>
        <v>#NAME?</v>
      </c>
      <c r="D26" s="39" t="e">
        <f ca="1">[1]!AnaBalanceCum(2,D$1,D$5,D$5,$A26,$A26)</f>
        <v>#NAME?</v>
      </c>
      <c r="E26" s="39" t="e">
        <f ca="1">[1]!AnaBalanceCum(2,E$1,E$5,E$5,$A26,$A26)</f>
        <v>#NAME?</v>
      </c>
      <c r="F26" s="39" t="e">
        <f ca="1">[1]!AnaBalanceCum(2,F$1,F$5,F$5,$A26,$A26)</f>
        <v>#NAME?</v>
      </c>
      <c r="G26" s="39" t="e">
        <f ca="1">[1]!AnaBalanceCum(2,G$1,G$5,G$5,$A26,$A26)</f>
        <v>#NAME?</v>
      </c>
      <c r="H26" s="39" t="e">
        <f ca="1">[1]!AnaBalanceCum(2,H$1,H$5,H$5,$A26,$A26)</f>
        <v>#NAME?</v>
      </c>
      <c r="I26" s="39" t="e">
        <f ca="1">[1]!AnaBalanceCum(2,I$1,I$5,I$5,$A26,$A26)</f>
        <v>#NAME?</v>
      </c>
      <c r="J26" s="57" t="e">
        <f t="shared" ca="1" si="6"/>
        <v>#NAME?</v>
      </c>
      <c r="L26" s="39">
        <v>0</v>
      </c>
      <c r="M26" s="39">
        <v>0</v>
      </c>
      <c r="N26" s="39">
        <v>0</v>
      </c>
      <c r="O26" s="39">
        <v>36.9</v>
      </c>
      <c r="P26" s="39">
        <v>113.02</v>
      </c>
      <c r="Q26" s="39">
        <v>0</v>
      </c>
      <c r="R26" s="39">
        <v>0</v>
      </c>
      <c r="S26" s="57">
        <f t="shared" si="7"/>
        <v>149.91999999999999</v>
      </c>
      <c r="T26" s="69">
        <v>0</v>
      </c>
    </row>
    <row r="27" spans="1:21" x14ac:dyDescent="0.25">
      <c r="A27" s="20"/>
      <c r="B27" s="21"/>
      <c r="C27" s="39"/>
      <c r="D27" s="39"/>
      <c r="E27" s="39"/>
      <c r="F27" s="39"/>
      <c r="G27" s="39"/>
      <c r="H27" s="39"/>
      <c r="I27" s="39"/>
      <c r="L27" s="39"/>
      <c r="M27" s="39"/>
      <c r="N27" s="39"/>
      <c r="O27" s="39"/>
      <c r="P27" s="39"/>
      <c r="Q27" s="39"/>
      <c r="R27" s="39"/>
    </row>
    <row r="28" spans="1:21" x14ac:dyDescent="0.25">
      <c r="A28" s="22">
        <v>614</v>
      </c>
      <c r="B28" s="23" t="s">
        <v>5</v>
      </c>
      <c r="C28" s="49" t="e">
        <f t="shared" ref="C28:J28" ca="1" si="10">SUM(C29:C34)</f>
        <v>#NAME?</v>
      </c>
      <c r="D28" s="49" t="e">
        <f t="shared" ca="1" si="10"/>
        <v>#NAME?</v>
      </c>
      <c r="E28" s="49" t="e">
        <f t="shared" ca="1" si="10"/>
        <v>#NAME?</v>
      </c>
      <c r="F28" s="49" t="e">
        <f t="shared" ca="1" si="10"/>
        <v>#NAME?</v>
      </c>
      <c r="G28" s="49" t="e">
        <f t="shared" ca="1" si="10"/>
        <v>#NAME?</v>
      </c>
      <c r="H28" s="49" t="e">
        <f t="shared" ca="1" si="10"/>
        <v>#NAME?</v>
      </c>
      <c r="I28" s="49" t="e">
        <f t="shared" ca="1" si="10"/>
        <v>#NAME?</v>
      </c>
      <c r="J28" s="62" t="e">
        <f t="shared" ca="1" si="10"/>
        <v>#NAME?</v>
      </c>
      <c r="K28" s="13" t="s">
        <v>4</v>
      </c>
      <c r="L28" s="49">
        <f t="shared" ref="L28:S28" si="11">SUM(L29:L34)</f>
        <v>0</v>
      </c>
      <c r="M28" s="49">
        <f t="shared" si="11"/>
        <v>2278.87</v>
      </c>
      <c r="N28" s="49">
        <f t="shared" si="11"/>
        <v>494.71</v>
      </c>
      <c r="O28" s="49">
        <f t="shared" si="11"/>
        <v>1607.82</v>
      </c>
      <c r="P28" s="49">
        <f t="shared" si="11"/>
        <v>1516.8</v>
      </c>
      <c r="Q28" s="49">
        <f t="shared" si="11"/>
        <v>1442.1100000000001</v>
      </c>
      <c r="R28" s="49">
        <f t="shared" si="11"/>
        <v>0</v>
      </c>
      <c r="S28" s="62">
        <f t="shared" si="11"/>
        <v>7340.31</v>
      </c>
      <c r="T28" s="77">
        <f>SUM(T29:T33)</f>
        <v>8700</v>
      </c>
      <c r="U28" s="13" t="s">
        <v>4</v>
      </c>
    </row>
    <row r="29" spans="1:21" x14ac:dyDescent="0.25">
      <c r="A29" s="20">
        <v>614000</v>
      </c>
      <c r="B29" s="36" t="s">
        <v>127</v>
      </c>
      <c r="C29" s="39" t="e">
        <f ca="1">[1]!AnaBalanceCum(2,C$1,C$5,C$5,$A29,$A29)</f>
        <v>#NAME?</v>
      </c>
      <c r="D29" s="39" t="e">
        <f ca="1">[1]!AnaBalanceCum(2,D$1,D$5,D$5,$A29,$A29)</f>
        <v>#NAME?</v>
      </c>
      <c r="E29" s="39" t="e">
        <f ca="1">[1]!AnaBalanceCum(2,E$1,E$5,E$5,$A29,$A29)</f>
        <v>#NAME?</v>
      </c>
      <c r="F29" s="39" t="e">
        <f ca="1">[1]!AnaBalanceCum(2,F$1,F$5,F$5,$A29,$A29)</f>
        <v>#NAME?</v>
      </c>
      <c r="G29" s="39" t="e">
        <f ca="1">[1]!AnaBalanceCum(2,G$1,G$5,G$5,$A29,$A29)</f>
        <v>#NAME?</v>
      </c>
      <c r="H29" s="39" t="e">
        <f ca="1">[1]!AnaBalanceCum(2,H$1,H$5,H$5,$A29,$A29)</f>
        <v>#NAME?</v>
      </c>
      <c r="I29" s="39" t="e">
        <f ca="1">[1]!AnaBalanceCum(2,I$1,I$5,I$5,$A29,$A29)</f>
        <v>#NAME?</v>
      </c>
      <c r="J29" s="57" t="e">
        <f ca="1">SUM(C29:I29)</f>
        <v>#NAME?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57">
        <f>SUM(L29:R29)</f>
        <v>0</v>
      </c>
      <c r="T29" s="69">
        <v>700</v>
      </c>
    </row>
    <row r="30" spans="1:21" x14ac:dyDescent="0.25">
      <c r="A30" s="20">
        <v>614200</v>
      </c>
      <c r="B30" s="36" t="s">
        <v>167</v>
      </c>
      <c r="C30" s="39" t="e">
        <f ca="1">[1]!AnaBalanceCum(2,C$1,C$5,C$5,$A30,$A30)</f>
        <v>#NAME?</v>
      </c>
      <c r="D30" s="39" t="e">
        <f ca="1">[1]!AnaBalanceCum(2,D$1,D$5,D$5,$A30,$A30)</f>
        <v>#NAME?</v>
      </c>
      <c r="E30" s="39" t="e">
        <f ca="1">[1]!AnaBalanceCum(2,E$1,E$5,E$5,$A30,$A30)</f>
        <v>#NAME?</v>
      </c>
      <c r="F30" s="39" t="e">
        <f ca="1">[1]!AnaBalanceCum(2,F$1,F$5,F$5,$A30,$A30)</f>
        <v>#NAME?</v>
      </c>
      <c r="G30" s="39" t="e">
        <f ca="1">[1]!AnaBalanceCum(2,G$1,G$5,G$5,$A30,$A30)</f>
        <v>#NAME?</v>
      </c>
      <c r="H30" s="39" t="e">
        <f ca="1">[1]!AnaBalanceCum(2,H$1,H$5,H$5,$A30,$A30)</f>
        <v>#NAME?</v>
      </c>
      <c r="I30" s="39" t="e">
        <f ca="1">[1]!AnaBalanceCum(2,I$1,I$5,I$5,$A30,$A30)</f>
        <v>#NAME?</v>
      </c>
      <c r="J30" s="57" t="e">
        <f ca="1">SUM(C30:I30)</f>
        <v>#NAME?</v>
      </c>
      <c r="L30" s="39">
        <v>0</v>
      </c>
      <c r="M30" s="39">
        <v>653.4</v>
      </c>
      <c r="N30" s="39">
        <v>0</v>
      </c>
      <c r="O30" s="39">
        <v>955.86</v>
      </c>
      <c r="P30" s="39">
        <v>774.93</v>
      </c>
      <c r="Q30" s="39">
        <v>716.85</v>
      </c>
      <c r="R30" s="39">
        <v>0</v>
      </c>
      <c r="S30" s="57">
        <f>SUM(L30:R30)</f>
        <v>3101.04</v>
      </c>
      <c r="T30" s="69">
        <v>4250</v>
      </c>
    </row>
    <row r="31" spans="1:21" x14ac:dyDescent="0.25">
      <c r="A31" s="20">
        <v>614400</v>
      </c>
      <c r="B31" s="36" t="s">
        <v>129</v>
      </c>
      <c r="C31" s="39" t="e">
        <f ca="1">[1]!AnaBalanceCum(2,C$1,C$5,C$5,$A31,$A31)</f>
        <v>#NAME?</v>
      </c>
      <c r="D31" s="39" t="e">
        <f ca="1">[1]!AnaBalanceCum(2,D$1,D$5,D$5,$A31,$A31)</f>
        <v>#NAME?</v>
      </c>
      <c r="E31" s="39" t="e">
        <f ca="1">[1]!AnaBalanceCum(2,E$1,E$5,E$5,$A31,$A31)</f>
        <v>#NAME?</v>
      </c>
      <c r="F31" s="39" t="e">
        <f ca="1">[1]!AnaBalanceCum(2,F$1,F$5,F$5,$A31,$A31)</f>
        <v>#NAME?</v>
      </c>
      <c r="G31" s="39" t="e">
        <f ca="1">[1]!AnaBalanceCum(2,G$1,G$5,G$5,$A31,$A31)</f>
        <v>#NAME?</v>
      </c>
      <c r="H31" s="39" t="e">
        <f ca="1">[1]!AnaBalanceCum(2,H$1,H$5,H$5,$A31,$A31)</f>
        <v>#NAME?</v>
      </c>
      <c r="I31" s="39" t="e">
        <f ca="1">[1]!AnaBalanceCum(2,I$1,I$5,I$5,$A31,$A31)</f>
        <v>#NAME?</v>
      </c>
      <c r="J31" s="57" t="e">
        <f ca="1">SUM(C31:I31)</f>
        <v>#NAME?</v>
      </c>
      <c r="L31" s="39">
        <v>0</v>
      </c>
      <c r="M31" s="39">
        <v>27.65</v>
      </c>
      <c r="N31" s="39">
        <v>0</v>
      </c>
      <c r="O31" s="39">
        <v>11.81</v>
      </c>
      <c r="P31" s="39">
        <v>5.38</v>
      </c>
      <c r="Q31" s="39">
        <v>6.99</v>
      </c>
      <c r="R31" s="39">
        <v>0</v>
      </c>
      <c r="S31" s="57">
        <f>SUM(L31:R31)</f>
        <v>51.830000000000005</v>
      </c>
      <c r="T31" s="69">
        <v>250</v>
      </c>
    </row>
    <row r="32" spans="1:21" x14ac:dyDescent="0.25">
      <c r="A32" s="20">
        <v>614500</v>
      </c>
      <c r="B32" s="36" t="s">
        <v>130</v>
      </c>
      <c r="C32" s="39" t="e">
        <f ca="1">[1]!AnaBalanceCum(2,C$1,C$5,C$5,$A32,$A32)</f>
        <v>#NAME?</v>
      </c>
      <c r="D32" s="39" t="e">
        <f ca="1">[1]!AnaBalanceCum(2,D$1,D$5,D$5,$A32,$A32)</f>
        <v>#NAME?</v>
      </c>
      <c r="E32" s="39" t="e">
        <f ca="1">[1]!AnaBalanceCum(2,E$1,E$5,E$5,$A32,$A32)</f>
        <v>#NAME?</v>
      </c>
      <c r="F32" s="39" t="e">
        <f ca="1">[1]!AnaBalanceCum(2,F$1,F$5,F$5,$A32,$A32)</f>
        <v>#NAME?</v>
      </c>
      <c r="G32" s="39" t="e">
        <f ca="1">[1]!AnaBalanceCum(2,G$1,G$5,G$5,$A32,$A32)</f>
        <v>#NAME?</v>
      </c>
      <c r="H32" s="39" t="e">
        <f ca="1">[1]!AnaBalanceCum(2,H$1,H$5,H$5,$A32,$A32)</f>
        <v>#NAME?</v>
      </c>
      <c r="I32" s="39" t="e">
        <f ca="1">[1]!AnaBalanceCum(2,I$1,I$5,I$5,$A32,$A32)</f>
        <v>#NAME?</v>
      </c>
      <c r="J32" s="57" t="e">
        <f ca="1">SUM(C32:I32)</f>
        <v>#NAME?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57">
        <f>SUM(L32:R32)</f>
        <v>0</v>
      </c>
      <c r="T32" s="69">
        <v>0</v>
      </c>
    </row>
    <row r="33" spans="1:21" x14ac:dyDescent="0.25">
      <c r="A33" s="20">
        <v>614600</v>
      </c>
      <c r="B33" s="36" t="s">
        <v>131</v>
      </c>
      <c r="C33" s="39" t="e">
        <f ca="1">[1]!AnaBalanceCum(2,C$1,C$5,C$5,$A33,$A33)</f>
        <v>#NAME?</v>
      </c>
      <c r="D33" s="39" t="e">
        <f ca="1">[1]!AnaBalanceCum(2,D$1,D$5,D$5,$A33,$A33)</f>
        <v>#NAME?</v>
      </c>
      <c r="E33" s="39" t="e">
        <f ca="1">[1]!AnaBalanceCum(2,E$1,E$5,E$5,$A33,$A33)</f>
        <v>#NAME?</v>
      </c>
      <c r="F33" s="39" t="e">
        <f ca="1">[1]!AnaBalanceCum(2,F$1,F$5,F$5,$A33,$A33)</f>
        <v>#NAME?</v>
      </c>
      <c r="G33" s="39" t="e">
        <f ca="1">[1]!AnaBalanceCum(2,G$1,G$5,G$5,$A33,$A33)</f>
        <v>#NAME?</v>
      </c>
      <c r="H33" s="39" t="e">
        <f ca="1">[1]!AnaBalanceCum(2,H$1,H$5,H$5,$A33,$A33)</f>
        <v>#NAME?</v>
      </c>
      <c r="I33" s="39" t="e">
        <f ca="1">[1]!AnaBalanceCum(2,I$1,I$5,I$5,$A33,$A33)</f>
        <v>#NAME?</v>
      </c>
      <c r="J33" s="57" t="e">
        <f ca="1">SUM(C33:I33)</f>
        <v>#NAME?</v>
      </c>
      <c r="L33" s="39">
        <v>0</v>
      </c>
      <c r="M33" s="39">
        <v>1597.82</v>
      </c>
      <c r="N33" s="39">
        <v>494.71</v>
      </c>
      <c r="O33" s="39">
        <v>640.15</v>
      </c>
      <c r="P33" s="39">
        <v>736.49</v>
      </c>
      <c r="Q33" s="39">
        <v>718.27</v>
      </c>
      <c r="R33" s="39">
        <v>0</v>
      </c>
      <c r="S33" s="57">
        <f>SUM(L33:R33)</f>
        <v>4187.4400000000005</v>
      </c>
      <c r="T33" s="69">
        <v>3500</v>
      </c>
    </row>
    <row r="34" spans="1:21" x14ac:dyDescent="0.25">
      <c r="A34" s="20"/>
      <c r="B34" s="36"/>
      <c r="C34" s="39"/>
      <c r="D34" s="39"/>
      <c r="E34" s="39"/>
      <c r="F34" s="39"/>
      <c r="G34" s="39"/>
      <c r="H34" s="39"/>
      <c r="I34" s="39"/>
      <c r="L34" s="39"/>
      <c r="M34" s="39"/>
      <c r="N34" s="39"/>
      <c r="O34" s="39"/>
      <c r="P34" s="39"/>
      <c r="Q34" s="39"/>
      <c r="R34" s="39"/>
    </row>
    <row r="35" spans="1:21" x14ac:dyDescent="0.25">
      <c r="A35" s="22">
        <v>62</v>
      </c>
      <c r="B35" s="23" t="s">
        <v>6</v>
      </c>
      <c r="C35" s="49" t="e">
        <f t="shared" ref="C35:J35" ca="1" si="12">SUM(C36:C50)</f>
        <v>#NAME?</v>
      </c>
      <c r="D35" s="49" t="e">
        <f t="shared" ca="1" si="12"/>
        <v>#NAME?</v>
      </c>
      <c r="E35" s="49" t="e">
        <f t="shared" ca="1" si="12"/>
        <v>#NAME?</v>
      </c>
      <c r="F35" s="49" t="e">
        <f t="shared" ca="1" si="12"/>
        <v>#NAME?</v>
      </c>
      <c r="G35" s="49" t="e">
        <f t="shared" ca="1" si="12"/>
        <v>#NAME?</v>
      </c>
      <c r="H35" s="49" t="e">
        <f t="shared" ca="1" si="12"/>
        <v>#NAME?</v>
      </c>
      <c r="I35" s="49" t="e">
        <f t="shared" ca="1" si="12"/>
        <v>#NAME?</v>
      </c>
      <c r="J35" s="62" t="e">
        <f t="shared" ca="1" si="12"/>
        <v>#NAME?</v>
      </c>
      <c r="K35" s="13" t="s">
        <v>4</v>
      </c>
      <c r="L35" s="49">
        <f t="shared" ref="L35:S35" si="13">SUM(L36:L50)</f>
        <v>0</v>
      </c>
      <c r="M35" s="49">
        <f t="shared" si="13"/>
        <v>0</v>
      </c>
      <c r="N35" s="49">
        <f t="shared" si="13"/>
        <v>0</v>
      </c>
      <c r="O35" s="49">
        <f t="shared" si="13"/>
        <v>0</v>
      </c>
      <c r="P35" s="49">
        <f t="shared" si="13"/>
        <v>0</v>
      </c>
      <c r="Q35" s="49">
        <f t="shared" si="13"/>
        <v>0</v>
      </c>
      <c r="R35" s="49">
        <f t="shared" si="13"/>
        <v>0</v>
      </c>
      <c r="S35" s="62">
        <f t="shared" si="13"/>
        <v>0</v>
      </c>
      <c r="T35" s="77">
        <f>SUM(T36:T50)</f>
        <v>0</v>
      </c>
      <c r="U35" s="13" t="s">
        <v>4</v>
      </c>
    </row>
    <row r="36" spans="1:21" x14ac:dyDescent="0.25">
      <c r="A36" s="20">
        <v>620200</v>
      </c>
      <c r="B36" s="36" t="s">
        <v>132</v>
      </c>
      <c r="C36" s="39" t="e">
        <f ca="1">[1]!AnaBalanceCum(2,C$1,C$5,C$5,$A36,$A36)</f>
        <v>#NAME?</v>
      </c>
      <c r="D36" s="39" t="e">
        <f ca="1">[1]!AnaBalanceCum(2,D$1,D$5,D$5,$A36,$A36)</f>
        <v>#NAME?</v>
      </c>
      <c r="E36" s="39" t="e">
        <f ca="1">[1]!AnaBalanceCum(2,E$1,E$5,E$5,$A36,$A36)</f>
        <v>#NAME?</v>
      </c>
      <c r="F36" s="39" t="e">
        <f ca="1">[1]!AnaBalanceCum(2,F$1,F$5,F$5,$A36,$A36)</f>
        <v>#NAME?</v>
      </c>
      <c r="G36" s="39" t="e">
        <f ca="1">[1]!AnaBalanceCum(2,G$1,G$5,G$5,$A36,$A36)</f>
        <v>#NAME?</v>
      </c>
      <c r="H36" s="39" t="e">
        <f ca="1">[1]!AnaBalanceCum(2,H$1,H$5,H$5,$A36,$A36)</f>
        <v>#NAME?</v>
      </c>
      <c r="I36" s="39" t="e">
        <f ca="1">[1]!AnaBalanceCum(2,I$1,I$5,I$5,$A36,$A36)</f>
        <v>#NAME?</v>
      </c>
      <c r="J36" s="57" t="e">
        <f t="shared" ref="J36:J49" ca="1" si="14">SUM(C36:I36)</f>
        <v>#NAME?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57">
        <f t="shared" ref="S36:S49" si="15">SUM(L36:R36)</f>
        <v>0</v>
      </c>
      <c r="T36" s="69">
        <v>0</v>
      </c>
    </row>
    <row r="37" spans="1:21" x14ac:dyDescent="0.25">
      <c r="A37" s="20">
        <v>620210</v>
      </c>
      <c r="B37" s="36" t="s">
        <v>133</v>
      </c>
      <c r="C37" s="39" t="e">
        <f ca="1">[1]!AnaBalanceCum(2,C$1,C$5,C$5,$A37,$A37)</f>
        <v>#NAME?</v>
      </c>
      <c r="D37" s="39" t="e">
        <f ca="1">[1]!AnaBalanceCum(2,D$1,D$5,D$5,$A37,$A37)</f>
        <v>#NAME?</v>
      </c>
      <c r="E37" s="39" t="e">
        <f ca="1">[1]!AnaBalanceCum(2,E$1,E$5,E$5,$A37,$A37)</f>
        <v>#NAME?</v>
      </c>
      <c r="F37" s="39" t="e">
        <f ca="1">[1]!AnaBalanceCum(2,F$1,F$5,F$5,$A37,$A37)</f>
        <v>#NAME?</v>
      </c>
      <c r="G37" s="39" t="e">
        <f ca="1">[1]!AnaBalanceCum(2,G$1,G$5,G$5,$A37,$A37)</f>
        <v>#NAME?</v>
      </c>
      <c r="H37" s="39" t="e">
        <f ca="1">[1]!AnaBalanceCum(2,H$1,H$5,H$5,$A37,$A37)</f>
        <v>#NAME?</v>
      </c>
      <c r="I37" s="39" t="e">
        <f ca="1">[1]!AnaBalanceCum(2,I$1,I$5,I$5,$A37,$A37)</f>
        <v>#NAME?</v>
      </c>
      <c r="J37" s="57" t="e">
        <f t="shared" ca="1" si="14"/>
        <v>#NAME?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57">
        <f t="shared" si="15"/>
        <v>0</v>
      </c>
      <c r="T37" s="69">
        <v>0</v>
      </c>
    </row>
    <row r="38" spans="1:21" x14ac:dyDescent="0.25">
      <c r="A38" s="20">
        <v>620220</v>
      </c>
      <c r="B38" s="36" t="s">
        <v>134</v>
      </c>
      <c r="C38" s="39" t="e">
        <f ca="1">[1]!AnaBalanceCum(2,C$1,C$5,C$5,$A38,$A38)</f>
        <v>#NAME?</v>
      </c>
      <c r="D38" s="39" t="e">
        <f ca="1">[1]!AnaBalanceCum(2,D$1,D$5,D$5,$A38,$A38)</f>
        <v>#NAME?</v>
      </c>
      <c r="E38" s="39" t="e">
        <f ca="1">[1]!AnaBalanceCum(2,E$1,E$5,E$5,$A38,$A38)</f>
        <v>#NAME?</v>
      </c>
      <c r="F38" s="39" t="e">
        <f ca="1">[1]!AnaBalanceCum(2,F$1,F$5,F$5,$A38,$A38)</f>
        <v>#NAME?</v>
      </c>
      <c r="G38" s="39" t="e">
        <f ca="1">[1]!AnaBalanceCum(2,G$1,G$5,G$5,$A38,$A38)</f>
        <v>#NAME?</v>
      </c>
      <c r="H38" s="39" t="e">
        <f ca="1">[1]!AnaBalanceCum(2,H$1,H$5,H$5,$A38,$A38)</f>
        <v>#NAME?</v>
      </c>
      <c r="I38" s="39" t="e">
        <f ca="1">[1]!AnaBalanceCum(2,I$1,I$5,I$5,$A38,$A38)</f>
        <v>#NAME?</v>
      </c>
      <c r="J38" s="57" t="e">
        <f t="shared" ca="1" si="14"/>
        <v>#NAME?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57">
        <f t="shared" si="15"/>
        <v>0</v>
      </c>
      <c r="T38" s="69">
        <v>0</v>
      </c>
    </row>
    <row r="39" spans="1:21" x14ac:dyDescent="0.25">
      <c r="A39" s="20">
        <v>62023</v>
      </c>
      <c r="B39" s="36" t="s">
        <v>135</v>
      </c>
      <c r="C39" s="39" t="e">
        <f ca="1">[1]!AnaBalanceCum(2,C$1,C$5,C$5,$A39,$A39)</f>
        <v>#NAME?</v>
      </c>
      <c r="D39" s="39" t="e">
        <f ca="1">[1]!AnaBalanceCum(2,D$1,D$5,D$5,$A39,$A39)</f>
        <v>#NAME?</v>
      </c>
      <c r="E39" s="39" t="e">
        <f ca="1">[1]!AnaBalanceCum(2,E$1,E$5,E$5,$A39,$A39)</f>
        <v>#NAME?</v>
      </c>
      <c r="F39" s="39" t="e">
        <f ca="1">[1]!AnaBalanceCum(2,F$1,F$5,F$5,$A39,$A39)</f>
        <v>#NAME?</v>
      </c>
      <c r="G39" s="39" t="e">
        <f ca="1">[1]!AnaBalanceCum(2,G$1,G$5,G$5,$A39,$A39)</f>
        <v>#NAME?</v>
      </c>
      <c r="H39" s="39" t="e">
        <f ca="1">[1]!AnaBalanceCum(2,H$1,H$5,H$5,$A39,$A39)</f>
        <v>#NAME?</v>
      </c>
      <c r="I39" s="39" t="e">
        <f ca="1">[1]!AnaBalanceCum(2,I$1,I$5,I$5,$A39,$A39)</f>
        <v>#NAME?</v>
      </c>
      <c r="J39" s="57" t="e">
        <f t="shared" ca="1" si="14"/>
        <v>#NAME?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57">
        <f t="shared" si="15"/>
        <v>0</v>
      </c>
      <c r="T39" s="69">
        <v>0</v>
      </c>
    </row>
    <row r="40" spans="1:21" x14ac:dyDescent="0.25">
      <c r="A40" s="20">
        <v>621200</v>
      </c>
      <c r="B40" s="36" t="s">
        <v>136</v>
      </c>
      <c r="C40" s="39" t="e">
        <f ca="1">[1]!AnaBalanceCum(2,C$1,C$5,C$5,$A40,$A40)</f>
        <v>#NAME?</v>
      </c>
      <c r="D40" s="39" t="e">
        <f ca="1">[1]!AnaBalanceCum(2,D$1,D$5,D$5,$A40,$A40)</f>
        <v>#NAME?</v>
      </c>
      <c r="E40" s="39" t="e">
        <f ca="1">[1]!AnaBalanceCum(2,E$1,E$5,E$5,$A40,$A40)</f>
        <v>#NAME?</v>
      </c>
      <c r="F40" s="39" t="e">
        <f ca="1">[1]!AnaBalanceCum(2,F$1,F$5,F$5,$A40,$A40)</f>
        <v>#NAME?</v>
      </c>
      <c r="G40" s="39" t="e">
        <f ca="1">[1]!AnaBalanceCum(2,G$1,G$5,G$5,$A40,$A40)</f>
        <v>#NAME?</v>
      </c>
      <c r="H40" s="39" t="e">
        <f ca="1">[1]!AnaBalanceCum(2,H$1,H$5,H$5,$A40,$A40)</f>
        <v>#NAME?</v>
      </c>
      <c r="I40" s="39" t="e">
        <f ca="1">[1]!AnaBalanceCum(2,I$1,I$5,I$5,$A40,$A40)</f>
        <v>#NAME?</v>
      </c>
      <c r="J40" s="57" t="e">
        <f t="shared" ca="1" si="14"/>
        <v>#NAME?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57">
        <f t="shared" si="15"/>
        <v>0</v>
      </c>
      <c r="T40" s="69">
        <v>0</v>
      </c>
    </row>
    <row r="41" spans="1:21" x14ac:dyDescent="0.25">
      <c r="A41" s="20">
        <v>623000</v>
      </c>
      <c r="B41" s="38" t="s">
        <v>123</v>
      </c>
      <c r="C41" s="39" t="e">
        <f ca="1">[1]!AnaBalanceCum(2,C$1,C$5,C$5,$A41,$A41)</f>
        <v>#NAME?</v>
      </c>
      <c r="D41" s="39" t="e">
        <f ca="1">[1]!AnaBalanceCum(2,D$1,D$5,D$5,$A41,$A41)</f>
        <v>#NAME?</v>
      </c>
      <c r="E41" s="39" t="e">
        <f ca="1">[1]!AnaBalanceCum(2,E$1,E$5,E$5,$A41,$A41)</f>
        <v>#NAME?</v>
      </c>
      <c r="F41" s="39" t="e">
        <f ca="1">[1]!AnaBalanceCum(2,F$1,F$5,F$5,$A41,$A41)</f>
        <v>#NAME?</v>
      </c>
      <c r="G41" s="39" t="e">
        <f ca="1">[1]!AnaBalanceCum(2,G$1,G$5,G$5,$A41,$A41)</f>
        <v>#NAME?</v>
      </c>
      <c r="H41" s="39" t="e">
        <f ca="1">[1]!AnaBalanceCum(2,H$1,H$5,H$5,$A41,$A41)</f>
        <v>#NAME?</v>
      </c>
      <c r="I41" s="39" t="e">
        <f ca="1">[1]!AnaBalanceCum(2,I$1,I$5,I$5,$A41,$A41)</f>
        <v>#NAME?</v>
      </c>
      <c r="J41" s="57" t="e">
        <f ca="1">SUM(C41:I41)</f>
        <v>#NAME?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57">
        <f>SUM(L41:R41)</f>
        <v>0</v>
      </c>
      <c r="T41" s="69">
        <v>0</v>
      </c>
    </row>
    <row r="42" spans="1:21" x14ac:dyDescent="0.25">
      <c r="A42" s="20">
        <v>623100</v>
      </c>
      <c r="B42" s="38" t="s">
        <v>124</v>
      </c>
      <c r="C42" s="39" t="e">
        <f ca="1">[1]!AnaBalanceCum(2,C$1,C$5,C$5,$A42,$A42)</f>
        <v>#NAME?</v>
      </c>
      <c r="D42" s="39" t="e">
        <f ca="1">[1]!AnaBalanceCum(2,D$1,D$5,D$5,$A42,$A42)</f>
        <v>#NAME?</v>
      </c>
      <c r="E42" s="39" t="e">
        <f ca="1">[1]!AnaBalanceCum(2,E$1,E$5,E$5,$A42,$A42)</f>
        <v>#NAME?</v>
      </c>
      <c r="F42" s="39" t="e">
        <f ca="1">[1]!AnaBalanceCum(2,F$1,F$5,F$5,$A42,$A42)</f>
        <v>#NAME?</v>
      </c>
      <c r="G42" s="39" t="e">
        <f ca="1">[1]!AnaBalanceCum(2,G$1,G$5,G$5,$A42,$A42)</f>
        <v>#NAME?</v>
      </c>
      <c r="H42" s="39" t="e">
        <f ca="1">[1]!AnaBalanceCum(2,H$1,H$5,H$5,$A42,$A42)</f>
        <v>#NAME?</v>
      </c>
      <c r="I42" s="39" t="e">
        <f ca="1">[1]!AnaBalanceCum(2,I$1,I$5,I$5,$A42,$A42)</f>
        <v>#NAME?</v>
      </c>
      <c r="J42" s="57" t="e">
        <f ca="1">SUM(C42:I42)</f>
        <v>#NAME?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57">
        <f>SUM(L42:R42)</f>
        <v>0</v>
      </c>
      <c r="T42" s="69">
        <v>0</v>
      </c>
    </row>
    <row r="43" spans="1:21" x14ac:dyDescent="0.25">
      <c r="A43" s="20">
        <v>623110</v>
      </c>
      <c r="B43" s="38" t="s">
        <v>125</v>
      </c>
      <c r="C43" s="39" t="e">
        <f ca="1">[1]!AnaBalanceCum(2,C$1,C$5,C$5,$A43,$A43)</f>
        <v>#NAME?</v>
      </c>
      <c r="D43" s="39" t="e">
        <f ca="1">[1]!AnaBalanceCum(2,D$1,D$5,D$5,$A43,$A43)</f>
        <v>#NAME?</v>
      </c>
      <c r="E43" s="39" t="e">
        <f ca="1">[1]!AnaBalanceCum(2,E$1,E$5,E$5,$A43,$A43)</f>
        <v>#NAME?</v>
      </c>
      <c r="F43" s="39" t="e">
        <f ca="1">[1]!AnaBalanceCum(2,F$1,F$5,F$5,$A43,$A43)</f>
        <v>#NAME?</v>
      </c>
      <c r="G43" s="39" t="e">
        <f ca="1">[1]!AnaBalanceCum(2,G$1,G$5,G$5,$A43,$A43)</f>
        <v>#NAME?</v>
      </c>
      <c r="H43" s="39" t="e">
        <f ca="1">[1]!AnaBalanceCum(2,H$1,H$5,H$5,$A43,$A43)</f>
        <v>#NAME?</v>
      </c>
      <c r="I43" s="39" t="e">
        <f ca="1">[1]!AnaBalanceCum(2,I$1,I$5,I$5,$A43,$A43)</f>
        <v>#NAME?</v>
      </c>
      <c r="J43" s="57" t="e">
        <f ca="1">SUM(C43:I43)</f>
        <v>#NAME?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57">
        <f>SUM(L43:R43)</f>
        <v>0</v>
      </c>
      <c r="T43" s="69">
        <v>0</v>
      </c>
    </row>
    <row r="44" spans="1:21" x14ac:dyDescent="0.25">
      <c r="A44" s="20">
        <v>622000</v>
      </c>
      <c r="B44" s="36" t="s">
        <v>137</v>
      </c>
      <c r="C44" s="39" t="e">
        <f ca="1">[1]!AnaBalanceCum(2,C$1,C$5,C$5,$A44,$A44)</f>
        <v>#NAME?</v>
      </c>
      <c r="D44" s="39" t="e">
        <f ca="1">[1]!AnaBalanceCum(2,D$1,D$5,D$5,$A44,$A44)</f>
        <v>#NAME?</v>
      </c>
      <c r="E44" s="39" t="e">
        <f ca="1">[1]!AnaBalanceCum(2,E$1,E$5,E$5,$A44,$A44)</f>
        <v>#NAME?</v>
      </c>
      <c r="F44" s="39" t="e">
        <f ca="1">[1]!AnaBalanceCum(2,F$1,F$5,F$5,$A44,$A44)</f>
        <v>#NAME?</v>
      </c>
      <c r="G44" s="39" t="e">
        <f ca="1">[1]!AnaBalanceCum(2,G$1,G$5,G$5,$A44,$A44)</f>
        <v>#NAME?</v>
      </c>
      <c r="H44" s="39" t="e">
        <f ca="1">[1]!AnaBalanceCum(2,H$1,H$5,H$5,$A44,$A44)</f>
        <v>#NAME?</v>
      </c>
      <c r="I44" s="39" t="e">
        <f ca="1">[1]!AnaBalanceCum(2,I$1,I$5,I$5,$A44,$A44)</f>
        <v>#NAME?</v>
      </c>
      <c r="J44" s="57" t="e">
        <f t="shared" ca="1" si="14"/>
        <v>#NAME?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57">
        <f t="shared" si="15"/>
        <v>0</v>
      </c>
      <c r="T44" s="69">
        <v>0</v>
      </c>
    </row>
    <row r="45" spans="1:21" x14ac:dyDescent="0.25">
      <c r="A45" s="20">
        <v>62330</v>
      </c>
      <c r="B45" s="36" t="s">
        <v>138</v>
      </c>
      <c r="C45" s="39" t="e">
        <f ca="1">[1]!AnaBalanceCum(2,C$1,C$5,C$5,$A45,$A45)</f>
        <v>#NAME?</v>
      </c>
      <c r="D45" s="39" t="e">
        <f ca="1">[1]!AnaBalanceCum(2,D$1,D$5,D$5,$A45,$A45)</f>
        <v>#NAME?</v>
      </c>
      <c r="E45" s="39" t="e">
        <f ca="1">[1]!AnaBalanceCum(2,E$1,E$5,E$5,$A45,$A45)</f>
        <v>#NAME?</v>
      </c>
      <c r="F45" s="39" t="e">
        <f ca="1">[1]!AnaBalanceCum(2,F$1,F$5,F$5,$A45,$A45)</f>
        <v>#NAME?</v>
      </c>
      <c r="G45" s="39" t="e">
        <f ca="1">[1]!AnaBalanceCum(2,G$1,G$5,G$5,$A45,$A45)</f>
        <v>#NAME?</v>
      </c>
      <c r="H45" s="39" t="e">
        <f ca="1">[1]!AnaBalanceCum(2,H$1,H$5,H$5,$A45,$A45)</f>
        <v>#NAME?</v>
      </c>
      <c r="I45" s="39" t="e">
        <f ca="1">[1]!AnaBalanceCum(2,I$1,I$5,I$5,$A45,$A45)</f>
        <v>#NAME?</v>
      </c>
      <c r="J45" s="57" t="e">
        <f t="shared" ca="1" si="14"/>
        <v>#NAME?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57">
        <f t="shared" si="15"/>
        <v>0</v>
      </c>
      <c r="T45" s="69">
        <v>0</v>
      </c>
    </row>
    <row r="46" spans="1:21" x14ac:dyDescent="0.25">
      <c r="A46" s="20">
        <v>623500</v>
      </c>
      <c r="B46" s="36" t="s">
        <v>179</v>
      </c>
      <c r="C46" s="39" t="e">
        <f ca="1">[1]!AnaBalanceCum(2,C$1,C$5,C$5,$A46,$A46)</f>
        <v>#NAME?</v>
      </c>
      <c r="D46" s="39" t="e">
        <f ca="1">[1]!AnaBalanceCum(2,D$1,D$5,D$5,$A46,$A46)</f>
        <v>#NAME?</v>
      </c>
      <c r="E46" s="39" t="e">
        <f ca="1">[1]!AnaBalanceCum(2,E$1,E$5,E$5,$A46,$A46)</f>
        <v>#NAME?</v>
      </c>
      <c r="F46" s="39" t="e">
        <f ca="1">[1]!AnaBalanceCum(2,F$1,F$5,F$5,$A46,$A46)</f>
        <v>#NAME?</v>
      </c>
      <c r="G46" s="39" t="e">
        <f ca="1">[1]!AnaBalanceCum(2,G$1,G$5,G$5,$A46,$A46)</f>
        <v>#NAME?</v>
      </c>
      <c r="H46" s="39" t="e">
        <f ca="1">[1]!AnaBalanceCum(2,H$1,H$5,H$5,$A46,$A46)</f>
        <v>#NAME?</v>
      </c>
      <c r="I46" s="39" t="e">
        <f ca="1">[1]!AnaBalanceCum(2,I$1,I$5,I$5,$A46,$A46)</f>
        <v>#NAME?</v>
      </c>
      <c r="J46" s="57" t="e">
        <f t="shared" ca="1" si="14"/>
        <v>#NAME?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57">
        <f t="shared" si="15"/>
        <v>0</v>
      </c>
      <c r="T46" s="69">
        <v>0</v>
      </c>
    </row>
    <row r="47" spans="1:21" x14ac:dyDescent="0.25">
      <c r="A47" s="20">
        <v>623501</v>
      </c>
      <c r="B47" s="36" t="s">
        <v>178</v>
      </c>
      <c r="C47" s="39" t="e">
        <f ca="1">[1]!AnaBalanceCum(2,C$1,C$5,C$5,$A47,$A47)</f>
        <v>#NAME?</v>
      </c>
      <c r="D47" s="39" t="e">
        <f ca="1">[1]!AnaBalanceCum(2,D$1,D$5,D$5,$A47,$A47)</f>
        <v>#NAME?</v>
      </c>
      <c r="E47" s="39" t="e">
        <f ca="1">[1]!AnaBalanceCum(2,E$1,E$5,E$5,$A47,$A47)</f>
        <v>#NAME?</v>
      </c>
      <c r="F47" s="39" t="e">
        <f ca="1">[1]!AnaBalanceCum(2,F$1,F$5,F$5,$A47,$A47)</f>
        <v>#NAME?</v>
      </c>
      <c r="G47" s="39" t="e">
        <f ca="1">[1]!AnaBalanceCum(2,G$1,G$5,G$5,$A47,$A47)</f>
        <v>#NAME?</v>
      </c>
      <c r="H47" s="39" t="e">
        <f ca="1">[1]!AnaBalanceCum(2,H$1,H$5,H$5,$A47,$A47)</f>
        <v>#NAME?</v>
      </c>
      <c r="I47" s="39" t="e">
        <f ca="1">[1]!AnaBalanceCum(2,I$1,I$5,I$5,$A47,$A47)</f>
        <v>#NAME?</v>
      </c>
      <c r="J47" s="57" t="e">
        <f t="shared" ref="J47" ca="1" si="16">SUM(C47:I47)</f>
        <v>#NAME?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57">
        <f t="shared" ref="S47" si="17">SUM(L47:R47)</f>
        <v>0</v>
      </c>
      <c r="T47" s="69">
        <v>0</v>
      </c>
    </row>
    <row r="48" spans="1:21" x14ac:dyDescent="0.25">
      <c r="A48" s="20">
        <v>623900</v>
      </c>
      <c r="B48" s="36" t="s">
        <v>139</v>
      </c>
      <c r="C48" s="39" t="e">
        <f ca="1">[1]!AnaBalanceCum(2,C$1,C$5,C$5,$A48,$A48)</f>
        <v>#NAME?</v>
      </c>
      <c r="D48" s="39" t="e">
        <f ca="1">[1]!AnaBalanceCum(2,D$1,D$5,D$5,$A48,$A48)</f>
        <v>#NAME?</v>
      </c>
      <c r="E48" s="39" t="e">
        <f ca="1">[1]!AnaBalanceCum(2,E$1,E$5,E$5,$A48,$A48)</f>
        <v>#NAME?</v>
      </c>
      <c r="F48" s="39" t="e">
        <f ca="1">[1]!AnaBalanceCum(2,F$1,F$5,F$5,$A48,$A48)</f>
        <v>#NAME?</v>
      </c>
      <c r="G48" s="39" t="e">
        <f ca="1">[1]!AnaBalanceCum(2,G$1,G$5,G$5,$A48,$A48)</f>
        <v>#NAME?</v>
      </c>
      <c r="H48" s="39" t="e">
        <f ca="1">[1]!AnaBalanceCum(2,H$1,H$5,H$5,$A48,$A48)</f>
        <v>#NAME?</v>
      </c>
      <c r="I48" s="39" t="e">
        <f ca="1">[1]!AnaBalanceCum(2,I$1,I$5,I$5,$A48,$A48)</f>
        <v>#NAME?</v>
      </c>
      <c r="J48" s="57" t="e">
        <f t="shared" ca="1" si="14"/>
        <v>#NAME?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57">
        <f t="shared" si="15"/>
        <v>0</v>
      </c>
      <c r="T48" s="69">
        <v>0</v>
      </c>
    </row>
    <row r="49" spans="1:21" x14ac:dyDescent="0.25">
      <c r="A49" s="20">
        <v>623910</v>
      </c>
      <c r="B49" s="36" t="s">
        <v>140</v>
      </c>
      <c r="C49" s="39" t="e">
        <f ca="1">[1]!AnaBalanceCum(2,C$1,C$5,C$5,$A49,$A49)</f>
        <v>#NAME?</v>
      </c>
      <c r="D49" s="39" t="e">
        <f ca="1">[1]!AnaBalanceCum(2,D$1,D$5,D$5,$A49,$A49)</f>
        <v>#NAME?</v>
      </c>
      <c r="E49" s="39" t="e">
        <f ca="1">[1]!AnaBalanceCum(2,E$1,E$5,E$5,$A49,$A49)</f>
        <v>#NAME?</v>
      </c>
      <c r="F49" s="39" t="e">
        <f ca="1">[1]!AnaBalanceCum(2,F$1,F$5,F$5,$A49,$A49)</f>
        <v>#NAME?</v>
      </c>
      <c r="G49" s="39" t="e">
        <f ca="1">[1]!AnaBalanceCum(2,G$1,G$5,G$5,$A49,$A49)</f>
        <v>#NAME?</v>
      </c>
      <c r="H49" s="39" t="e">
        <f ca="1">[1]!AnaBalanceCum(2,H$1,H$5,H$5,$A49,$A49)</f>
        <v>#NAME?</v>
      </c>
      <c r="I49" s="39" t="e">
        <f ca="1">[1]!AnaBalanceCum(2,I$1,I$5,I$5,$A49,$A49)</f>
        <v>#NAME?</v>
      </c>
      <c r="J49" s="57" t="e">
        <f t="shared" ca="1" si="14"/>
        <v>#NAME?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57">
        <f t="shared" si="15"/>
        <v>0</v>
      </c>
      <c r="T49" s="69">
        <v>0</v>
      </c>
    </row>
    <row r="50" spans="1:21" x14ac:dyDescent="0.25">
      <c r="A50" s="20"/>
      <c r="B50" s="19"/>
      <c r="C50" s="45"/>
      <c r="D50" s="45"/>
      <c r="E50" s="45"/>
      <c r="F50" s="45"/>
      <c r="G50" s="45"/>
      <c r="H50" s="45"/>
      <c r="I50" s="45"/>
      <c r="J50" s="65"/>
      <c r="L50" s="45"/>
      <c r="M50" s="45"/>
      <c r="N50" s="45"/>
      <c r="O50" s="45"/>
      <c r="P50" s="45"/>
      <c r="Q50" s="45"/>
      <c r="R50" s="45"/>
      <c r="S50" s="65"/>
      <c r="T50" s="78"/>
    </row>
    <row r="51" spans="1:21" x14ac:dyDescent="0.25">
      <c r="A51" s="22">
        <v>63</v>
      </c>
      <c r="B51" s="23" t="s">
        <v>7</v>
      </c>
      <c r="C51" s="49" t="e">
        <f t="shared" ref="C51:J51" ca="1" si="18">SUM(C52:C53)</f>
        <v>#NAME?</v>
      </c>
      <c r="D51" s="49" t="e">
        <f t="shared" ca="1" si="18"/>
        <v>#NAME?</v>
      </c>
      <c r="E51" s="49" t="e">
        <f t="shared" ca="1" si="18"/>
        <v>#NAME?</v>
      </c>
      <c r="F51" s="49" t="e">
        <f t="shared" ca="1" si="18"/>
        <v>#NAME?</v>
      </c>
      <c r="G51" s="49" t="e">
        <f t="shared" ca="1" si="18"/>
        <v>#NAME?</v>
      </c>
      <c r="H51" s="49" t="e">
        <f t="shared" ca="1" si="18"/>
        <v>#NAME?</v>
      </c>
      <c r="I51" s="49" t="e">
        <f t="shared" ca="1" si="18"/>
        <v>#NAME?</v>
      </c>
      <c r="J51" s="62" t="e">
        <f t="shared" ca="1" si="18"/>
        <v>#NAME?</v>
      </c>
      <c r="K51" s="13" t="s">
        <v>4</v>
      </c>
      <c r="L51" s="49">
        <f t="shared" ref="L51:S51" si="19">SUM(L52:L53)</f>
        <v>0</v>
      </c>
      <c r="M51" s="49">
        <f t="shared" si="19"/>
        <v>0</v>
      </c>
      <c r="N51" s="49">
        <f t="shared" si="19"/>
        <v>0</v>
      </c>
      <c r="O51" s="49">
        <f t="shared" si="19"/>
        <v>0</v>
      </c>
      <c r="P51" s="49">
        <f t="shared" si="19"/>
        <v>0</v>
      </c>
      <c r="Q51" s="49">
        <f t="shared" si="19"/>
        <v>0</v>
      </c>
      <c r="R51" s="49">
        <f t="shared" si="19"/>
        <v>0</v>
      </c>
      <c r="S51" s="62">
        <f t="shared" si="19"/>
        <v>0</v>
      </c>
      <c r="T51" s="77">
        <f>SUM(T52:T53)</f>
        <v>0</v>
      </c>
      <c r="U51" s="13" t="s">
        <v>4</v>
      </c>
    </row>
    <row r="52" spans="1:21" x14ac:dyDescent="0.25">
      <c r="A52" s="20">
        <v>630000</v>
      </c>
      <c r="B52" s="36" t="s">
        <v>141</v>
      </c>
      <c r="C52" s="39" t="e">
        <f ca="1">[1]!AnaBalanceCum(2,C$1,C$5,C$5,$A52,$A52)</f>
        <v>#NAME?</v>
      </c>
      <c r="D52" s="39" t="e">
        <f ca="1">[1]!AnaBalanceCum(2,D$1,D$5,D$5,$A52,$A52)</f>
        <v>#NAME?</v>
      </c>
      <c r="E52" s="39" t="e">
        <f ca="1">[1]!AnaBalanceCum(2,E$1,E$5,E$5,$A52,$A52)</f>
        <v>#NAME?</v>
      </c>
      <c r="F52" s="39" t="e">
        <f ca="1">[1]!AnaBalanceCum(2,F$1,F$5,F$5,$A52,$A52)</f>
        <v>#NAME?</v>
      </c>
      <c r="G52" s="39" t="e">
        <f ca="1">[1]!AnaBalanceCum(2,G$1,G$5,G$5,$A52,$A52)</f>
        <v>#NAME?</v>
      </c>
      <c r="H52" s="39" t="e">
        <f ca="1">[1]!AnaBalanceCum(2,H$1,H$5,H$5,$A52,$A52)</f>
        <v>#NAME?</v>
      </c>
      <c r="I52" s="39" t="e">
        <f ca="1">[1]!AnaBalanceCum(2,I$1,I$5,I$5,$A52,$A52)</f>
        <v>#NAME?</v>
      </c>
      <c r="J52" s="57" t="e">
        <f ca="1">SUM(C52:I52)</f>
        <v>#NAME?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57">
        <f>SUM(L52:R52)</f>
        <v>0</v>
      </c>
      <c r="T52" s="69">
        <v>0</v>
      </c>
    </row>
    <row r="53" spans="1:21" x14ac:dyDescent="0.25">
      <c r="A53" s="20"/>
      <c r="B53" s="19"/>
      <c r="C53" s="45"/>
      <c r="D53" s="45"/>
      <c r="E53" s="45"/>
      <c r="F53" s="45"/>
      <c r="G53" s="45"/>
      <c r="H53" s="45"/>
      <c r="I53" s="45"/>
      <c r="J53" s="65"/>
      <c r="L53" s="45"/>
      <c r="M53" s="45"/>
      <c r="N53" s="45"/>
      <c r="O53" s="45"/>
      <c r="P53" s="45"/>
      <c r="Q53" s="45"/>
      <c r="R53" s="45"/>
      <c r="S53" s="65"/>
      <c r="T53" s="78"/>
    </row>
    <row r="54" spans="1:21" x14ac:dyDescent="0.25">
      <c r="A54" s="22">
        <v>64</v>
      </c>
      <c r="B54" s="23" t="s">
        <v>8</v>
      </c>
      <c r="C54" s="49" t="e">
        <f t="shared" ref="C54:J54" ca="1" si="20">SUM(C55:C56)</f>
        <v>#NAME?</v>
      </c>
      <c r="D54" s="49" t="e">
        <f t="shared" ca="1" si="20"/>
        <v>#NAME?</v>
      </c>
      <c r="E54" s="49" t="e">
        <f t="shared" ca="1" si="20"/>
        <v>#NAME?</v>
      </c>
      <c r="F54" s="49" t="e">
        <f t="shared" ca="1" si="20"/>
        <v>#NAME?</v>
      </c>
      <c r="G54" s="49" t="e">
        <f t="shared" ca="1" si="20"/>
        <v>#NAME?</v>
      </c>
      <c r="H54" s="49" t="e">
        <f t="shared" ca="1" si="20"/>
        <v>#NAME?</v>
      </c>
      <c r="I54" s="49" t="e">
        <f t="shared" ca="1" si="20"/>
        <v>#NAME?</v>
      </c>
      <c r="J54" s="62" t="e">
        <f t="shared" ca="1" si="20"/>
        <v>#NAME?</v>
      </c>
      <c r="K54" s="13" t="s">
        <v>4</v>
      </c>
      <c r="L54" s="49">
        <f t="shared" ref="L54:S54" si="21">SUM(L55:L56)</f>
        <v>0</v>
      </c>
      <c r="M54" s="49">
        <f t="shared" si="21"/>
        <v>0</v>
      </c>
      <c r="N54" s="49">
        <f t="shared" si="21"/>
        <v>0</v>
      </c>
      <c r="O54" s="49">
        <f t="shared" si="21"/>
        <v>0</v>
      </c>
      <c r="P54" s="49">
        <f t="shared" si="21"/>
        <v>0</v>
      </c>
      <c r="Q54" s="49">
        <f t="shared" si="21"/>
        <v>0</v>
      </c>
      <c r="R54" s="49">
        <f t="shared" si="21"/>
        <v>0</v>
      </c>
      <c r="S54" s="62">
        <f t="shared" si="21"/>
        <v>0</v>
      </c>
      <c r="T54" s="77">
        <f>SUM(T55:T56)</f>
        <v>0</v>
      </c>
      <c r="U54" s="13" t="s">
        <v>4</v>
      </c>
    </row>
    <row r="55" spans="1:21" x14ac:dyDescent="0.25">
      <c r="A55" s="20">
        <v>640000</v>
      </c>
      <c r="B55" s="36" t="s">
        <v>142</v>
      </c>
      <c r="C55" s="39" t="e">
        <f ca="1">[1]!AnaBalanceCum(2,C$1,C$5,C$5,$A55,$A55)</f>
        <v>#NAME?</v>
      </c>
      <c r="D55" s="39" t="e">
        <f ca="1">[1]!AnaBalanceCum(2,D$1,D$5,D$5,$A55,$A55)</f>
        <v>#NAME?</v>
      </c>
      <c r="E55" s="39" t="e">
        <f ca="1">[1]!AnaBalanceCum(2,E$1,E$5,E$5,$A55,$A55)</f>
        <v>#NAME?</v>
      </c>
      <c r="F55" s="39" t="e">
        <f ca="1">[1]!AnaBalanceCum(2,F$1,F$5,F$5,$A55,$A55)</f>
        <v>#NAME?</v>
      </c>
      <c r="G55" s="39" t="e">
        <f ca="1">[1]!AnaBalanceCum(2,G$1,G$5,G$5,$A55,$A55)</f>
        <v>#NAME?</v>
      </c>
      <c r="H55" s="39" t="e">
        <f ca="1">[1]!AnaBalanceCum(2,H$1,H$5,H$5,$A55,$A55)</f>
        <v>#NAME?</v>
      </c>
      <c r="I55" s="39" t="e">
        <f ca="1">[1]!AnaBalanceCum(2,I$1,I$5,I$5,$A55,$A55)</f>
        <v>#NAME?</v>
      </c>
      <c r="J55" s="57" t="e">
        <f ca="1">SUM(C55:I55)</f>
        <v>#NAME?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57">
        <f>SUM(L55:R55)</f>
        <v>0</v>
      </c>
      <c r="T55" s="69">
        <v>0</v>
      </c>
    </row>
    <row r="56" spans="1:21" x14ac:dyDescent="0.25">
      <c r="A56" s="20"/>
      <c r="B56" s="19"/>
      <c r="C56" s="45"/>
      <c r="D56" s="45"/>
      <c r="E56" s="45"/>
      <c r="F56" s="45"/>
      <c r="G56" s="45"/>
      <c r="H56" s="45"/>
      <c r="I56" s="45"/>
      <c r="J56" s="65"/>
      <c r="L56" s="45"/>
      <c r="M56" s="45"/>
      <c r="N56" s="45"/>
      <c r="O56" s="45"/>
      <c r="P56" s="45"/>
      <c r="Q56" s="45"/>
      <c r="R56" s="45"/>
      <c r="S56" s="65"/>
      <c r="T56" s="78"/>
    </row>
    <row r="57" spans="1:21" x14ac:dyDescent="0.25">
      <c r="A57" s="22">
        <v>65</v>
      </c>
      <c r="B57" s="23" t="s">
        <v>9</v>
      </c>
      <c r="C57" s="49" t="e">
        <f t="shared" ref="C57:J57" ca="1" si="22">SUM(C58:C61)</f>
        <v>#NAME?</v>
      </c>
      <c r="D57" s="49" t="e">
        <f t="shared" ca="1" si="22"/>
        <v>#NAME?</v>
      </c>
      <c r="E57" s="49" t="e">
        <f t="shared" ca="1" si="22"/>
        <v>#NAME?</v>
      </c>
      <c r="F57" s="49" t="e">
        <f t="shared" ca="1" si="22"/>
        <v>#NAME?</v>
      </c>
      <c r="G57" s="49" t="e">
        <f t="shared" ca="1" si="22"/>
        <v>#NAME?</v>
      </c>
      <c r="H57" s="49" t="e">
        <f t="shared" ca="1" si="22"/>
        <v>#NAME?</v>
      </c>
      <c r="I57" s="49" t="e">
        <f t="shared" ca="1" si="22"/>
        <v>#NAME?</v>
      </c>
      <c r="J57" s="62" t="e">
        <f t="shared" ca="1" si="22"/>
        <v>#NAME?</v>
      </c>
      <c r="K57" s="13" t="s">
        <v>4</v>
      </c>
      <c r="L57" s="49">
        <f t="shared" ref="L57:S57" si="23">SUM(L58:L61)</f>
        <v>0</v>
      </c>
      <c r="M57" s="49">
        <f t="shared" si="23"/>
        <v>0</v>
      </c>
      <c r="N57" s="49">
        <f t="shared" si="23"/>
        <v>0</v>
      </c>
      <c r="O57" s="49">
        <f t="shared" si="23"/>
        <v>0</v>
      </c>
      <c r="P57" s="49">
        <f t="shared" si="23"/>
        <v>0</v>
      </c>
      <c r="Q57" s="49">
        <f t="shared" si="23"/>
        <v>0</v>
      </c>
      <c r="R57" s="49">
        <f t="shared" si="23"/>
        <v>0</v>
      </c>
      <c r="S57" s="62">
        <f t="shared" si="23"/>
        <v>0</v>
      </c>
      <c r="T57" s="77">
        <f>SUM(T58:T61)</f>
        <v>0</v>
      </c>
      <c r="U57" s="13" t="s">
        <v>4</v>
      </c>
    </row>
    <row r="58" spans="1:21" x14ac:dyDescent="0.25">
      <c r="A58" s="20">
        <v>651000</v>
      </c>
      <c r="B58" s="36" t="s">
        <v>143</v>
      </c>
      <c r="C58" s="39" t="e">
        <f ca="1">[1]!AnaBalanceCum(2,C$1,C$5,C$5,$A58,$A58)</f>
        <v>#NAME?</v>
      </c>
      <c r="D58" s="39" t="e">
        <f ca="1">[1]!AnaBalanceCum(2,D$1,D$5,D$5,$A58,$A58)</f>
        <v>#NAME?</v>
      </c>
      <c r="E58" s="39" t="e">
        <f ca="1">[1]!AnaBalanceCum(2,E$1,E$5,E$5,$A58,$A58)</f>
        <v>#NAME?</v>
      </c>
      <c r="F58" s="39" t="e">
        <f ca="1">[1]!AnaBalanceCum(2,F$1,F$5,F$5,$A58,$A58)</f>
        <v>#NAME?</v>
      </c>
      <c r="G58" s="39" t="e">
        <f ca="1">[1]!AnaBalanceCum(2,G$1,G$5,G$5,$A58,$A58)</f>
        <v>#NAME?</v>
      </c>
      <c r="H58" s="39" t="e">
        <f ca="1">[1]!AnaBalanceCum(2,H$1,H$5,H$5,$A58,$A58)</f>
        <v>#NAME?</v>
      </c>
      <c r="I58" s="39" t="e">
        <f ca="1">[1]!AnaBalanceCum(2,I$1,I$5,I$5,$A58,$A58)</f>
        <v>#NAME?</v>
      </c>
      <c r="J58" s="57" t="e">
        <f ca="1">SUM(C58:I58)</f>
        <v>#NAME?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57">
        <f>SUM(L58:R58)</f>
        <v>0</v>
      </c>
      <c r="T58" s="69">
        <v>0</v>
      </c>
    </row>
    <row r="59" spans="1:21" x14ac:dyDescent="0.25">
      <c r="A59" s="20">
        <v>654000</v>
      </c>
      <c r="B59" s="36" t="s">
        <v>144</v>
      </c>
      <c r="C59" s="39" t="e">
        <f ca="1">[1]!AnaBalanceCum(2,C$1,C$5,C$5,$A59,$A59)</f>
        <v>#NAME?</v>
      </c>
      <c r="D59" s="39" t="e">
        <f ca="1">[1]!AnaBalanceCum(2,D$1,D$5,D$5,$A59,$A59)</f>
        <v>#NAME?</v>
      </c>
      <c r="E59" s="39" t="e">
        <f ca="1">[1]!AnaBalanceCum(2,E$1,E$5,E$5,$A59,$A59)</f>
        <v>#NAME?</v>
      </c>
      <c r="F59" s="39" t="e">
        <f ca="1">[1]!AnaBalanceCum(2,F$1,F$5,F$5,$A59,$A59)</f>
        <v>#NAME?</v>
      </c>
      <c r="G59" s="39" t="e">
        <f ca="1">[1]!AnaBalanceCum(2,G$1,G$5,G$5,$A59,$A59)</f>
        <v>#NAME?</v>
      </c>
      <c r="H59" s="39" t="e">
        <f ca="1">[1]!AnaBalanceCum(2,H$1,H$5,H$5,$A59,$A59)</f>
        <v>#NAME?</v>
      </c>
      <c r="I59" s="39" t="e">
        <f ca="1">[1]!AnaBalanceCum(2,I$1,I$5,I$5,$A59,$A59)</f>
        <v>#NAME?</v>
      </c>
      <c r="J59" s="57" t="e">
        <f ca="1">SUM(C59:I59)</f>
        <v>#NAME?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57">
        <f>SUM(L59:R59)</f>
        <v>0</v>
      </c>
      <c r="T59" s="69">
        <v>0</v>
      </c>
    </row>
    <row r="60" spans="1:21" x14ac:dyDescent="0.25">
      <c r="A60" s="20">
        <v>657000</v>
      </c>
      <c r="B60" s="36" t="s">
        <v>145</v>
      </c>
      <c r="C60" s="39" t="e">
        <f ca="1">[1]!AnaBalanceCum(2,C$1,C$5,C$5,$A60,$A60)</f>
        <v>#NAME?</v>
      </c>
      <c r="D60" s="39" t="e">
        <f ca="1">[1]!AnaBalanceCum(2,D$1,D$5,D$5,$A60,$A60)</f>
        <v>#NAME?</v>
      </c>
      <c r="E60" s="39" t="e">
        <f ca="1">[1]!AnaBalanceCum(2,E$1,E$5,E$5,$A60,$A60)</f>
        <v>#NAME?</v>
      </c>
      <c r="F60" s="39" t="e">
        <f ca="1">[1]!AnaBalanceCum(2,F$1,F$5,F$5,$A60,$A60)</f>
        <v>#NAME?</v>
      </c>
      <c r="G60" s="39" t="e">
        <f ca="1">[1]!AnaBalanceCum(2,G$1,G$5,G$5,$A60,$A60)</f>
        <v>#NAME?</v>
      </c>
      <c r="H60" s="39" t="e">
        <f ca="1">[1]!AnaBalanceCum(2,H$1,H$5,H$5,$A60,$A60)</f>
        <v>#NAME?</v>
      </c>
      <c r="I60" s="39" t="e">
        <f ca="1">[1]!AnaBalanceCum(2,I$1,I$5,I$5,$A60,$A60)</f>
        <v>#NAME?</v>
      </c>
      <c r="J60" s="57" t="e">
        <f ca="1">SUM(C60:I60)</f>
        <v>#NAME?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57">
        <f>SUM(L60:R60)</f>
        <v>0</v>
      </c>
      <c r="T60" s="69">
        <v>0</v>
      </c>
    </row>
    <row r="61" spans="1:21" x14ac:dyDescent="0.25">
      <c r="A61" s="20"/>
      <c r="B61" s="19"/>
      <c r="C61" s="45"/>
      <c r="D61" s="45"/>
      <c r="E61" s="45"/>
      <c r="F61" s="45"/>
      <c r="G61" s="45"/>
      <c r="H61" s="45"/>
      <c r="I61" s="45"/>
      <c r="J61" s="65"/>
      <c r="L61" s="45"/>
      <c r="M61" s="45"/>
      <c r="N61" s="45"/>
      <c r="O61" s="45"/>
      <c r="P61" s="45"/>
      <c r="Q61" s="45"/>
      <c r="R61" s="45"/>
      <c r="S61" s="65"/>
      <c r="T61" s="78"/>
    </row>
    <row r="62" spans="1:21" x14ac:dyDescent="0.25">
      <c r="A62" s="22">
        <v>66</v>
      </c>
      <c r="B62" s="23" t="s">
        <v>10</v>
      </c>
      <c r="C62" s="49" t="e">
        <f t="shared" ref="C62:J62" ca="1" si="24">SUM(C63:C64)</f>
        <v>#NAME?</v>
      </c>
      <c r="D62" s="49" t="e">
        <f t="shared" ca="1" si="24"/>
        <v>#NAME?</v>
      </c>
      <c r="E62" s="49" t="e">
        <f t="shared" ca="1" si="24"/>
        <v>#NAME?</v>
      </c>
      <c r="F62" s="49" t="e">
        <f t="shared" ca="1" si="24"/>
        <v>#NAME?</v>
      </c>
      <c r="G62" s="49" t="e">
        <f t="shared" ca="1" si="24"/>
        <v>#NAME?</v>
      </c>
      <c r="H62" s="49" t="e">
        <f t="shared" ca="1" si="24"/>
        <v>#NAME?</v>
      </c>
      <c r="I62" s="49" t="e">
        <f t="shared" ca="1" si="24"/>
        <v>#NAME?</v>
      </c>
      <c r="J62" s="62" t="e">
        <f t="shared" ca="1" si="24"/>
        <v>#NAME?</v>
      </c>
      <c r="K62" s="13" t="s">
        <v>4</v>
      </c>
      <c r="L62" s="49">
        <f t="shared" ref="L62:S62" si="25">SUM(L63:L64)</f>
        <v>0</v>
      </c>
      <c r="M62" s="49">
        <f t="shared" si="25"/>
        <v>0</v>
      </c>
      <c r="N62" s="49">
        <f t="shared" si="25"/>
        <v>16.61</v>
      </c>
      <c r="O62" s="49">
        <f t="shared" si="25"/>
        <v>0</v>
      </c>
      <c r="P62" s="49">
        <f t="shared" si="25"/>
        <v>0</v>
      </c>
      <c r="Q62" s="49">
        <f t="shared" si="25"/>
        <v>0</v>
      </c>
      <c r="R62" s="49">
        <f t="shared" si="25"/>
        <v>0</v>
      </c>
      <c r="S62" s="62">
        <f t="shared" si="25"/>
        <v>16.61</v>
      </c>
      <c r="T62" s="77">
        <f>SUM(T63:T64)</f>
        <v>0</v>
      </c>
      <c r="U62" s="13" t="s">
        <v>4</v>
      </c>
    </row>
    <row r="63" spans="1:21" x14ac:dyDescent="0.25">
      <c r="A63" s="20">
        <v>664000</v>
      </c>
      <c r="B63" s="36" t="s">
        <v>146</v>
      </c>
      <c r="C63" s="39" t="e">
        <f ca="1">[1]!AnaBalanceCum(2,C$1,C$5,C$5,$A63,$A63)</f>
        <v>#NAME?</v>
      </c>
      <c r="D63" s="39" t="e">
        <f ca="1">[1]!AnaBalanceCum(2,D$1,D$5,D$5,$A63,$A63)</f>
        <v>#NAME?</v>
      </c>
      <c r="E63" s="39" t="e">
        <f ca="1">[1]!AnaBalanceCum(2,E$1,E$5,E$5,$A63,$A63)</f>
        <v>#NAME?</v>
      </c>
      <c r="F63" s="39" t="e">
        <f ca="1">[1]!AnaBalanceCum(2,F$1,F$5,F$5,$A63,$A63)</f>
        <v>#NAME?</v>
      </c>
      <c r="G63" s="39" t="e">
        <f ca="1">[1]!AnaBalanceCum(2,G$1,G$5,G$5,$A63,$A63)</f>
        <v>#NAME?</v>
      </c>
      <c r="H63" s="39" t="e">
        <f ca="1">[1]!AnaBalanceCum(2,H$1,H$5,H$5,$A63,$A63)</f>
        <v>#NAME?</v>
      </c>
      <c r="I63" s="39" t="e">
        <f ca="1">[1]!AnaBalanceCum(2,I$1,I$5,I$5,$A63,$A63)</f>
        <v>#NAME?</v>
      </c>
      <c r="J63" s="57" t="e">
        <f ca="1">SUM(C63:I63)</f>
        <v>#NAME?</v>
      </c>
      <c r="L63" s="39">
        <v>0</v>
      </c>
      <c r="M63" s="39">
        <v>0</v>
      </c>
      <c r="N63" s="39">
        <v>16.61</v>
      </c>
      <c r="O63" s="39">
        <v>0</v>
      </c>
      <c r="P63" s="39">
        <v>0</v>
      </c>
      <c r="Q63" s="39">
        <v>0</v>
      </c>
      <c r="R63" s="39">
        <v>0</v>
      </c>
      <c r="S63" s="57">
        <f>SUM(L63:R63)</f>
        <v>16.61</v>
      </c>
      <c r="T63" s="69">
        <v>0</v>
      </c>
    </row>
    <row r="64" spans="1:21" s="30" customFormat="1" ht="16.5" x14ac:dyDescent="0.35">
      <c r="A64" s="20"/>
      <c r="B64" s="19"/>
      <c r="C64" s="45"/>
      <c r="D64" s="45"/>
      <c r="E64" s="45"/>
      <c r="F64" s="45"/>
      <c r="G64" s="45"/>
      <c r="H64" s="45"/>
      <c r="I64" s="45"/>
      <c r="J64" s="65"/>
      <c r="K64" s="28"/>
      <c r="L64" s="45"/>
      <c r="M64" s="45"/>
      <c r="N64" s="45"/>
      <c r="O64" s="45"/>
      <c r="P64" s="45"/>
      <c r="Q64" s="45"/>
      <c r="R64" s="45"/>
      <c r="S64" s="65"/>
      <c r="T64" s="78"/>
      <c r="U64" s="28"/>
    </row>
    <row r="65" spans="1:21" s="35" customFormat="1" ht="19.5" x14ac:dyDescent="0.4">
      <c r="A65" s="25"/>
      <c r="B65" s="26" t="s">
        <v>11</v>
      </c>
      <c r="C65" s="50" t="e">
        <f t="shared" ref="C65:J65" ca="1" si="26">SUM(C62,C57,C54,C51,C35,C28,C9)</f>
        <v>#NAME?</v>
      </c>
      <c r="D65" s="50" t="e">
        <f t="shared" ca="1" si="26"/>
        <v>#NAME?</v>
      </c>
      <c r="E65" s="50" t="e">
        <f t="shared" ca="1" si="26"/>
        <v>#NAME?</v>
      </c>
      <c r="F65" s="50" t="e">
        <f t="shared" ca="1" si="26"/>
        <v>#NAME?</v>
      </c>
      <c r="G65" s="50" t="e">
        <f t="shared" ca="1" si="26"/>
        <v>#NAME?</v>
      </c>
      <c r="H65" s="50" t="e">
        <f t="shared" ca="1" si="26"/>
        <v>#NAME?</v>
      </c>
      <c r="I65" s="50" t="e">
        <f t="shared" ca="1" si="26"/>
        <v>#NAME?</v>
      </c>
      <c r="J65" s="63" t="e">
        <f t="shared" ca="1" si="26"/>
        <v>#NAME?</v>
      </c>
      <c r="K65" s="34" t="s">
        <v>4</v>
      </c>
      <c r="L65" s="50">
        <f t="shared" ref="L65:T65" si="27">SUM(L62,L57,L54,L51,L35,L28,L9)</f>
        <v>0</v>
      </c>
      <c r="M65" s="50">
        <f t="shared" si="27"/>
        <v>6578.2999999999993</v>
      </c>
      <c r="N65" s="50">
        <f t="shared" si="27"/>
        <v>863.45</v>
      </c>
      <c r="O65" s="50">
        <f t="shared" si="27"/>
        <v>2090.21</v>
      </c>
      <c r="P65" s="50">
        <f t="shared" si="27"/>
        <v>1699.96</v>
      </c>
      <c r="Q65" s="50">
        <f t="shared" si="27"/>
        <v>1512.1100000000001</v>
      </c>
      <c r="R65" s="50">
        <f t="shared" si="27"/>
        <v>0</v>
      </c>
      <c r="S65" s="63">
        <f t="shared" si="27"/>
        <v>12744.03</v>
      </c>
      <c r="T65" s="79">
        <f t="shared" si="27"/>
        <v>14085</v>
      </c>
      <c r="U65" s="34" t="s">
        <v>4</v>
      </c>
    </row>
    <row r="66" spans="1:21" ht="19.5" x14ac:dyDescent="0.4">
      <c r="A66" s="31"/>
      <c r="B66" s="32" t="s">
        <v>12</v>
      </c>
      <c r="C66" s="46"/>
      <c r="D66" s="46"/>
      <c r="E66" s="46"/>
      <c r="F66" s="46"/>
      <c r="G66" s="46"/>
      <c r="H66" s="46"/>
      <c r="I66" s="46"/>
      <c r="J66" s="66"/>
      <c r="L66" s="46"/>
      <c r="M66" s="46"/>
      <c r="N66" s="46"/>
      <c r="O66" s="46"/>
      <c r="P66" s="46"/>
      <c r="Q66" s="46"/>
      <c r="R66" s="46"/>
      <c r="S66" s="66"/>
      <c r="T66" s="80"/>
    </row>
    <row r="67" spans="1:21" x14ac:dyDescent="0.25">
      <c r="A67" s="20"/>
      <c r="B67" s="19"/>
      <c r="C67" s="45"/>
      <c r="D67" s="45"/>
      <c r="E67" s="45"/>
      <c r="F67" s="45"/>
      <c r="G67" s="45"/>
      <c r="H67" s="45"/>
      <c r="I67" s="45"/>
      <c r="J67" s="65"/>
      <c r="L67" s="45"/>
      <c r="M67" s="45"/>
      <c r="N67" s="45"/>
      <c r="O67" s="45"/>
      <c r="P67" s="45"/>
      <c r="Q67" s="45"/>
      <c r="R67" s="45"/>
      <c r="S67" s="65"/>
      <c r="T67" s="78"/>
    </row>
    <row r="68" spans="1:21" x14ac:dyDescent="0.25">
      <c r="A68" s="22">
        <v>70</v>
      </c>
      <c r="B68" s="23" t="s">
        <v>65</v>
      </c>
      <c r="C68" s="49" t="e">
        <f t="shared" ref="C68:J68" ca="1" si="28">SUM(C69:C71)</f>
        <v>#NAME?</v>
      </c>
      <c r="D68" s="49" t="e">
        <f t="shared" ca="1" si="28"/>
        <v>#NAME?</v>
      </c>
      <c r="E68" s="49" t="e">
        <f t="shared" ca="1" si="28"/>
        <v>#NAME?</v>
      </c>
      <c r="F68" s="49" t="e">
        <f t="shared" ca="1" si="28"/>
        <v>#NAME?</v>
      </c>
      <c r="G68" s="49" t="e">
        <f t="shared" ca="1" si="28"/>
        <v>#NAME?</v>
      </c>
      <c r="H68" s="49" t="e">
        <f t="shared" ca="1" si="28"/>
        <v>#NAME?</v>
      </c>
      <c r="I68" s="49" t="e">
        <f t="shared" ca="1" si="28"/>
        <v>#NAME?</v>
      </c>
      <c r="J68" s="67" t="e">
        <f t="shared" ca="1" si="28"/>
        <v>#NAME?</v>
      </c>
      <c r="K68" s="13" t="s">
        <v>4</v>
      </c>
      <c r="L68" s="49">
        <f t="shared" ref="L68:S68" si="29">SUM(L69:L71)</f>
        <v>0</v>
      </c>
      <c r="M68" s="49">
        <f t="shared" si="29"/>
        <v>0</v>
      </c>
      <c r="N68" s="49">
        <f t="shared" si="29"/>
        <v>0</v>
      </c>
      <c r="O68" s="49">
        <f t="shared" si="29"/>
        <v>0</v>
      </c>
      <c r="P68" s="49">
        <f t="shared" si="29"/>
        <v>0</v>
      </c>
      <c r="Q68" s="49">
        <f t="shared" si="29"/>
        <v>0</v>
      </c>
      <c r="R68" s="49">
        <f t="shared" si="29"/>
        <v>0</v>
      </c>
      <c r="S68" s="67">
        <f t="shared" si="29"/>
        <v>0</v>
      </c>
      <c r="T68" s="70">
        <f>SUM(T69:T71)</f>
        <v>0</v>
      </c>
      <c r="U68" s="13" t="s">
        <v>4</v>
      </c>
    </row>
    <row r="69" spans="1:21" x14ac:dyDescent="0.25">
      <c r="A69" s="20">
        <v>700000</v>
      </c>
      <c r="B69" s="36" t="s">
        <v>147</v>
      </c>
      <c r="C69" s="39" t="e">
        <f ca="1">-[1]!AnaBalanceCum(2,C$1,C$5,C$5,$A69,$A69)</f>
        <v>#NAME?</v>
      </c>
      <c r="D69" s="39" t="e">
        <f ca="1">-[1]!AnaBalanceCum(2,D$1,D$5,D$5,$A69,$A69)</f>
        <v>#NAME?</v>
      </c>
      <c r="E69" s="39" t="e">
        <f ca="1">-[1]!AnaBalanceCum(2,E$1,E$5,E$5,$A69,$A69)</f>
        <v>#NAME?</v>
      </c>
      <c r="F69" s="39" t="e">
        <f ca="1">-[1]!AnaBalanceCum(2,F$1,F$5,F$5,$A69,$A69)</f>
        <v>#NAME?</v>
      </c>
      <c r="G69" s="39" t="e">
        <f ca="1">-[1]!AnaBalanceCum(2,G$1,G$5,G$5,$A69,$A69)</f>
        <v>#NAME?</v>
      </c>
      <c r="H69" s="39" t="e">
        <f ca="1">-[1]!AnaBalanceCum(2,H$1,H$5,H$5,$A69,$A69)</f>
        <v>#NAME?</v>
      </c>
      <c r="I69" s="39" t="e">
        <f ca="1">-[1]!AnaBalanceCum(2,I$1,I$5,I$5,$A69,$A69)</f>
        <v>#NAME?</v>
      </c>
      <c r="J69" s="57" t="e">
        <f ca="1">SUM(C69:I69)</f>
        <v>#NAME?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57">
        <f>SUM(L69:R69)</f>
        <v>0</v>
      </c>
      <c r="T69" s="69">
        <v>0</v>
      </c>
    </row>
    <row r="70" spans="1:21" x14ac:dyDescent="0.25">
      <c r="A70" s="20">
        <v>701000</v>
      </c>
      <c r="B70" s="36" t="s">
        <v>148</v>
      </c>
      <c r="C70" s="39" t="e">
        <f ca="1">-[1]!AnaBalanceCum(2,C$1,C$5,C$5,$A70,$A70)</f>
        <v>#NAME?</v>
      </c>
      <c r="D70" s="39" t="e">
        <f ca="1">-[1]!AnaBalanceCum(2,D$1,D$5,D$5,$A70,$A70)</f>
        <v>#NAME?</v>
      </c>
      <c r="E70" s="39" t="e">
        <f ca="1">-[1]!AnaBalanceCum(2,E$1,E$5,E$5,$A70,$A70)</f>
        <v>#NAME?</v>
      </c>
      <c r="F70" s="39" t="e">
        <f ca="1">-[1]!AnaBalanceCum(2,F$1,F$5,F$5,$A70,$A70)</f>
        <v>#NAME?</v>
      </c>
      <c r="G70" s="39" t="e">
        <f ca="1">-[1]!AnaBalanceCum(2,G$1,G$5,G$5,$A70,$A70)</f>
        <v>#NAME?</v>
      </c>
      <c r="H70" s="39" t="e">
        <f ca="1">-[1]!AnaBalanceCum(2,H$1,H$5,H$5,$A70,$A70)</f>
        <v>#NAME?</v>
      </c>
      <c r="I70" s="39" t="e">
        <f ca="1">-[1]!AnaBalanceCum(2,I$1,I$5,I$5,$A70,$A70)</f>
        <v>#NAME?</v>
      </c>
      <c r="J70" s="57" t="e">
        <f ca="1">SUM(C70:I70)</f>
        <v>#NAME?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57">
        <f>SUM(L70:R70)</f>
        <v>0</v>
      </c>
      <c r="T70" s="69">
        <v>0</v>
      </c>
    </row>
    <row r="71" spans="1:21" x14ac:dyDescent="0.25">
      <c r="A71" s="20"/>
      <c r="B71" s="19"/>
      <c r="C71" s="45"/>
      <c r="D71" s="45"/>
      <c r="E71" s="45"/>
      <c r="F71" s="45"/>
      <c r="G71" s="45"/>
      <c r="H71" s="45"/>
      <c r="I71" s="45"/>
      <c r="J71" s="65"/>
      <c r="L71" s="45"/>
      <c r="M71" s="45"/>
      <c r="N71" s="45"/>
      <c r="O71" s="45"/>
      <c r="P71" s="45"/>
      <c r="Q71" s="45"/>
      <c r="R71" s="45"/>
      <c r="S71" s="65"/>
      <c r="T71" s="78"/>
    </row>
    <row r="72" spans="1:21" x14ac:dyDescent="0.25">
      <c r="A72" s="22">
        <v>73</v>
      </c>
      <c r="B72" s="23" t="s">
        <v>13</v>
      </c>
      <c r="C72" s="49" t="e">
        <f t="shared" ref="C72:J72" ca="1" si="30">SUM(C73:C83)</f>
        <v>#NAME?</v>
      </c>
      <c r="D72" s="49" t="e">
        <f t="shared" ca="1" si="30"/>
        <v>#NAME?</v>
      </c>
      <c r="E72" s="49" t="e">
        <f t="shared" ca="1" si="30"/>
        <v>#NAME?</v>
      </c>
      <c r="F72" s="49" t="e">
        <f t="shared" ca="1" si="30"/>
        <v>#NAME?</v>
      </c>
      <c r="G72" s="49" t="e">
        <f t="shared" ca="1" si="30"/>
        <v>#NAME?</v>
      </c>
      <c r="H72" s="49" t="e">
        <f t="shared" ca="1" si="30"/>
        <v>#NAME?</v>
      </c>
      <c r="I72" s="49" t="e">
        <f t="shared" ca="1" si="30"/>
        <v>#NAME?</v>
      </c>
      <c r="J72" s="67" t="e">
        <f t="shared" ca="1" si="30"/>
        <v>#NAME?</v>
      </c>
      <c r="K72" s="13" t="s">
        <v>4</v>
      </c>
      <c r="L72" s="49">
        <f t="shared" ref="L72:S72" si="31">SUM(L73:L83)</f>
        <v>0</v>
      </c>
      <c r="M72" s="49">
        <f t="shared" si="31"/>
        <v>0</v>
      </c>
      <c r="N72" s="49">
        <f t="shared" si="31"/>
        <v>0</v>
      </c>
      <c r="O72" s="49">
        <f t="shared" si="31"/>
        <v>0</v>
      </c>
      <c r="P72" s="49">
        <f t="shared" si="31"/>
        <v>0</v>
      </c>
      <c r="Q72" s="49">
        <f t="shared" si="31"/>
        <v>0</v>
      </c>
      <c r="R72" s="49">
        <f t="shared" si="31"/>
        <v>0</v>
      </c>
      <c r="S72" s="67">
        <f t="shared" si="31"/>
        <v>0</v>
      </c>
      <c r="T72" s="70">
        <f>SUM(T73:T83)</f>
        <v>0</v>
      </c>
      <c r="U72" s="13" t="s">
        <v>4</v>
      </c>
    </row>
    <row r="73" spans="1:21" x14ac:dyDescent="0.25">
      <c r="A73" s="20">
        <v>737000</v>
      </c>
      <c r="B73" s="36" t="s">
        <v>149</v>
      </c>
      <c r="C73" s="39" t="e">
        <f ca="1">-[1]!AnaBalanceCum(2,C$1,C$5,C$5,$A73,$A73)</f>
        <v>#NAME?</v>
      </c>
      <c r="D73" s="39" t="e">
        <f ca="1">-[1]!AnaBalanceCum(2,D$1,D$5,D$5,$A73,$A73)</f>
        <v>#NAME?</v>
      </c>
      <c r="E73" s="39" t="e">
        <f ca="1">-[1]!AnaBalanceCum(2,E$1,E$5,E$5,$A73,$A73)</f>
        <v>#NAME?</v>
      </c>
      <c r="F73" s="39" t="e">
        <f ca="1">-[1]!AnaBalanceCum(2,F$1,F$5,F$5,$A73,$A73)</f>
        <v>#NAME?</v>
      </c>
      <c r="G73" s="39" t="e">
        <f ca="1">-[1]!AnaBalanceCum(2,G$1,G$5,G$5,$A73,$A73)</f>
        <v>#NAME?</v>
      </c>
      <c r="H73" s="39" t="e">
        <f ca="1">-[1]!AnaBalanceCum(2,H$1,H$5,H$5,$A73,$A73)</f>
        <v>#NAME?</v>
      </c>
      <c r="I73" s="39" t="e">
        <f ca="1">-[1]!AnaBalanceCum(2,I$1,I$5,I$5,$A73,$A73)</f>
        <v>#NAME?</v>
      </c>
      <c r="J73" s="57" t="e">
        <f t="shared" ref="J73:J79" ca="1" si="32">SUM(C73:I73)</f>
        <v>#NAME?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57">
        <f t="shared" ref="S73:S79" si="33">SUM(L73:R73)</f>
        <v>0</v>
      </c>
      <c r="T73" s="69">
        <v>0</v>
      </c>
    </row>
    <row r="74" spans="1:21" x14ac:dyDescent="0.25">
      <c r="A74" s="20">
        <v>737100</v>
      </c>
      <c r="B74" s="36" t="s">
        <v>150</v>
      </c>
      <c r="C74" s="39" t="e">
        <f ca="1">-[1]!AnaBalanceCum(2,C$1,C$5,C$5,$A74,$A74)</f>
        <v>#NAME?</v>
      </c>
      <c r="D74" s="39" t="e">
        <f ca="1">-[1]!AnaBalanceCum(2,D$1,D$5,D$5,$A74,$A74)</f>
        <v>#NAME?</v>
      </c>
      <c r="E74" s="39" t="e">
        <f ca="1">-[1]!AnaBalanceCum(2,E$1,E$5,E$5,$A74,$A74)</f>
        <v>#NAME?</v>
      </c>
      <c r="F74" s="39" t="e">
        <f ca="1">-[1]!AnaBalanceCum(2,F$1,F$5,F$5,$A74,$A74)</f>
        <v>#NAME?</v>
      </c>
      <c r="G74" s="39" t="e">
        <f ca="1">-[1]!AnaBalanceCum(2,G$1,G$5,G$5,$A74,$A74)</f>
        <v>#NAME?</v>
      </c>
      <c r="H74" s="39" t="e">
        <f ca="1">-[1]!AnaBalanceCum(2,H$1,H$5,H$5,$A74,$A74)</f>
        <v>#NAME?</v>
      </c>
      <c r="I74" s="39" t="e">
        <f ca="1">-[1]!AnaBalanceCum(2,I$1,I$5,I$5,$A74,$A74)</f>
        <v>#NAME?</v>
      </c>
      <c r="J74" s="57" t="e">
        <f t="shared" ca="1" si="32"/>
        <v>#NAME?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57">
        <f t="shared" si="33"/>
        <v>0</v>
      </c>
      <c r="T74" s="69">
        <v>0</v>
      </c>
    </row>
    <row r="75" spans="1:21" x14ac:dyDescent="0.25">
      <c r="A75" s="20">
        <v>737200</v>
      </c>
      <c r="B75" s="36" t="s">
        <v>151</v>
      </c>
      <c r="C75" s="39" t="e">
        <f ca="1">-[1]!AnaBalanceCum(2,C$1,C$5,C$5,$A75,$A75)</f>
        <v>#NAME?</v>
      </c>
      <c r="D75" s="39" t="e">
        <f ca="1">-[1]!AnaBalanceCum(2,D$1,D$5,D$5,$A75,$A75)</f>
        <v>#NAME?</v>
      </c>
      <c r="E75" s="39" t="e">
        <f ca="1">-[1]!AnaBalanceCum(2,E$1,E$5,E$5,$A75,$A75)</f>
        <v>#NAME?</v>
      </c>
      <c r="F75" s="39" t="e">
        <f ca="1">-[1]!AnaBalanceCum(2,F$1,F$5,F$5,$A75,$A75)</f>
        <v>#NAME?</v>
      </c>
      <c r="G75" s="39" t="e">
        <f ca="1">-[1]!AnaBalanceCum(2,G$1,G$5,G$5,$A75,$A75)</f>
        <v>#NAME?</v>
      </c>
      <c r="H75" s="39" t="e">
        <f ca="1">-[1]!AnaBalanceCum(2,H$1,H$5,H$5,$A75,$A75)</f>
        <v>#NAME?</v>
      </c>
      <c r="I75" s="39" t="e">
        <f ca="1">-[1]!AnaBalanceCum(2,I$1,I$5,I$5,$A75,$A75)</f>
        <v>#NAME?</v>
      </c>
      <c r="J75" s="57" t="e">
        <f t="shared" ca="1" si="32"/>
        <v>#NAME?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57">
        <f t="shared" si="33"/>
        <v>0</v>
      </c>
      <c r="T75" s="69">
        <v>0</v>
      </c>
    </row>
    <row r="76" spans="1:21" x14ac:dyDescent="0.25">
      <c r="A76" s="20">
        <v>737300</v>
      </c>
      <c r="B76" s="36" t="s">
        <v>204</v>
      </c>
      <c r="C76" s="39" t="e">
        <f ca="1">-[1]!AnaBalanceCum(2,C$1,C$5,C$5,$A76,$A76)</f>
        <v>#NAME?</v>
      </c>
      <c r="D76" s="39" t="e">
        <f ca="1">-[1]!AnaBalanceCum(2,D$1,D$5,D$5,$A76,$A76)</f>
        <v>#NAME?</v>
      </c>
      <c r="E76" s="39" t="e">
        <f ca="1">-[1]!AnaBalanceCum(2,E$1,E$5,E$5,$A76,$A76)</f>
        <v>#NAME?</v>
      </c>
      <c r="F76" s="39" t="e">
        <f ca="1">-[1]!AnaBalanceCum(2,F$1,F$5,F$5,$A76,$A76)</f>
        <v>#NAME?</v>
      </c>
      <c r="G76" s="39" t="e">
        <f ca="1">-[1]!AnaBalanceCum(2,G$1,G$5,G$5,$A76,$A76)</f>
        <v>#NAME?</v>
      </c>
      <c r="H76" s="39" t="e">
        <f ca="1">-[1]!AnaBalanceCum(2,H$1,H$5,H$5,$A76,$A76)</f>
        <v>#NAME?</v>
      </c>
      <c r="I76" s="39" t="e">
        <f ca="1">-[1]!AnaBalanceCum(2,I$1,I$5,I$5,$A76,$A76)</f>
        <v>#NAME?</v>
      </c>
      <c r="J76" s="57" t="e">
        <f t="shared" ca="1" si="32"/>
        <v>#NAME?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57">
        <f t="shared" si="33"/>
        <v>0</v>
      </c>
      <c r="T76" s="69">
        <v>0</v>
      </c>
    </row>
    <row r="77" spans="1:21" x14ac:dyDescent="0.25">
      <c r="A77" s="20">
        <v>737900</v>
      </c>
      <c r="B77" s="36" t="s">
        <v>153</v>
      </c>
      <c r="C77" s="39" t="e">
        <f ca="1">-[1]!AnaBalanceCum(2,C$1,C$5,C$5,$A77,$A77)</f>
        <v>#NAME?</v>
      </c>
      <c r="D77" s="39" t="e">
        <f ca="1">-[1]!AnaBalanceCum(2,D$1,D$5,D$5,$A77,$A77)</f>
        <v>#NAME?</v>
      </c>
      <c r="E77" s="39" t="e">
        <f ca="1">-[1]!AnaBalanceCum(2,E$1,E$5,E$5,$A77,$A77)</f>
        <v>#NAME?</v>
      </c>
      <c r="F77" s="39" t="e">
        <f ca="1">-[1]!AnaBalanceCum(2,F$1,F$5,F$5,$A77,$A77)</f>
        <v>#NAME?</v>
      </c>
      <c r="G77" s="39" t="e">
        <f ca="1">-[1]!AnaBalanceCum(2,G$1,G$5,G$5,$A77,$A77)</f>
        <v>#NAME?</v>
      </c>
      <c r="H77" s="39" t="e">
        <f ca="1">-[1]!AnaBalanceCum(2,H$1,H$5,H$5,$A77,$A77)</f>
        <v>#NAME?</v>
      </c>
      <c r="I77" s="39" t="e">
        <f ca="1">-[1]!AnaBalanceCum(2,I$1,I$5,I$5,$A77,$A77)</f>
        <v>#NAME?</v>
      </c>
      <c r="J77" s="57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57">
        <v>0</v>
      </c>
      <c r="T77" s="69">
        <v>0</v>
      </c>
    </row>
    <row r="78" spans="1:21" x14ac:dyDescent="0.25">
      <c r="A78" s="20">
        <v>738000</v>
      </c>
      <c r="B78" s="36" t="s">
        <v>175</v>
      </c>
      <c r="C78" s="39" t="e">
        <f ca="1">-[1]!AnaBalanceCum(2,C$1,C$5,C$5,$A78,$A78)</f>
        <v>#NAME?</v>
      </c>
      <c r="D78" s="39" t="e">
        <f ca="1">-[1]!AnaBalanceCum(2,D$1,D$5,D$5,$A78,$A78)</f>
        <v>#NAME?</v>
      </c>
      <c r="E78" s="39" t="e">
        <f ca="1">-[1]!AnaBalanceCum(2,E$1,E$5,E$5,$A78,$A78)</f>
        <v>#NAME?</v>
      </c>
      <c r="F78" s="39" t="e">
        <f ca="1">-[1]!AnaBalanceCum(2,F$1,F$5,F$5,$A78,$A78)</f>
        <v>#NAME?</v>
      </c>
      <c r="G78" s="39" t="e">
        <f ca="1">-[1]!AnaBalanceCum(2,G$1,G$5,G$5,$A78,$A78)</f>
        <v>#NAME?</v>
      </c>
      <c r="H78" s="39" t="e">
        <f ca="1">-[1]!AnaBalanceCum(2,H$1,H$5,H$5,$A78,$A78)</f>
        <v>#NAME?</v>
      </c>
      <c r="I78" s="39" t="e">
        <f ca="1">-[1]!AnaBalanceCum(2,I$1,I$5,I$5,$A78,$A78)</f>
        <v>#NAME?</v>
      </c>
      <c r="J78" s="57" t="e">
        <f t="shared" ca="1" si="32"/>
        <v>#NAME?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57">
        <f t="shared" si="33"/>
        <v>0</v>
      </c>
      <c r="T78" s="69">
        <v>0</v>
      </c>
    </row>
    <row r="79" spans="1:21" x14ac:dyDescent="0.25">
      <c r="A79" s="20">
        <v>738100</v>
      </c>
      <c r="B79" s="36" t="s">
        <v>152</v>
      </c>
      <c r="C79" s="39" t="e">
        <f ca="1">-[1]!AnaBalanceCum(2,C$1,C$5,C$5,$A79,$A79)</f>
        <v>#NAME?</v>
      </c>
      <c r="D79" s="39" t="e">
        <f ca="1">-[1]!AnaBalanceCum(2,D$1,D$5,D$5,$A79,$A79)</f>
        <v>#NAME?</v>
      </c>
      <c r="E79" s="39" t="e">
        <f ca="1">-[1]!AnaBalanceCum(2,E$1,E$5,E$5,$A79,$A79)</f>
        <v>#NAME?</v>
      </c>
      <c r="F79" s="39" t="e">
        <f ca="1">-[1]!AnaBalanceCum(2,F$1,F$5,F$5,$A79,$A79)</f>
        <v>#NAME?</v>
      </c>
      <c r="G79" s="39" t="e">
        <f ca="1">-[1]!AnaBalanceCum(2,G$1,G$5,G$5,$A79,$A79)</f>
        <v>#NAME?</v>
      </c>
      <c r="H79" s="39" t="e">
        <f ca="1">-[1]!AnaBalanceCum(2,H$1,H$5,H$5,$A79,$A79)</f>
        <v>#NAME?</v>
      </c>
      <c r="I79" s="39" t="e">
        <f ca="1">-[1]!AnaBalanceCum(2,I$1,I$5,I$5,$A79,$A79)</f>
        <v>#NAME?</v>
      </c>
      <c r="J79" s="57" t="e">
        <f t="shared" ca="1" si="32"/>
        <v>#NAME?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57">
        <f t="shared" si="33"/>
        <v>0</v>
      </c>
      <c r="T79" s="69">
        <v>0</v>
      </c>
    </row>
    <row r="80" spans="1:21" x14ac:dyDescent="0.25">
      <c r="A80" s="20">
        <v>738200</v>
      </c>
      <c r="B80" s="36" t="s">
        <v>176</v>
      </c>
      <c r="C80" s="39" t="e">
        <f ca="1">-[1]!AnaBalanceCum(2,C$1,C$5,C$5,$A80,$A80)</f>
        <v>#NAME?</v>
      </c>
      <c r="D80" s="39" t="e">
        <f ca="1">-[1]!AnaBalanceCum(2,D$1,D$5,D$5,$A80,$A80)</f>
        <v>#NAME?</v>
      </c>
      <c r="E80" s="39" t="e">
        <f ca="1">-[1]!AnaBalanceCum(2,E$1,E$5,E$5,$A80,$A80)</f>
        <v>#NAME?</v>
      </c>
      <c r="F80" s="39" t="e">
        <f ca="1">-[1]!AnaBalanceCum(2,F$1,F$5,F$5,$A80,$A80)</f>
        <v>#NAME?</v>
      </c>
      <c r="G80" s="39" t="e">
        <f ca="1">-[1]!AnaBalanceCum(2,G$1,G$5,G$5,$A80,$A80)</f>
        <v>#NAME?</v>
      </c>
      <c r="H80" s="39" t="e">
        <f ca="1">-[1]!AnaBalanceCum(2,H$1,H$5,H$5,$A80,$A80)</f>
        <v>#NAME?</v>
      </c>
      <c r="I80" s="39" t="e">
        <f ca="1">-[1]!AnaBalanceCum(2,I$1,I$5,I$5,$A80,$A80)</f>
        <v>#NAME?</v>
      </c>
      <c r="J80" s="57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57">
        <v>0</v>
      </c>
      <c r="T80" s="69">
        <v>0</v>
      </c>
    </row>
    <row r="81" spans="1:21" x14ac:dyDescent="0.25">
      <c r="A81" s="20">
        <v>738300</v>
      </c>
      <c r="B81" s="36" t="s">
        <v>177</v>
      </c>
      <c r="C81" s="39" t="e">
        <f ca="1">-[1]!AnaBalanceCum(2,C$1,C$5,C$5,$A81,$A81)</f>
        <v>#NAME?</v>
      </c>
      <c r="D81" s="39" t="e">
        <f ca="1">-[1]!AnaBalanceCum(2,D$1,D$5,D$5,$A81,$A81)</f>
        <v>#NAME?</v>
      </c>
      <c r="E81" s="39" t="e">
        <f ca="1">-[1]!AnaBalanceCum(2,E$1,E$5,E$5,$A81,$A81)</f>
        <v>#NAME?</v>
      </c>
      <c r="F81" s="39" t="e">
        <f ca="1">-[1]!AnaBalanceCum(2,F$1,F$5,F$5,$A81,$A81)</f>
        <v>#NAME?</v>
      </c>
      <c r="G81" s="39" t="e">
        <f ca="1">-[1]!AnaBalanceCum(2,G$1,G$5,G$5,$A81,$A81)</f>
        <v>#NAME?</v>
      </c>
      <c r="H81" s="39" t="e">
        <f ca="1">-[1]!AnaBalanceCum(2,H$1,H$5,H$5,$A81,$A81)</f>
        <v>#NAME?</v>
      </c>
      <c r="I81" s="39" t="e">
        <f ca="1">-[1]!AnaBalanceCum(2,I$1,I$5,I$5,$A81,$A81)</f>
        <v>#NAME?</v>
      </c>
      <c r="J81" s="57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57">
        <v>0</v>
      </c>
      <c r="T81" s="69">
        <v>0</v>
      </c>
    </row>
    <row r="82" spans="1:21" x14ac:dyDescent="0.25">
      <c r="A82" s="20">
        <v>738400</v>
      </c>
      <c r="B82" s="36" t="s">
        <v>183</v>
      </c>
      <c r="C82" s="39" t="e">
        <f ca="1">-[1]!AnaBalanceCum(2,C$1,C$5,C$5,$A82,$A82)</f>
        <v>#NAME?</v>
      </c>
      <c r="D82" s="39" t="e">
        <f ca="1">-[1]!AnaBalanceCum(2,D$1,D$5,D$5,$A82,$A82)</f>
        <v>#NAME?</v>
      </c>
      <c r="E82" s="39" t="e">
        <f ca="1">-[1]!AnaBalanceCum(2,E$1,E$5,E$5,$A82,$A82)</f>
        <v>#NAME?</v>
      </c>
      <c r="F82" s="39" t="e">
        <f ca="1">-[1]!AnaBalanceCum(2,F$1,F$5,F$5,$A82,$A82)</f>
        <v>#NAME?</v>
      </c>
      <c r="G82" s="39" t="e">
        <f ca="1">-[1]!AnaBalanceCum(2,G$1,G$5,G$5,$A82,$A82)</f>
        <v>#NAME?</v>
      </c>
      <c r="H82" s="39" t="e">
        <f ca="1">-[1]!AnaBalanceCum(2,H$1,H$5,H$5,$A82,$A82)</f>
        <v>#NAME?</v>
      </c>
      <c r="I82" s="39" t="e">
        <f ca="1">-[1]!AnaBalanceCum(2,I$1,I$5,I$5,$A82,$A82)</f>
        <v>#NAME?</v>
      </c>
      <c r="J82" s="57">
        <v>0</v>
      </c>
      <c r="L82" s="39"/>
      <c r="M82" s="39"/>
      <c r="N82" s="39"/>
      <c r="O82" s="39"/>
      <c r="P82" s="39"/>
      <c r="Q82" s="39"/>
      <c r="R82" s="39"/>
    </row>
    <row r="83" spans="1:21" x14ac:dyDescent="0.25">
      <c r="A83" s="20"/>
      <c r="B83" s="19"/>
      <c r="C83" s="45"/>
      <c r="D83" s="45"/>
      <c r="E83" s="45"/>
      <c r="F83" s="45"/>
      <c r="G83" s="45"/>
      <c r="H83" s="45"/>
      <c r="I83" s="45"/>
      <c r="J83" s="65"/>
      <c r="L83" s="45"/>
      <c r="M83" s="45"/>
      <c r="N83" s="45"/>
      <c r="O83" s="45"/>
      <c r="P83" s="45"/>
      <c r="Q83" s="45"/>
      <c r="R83" s="45"/>
      <c r="S83" s="65"/>
      <c r="T83" s="78"/>
    </row>
    <row r="84" spans="1:21" x14ac:dyDescent="0.25">
      <c r="A84" s="22">
        <v>74</v>
      </c>
      <c r="B84" s="23" t="s">
        <v>14</v>
      </c>
      <c r="C84" s="49" t="e">
        <f t="shared" ref="C84:J84" ca="1" si="34">SUM(C85:C89)</f>
        <v>#NAME?</v>
      </c>
      <c r="D84" s="49" t="e">
        <f t="shared" ca="1" si="34"/>
        <v>#NAME?</v>
      </c>
      <c r="E84" s="49" t="e">
        <f t="shared" ca="1" si="34"/>
        <v>#NAME?</v>
      </c>
      <c r="F84" s="49" t="e">
        <f t="shared" ca="1" si="34"/>
        <v>#NAME?</v>
      </c>
      <c r="G84" s="49" t="e">
        <f t="shared" ca="1" si="34"/>
        <v>#NAME?</v>
      </c>
      <c r="H84" s="49" t="e">
        <f t="shared" ca="1" si="34"/>
        <v>#NAME?</v>
      </c>
      <c r="I84" s="49" t="e">
        <f t="shared" ca="1" si="34"/>
        <v>#NAME?</v>
      </c>
      <c r="J84" s="67" t="e">
        <f t="shared" ca="1" si="34"/>
        <v>#NAME?</v>
      </c>
      <c r="K84" s="13" t="s">
        <v>4</v>
      </c>
      <c r="L84" s="49">
        <f t="shared" ref="L84:S84" si="35">SUM(L85:L89)</f>
        <v>0</v>
      </c>
      <c r="M84" s="49">
        <f t="shared" si="35"/>
        <v>0</v>
      </c>
      <c r="N84" s="49">
        <f t="shared" si="35"/>
        <v>0</v>
      </c>
      <c r="O84" s="49">
        <f t="shared" si="35"/>
        <v>0</v>
      </c>
      <c r="P84" s="49">
        <f t="shared" si="35"/>
        <v>0</v>
      </c>
      <c r="Q84" s="49">
        <f t="shared" si="35"/>
        <v>0</v>
      </c>
      <c r="R84" s="49">
        <f t="shared" si="35"/>
        <v>0</v>
      </c>
      <c r="S84" s="67">
        <f t="shared" si="35"/>
        <v>0</v>
      </c>
      <c r="T84" s="70">
        <f>SUM(T85:T89)</f>
        <v>0</v>
      </c>
      <c r="U84" s="13" t="s">
        <v>4</v>
      </c>
    </row>
    <row r="85" spans="1:21" x14ac:dyDescent="0.25">
      <c r="A85" s="20">
        <v>743000</v>
      </c>
      <c r="B85" s="36" t="s">
        <v>154</v>
      </c>
      <c r="C85" s="39" t="e">
        <f ca="1">-[1]!AnaBalanceCum(2,C$1,C$5,C$5,$A85,$A85)</f>
        <v>#NAME?</v>
      </c>
      <c r="D85" s="39" t="e">
        <f ca="1">-[1]!AnaBalanceCum(2,D$1,D$5,D$5,$A85,$A85)</f>
        <v>#NAME?</v>
      </c>
      <c r="E85" s="39" t="e">
        <f ca="1">-[1]!AnaBalanceCum(2,E$1,E$5,E$5,$A85,$A85)</f>
        <v>#NAME?</v>
      </c>
      <c r="F85" s="39" t="e">
        <f ca="1">-[1]!AnaBalanceCum(2,F$1,F$5,F$5,$A85,$A85)</f>
        <v>#NAME?</v>
      </c>
      <c r="G85" s="39" t="e">
        <f ca="1">-[1]!AnaBalanceCum(2,G$1,G$5,G$5,$A85,$A85)</f>
        <v>#NAME?</v>
      </c>
      <c r="H85" s="39" t="e">
        <f ca="1">-[1]!AnaBalanceCum(2,H$1,H$5,H$5,$A85,$A85)</f>
        <v>#NAME?</v>
      </c>
      <c r="I85" s="39" t="e">
        <f ca="1">-[1]!AnaBalanceCum(2,I$1,I$5,I$5,$A85,$A85)</f>
        <v>#NAME?</v>
      </c>
      <c r="J85" s="57" t="e">
        <f ca="1">SUM(C85:I85)</f>
        <v>#NAME?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57">
        <f>SUM(L85:R85)</f>
        <v>0</v>
      </c>
      <c r="T85" s="69">
        <v>0</v>
      </c>
    </row>
    <row r="86" spans="1:21" x14ac:dyDescent="0.25">
      <c r="A86" s="20">
        <v>744000</v>
      </c>
      <c r="B86" s="36" t="s">
        <v>155</v>
      </c>
      <c r="C86" s="39" t="e">
        <f ca="1">-[1]!AnaBalanceCum(2,C$1,C$5,C$5,$A86,$A86)</f>
        <v>#NAME?</v>
      </c>
      <c r="D86" s="39" t="e">
        <f ca="1">-[1]!AnaBalanceCum(2,D$1,D$5,D$5,$A86,$A86)</f>
        <v>#NAME?</v>
      </c>
      <c r="E86" s="39" t="e">
        <f ca="1">-[1]!AnaBalanceCum(2,E$1,E$5,E$5,$A86,$A86)</f>
        <v>#NAME?</v>
      </c>
      <c r="F86" s="39" t="e">
        <f ca="1">-[1]!AnaBalanceCum(2,F$1,F$5,F$5,$A86,$A86)</f>
        <v>#NAME?</v>
      </c>
      <c r="G86" s="39" t="e">
        <f ca="1">-[1]!AnaBalanceCum(2,G$1,G$5,G$5,$A86,$A86)</f>
        <v>#NAME?</v>
      </c>
      <c r="H86" s="39" t="e">
        <f ca="1">-[1]!AnaBalanceCum(2,H$1,H$5,H$5,$A86,$A86)</f>
        <v>#NAME?</v>
      </c>
      <c r="I86" s="39" t="e">
        <f ca="1">-[1]!AnaBalanceCum(2,I$1,I$5,I$5,$A86,$A86)</f>
        <v>#NAME?</v>
      </c>
      <c r="J86" s="57" t="e">
        <f ca="1">SUM(C86:I86)</f>
        <v>#NAME?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57">
        <f>SUM(L86:R86)</f>
        <v>0</v>
      </c>
      <c r="T86" s="69">
        <v>0</v>
      </c>
    </row>
    <row r="87" spans="1:21" x14ac:dyDescent="0.25">
      <c r="A87" s="20">
        <v>745000</v>
      </c>
      <c r="B87" s="36" t="s">
        <v>156</v>
      </c>
      <c r="C87" s="39" t="e">
        <f ca="1">-[1]!AnaBalanceCum(2,C$1,C$5,C$5,$A87,$A87)</f>
        <v>#NAME?</v>
      </c>
      <c r="D87" s="39" t="e">
        <f ca="1">-[1]!AnaBalanceCum(2,D$1,D$5,D$5,$A87,$A87)</f>
        <v>#NAME?</v>
      </c>
      <c r="E87" s="39" t="e">
        <f ca="1">-[1]!AnaBalanceCum(2,E$1,E$5,E$5,$A87,$A87)</f>
        <v>#NAME?</v>
      </c>
      <c r="F87" s="39" t="e">
        <f ca="1">-[1]!AnaBalanceCum(2,F$1,F$5,F$5,$A87,$A87)</f>
        <v>#NAME?</v>
      </c>
      <c r="G87" s="39" t="e">
        <f ca="1">-[1]!AnaBalanceCum(2,G$1,G$5,G$5,$A87,$A87)</f>
        <v>#NAME?</v>
      </c>
      <c r="H87" s="39" t="e">
        <f ca="1">-[1]!AnaBalanceCum(2,H$1,H$5,H$5,$A87,$A87)</f>
        <v>#NAME?</v>
      </c>
      <c r="I87" s="39" t="e">
        <f ca="1">-[1]!AnaBalanceCum(2,I$1,I$5,I$5,$A87,$A87)</f>
        <v>#NAME?</v>
      </c>
      <c r="J87" s="57" t="e">
        <f ca="1">SUM(C87:I87)</f>
        <v>#NAME?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57">
        <f>SUM(L87:R87)</f>
        <v>0</v>
      </c>
      <c r="T87" s="69">
        <v>0</v>
      </c>
    </row>
    <row r="88" spans="1:21" x14ac:dyDescent="0.25">
      <c r="A88" s="20">
        <v>746000</v>
      </c>
      <c r="B88" s="36" t="s">
        <v>157</v>
      </c>
      <c r="C88" s="39" t="e">
        <f ca="1">-[1]!AnaBalanceCum(2,C$1,C$5,C$5,$A88,$A88)</f>
        <v>#NAME?</v>
      </c>
      <c r="D88" s="39" t="e">
        <f ca="1">-[1]!AnaBalanceCum(2,D$1,D$5,D$5,$A88,$A88)</f>
        <v>#NAME?</v>
      </c>
      <c r="E88" s="39" t="e">
        <f ca="1">-[1]!AnaBalanceCum(2,E$1,E$5,E$5,$A88,$A88)</f>
        <v>#NAME?</v>
      </c>
      <c r="F88" s="39" t="e">
        <f ca="1">-[1]!AnaBalanceCum(2,F$1,F$5,F$5,$A88,$A88)</f>
        <v>#NAME?</v>
      </c>
      <c r="G88" s="39" t="e">
        <f ca="1">-[1]!AnaBalanceCum(2,G$1,G$5,G$5,$A88,$A88)</f>
        <v>#NAME?</v>
      </c>
      <c r="H88" s="39" t="e">
        <f ca="1">-[1]!AnaBalanceCum(2,H$1,H$5,H$5,$A88,$A88)</f>
        <v>#NAME?</v>
      </c>
      <c r="I88" s="39" t="e">
        <f ca="1">-[1]!AnaBalanceCum(2,I$1,I$5,I$5,$A88,$A88)</f>
        <v>#NAME?</v>
      </c>
      <c r="J88" s="57" t="e">
        <f ca="1">SUM(C88:I88)</f>
        <v>#NAME?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57">
        <f>SUM(L88:R88)</f>
        <v>0</v>
      </c>
      <c r="T88" s="69">
        <v>0</v>
      </c>
    </row>
    <row r="89" spans="1:21" x14ac:dyDescent="0.25">
      <c r="A89" s="20"/>
      <c r="B89" s="19"/>
      <c r="C89" s="45"/>
      <c r="D89" s="45"/>
      <c r="E89" s="45"/>
      <c r="F89" s="45"/>
      <c r="G89" s="45"/>
      <c r="H89" s="45"/>
      <c r="I89" s="45"/>
      <c r="J89" s="65"/>
      <c r="L89" s="45"/>
      <c r="M89" s="45"/>
      <c r="N89" s="45"/>
      <c r="O89" s="45"/>
      <c r="P89" s="45"/>
      <c r="Q89" s="45"/>
      <c r="R89" s="45"/>
      <c r="S89" s="65"/>
      <c r="T89" s="78"/>
    </row>
    <row r="90" spans="1:21" x14ac:dyDescent="0.25">
      <c r="A90" s="22">
        <v>75</v>
      </c>
      <c r="B90" s="23" t="s">
        <v>15</v>
      </c>
      <c r="C90" s="49" t="e">
        <f t="shared" ref="C90:J90" ca="1" si="36">SUM(C91:C93)</f>
        <v>#NAME?</v>
      </c>
      <c r="D90" s="49" t="e">
        <f t="shared" ca="1" si="36"/>
        <v>#NAME?</v>
      </c>
      <c r="E90" s="49" t="e">
        <f t="shared" ca="1" si="36"/>
        <v>#NAME?</v>
      </c>
      <c r="F90" s="49" t="e">
        <f t="shared" ca="1" si="36"/>
        <v>#NAME?</v>
      </c>
      <c r="G90" s="49" t="e">
        <f t="shared" ca="1" si="36"/>
        <v>#NAME?</v>
      </c>
      <c r="H90" s="49" t="e">
        <f t="shared" ca="1" si="36"/>
        <v>#NAME?</v>
      </c>
      <c r="I90" s="49" t="e">
        <f t="shared" ca="1" si="36"/>
        <v>#NAME?</v>
      </c>
      <c r="J90" s="67" t="e">
        <f t="shared" ca="1" si="36"/>
        <v>#NAME?</v>
      </c>
      <c r="K90" s="13" t="s">
        <v>4</v>
      </c>
      <c r="L90" s="49">
        <f t="shared" ref="L90:S90" si="37">SUM(L91:L93)</f>
        <v>0</v>
      </c>
      <c r="M90" s="49">
        <f t="shared" si="37"/>
        <v>0</v>
      </c>
      <c r="N90" s="49">
        <f t="shared" si="37"/>
        <v>0</v>
      </c>
      <c r="O90" s="49">
        <f t="shared" si="37"/>
        <v>0</v>
      </c>
      <c r="P90" s="49">
        <f t="shared" si="37"/>
        <v>0</v>
      </c>
      <c r="Q90" s="49">
        <f t="shared" si="37"/>
        <v>0</v>
      </c>
      <c r="R90" s="49">
        <f t="shared" si="37"/>
        <v>0</v>
      </c>
      <c r="S90" s="67">
        <f t="shared" si="37"/>
        <v>0</v>
      </c>
      <c r="T90" s="70">
        <f>SUM(T91:T93)</f>
        <v>0</v>
      </c>
      <c r="U90" s="13" t="s">
        <v>4</v>
      </c>
    </row>
    <row r="91" spans="1:21" x14ac:dyDescent="0.25">
      <c r="A91" s="20">
        <v>751000</v>
      </c>
      <c r="B91" s="36" t="s">
        <v>158</v>
      </c>
      <c r="C91" s="39" t="e">
        <f ca="1">-[1]!AnaBalanceCum(2,C$1,C$5,C$5,$A91,$A91)</f>
        <v>#NAME?</v>
      </c>
      <c r="D91" s="39" t="e">
        <f ca="1">-[1]!AnaBalanceCum(2,D$1,D$5,D$5,$A91,$A91)</f>
        <v>#NAME?</v>
      </c>
      <c r="E91" s="39" t="e">
        <f ca="1">-[1]!AnaBalanceCum(2,E$1,E$5,E$5,$A91,$A91)</f>
        <v>#NAME?</v>
      </c>
      <c r="F91" s="39" t="e">
        <f ca="1">-[1]!AnaBalanceCum(2,F$1,F$5,F$5,$A91,$A91)</f>
        <v>#NAME?</v>
      </c>
      <c r="G91" s="39" t="e">
        <f ca="1">-[1]!AnaBalanceCum(2,G$1,G$5,G$5,$A91,$A91)</f>
        <v>#NAME?</v>
      </c>
      <c r="H91" s="39" t="e">
        <f ca="1">-[1]!AnaBalanceCum(2,H$1,H$5,H$5,$A91,$A91)</f>
        <v>#NAME?</v>
      </c>
      <c r="I91" s="39" t="e">
        <f ca="1">-[1]!AnaBalanceCum(2,I$1,I$5,I$5,$A91,$A91)</f>
        <v>#NAME?</v>
      </c>
      <c r="J91" s="57" t="e">
        <f ca="1">SUM(C91:I91)</f>
        <v>#NAME?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57">
        <f>SUM(L91:R91)</f>
        <v>0</v>
      </c>
      <c r="T91" s="69">
        <v>0</v>
      </c>
    </row>
    <row r="92" spans="1:21" x14ac:dyDescent="0.25">
      <c r="A92" s="20">
        <v>754000</v>
      </c>
      <c r="B92" s="36" t="s">
        <v>144</v>
      </c>
      <c r="C92" s="39" t="e">
        <f ca="1">-[1]!AnaBalanceCum(2,C$1,C$5,C$5,$A92,$A92)</f>
        <v>#NAME?</v>
      </c>
      <c r="D92" s="39" t="e">
        <f ca="1">-[1]!AnaBalanceCum(2,D$1,D$5,D$5,$A92,$A92)</f>
        <v>#NAME?</v>
      </c>
      <c r="E92" s="39" t="e">
        <f ca="1">-[1]!AnaBalanceCum(2,E$1,E$5,E$5,$A92,$A92)</f>
        <v>#NAME?</v>
      </c>
      <c r="F92" s="39" t="e">
        <f ca="1">-[1]!AnaBalanceCum(2,F$1,F$5,F$5,$A92,$A92)</f>
        <v>#NAME?</v>
      </c>
      <c r="G92" s="39" t="e">
        <f ca="1">-[1]!AnaBalanceCum(2,G$1,G$5,G$5,$A92,$A92)</f>
        <v>#NAME?</v>
      </c>
      <c r="H92" s="39" t="e">
        <f ca="1">-[1]!AnaBalanceCum(2,H$1,H$5,H$5,$A92,$A92)</f>
        <v>#NAME?</v>
      </c>
      <c r="I92" s="39" t="e">
        <f ca="1">-[1]!AnaBalanceCum(2,I$1,I$5,I$5,$A92,$A92)</f>
        <v>#NAME?</v>
      </c>
      <c r="J92" s="57" t="e">
        <f ca="1">SUM(C92:I92)</f>
        <v>#NAME?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57">
        <f>SUM(L92:R92)</f>
        <v>0</v>
      </c>
      <c r="T92" s="69">
        <v>0</v>
      </c>
    </row>
    <row r="93" spans="1:21" x14ac:dyDescent="0.25">
      <c r="A93" s="20"/>
      <c r="B93" s="19"/>
      <c r="C93" s="39"/>
      <c r="D93" s="45"/>
      <c r="E93" s="45"/>
      <c r="F93" s="45"/>
      <c r="G93" s="45"/>
      <c r="H93" s="45"/>
      <c r="I93" s="45"/>
      <c r="J93" s="65"/>
      <c r="L93" s="39"/>
      <c r="M93" s="45"/>
      <c r="N93" s="45"/>
      <c r="O93" s="45"/>
      <c r="P93" s="45"/>
      <c r="Q93" s="45"/>
      <c r="R93" s="45"/>
      <c r="S93" s="65"/>
      <c r="T93" s="78"/>
    </row>
    <row r="94" spans="1:21" x14ac:dyDescent="0.25">
      <c r="A94" s="22">
        <v>76</v>
      </c>
      <c r="B94" s="23" t="s">
        <v>16</v>
      </c>
      <c r="C94" s="49" t="e">
        <f t="shared" ref="C94:J94" ca="1" si="38">SUM(C95:C96)</f>
        <v>#NAME?</v>
      </c>
      <c r="D94" s="49" t="e">
        <f t="shared" ca="1" si="38"/>
        <v>#NAME?</v>
      </c>
      <c r="E94" s="49" t="e">
        <f t="shared" ca="1" si="38"/>
        <v>#NAME?</v>
      </c>
      <c r="F94" s="49" t="e">
        <f t="shared" ca="1" si="38"/>
        <v>#NAME?</v>
      </c>
      <c r="G94" s="49" t="e">
        <f t="shared" ca="1" si="38"/>
        <v>#NAME?</v>
      </c>
      <c r="H94" s="49" t="e">
        <f t="shared" ca="1" si="38"/>
        <v>#NAME?</v>
      </c>
      <c r="I94" s="49" t="e">
        <f t="shared" ca="1" si="38"/>
        <v>#NAME?</v>
      </c>
      <c r="J94" s="67" t="e">
        <f t="shared" ca="1" si="38"/>
        <v>#NAME?</v>
      </c>
      <c r="K94" s="13" t="s">
        <v>4</v>
      </c>
      <c r="L94" s="49">
        <f t="shared" ref="L94:S94" si="39">SUM(L95:L96)</f>
        <v>0</v>
      </c>
      <c r="M94" s="49">
        <f t="shared" si="39"/>
        <v>0</v>
      </c>
      <c r="N94" s="49">
        <f t="shared" si="39"/>
        <v>0</v>
      </c>
      <c r="O94" s="49">
        <f t="shared" si="39"/>
        <v>0</v>
      </c>
      <c r="P94" s="49">
        <f t="shared" si="39"/>
        <v>0</v>
      </c>
      <c r="Q94" s="49">
        <f t="shared" si="39"/>
        <v>0</v>
      </c>
      <c r="R94" s="49">
        <f t="shared" si="39"/>
        <v>0</v>
      </c>
      <c r="S94" s="67">
        <f t="shared" si="39"/>
        <v>0</v>
      </c>
      <c r="T94" s="70">
        <f>SUM(T95:T96)</f>
        <v>0</v>
      </c>
      <c r="U94" s="13" t="s">
        <v>4</v>
      </c>
    </row>
    <row r="95" spans="1:21" x14ac:dyDescent="0.25">
      <c r="A95" s="20">
        <v>764000</v>
      </c>
      <c r="B95" s="36" t="s">
        <v>159</v>
      </c>
      <c r="C95" s="39" t="e">
        <f ca="1">-[1]!AnaBalanceCum(2,C$1,C$5,C$5,$A95,$A95)</f>
        <v>#NAME?</v>
      </c>
      <c r="D95" s="39" t="e">
        <f ca="1">-[1]!AnaBalanceCum(2,D$1,D$5,D$5,$A95,$A95)</f>
        <v>#NAME?</v>
      </c>
      <c r="E95" s="39" t="e">
        <f ca="1">-[1]!AnaBalanceCum(2,E$1,E$5,E$5,$A95,$A95)</f>
        <v>#NAME?</v>
      </c>
      <c r="F95" s="39" t="e">
        <f ca="1">-[1]!AnaBalanceCum(2,F$1,F$5,F$5,$A95,$A95)</f>
        <v>#NAME?</v>
      </c>
      <c r="G95" s="39" t="e">
        <f ca="1">-[1]!AnaBalanceCum(2,G$1,G$5,G$5,$A95,$A95)</f>
        <v>#NAME?</v>
      </c>
      <c r="H95" s="39" t="e">
        <f ca="1">-[1]!AnaBalanceCum(2,H$1,H$5,H$5,$A95,$A95)</f>
        <v>#NAME?</v>
      </c>
      <c r="I95" s="39" t="e">
        <f ca="1">-[1]!AnaBalanceCum(2,I$1,I$5,I$5,$A95,$A95)</f>
        <v>#NAME?</v>
      </c>
      <c r="J95" s="57" t="e">
        <f ca="1">SUM(C95:I95)</f>
        <v>#NAME?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57">
        <f>SUM(L95:R95)</f>
        <v>0</v>
      </c>
      <c r="T95" s="69">
        <v>0</v>
      </c>
    </row>
    <row r="96" spans="1:21" s="30" customFormat="1" ht="16.5" x14ac:dyDescent="0.35">
      <c r="A96" s="11"/>
      <c r="B96" s="13"/>
      <c r="C96" s="39"/>
      <c r="D96" s="40"/>
      <c r="E96" s="40"/>
      <c r="F96" s="40"/>
      <c r="G96" s="40"/>
      <c r="H96" s="40"/>
      <c r="I96" s="40"/>
      <c r="J96" s="57"/>
      <c r="K96" s="28"/>
      <c r="L96" s="39"/>
      <c r="M96" s="40"/>
      <c r="N96" s="40"/>
      <c r="O96" s="40"/>
      <c r="P96" s="40"/>
      <c r="Q96" s="40"/>
      <c r="R96" s="40"/>
      <c r="S96" s="57"/>
      <c r="T96" s="69"/>
      <c r="U96" s="28"/>
    </row>
    <row r="97" spans="1:21" ht="16.5" x14ac:dyDescent="0.35">
      <c r="A97" s="25"/>
      <c r="B97" s="26" t="s">
        <v>17</v>
      </c>
      <c r="C97" s="50" t="e">
        <f t="shared" ref="C97:J97" ca="1" si="40">SUM(C94,C90,C84,C72,C68)</f>
        <v>#NAME?</v>
      </c>
      <c r="D97" s="50" t="e">
        <f t="shared" ca="1" si="40"/>
        <v>#NAME?</v>
      </c>
      <c r="E97" s="50" t="e">
        <f t="shared" ca="1" si="40"/>
        <v>#NAME?</v>
      </c>
      <c r="F97" s="50" t="e">
        <f t="shared" ca="1" si="40"/>
        <v>#NAME?</v>
      </c>
      <c r="G97" s="50" t="e">
        <f t="shared" ca="1" si="40"/>
        <v>#NAME?</v>
      </c>
      <c r="H97" s="50" t="e">
        <f t="shared" ca="1" si="40"/>
        <v>#NAME?</v>
      </c>
      <c r="I97" s="50" t="e">
        <f t="shared" ca="1" si="40"/>
        <v>#NAME?</v>
      </c>
      <c r="J97" s="68" t="e">
        <f t="shared" ca="1" si="40"/>
        <v>#NAME?</v>
      </c>
      <c r="K97" s="13" t="s">
        <v>4</v>
      </c>
      <c r="L97" s="50">
        <f t="shared" ref="L97:S97" si="41">SUM(L94,L90,L84,L72,L68)</f>
        <v>0</v>
      </c>
      <c r="M97" s="50">
        <f t="shared" si="41"/>
        <v>0</v>
      </c>
      <c r="N97" s="50">
        <f t="shared" si="41"/>
        <v>0</v>
      </c>
      <c r="O97" s="50">
        <f t="shared" si="41"/>
        <v>0</v>
      </c>
      <c r="P97" s="50">
        <f t="shared" si="41"/>
        <v>0</v>
      </c>
      <c r="Q97" s="50">
        <f t="shared" si="41"/>
        <v>0</v>
      </c>
      <c r="R97" s="50">
        <f t="shared" si="41"/>
        <v>0</v>
      </c>
      <c r="S97" s="68">
        <f t="shared" si="41"/>
        <v>0</v>
      </c>
      <c r="T97" s="71">
        <f>SUM(T94,T90,T84,T72,T68)</f>
        <v>0</v>
      </c>
      <c r="U97" s="13" t="s">
        <v>4</v>
      </c>
    </row>
    <row r="98" spans="1:21" s="30" customFormat="1" ht="16.5" x14ac:dyDescent="0.35">
      <c r="A98" s="11"/>
      <c r="B98" s="13"/>
      <c r="C98" s="40"/>
      <c r="D98" s="40"/>
      <c r="E98" s="40"/>
      <c r="F98" s="40"/>
      <c r="G98" s="40"/>
      <c r="H98" s="40"/>
      <c r="I98" s="40"/>
      <c r="J98" s="57"/>
      <c r="K98" s="28"/>
      <c r="L98" s="40"/>
      <c r="M98" s="40"/>
      <c r="N98" s="40"/>
      <c r="O98" s="40"/>
      <c r="P98" s="40"/>
      <c r="Q98" s="40"/>
      <c r="R98" s="40"/>
      <c r="S98" s="57"/>
      <c r="T98" s="69"/>
      <c r="U98" s="28"/>
    </row>
    <row r="99" spans="1:21" ht="16.5" x14ac:dyDescent="0.35">
      <c r="A99" s="25"/>
      <c r="B99" s="26" t="s">
        <v>0</v>
      </c>
      <c r="C99" s="50" t="e">
        <f t="shared" ref="C99:J99" ca="1" si="42">C97-C65</f>
        <v>#NAME?</v>
      </c>
      <c r="D99" s="50" t="e">
        <f t="shared" ca="1" si="42"/>
        <v>#NAME?</v>
      </c>
      <c r="E99" s="50" t="e">
        <f t="shared" ca="1" si="42"/>
        <v>#NAME?</v>
      </c>
      <c r="F99" s="50" t="e">
        <f t="shared" ca="1" si="42"/>
        <v>#NAME?</v>
      </c>
      <c r="G99" s="50" t="e">
        <f t="shared" ca="1" si="42"/>
        <v>#NAME?</v>
      </c>
      <c r="H99" s="50" t="e">
        <f t="shared" ca="1" si="42"/>
        <v>#NAME?</v>
      </c>
      <c r="I99" s="50" t="e">
        <f t="shared" ca="1" si="42"/>
        <v>#NAME?</v>
      </c>
      <c r="J99" s="68" t="e">
        <f t="shared" ca="1" si="42"/>
        <v>#NAME?</v>
      </c>
      <c r="K99" s="13" t="s">
        <v>4</v>
      </c>
      <c r="L99" s="50">
        <f t="shared" ref="L99:S99" si="43">L97-L65</f>
        <v>0</v>
      </c>
      <c r="M99" s="50">
        <f t="shared" si="43"/>
        <v>-6578.2999999999993</v>
      </c>
      <c r="N99" s="50">
        <f t="shared" si="43"/>
        <v>-863.45</v>
      </c>
      <c r="O99" s="50">
        <f t="shared" si="43"/>
        <v>-2090.21</v>
      </c>
      <c r="P99" s="50">
        <f t="shared" si="43"/>
        <v>-1699.96</v>
      </c>
      <c r="Q99" s="50">
        <f t="shared" si="43"/>
        <v>-1512.1100000000001</v>
      </c>
      <c r="R99" s="50">
        <f t="shared" si="43"/>
        <v>0</v>
      </c>
      <c r="S99" s="68">
        <f t="shared" si="43"/>
        <v>-12744.03</v>
      </c>
      <c r="T99" s="71">
        <f>T97-T65</f>
        <v>-14085</v>
      </c>
      <c r="U99" s="13" t="s">
        <v>4</v>
      </c>
    </row>
  </sheetData>
  <autoFilter ref="A2:AG106"/>
  <phoneticPr fontId="11" type="noConversion"/>
  <pageMargins left="0.47244094488188981" right="0.19685039370078741" top="0.98425196850393704" bottom="0.98425196850393704" header="0.27559055118110237" footer="0.51181102362204722"/>
  <pageSetup paperSize="9" scale="62" fitToHeight="2" orientation="landscape" r:id="rId1"/>
  <headerFooter alignWithMargins="0">
    <oddHeader>&amp;LFinancieel verslag 
Resultaatrekening&amp;RVlaamse Scholierenkoepel vzw
Nijverheidsstraat 10
1000 Brussel</oddHeader>
  </headerFooter>
  <rowBreaks count="1" manualBreakCount="1">
    <brk id="52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zoomScaleNormal="100" workbookViewId="0">
      <pane xSplit="1" ySplit="6" topLeftCell="B7" activePane="bottomRight" state="frozen"/>
      <selection activeCell="E7" sqref="E7"/>
      <selection pane="topRight" activeCell="E7" sqref="E7"/>
      <selection pane="bottomLeft" activeCell="E7" sqref="E7"/>
      <selection pane="bottomRight" activeCell="Z104" sqref="A1:Z104"/>
    </sheetView>
  </sheetViews>
  <sheetFormatPr defaultColWidth="9.140625" defaultRowHeight="13.5" x14ac:dyDescent="0.25"/>
  <cols>
    <col min="1" max="1" width="9.140625" style="11"/>
    <col min="2" max="2" width="36.140625" style="13" customWidth="1"/>
    <col min="3" max="11" width="13.85546875" style="40" hidden="1" customWidth="1"/>
    <col min="12" max="12" width="13.85546875" style="57" hidden="1" customWidth="1"/>
    <col min="13" max="13" width="1.85546875" style="13" hidden="1" customWidth="1"/>
    <col min="14" max="22" width="13.85546875" style="40" customWidth="1"/>
    <col min="23" max="23" width="13.85546875" style="57" customWidth="1"/>
    <col min="24" max="24" width="13.85546875" style="69" customWidth="1"/>
    <col min="25" max="25" width="1.85546875" style="13" customWidth="1"/>
    <col min="26" max="16384" width="9.140625" style="11"/>
  </cols>
  <sheetData>
    <row r="1" spans="1:25" s="83" customFormat="1" x14ac:dyDescent="0.25">
      <c r="C1" s="82" t="str">
        <f>Totaal!C1</f>
        <v>99</v>
      </c>
      <c r="D1" s="82" t="str">
        <f>C1</f>
        <v>99</v>
      </c>
      <c r="E1" s="82" t="str">
        <f>C1</f>
        <v>99</v>
      </c>
      <c r="F1" s="82" t="str">
        <f t="shared" ref="F1:L1" si="0">E1</f>
        <v>99</v>
      </c>
      <c r="G1" s="82" t="str">
        <f t="shared" si="0"/>
        <v>99</v>
      </c>
      <c r="H1" s="82" t="str">
        <f t="shared" si="0"/>
        <v>99</v>
      </c>
      <c r="I1" s="82" t="str">
        <f t="shared" si="0"/>
        <v>99</v>
      </c>
      <c r="J1" s="82" t="str">
        <f t="shared" si="0"/>
        <v>99</v>
      </c>
      <c r="K1" s="82" t="str">
        <f>J1</f>
        <v>99</v>
      </c>
      <c r="L1" s="82" t="str">
        <f t="shared" si="0"/>
        <v>99</v>
      </c>
      <c r="N1" s="82">
        <v>8</v>
      </c>
      <c r="O1" s="82">
        <f t="shared" ref="O1" si="1">N1</f>
        <v>8</v>
      </c>
      <c r="P1" s="82">
        <f t="shared" ref="P1" si="2">O1</f>
        <v>8</v>
      </c>
      <c r="Q1" s="82">
        <f t="shared" ref="Q1" si="3">P1</f>
        <v>8</v>
      </c>
      <c r="R1" s="82">
        <f t="shared" ref="R1" si="4">Q1</f>
        <v>8</v>
      </c>
      <c r="S1" s="82">
        <f t="shared" ref="S1" si="5">R1</f>
        <v>8</v>
      </c>
      <c r="T1" s="82">
        <f t="shared" ref="T1" si="6">S1</f>
        <v>8</v>
      </c>
      <c r="U1" s="82">
        <f t="shared" ref="U1" si="7">T1</f>
        <v>8</v>
      </c>
      <c r="V1" s="82">
        <f>U1</f>
        <v>8</v>
      </c>
      <c r="W1" s="82">
        <f t="shared" ref="W1" si="8">V1</f>
        <v>8</v>
      </c>
      <c r="X1" s="85"/>
    </row>
    <row r="2" spans="1:25" s="1" customFormat="1" x14ac:dyDescent="0.25">
      <c r="B2" s="52"/>
      <c r="C2" s="41" t="s">
        <v>0</v>
      </c>
      <c r="D2" s="41" t="s">
        <v>0</v>
      </c>
      <c r="E2" s="41" t="s">
        <v>0</v>
      </c>
      <c r="F2" s="41" t="s">
        <v>0</v>
      </c>
      <c r="G2" s="41" t="s">
        <v>0</v>
      </c>
      <c r="H2" s="41" t="s">
        <v>0</v>
      </c>
      <c r="I2" s="41" t="s">
        <v>0</v>
      </c>
      <c r="J2" s="41" t="s">
        <v>0</v>
      </c>
      <c r="K2" s="41" t="s">
        <v>0</v>
      </c>
      <c r="L2" s="58" t="s">
        <v>0</v>
      </c>
      <c r="M2" s="4" t="s">
        <v>4</v>
      </c>
      <c r="N2" s="41" t="s">
        <v>0</v>
      </c>
      <c r="O2" s="41" t="s">
        <v>0</v>
      </c>
      <c r="P2" s="41" t="s">
        <v>0</v>
      </c>
      <c r="Q2" s="41" t="s">
        <v>0</v>
      </c>
      <c r="R2" s="41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58" t="s">
        <v>0</v>
      </c>
      <c r="X2" s="72" t="s">
        <v>36</v>
      </c>
      <c r="Y2" s="4" t="s">
        <v>4</v>
      </c>
    </row>
    <row r="3" spans="1:25" s="131" customFormat="1" ht="12.75" x14ac:dyDescent="0.2">
      <c r="C3" s="128" t="str">
        <f>Totaal!C3</f>
        <v>2016</v>
      </c>
      <c r="D3" s="129" t="str">
        <f t="shared" ref="D3:H3" si="9">C3</f>
        <v>2016</v>
      </c>
      <c r="E3" s="129" t="str">
        <f t="shared" si="9"/>
        <v>2016</v>
      </c>
      <c r="F3" s="129" t="str">
        <f t="shared" si="9"/>
        <v>2016</v>
      </c>
      <c r="G3" s="129" t="str">
        <f t="shared" si="9"/>
        <v>2016</v>
      </c>
      <c r="H3" s="129" t="str">
        <f t="shared" si="9"/>
        <v>2016</v>
      </c>
      <c r="I3" s="90" t="str">
        <f>Totaal!C3</f>
        <v>2016</v>
      </c>
      <c r="J3" s="90" t="str">
        <f>I3</f>
        <v>2016</v>
      </c>
      <c r="K3" s="129" t="str">
        <f t="shared" ref="K3:M3" si="10">J3</f>
        <v>2016</v>
      </c>
      <c r="L3" s="130" t="str">
        <f t="shared" si="10"/>
        <v>2016</v>
      </c>
      <c r="M3" s="131" t="str">
        <f t="shared" si="10"/>
        <v>2016</v>
      </c>
      <c r="N3" s="90" t="str">
        <f>Totaal!C3</f>
        <v>2016</v>
      </c>
      <c r="O3" s="90" t="str">
        <f>N3</f>
        <v>2016</v>
      </c>
      <c r="P3" s="129" t="str">
        <f t="shared" ref="P3:Y3" si="11">O3</f>
        <v>2016</v>
      </c>
      <c r="Q3" s="129" t="str">
        <f t="shared" si="11"/>
        <v>2016</v>
      </c>
      <c r="R3" s="129" t="str">
        <f t="shared" si="11"/>
        <v>2016</v>
      </c>
      <c r="S3" s="129" t="str">
        <f t="shared" si="11"/>
        <v>2016</v>
      </c>
      <c r="T3" s="129" t="str">
        <f t="shared" si="11"/>
        <v>2016</v>
      </c>
      <c r="U3" s="129" t="str">
        <f t="shared" si="11"/>
        <v>2016</v>
      </c>
      <c r="V3" s="129" t="str">
        <f t="shared" si="11"/>
        <v>2016</v>
      </c>
      <c r="W3" s="130" t="str">
        <f t="shared" si="11"/>
        <v>2016</v>
      </c>
      <c r="X3" s="132" t="str">
        <f t="shared" si="11"/>
        <v>2016</v>
      </c>
      <c r="Y3" s="131" t="str">
        <f t="shared" si="11"/>
        <v>2016</v>
      </c>
    </row>
    <row r="4" spans="1:25" s="5" customFormat="1" ht="14.25" x14ac:dyDescent="0.3">
      <c r="B4" s="6"/>
      <c r="C4" s="7" t="s">
        <v>33</v>
      </c>
      <c r="D4" s="7" t="s">
        <v>78</v>
      </c>
      <c r="E4" s="7" t="s">
        <v>77</v>
      </c>
      <c r="F4" s="7" t="s">
        <v>75</v>
      </c>
      <c r="G4" s="7" t="s">
        <v>161</v>
      </c>
      <c r="H4" s="7" t="s">
        <v>76</v>
      </c>
      <c r="I4" s="54" t="s">
        <v>110</v>
      </c>
      <c r="J4" s="54" t="s">
        <v>162</v>
      </c>
      <c r="K4" s="7" t="s">
        <v>107</v>
      </c>
      <c r="L4" s="59" t="s">
        <v>1</v>
      </c>
      <c r="M4" s="8" t="s">
        <v>4</v>
      </c>
      <c r="N4" s="7" t="s">
        <v>33</v>
      </c>
      <c r="O4" s="7" t="s">
        <v>78</v>
      </c>
      <c r="P4" s="7" t="s">
        <v>77</v>
      </c>
      <c r="Q4" s="7" t="s">
        <v>75</v>
      </c>
      <c r="R4" s="7" t="s">
        <v>161</v>
      </c>
      <c r="S4" s="7" t="s">
        <v>76</v>
      </c>
      <c r="T4" s="54" t="s">
        <v>110</v>
      </c>
      <c r="U4" s="54" t="s">
        <v>162</v>
      </c>
      <c r="V4" s="7" t="s">
        <v>107</v>
      </c>
      <c r="W4" s="59" t="s">
        <v>1</v>
      </c>
      <c r="X4" s="73" t="s">
        <v>1</v>
      </c>
      <c r="Y4" s="8" t="s">
        <v>4</v>
      </c>
    </row>
    <row r="5" spans="1:25" s="92" customFormat="1" ht="14.25" x14ac:dyDescent="0.3">
      <c r="C5" s="93" t="s">
        <v>23</v>
      </c>
      <c r="D5" s="93" t="s">
        <v>24</v>
      </c>
      <c r="E5" s="93" t="s">
        <v>25</v>
      </c>
      <c r="F5" s="93" t="s">
        <v>52</v>
      </c>
      <c r="G5" s="93" t="s">
        <v>66</v>
      </c>
      <c r="H5" s="93" t="s">
        <v>67</v>
      </c>
      <c r="I5" s="93" t="s">
        <v>68</v>
      </c>
      <c r="J5" s="93" t="s">
        <v>104</v>
      </c>
      <c r="K5" s="93">
        <v>39</v>
      </c>
      <c r="L5" s="94" t="s">
        <v>23</v>
      </c>
      <c r="M5" s="96" t="s">
        <v>4</v>
      </c>
      <c r="N5" s="93" t="s">
        <v>23</v>
      </c>
      <c r="O5" s="93" t="s">
        <v>24</v>
      </c>
      <c r="P5" s="93" t="s">
        <v>25</v>
      </c>
      <c r="Q5" s="93" t="s">
        <v>52</v>
      </c>
      <c r="R5" s="93" t="s">
        <v>66</v>
      </c>
      <c r="S5" s="93" t="s">
        <v>67</v>
      </c>
      <c r="T5" s="93" t="s">
        <v>68</v>
      </c>
      <c r="U5" s="93" t="s">
        <v>104</v>
      </c>
      <c r="V5" s="93">
        <v>39</v>
      </c>
      <c r="W5" s="94" t="s">
        <v>23</v>
      </c>
      <c r="X5" s="95" t="s">
        <v>23</v>
      </c>
      <c r="Y5" s="96" t="s">
        <v>4</v>
      </c>
    </row>
    <row r="6" spans="1:25" s="9" customFormat="1" x14ac:dyDescent="0.25">
      <c r="B6" s="4"/>
      <c r="C6" s="44" t="str">
        <f>Totaal!C6</f>
        <v>jan-dec</v>
      </c>
      <c r="D6" s="44" t="str">
        <f t="shared" ref="D6:H6" si="12">C6</f>
        <v>jan-dec</v>
      </c>
      <c r="E6" s="44" t="str">
        <f t="shared" si="12"/>
        <v>jan-dec</v>
      </c>
      <c r="F6" s="44" t="str">
        <f t="shared" si="12"/>
        <v>jan-dec</v>
      </c>
      <c r="G6" s="44" t="str">
        <f t="shared" si="12"/>
        <v>jan-dec</v>
      </c>
      <c r="H6" s="44" t="str">
        <f t="shared" si="12"/>
        <v>jan-dec</v>
      </c>
      <c r="I6" s="44" t="str">
        <f>H6</f>
        <v>jan-dec</v>
      </c>
      <c r="J6" s="44" t="str">
        <f>I6</f>
        <v>jan-dec</v>
      </c>
      <c r="K6" s="44" t="str">
        <f>I6</f>
        <v>jan-dec</v>
      </c>
      <c r="L6" s="60" t="str">
        <f>J6</f>
        <v>jan-dec</v>
      </c>
      <c r="M6" s="4" t="s">
        <v>4</v>
      </c>
      <c r="N6" s="44" t="str">
        <f>Totaal!C6</f>
        <v>jan-dec</v>
      </c>
      <c r="O6" s="44" t="str">
        <f>N6</f>
        <v>jan-dec</v>
      </c>
      <c r="P6" s="44" t="str">
        <f t="shared" ref="P6" si="13">O6</f>
        <v>jan-dec</v>
      </c>
      <c r="Q6" s="44" t="str">
        <f t="shared" ref="Q6" si="14">P6</f>
        <v>jan-dec</v>
      </c>
      <c r="R6" s="44" t="str">
        <f t="shared" ref="R6" si="15">Q6</f>
        <v>jan-dec</v>
      </c>
      <c r="S6" s="44" t="str">
        <f t="shared" ref="S6" si="16">R6</f>
        <v>jan-dec</v>
      </c>
      <c r="T6" s="44" t="str">
        <f>S6</f>
        <v>jan-dec</v>
      </c>
      <c r="U6" s="44" t="str">
        <f>T6</f>
        <v>jan-dec</v>
      </c>
      <c r="V6" s="44" t="str">
        <f>T6</f>
        <v>jan-dec</v>
      </c>
      <c r="W6" s="60" t="str">
        <f>V6</f>
        <v>jan-dec</v>
      </c>
      <c r="X6" s="75" t="s">
        <v>59</v>
      </c>
      <c r="Y6" s="4" t="s">
        <v>4</v>
      </c>
    </row>
    <row r="7" spans="1:25" ht="19.5" x14ac:dyDescent="0.4">
      <c r="B7" s="12" t="s">
        <v>2</v>
      </c>
    </row>
    <row r="9" spans="1:25" s="17" customFormat="1" x14ac:dyDescent="0.25">
      <c r="A9" s="14">
        <v>61</v>
      </c>
      <c r="B9" s="15" t="s">
        <v>3</v>
      </c>
      <c r="C9" s="48" t="e">
        <f t="shared" ref="C9:L9" ca="1" si="17">SUM(C10:C27)</f>
        <v>#NAME?</v>
      </c>
      <c r="D9" s="48" t="e">
        <f t="shared" ca="1" si="17"/>
        <v>#NAME?</v>
      </c>
      <c r="E9" s="48" t="e">
        <f t="shared" ca="1" si="17"/>
        <v>#NAME?</v>
      </c>
      <c r="F9" s="48" t="e">
        <f t="shared" ca="1" si="17"/>
        <v>#NAME?</v>
      </c>
      <c r="G9" s="48" t="e">
        <f t="shared" ca="1" si="17"/>
        <v>#NAME?</v>
      </c>
      <c r="H9" s="48" t="e">
        <f t="shared" ca="1" si="17"/>
        <v>#NAME?</v>
      </c>
      <c r="I9" s="48" t="e">
        <f t="shared" ca="1" si="17"/>
        <v>#NAME?</v>
      </c>
      <c r="J9" s="48" t="e">
        <f t="shared" ca="1" si="17"/>
        <v>#NAME?</v>
      </c>
      <c r="K9" s="48" t="e">
        <f t="shared" ca="1" si="17"/>
        <v>#NAME?</v>
      </c>
      <c r="L9" s="61" t="e">
        <f t="shared" ca="1" si="17"/>
        <v>#NAME?</v>
      </c>
      <c r="M9" s="13" t="s">
        <v>4</v>
      </c>
      <c r="N9" s="48">
        <f t="shared" ref="N9:X9" si="18">SUM(N10:N27)</f>
        <v>2966.8599999999997</v>
      </c>
      <c r="O9" s="48">
        <f t="shared" si="18"/>
        <v>0</v>
      </c>
      <c r="P9" s="48">
        <f t="shared" si="18"/>
        <v>0</v>
      </c>
      <c r="Q9" s="48">
        <f t="shared" si="18"/>
        <v>0</v>
      </c>
      <c r="R9" s="48">
        <f t="shared" si="18"/>
        <v>0</v>
      </c>
      <c r="S9" s="48">
        <f t="shared" si="18"/>
        <v>161.07999999999998</v>
      </c>
      <c r="T9" s="48">
        <f t="shared" si="18"/>
        <v>0</v>
      </c>
      <c r="U9" s="48">
        <f t="shared" si="18"/>
        <v>1905.75</v>
      </c>
      <c r="V9" s="48">
        <f t="shared" si="18"/>
        <v>66.400000000000006</v>
      </c>
      <c r="W9" s="61">
        <f t="shared" si="18"/>
        <v>5100.09</v>
      </c>
      <c r="X9" s="76">
        <f t="shared" si="18"/>
        <v>5400</v>
      </c>
      <c r="Y9" s="13" t="s">
        <v>4</v>
      </c>
    </row>
    <row r="10" spans="1:25" x14ac:dyDescent="0.25">
      <c r="A10" s="11">
        <v>6100</v>
      </c>
      <c r="B10" s="38" t="s">
        <v>113</v>
      </c>
      <c r="C10" s="39" t="e">
        <f ca="1">[1]!AnaBalanceCum(2,C$1,C$5,C$5,$A10,$A10)</f>
        <v>#NAME?</v>
      </c>
      <c r="D10" s="39" t="e">
        <f ca="1">[1]!AnaBalanceCum(2,C$1,D$5,D$5,$A10,$A10)</f>
        <v>#NAME?</v>
      </c>
      <c r="E10" s="39" t="e">
        <f ca="1">[1]!AnaBalanceCum(2,E$1,E$5,E$5,$A10,$A10)</f>
        <v>#NAME?</v>
      </c>
      <c r="F10" s="39" t="e">
        <f ca="1">[1]!AnaBalanceCum(2,F$1,F$5,F$5,$A10,$A10)</f>
        <v>#NAME?</v>
      </c>
      <c r="G10" s="39" t="e">
        <f ca="1">[1]!AnaBalanceCum(2,G$1,G$5,G$5,$A10,$A10)</f>
        <v>#NAME?</v>
      </c>
      <c r="H10" s="39" t="e">
        <f ca="1">[1]!AnaBalanceCum(2,H$1,H$5,H$5,$A10,$A10)</f>
        <v>#NAME?</v>
      </c>
      <c r="I10" s="39" t="e">
        <f ca="1">[1]!AnaBalanceCum(2,I$1,I$5,I$5,$A10,$A10)</f>
        <v>#NAME?</v>
      </c>
      <c r="J10" s="39" t="e">
        <f ca="1">[1]!AnaBalanceCum(2,J$1,J$5,J$5,$A10,$A10)</f>
        <v>#NAME?</v>
      </c>
      <c r="K10" s="39" t="e">
        <f ca="1">[1]!AnaBalanceCum(2,K$1,K$5,K$5,$A10,$A10)</f>
        <v>#NAME?</v>
      </c>
      <c r="L10" s="57" t="e">
        <f t="shared" ref="L10:L26" ca="1" si="19">SUM(C10:K10)</f>
        <v>#NAME?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57">
        <f t="shared" ref="W10:W26" si="20">SUM(N10:V10)</f>
        <v>0</v>
      </c>
      <c r="X10" s="69">
        <v>0</v>
      </c>
    </row>
    <row r="11" spans="1:25" x14ac:dyDescent="0.25">
      <c r="A11" s="11">
        <v>610100</v>
      </c>
      <c r="B11" s="38" t="s">
        <v>114</v>
      </c>
      <c r="C11" s="39" t="e">
        <f ca="1">[1]!AnaBalanceCum(2,C$1,C$5,C$5,$A11,$A11)</f>
        <v>#NAME?</v>
      </c>
      <c r="D11" s="39" t="e">
        <f ca="1">[1]!AnaBalanceCum(2,C$1,D$5,D$5,$A11,$A11)</f>
        <v>#NAME?</v>
      </c>
      <c r="E11" s="39" t="e">
        <f ca="1">[1]!AnaBalanceCum(2,E$1,E$5,E$5,$A11,$A11)</f>
        <v>#NAME?</v>
      </c>
      <c r="F11" s="39" t="e">
        <f ca="1">[1]!AnaBalanceCum(2,F$1,F$5,F$5,$A11,$A11)</f>
        <v>#NAME?</v>
      </c>
      <c r="G11" s="39" t="e">
        <f ca="1">[1]!AnaBalanceCum(2,G$1,G$5,G$5,$A11,$A11)</f>
        <v>#NAME?</v>
      </c>
      <c r="H11" s="39" t="e">
        <f ca="1">[1]!AnaBalanceCum(2,H$1,H$5,H$5,$A11,$A11)</f>
        <v>#NAME?</v>
      </c>
      <c r="I11" s="39" t="e">
        <f ca="1">[1]!AnaBalanceCum(2,I$1,I$5,I$5,$A11,$A11)</f>
        <v>#NAME?</v>
      </c>
      <c r="J11" s="39" t="e">
        <f ca="1">[1]!AnaBalanceCum(2,J$1,J$5,J$5,$A11,$A11)</f>
        <v>#NAME?</v>
      </c>
      <c r="K11" s="39" t="e">
        <f ca="1">[1]!AnaBalanceCum(2,K$1,K$5,K$5,$A11,$A11)</f>
        <v>#NAME?</v>
      </c>
      <c r="L11" s="57" t="e">
        <f t="shared" ca="1" si="19"/>
        <v>#NAME?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57">
        <f t="shared" si="20"/>
        <v>0</v>
      </c>
      <c r="X11" s="69">
        <v>0</v>
      </c>
    </row>
    <row r="12" spans="1:25" x14ac:dyDescent="0.25">
      <c r="A12" s="20">
        <v>61200</v>
      </c>
      <c r="B12" s="38" t="s">
        <v>192</v>
      </c>
      <c r="C12" s="39" t="e">
        <f ca="1">[1]!AnaBalanceCum(2,C$1,C$5,C$5,$A12,$A12)</f>
        <v>#NAME?</v>
      </c>
      <c r="D12" s="39" t="e">
        <f ca="1">[1]!AnaBalanceCum(2,C$1,D$5,D$5,$A12,$A12)</f>
        <v>#NAME?</v>
      </c>
      <c r="E12" s="39" t="e">
        <f ca="1">[1]!AnaBalanceCum(2,E$1,E$5,E$5,$A12,$A12)</f>
        <v>#NAME?</v>
      </c>
      <c r="F12" s="39" t="e">
        <f ca="1">[1]!AnaBalanceCum(2,F$1,F$5,F$5,$A12,$A12)</f>
        <v>#NAME?</v>
      </c>
      <c r="G12" s="39" t="e">
        <f ca="1">[1]!AnaBalanceCum(2,G$1,G$5,G$5,$A12,$A12)</f>
        <v>#NAME?</v>
      </c>
      <c r="H12" s="39" t="e">
        <f ca="1">[1]!AnaBalanceCum(2,H$1,H$5,H$5,$A12,$A12)</f>
        <v>#NAME?</v>
      </c>
      <c r="I12" s="39" t="e">
        <f ca="1">[1]!AnaBalanceCum(2,I$1,I$5,I$5,$A12,$A12)</f>
        <v>#NAME?</v>
      </c>
      <c r="J12" s="39" t="e">
        <f ca="1">[1]!AnaBalanceCum(2,J$1,J$5,J$5,$A12,$A12)</f>
        <v>#NAME?</v>
      </c>
      <c r="K12" s="39" t="e">
        <f ca="1">[1]!AnaBalanceCum(2,K$1,K$5,K$5,$A12,$A12)</f>
        <v>#NAME?</v>
      </c>
      <c r="L12" s="57" t="e">
        <f ca="1">SUM(C12:K12)</f>
        <v>#NAME?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57">
        <f>SUM(N12:V12)</f>
        <v>0</v>
      </c>
      <c r="X12" s="69">
        <v>0</v>
      </c>
    </row>
    <row r="13" spans="1:25" x14ac:dyDescent="0.25">
      <c r="A13" s="20">
        <v>612100</v>
      </c>
      <c r="B13" s="38" t="s">
        <v>188</v>
      </c>
      <c r="C13" s="39" t="e">
        <f ca="1">[1]!AnaBalanceCum(2,C$1,C$5,C$5,$A13,$A13)</f>
        <v>#NAME?</v>
      </c>
      <c r="D13" s="39" t="e">
        <f ca="1">[1]!AnaBalanceCum(2,C$1,D$5,D$5,$A13,$A13)</f>
        <v>#NAME?</v>
      </c>
      <c r="E13" s="39" t="e">
        <f ca="1">[1]!AnaBalanceCum(2,E$1,E$5,E$5,$A13,$A13)</f>
        <v>#NAME?</v>
      </c>
      <c r="F13" s="39" t="e">
        <f ca="1">[1]!AnaBalanceCum(2,F$1,F$5,F$5,$A13,$A13)</f>
        <v>#NAME?</v>
      </c>
      <c r="G13" s="39" t="e">
        <f ca="1">[1]!AnaBalanceCum(2,G$1,G$5,G$5,$A13,$A13)</f>
        <v>#NAME?</v>
      </c>
      <c r="H13" s="39" t="e">
        <f ca="1">[1]!AnaBalanceCum(2,H$1,H$5,H$5,$A13,$A13)</f>
        <v>#NAME?</v>
      </c>
      <c r="I13" s="39" t="e">
        <f ca="1">[1]!AnaBalanceCum(2,I$1,I$5,I$5,$A13,$A13)</f>
        <v>#NAME?</v>
      </c>
      <c r="J13" s="39" t="e">
        <f ca="1">[1]!AnaBalanceCum(2,J$1,J$5,J$5,$A13,$A13)</f>
        <v>#NAME?</v>
      </c>
      <c r="K13" s="39" t="e">
        <f ca="1">[1]!AnaBalanceCum(2,K$1,K$5,K$5,$A13,$A13)</f>
        <v>#NAME?</v>
      </c>
      <c r="L13" s="57" t="e">
        <f t="shared" ca="1" si="19"/>
        <v>#NAME?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57">
        <f t="shared" si="20"/>
        <v>0</v>
      </c>
      <c r="X13" s="69">
        <v>0</v>
      </c>
    </row>
    <row r="14" spans="1:25" x14ac:dyDescent="0.25">
      <c r="A14" s="20">
        <v>612200</v>
      </c>
      <c r="B14" s="38" t="s">
        <v>115</v>
      </c>
      <c r="C14" s="39" t="e">
        <f ca="1">[1]!AnaBalanceCum(2,C$1,C$5,C$5,$A14,$A14)</f>
        <v>#NAME?</v>
      </c>
      <c r="D14" s="39" t="e">
        <f ca="1">[1]!AnaBalanceCum(2,C$1,D$5,D$5,$A14,$A14)</f>
        <v>#NAME?</v>
      </c>
      <c r="E14" s="39" t="e">
        <f ca="1">[1]!AnaBalanceCum(2,E$1,E$5,E$5,$A14,$A14)</f>
        <v>#NAME?</v>
      </c>
      <c r="F14" s="39" t="e">
        <f ca="1">[1]!AnaBalanceCum(2,F$1,F$5,F$5,$A14,$A14)</f>
        <v>#NAME?</v>
      </c>
      <c r="G14" s="39" t="e">
        <f ca="1">[1]!AnaBalanceCum(2,G$1,G$5,G$5,$A14,$A14)</f>
        <v>#NAME?</v>
      </c>
      <c r="H14" s="39" t="e">
        <f ca="1">[1]!AnaBalanceCum(2,H$1,H$5,H$5,$A14,$A14)</f>
        <v>#NAME?</v>
      </c>
      <c r="I14" s="39" t="e">
        <f ca="1">[1]!AnaBalanceCum(2,I$1,I$5,I$5,$A14,$A14)</f>
        <v>#NAME?</v>
      </c>
      <c r="J14" s="39" t="e">
        <f ca="1">[1]!AnaBalanceCum(2,J$1,J$5,J$5,$A14,$A14)</f>
        <v>#NAME?</v>
      </c>
      <c r="K14" s="39" t="e">
        <f ca="1">[1]!AnaBalanceCum(2,K$1,K$5,K$5,$A14,$A14)</f>
        <v>#NAME?</v>
      </c>
      <c r="L14" s="57" t="e">
        <f t="shared" ca="1" si="19"/>
        <v>#NAME?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36.4</v>
      </c>
      <c r="W14" s="57">
        <f t="shared" si="20"/>
        <v>36.4</v>
      </c>
      <c r="X14" s="69">
        <v>0</v>
      </c>
    </row>
    <row r="15" spans="1:25" x14ac:dyDescent="0.25">
      <c r="A15" s="20">
        <v>612300</v>
      </c>
      <c r="B15" s="38" t="s">
        <v>116</v>
      </c>
      <c r="C15" s="39" t="e">
        <f ca="1">[1]!AnaBalanceCum(2,C$1,C$5,C$5,$A15,$A15)</f>
        <v>#NAME?</v>
      </c>
      <c r="D15" s="39" t="e">
        <f ca="1">[1]!AnaBalanceCum(2,C$1,D$5,D$5,$A15,$A15)</f>
        <v>#NAME?</v>
      </c>
      <c r="E15" s="39" t="e">
        <f ca="1">[1]!AnaBalanceCum(2,E$1,E$5,E$5,$A15,$A15)</f>
        <v>#NAME?</v>
      </c>
      <c r="F15" s="39" t="e">
        <f ca="1">[1]!AnaBalanceCum(2,F$1,F$5,F$5,$A15,$A15)</f>
        <v>#NAME?</v>
      </c>
      <c r="G15" s="39" t="e">
        <f ca="1">[1]!AnaBalanceCum(2,G$1,G$5,G$5,$A15,$A15)</f>
        <v>#NAME?</v>
      </c>
      <c r="H15" s="39" t="e">
        <f ca="1">[1]!AnaBalanceCum(2,H$1,H$5,H$5,$A15,$A15)</f>
        <v>#NAME?</v>
      </c>
      <c r="I15" s="39" t="e">
        <f ca="1">[1]!AnaBalanceCum(2,I$1,I$5,I$5,$A15,$A15)</f>
        <v>#NAME?</v>
      </c>
      <c r="J15" s="39" t="e">
        <f ca="1">[1]!AnaBalanceCum(2,J$1,J$5,J$5,$A15,$A15)</f>
        <v>#NAME?</v>
      </c>
      <c r="K15" s="39" t="e">
        <f ca="1">[1]!AnaBalanceCum(2,K$1,K$5,K$5,$A15,$A15)</f>
        <v>#NAME?</v>
      </c>
      <c r="L15" s="57" t="e">
        <f t="shared" ca="1" si="19"/>
        <v>#NAME?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57">
        <f t="shared" si="20"/>
        <v>0</v>
      </c>
      <c r="X15" s="69">
        <v>0</v>
      </c>
    </row>
    <row r="16" spans="1:25" x14ac:dyDescent="0.25">
      <c r="A16" s="20">
        <v>612400</v>
      </c>
      <c r="B16" s="38" t="s">
        <v>117</v>
      </c>
      <c r="C16" s="39" t="e">
        <f ca="1">[1]!AnaBalanceCum(2,C$1,C$5,C$5,$A16,$A16)</f>
        <v>#NAME?</v>
      </c>
      <c r="D16" s="39" t="e">
        <f ca="1">[1]!AnaBalanceCum(2,C$1,D$5,D$5,$A16,$A16)</f>
        <v>#NAME?</v>
      </c>
      <c r="E16" s="39" t="e">
        <f ca="1">[1]!AnaBalanceCum(2,E$1,E$5,E$5,$A16,$A16)</f>
        <v>#NAME?</v>
      </c>
      <c r="F16" s="39" t="e">
        <f ca="1">[1]!AnaBalanceCum(2,F$1,F$5,F$5,$A16,$A16)</f>
        <v>#NAME?</v>
      </c>
      <c r="G16" s="39" t="e">
        <f ca="1">[1]!AnaBalanceCum(2,G$1,G$5,G$5,$A16,$A16)</f>
        <v>#NAME?</v>
      </c>
      <c r="H16" s="39" t="e">
        <f ca="1">[1]!AnaBalanceCum(2,H$1,H$5,H$5,$A16,$A16)</f>
        <v>#NAME?</v>
      </c>
      <c r="I16" s="39" t="e">
        <f ca="1">[1]!AnaBalanceCum(2,I$1,I$5,I$5,$A16,$A16)</f>
        <v>#NAME?</v>
      </c>
      <c r="J16" s="39" t="e">
        <f ca="1">[1]!AnaBalanceCum(2,J$1,J$5,J$5,$A16,$A16)</f>
        <v>#NAME?</v>
      </c>
      <c r="K16" s="39" t="e">
        <f ca="1">[1]!AnaBalanceCum(2,K$1,K$5,K$5,$A16,$A16)</f>
        <v>#NAME?</v>
      </c>
      <c r="L16" s="57" t="e">
        <f t="shared" ca="1" si="19"/>
        <v>#NAME?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57">
        <f t="shared" si="20"/>
        <v>0</v>
      </c>
      <c r="X16" s="69">
        <v>0</v>
      </c>
    </row>
    <row r="17" spans="1:25" x14ac:dyDescent="0.25">
      <c r="A17" s="20">
        <v>612500</v>
      </c>
      <c r="B17" s="38" t="s">
        <v>118</v>
      </c>
      <c r="C17" s="39" t="e">
        <f ca="1">[1]!AnaBalanceCum(2,C$1,C$5,C$5,$A17,$A17)</f>
        <v>#NAME?</v>
      </c>
      <c r="D17" s="39" t="e">
        <f ca="1">[1]!AnaBalanceCum(2,C$1,D$5,D$5,$A17,$A17)</f>
        <v>#NAME?</v>
      </c>
      <c r="E17" s="39" t="e">
        <f ca="1">[1]!AnaBalanceCum(2,E$1,E$5,E$5,$A17,$A17)</f>
        <v>#NAME?</v>
      </c>
      <c r="F17" s="39" t="e">
        <f ca="1">[1]!AnaBalanceCum(2,F$1,F$5,F$5,$A17,$A17)</f>
        <v>#NAME?</v>
      </c>
      <c r="G17" s="39" t="e">
        <f ca="1">[1]!AnaBalanceCum(2,G$1,G$5,G$5,$A17,$A17)</f>
        <v>#NAME?</v>
      </c>
      <c r="H17" s="39" t="e">
        <f ca="1">[1]!AnaBalanceCum(2,H$1,H$5,H$5,$A17,$A17)</f>
        <v>#NAME?</v>
      </c>
      <c r="I17" s="39" t="e">
        <f ca="1">[1]!AnaBalanceCum(2,I$1,I$5,I$5,$A17,$A17)</f>
        <v>#NAME?</v>
      </c>
      <c r="J17" s="39" t="e">
        <f ca="1">[1]!AnaBalanceCum(2,J$1,J$5,J$5,$A17,$A17)</f>
        <v>#NAME?</v>
      </c>
      <c r="K17" s="39" t="e">
        <f ca="1">[1]!AnaBalanceCum(2,K$1,K$5,K$5,$A17,$A17)</f>
        <v>#NAME?</v>
      </c>
      <c r="L17" s="57" t="e">
        <f t="shared" ca="1" si="19"/>
        <v>#NAME?</v>
      </c>
      <c r="N17" s="39">
        <v>1140.56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57">
        <f t="shared" si="20"/>
        <v>1140.56</v>
      </c>
      <c r="X17" s="69">
        <v>1800</v>
      </c>
    </row>
    <row r="18" spans="1:25" x14ac:dyDescent="0.25">
      <c r="A18" s="20">
        <v>612600</v>
      </c>
      <c r="B18" s="38" t="s">
        <v>119</v>
      </c>
      <c r="C18" s="39" t="e">
        <f ca="1">[1]!AnaBalanceCum(2,C$1,C$5,C$5,$A18,$A18)</f>
        <v>#NAME?</v>
      </c>
      <c r="D18" s="39" t="e">
        <f ca="1">[1]!AnaBalanceCum(2,C$1,D$5,D$5,$A18,$A18)</f>
        <v>#NAME?</v>
      </c>
      <c r="E18" s="39" t="e">
        <f ca="1">[1]!AnaBalanceCum(2,E$1,E$5,E$5,$A18,$A18)</f>
        <v>#NAME?</v>
      </c>
      <c r="F18" s="39" t="e">
        <f ca="1">[1]!AnaBalanceCum(2,F$1,F$5,F$5,$A18,$A18)</f>
        <v>#NAME?</v>
      </c>
      <c r="G18" s="39" t="e">
        <f ca="1">[1]!AnaBalanceCum(2,G$1,G$5,G$5,$A18,$A18)</f>
        <v>#NAME?</v>
      </c>
      <c r="H18" s="39" t="e">
        <f ca="1">[1]!AnaBalanceCum(2,H$1,H$5,H$5,$A18,$A18)</f>
        <v>#NAME?</v>
      </c>
      <c r="I18" s="39" t="e">
        <f ca="1">[1]!AnaBalanceCum(2,I$1,I$5,I$5,$A18,$A18)</f>
        <v>#NAME?</v>
      </c>
      <c r="J18" s="39" t="e">
        <f ca="1">[1]!AnaBalanceCum(2,J$1,J$5,J$5,$A18,$A18)</f>
        <v>#NAME?</v>
      </c>
      <c r="K18" s="39" t="e">
        <f ca="1">[1]!AnaBalanceCum(2,K$1,K$5,K$5,$A18,$A18)</f>
        <v>#NAME?</v>
      </c>
      <c r="L18" s="57" t="e">
        <f t="shared" ca="1" si="19"/>
        <v>#NAME?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57">
        <f t="shared" si="20"/>
        <v>0</v>
      </c>
      <c r="X18" s="69">
        <v>0</v>
      </c>
    </row>
    <row r="19" spans="1:25" x14ac:dyDescent="0.25">
      <c r="A19" s="20">
        <v>612700</v>
      </c>
      <c r="B19" s="38" t="s">
        <v>191</v>
      </c>
      <c r="C19" s="39" t="e">
        <f ca="1">[1]!AnaBalanceCum(2,C$1,C$5,C$5,$A19,$A19)</f>
        <v>#NAME?</v>
      </c>
      <c r="D19" s="39" t="e">
        <f ca="1">[1]!AnaBalanceCum(2,C$1,D$5,D$5,$A19,$A19)</f>
        <v>#NAME?</v>
      </c>
      <c r="E19" s="39" t="e">
        <f ca="1">[1]!AnaBalanceCum(2,E$1,E$5,E$5,$A19,$A19)</f>
        <v>#NAME?</v>
      </c>
      <c r="F19" s="39" t="e">
        <f ca="1">[1]!AnaBalanceCum(2,F$1,F$5,F$5,$A19,$A19)</f>
        <v>#NAME?</v>
      </c>
      <c r="G19" s="39" t="e">
        <f ca="1">[1]!AnaBalanceCum(2,G$1,G$5,G$5,$A19,$A19)</f>
        <v>#NAME?</v>
      </c>
      <c r="H19" s="39" t="e">
        <f ca="1">[1]!AnaBalanceCum(2,H$1,H$5,H$5,$A19,$A19)</f>
        <v>#NAME?</v>
      </c>
      <c r="I19" s="39" t="e">
        <f ca="1">[1]!AnaBalanceCum(2,I$1,I$5,I$5,$A19,$A19)</f>
        <v>#NAME?</v>
      </c>
      <c r="J19" s="39" t="e">
        <f ca="1">[1]!AnaBalanceCum(2,J$1,J$5,J$5,$A19,$A19)</f>
        <v>#NAME?</v>
      </c>
      <c r="K19" s="39" t="e">
        <f ca="1">[1]!AnaBalanceCum(2,K$1,K$5,K$5,$A19,$A19)</f>
        <v>#NAME?</v>
      </c>
      <c r="L19" s="57" t="e">
        <f t="shared" ca="1" si="19"/>
        <v>#NAME?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57">
        <f t="shared" si="20"/>
        <v>0</v>
      </c>
      <c r="X19" s="69">
        <v>0</v>
      </c>
    </row>
    <row r="20" spans="1:25" x14ac:dyDescent="0.25">
      <c r="A20" s="55">
        <v>612800</v>
      </c>
      <c r="B20" s="38" t="s">
        <v>120</v>
      </c>
      <c r="C20" s="39" t="e">
        <f ca="1">[1]!AnaBalanceCum(2,C$1,C$5,C$5,$A20,$A20)</f>
        <v>#NAME?</v>
      </c>
      <c r="D20" s="39" t="e">
        <f ca="1">[1]!AnaBalanceCum(2,C$1,D$5,D$5,$A20,$A20)</f>
        <v>#NAME?</v>
      </c>
      <c r="E20" s="39" t="e">
        <f ca="1">[1]!AnaBalanceCum(2,E$1,E$5,E$5,$A20,$A20)</f>
        <v>#NAME?</v>
      </c>
      <c r="F20" s="39" t="e">
        <f ca="1">[1]!AnaBalanceCum(2,F$1,F$5,F$5,$A20,$A20)</f>
        <v>#NAME?</v>
      </c>
      <c r="G20" s="39" t="e">
        <f ca="1">[1]!AnaBalanceCum(2,G$1,G$5,G$5,$A20,$A20)</f>
        <v>#NAME?</v>
      </c>
      <c r="H20" s="39" t="e">
        <f ca="1">[1]!AnaBalanceCum(2,H$1,H$5,H$5,$A20,$A20)</f>
        <v>#NAME?</v>
      </c>
      <c r="I20" s="39" t="e">
        <f ca="1">[1]!AnaBalanceCum(2,I$1,I$5,I$5,$A20,$A20)</f>
        <v>#NAME?</v>
      </c>
      <c r="J20" s="39" t="e">
        <f ca="1">[1]!AnaBalanceCum(2,J$1,J$5,J$5,$A20,$A20)</f>
        <v>#NAME?</v>
      </c>
      <c r="K20" s="39" t="e">
        <f ca="1">[1]!AnaBalanceCum(2,K$1,K$5,K$5,$A20,$A20)</f>
        <v>#NAME?</v>
      </c>
      <c r="L20" s="57" t="e">
        <f t="shared" ca="1" si="19"/>
        <v>#NAME?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57">
        <f t="shared" si="20"/>
        <v>0</v>
      </c>
      <c r="X20" s="69">
        <v>0</v>
      </c>
    </row>
    <row r="21" spans="1:25" x14ac:dyDescent="0.25">
      <c r="A21" s="55">
        <v>612900</v>
      </c>
      <c r="B21" s="38" t="s">
        <v>186</v>
      </c>
      <c r="C21" s="39" t="e">
        <f ca="1">[1]!AnaBalanceCum(2,C$1,C$5,C$5,$A21,$A21)</f>
        <v>#NAME?</v>
      </c>
      <c r="D21" s="39" t="e">
        <f ca="1">[1]!AnaBalanceCum(2,C$1,D$5,D$5,$A21,$A21)</f>
        <v>#NAME?</v>
      </c>
      <c r="E21" s="39" t="e">
        <f ca="1">[1]!AnaBalanceCum(2,E$1,E$5,E$5,$A21,$A21)</f>
        <v>#NAME?</v>
      </c>
      <c r="F21" s="39" t="e">
        <f ca="1">[1]!AnaBalanceCum(2,F$1,F$5,F$5,$A21,$A21)</f>
        <v>#NAME?</v>
      </c>
      <c r="G21" s="39" t="e">
        <f ca="1">[1]!AnaBalanceCum(2,G$1,G$5,G$5,$A21,$A21)</f>
        <v>#NAME?</v>
      </c>
      <c r="H21" s="39" t="e">
        <f ca="1">[1]!AnaBalanceCum(2,H$1,H$5,H$5,$A21,$A21)</f>
        <v>#NAME?</v>
      </c>
      <c r="I21" s="39" t="e">
        <f ca="1">[1]!AnaBalanceCum(2,I$1,I$5,I$5,$A21,$A21)</f>
        <v>#NAME?</v>
      </c>
      <c r="J21" s="39" t="e">
        <f ca="1">[1]!AnaBalanceCum(2,J$1,J$5,J$5,$A21,$A21)</f>
        <v>#NAME?</v>
      </c>
      <c r="K21" s="39" t="e">
        <f ca="1">[1]!AnaBalanceCum(2,K$1,K$5,K$5,$A21,$A21)</f>
        <v>#NAME?</v>
      </c>
      <c r="L21" s="57" t="e">
        <f t="shared" ref="L21" ca="1" si="21">SUM(C21:K21)</f>
        <v>#NAME?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57">
        <f t="shared" ref="W21" si="22">SUM(N21:V21)</f>
        <v>0</v>
      </c>
      <c r="X21" s="69">
        <v>0</v>
      </c>
    </row>
    <row r="22" spans="1:25" x14ac:dyDescent="0.25">
      <c r="A22" s="20">
        <v>613000</v>
      </c>
      <c r="B22" s="38" t="s">
        <v>121</v>
      </c>
      <c r="C22" s="39" t="e">
        <f ca="1">[1]!AnaBalanceCum(2,C$1,C$5,C$5,$A22,$A22)</f>
        <v>#NAME?</v>
      </c>
      <c r="D22" s="39" t="e">
        <f ca="1">[1]!AnaBalanceCum(2,C$1,D$5,D$5,$A22,$A22)</f>
        <v>#NAME?</v>
      </c>
      <c r="E22" s="39" t="e">
        <f ca="1">[1]!AnaBalanceCum(2,E$1,E$5,E$5,$A22,$A22)</f>
        <v>#NAME?</v>
      </c>
      <c r="F22" s="39" t="e">
        <f ca="1">[1]!AnaBalanceCum(2,F$1,F$5,F$5,$A22,$A22)</f>
        <v>#NAME?</v>
      </c>
      <c r="G22" s="39" t="e">
        <f ca="1">[1]!AnaBalanceCum(2,G$1,G$5,G$5,$A22,$A22)</f>
        <v>#NAME?</v>
      </c>
      <c r="H22" s="39" t="e">
        <f ca="1">[1]!AnaBalanceCum(2,H$1,H$5,H$5,$A22,$A22)</f>
        <v>#NAME?</v>
      </c>
      <c r="I22" s="39" t="e">
        <f ca="1">[1]!AnaBalanceCum(2,I$1,I$5,I$5,$A22,$A22)</f>
        <v>#NAME?</v>
      </c>
      <c r="J22" s="39" t="e">
        <f ca="1">[1]!AnaBalanceCum(2,J$1,J$5,J$5,$A22,$A22)</f>
        <v>#NAME?</v>
      </c>
      <c r="K22" s="39" t="e">
        <f ca="1">[1]!AnaBalanceCum(2,K$1,K$5,K$5,$A22,$A22)</f>
        <v>#NAME?</v>
      </c>
      <c r="L22" s="57" t="e">
        <f t="shared" ca="1" si="19"/>
        <v>#NAME?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57">
        <f t="shared" si="20"/>
        <v>0</v>
      </c>
      <c r="X22" s="69">
        <v>0</v>
      </c>
    </row>
    <row r="23" spans="1:25" x14ac:dyDescent="0.25">
      <c r="A23" s="20">
        <v>613100</v>
      </c>
      <c r="B23" s="38" t="s">
        <v>190</v>
      </c>
      <c r="C23" s="39" t="e">
        <f ca="1">[1]!AnaBalanceCum(2,C$1,C$5,C$5,$A23,$A23)</f>
        <v>#NAME?</v>
      </c>
      <c r="D23" s="39" t="e">
        <f ca="1">[1]!AnaBalanceCum(2,C$1,D$5,D$5,$A23,$A23)</f>
        <v>#NAME?</v>
      </c>
      <c r="E23" s="39" t="e">
        <f ca="1">[1]!AnaBalanceCum(2,E$1,E$5,E$5,$A23,$A23)</f>
        <v>#NAME?</v>
      </c>
      <c r="F23" s="39" t="e">
        <f ca="1">[1]!AnaBalanceCum(2,F$1,F$5,F$5,$A23,$A23)</f>
        <v>#NAME?</v>
      </c>
      <c r="G23" s="39" t="e">
        <f ca="1">[1]!AnaBalanceCum(2,G$1,G$5,G$5,$A23,$A23)</f>
        <v>#NAME?</v>
      </c>
      <c r="H23" s="39" t="e">
        <f ca="1">[1]!AnaBalanceCum(2,H$1,H$5,H$5,$A23,$A23)</f>
        <v>#NAME?</v>
      </c>
      <c r="I23" s="39" t="e">
        <f ca="1">[1]!AnaBalanceCum(2,I$1,I$5,I$5,$A23,$A23)</f>
        <v>#NAME?</v>
      </c>
      <c r="J23" s="39" t="e">
        <f ca="1">[1]!AnaBalanceCum(2,J$1,J$5,J$5,$A23,$A23)</f>
        <v>#NAME?</v>
      </c>
      <c r="K23" s="39" t="e">
        <f ca="1">[1]!AnaBalanceCum(2,K$1,K$5,K$5,$A23,$A23)</f>
        <v>#NAME?</v>
      </c>
      <c r="L23" s="57" t="e">
        <f t="shared" ca="1" si="19"/>
        <v>#NAME?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57">
        <f t="shared" si="20"/>
        <v>0</v>
      </c>
      <c r="X23" s="69">
        <v>0</v>
      </c>
    </row>
    <row r="24" spans="1:25" x14ac:dyDescent="0.25">
      <c r="A24" s="20">
        <v>613200</v>
      </c>
      <c r="B24" s="38" t="s">
        <v>122</v>
      </c>
      <c r="C24" s="39" t="e">
        <f ca="1">[1]!AnaBalanceCum(2,C$1,C$5,C$5,$A24,$A24)</f>
        <v>#NAME?</v>
      </c>
      <c r="D24" s="39" t="e">
        <f ca="1">[1]!AnaBalanceCum(2,C$1,D$5,D$5,$A24,$A24)</f>
        <v>#NAME?</v>
      </c>
      <c r="E24" s="39" t="e">
        <f ca="1">[1]!AnaBalanceCum(2,E$1,E$5,E$5,$A24,$A24)</f>
        <v>#NAME?</v>
      </c>
      <c r="F24" s="39" t="e">
        <f ca="1">[1]!AnaBalanceCum(2,F$1,F$5,F$5,$A24,$A24)</f>
        <v>#NAME?</v>
      </c>
      <c r="G24" s="39" t="e">
        <f ca="1">[1]!AnaBalanceCum(2,G$1,G$5,G$5,$A24,$A24)</f>
        <v>#NAME?</v>
      </c>
      <c r="H24" s="39" t="e">
        <f ca="1">[1]!AnaBalanceCum(2,H$1,H$5,H$5,$A24,$A24)</f>
        <v>#NAME?</v>
      </c>
      <c r="I24" s="39" t="e">
        <f ca="1">[1]!AnaBalanceCum(2,I$1,I$5,I$5,$A24,$A24)</f>
        <v>#NAME?</v>
      </c>
      <c r="J24" s="39" t="e">
        <f ca="1">[1]!AnaBalanceCum(2,J$1,J$5,J$5,$A24,$A24)</f>
        <v>#NAME?</v>
      </c>
      <c r="K24" s="39" t="e">
        <f ca="1">[1]!AnaBalanceCum(2,K$1,K$5,K$5,$A24,$A24)</f>
        <v>#NAME?</v>
      </c>
      <c r="L24" s="57" t="e">
        <f t="shared" ca="1" si="19"/>
        <v>#NAME?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1905.75</v>
      </c>
      <c r="V24" s="39">
        <v>0</v>
      </c>
      <c r="W24" s="57">
        <f t="shared" si="20"/>
        <v>1905.75</v>
      </c>
      <c r="X24" s="69">
        <v>1100</v>
      </c>
    </row>
    <row r="25" spans="1:25" x14ac:dyDescent="0.25">
      <c r="A25" s="20">
        <v>615000</v>
      </c>
      <c r="B25" s="38" t="s">
        <v>126</v>
      </c>
      <c r="C25" s="39" t="e">
        <f ca="1">[1]!AnaBalanceCum(2,C$1,C$5,C$5,$A25,$A25)</f>
        <v>#NAME?</v>
      </c>
      <c r="D25" s="39" t="e">
        <f ca="1">[1]!AnaBalanceCum(2,C$1,D$5,D$5,$A25,$A25)</f>
        <v>#NAME?</v>
      </c>
      <c r="E25" s="39" t="e">
        <f ca="1">[1]!AnaBalanceCum(2,E$1,E$5,E$5,$A25,$A25)</f>
        <v>#NAME?</v>
      </c>
      <c r="F25" s="39" t="e">
        <f ca="1">[1]!AnaBalanceCum(2,F$1,F$5,F$5,$A25,$A25)</f>
        <v>#NAME?</v>
      </c>
      <c r="G25" s="39" t="e">
        <f ca="1">[1]!AnaBalanceCum(2,G$1,G$5,G$5,$A25,$A25)</f>
        <v>#NAME?</v>
      </c>
      <c r="H25" s="39" t="e">
        <f ca="1">[1]!AnaBalanceCum(2,H$1,H$5,H$5,$A25,$A25)</f>
        <v>#NAME?</v>
      </c>
      <c r="I25" s="39" t="e">
        <f ca="1">[1]!AnaBalanceCum(2,I$1,I$5,I$5,$A25,$A25)</f>
        <v>#NAME?</v>
      </c>
      <c r="J25" s="39" t="e">
        <f ca="1">[1]!AnaBalanceCum(2,J$1,J$5,J$5,$A25,$A25)</f>
        <v>#NAME?</v>
      </c>
      <c r="K25" s="39" t="e">
        <f ca="1">[1]!AnaBalanceCum(2,K$1,K$5,K$5,$A25,$A25)</f>
        <v>#NAME?</v>
      </c>
      <c r="L25" s="57" t="e">
        <f t="shared" ca="1" si="19"/>
        <v>#NAME?</v>
      </c>
      <c r="N25" s="39">
        <v>1826.3</v>
      </c>
      <c r="O25" s="39">
        <v>0</v>
      </c>
      <c r="P25" s="39">
        <v>0</v>
      </c>
      <c r="Q25" s="39">
        <v>0</v>
      </c>
      <c r="R25" s="39">
        <v>0</v>
      </c>
      <c r="S25" s="39">
        <v>99.52</v>
      </c>
      <c r="T25" s="39">
        <v>0</v>
      </c>
      <c r="U25" s="39">
        <v>0</v>
      </c>
      <c r="V25" s="39">
        <v>30</v>
      </c>
      <c r="W25" s="57">
        <f t="shared" si="20"/>
        <v>1955.82</v>
      </c>
      <c r="X25" s="69">
        <v>2500</v>
      </c>
    </row>
    <row r="26" spans="1:25" x14ac:dyDescent="0.25">
      <c r="A26" s="20">
        <v>615100</v>
      </c>
      <c r="B26" s="38" t="s">
        <v>189</v>
      </c>
      <c r="C26" s="39" t="e">
        <f ca="1">[1]!AnaBalanceCum(2,C$1,C$5,C$5,$A26,$A26)</f>
        <v>#NAME?</v>
      </c>
      <c r="D26" s="39" t="e">
        <f ca="1">[1]!AnaBalanceCum(2,C$1,D$5,D$5,$A26,$A26)</f>
        <v>#NAME?</v>
      </c>
      <c r="E26" s="39" t="e">
        <f ca="1">[1]!AnaBalanceCum(2,E$1,E$5,E$5,$A26,$A26)</f>
        <v>#NAME?</v>
      </c>
      <c r="F26" s="39" t="e">
        <f ca="1">[1]!AnaBalanceCum(2,F$1,F$5,F$5,$A26,$A26)</f>
        <v>#NAME?</v>
      </c>
      <c r="G26" s="39" t="e">
        <f ca="1">[1]!AnaBalanceCum(2,G$1,G$5,G$5,$A26,$A26)</f>
        <v>#NAME?</v>
      </c>
      <c r="H26" s="39" t="e">
        <f ca="1">[1]!AnaBalanceCum(2,H$1,H$5,H$5,$A26,$A26)</f>
        <v>#NAME?</v>
      </c>
      <c r="I26" s="39" t="e">
        <f ca="1">[1]!AnaBalanceCum(2,I$1,I$5,I$5,$A26,$A26)</f>
        <v>#NAME?</v>
      </c>
      <c r="J26" s="39" t="e">
        <f ca="1">[1]!AnaBalanceCum(2,J$1,J$5,J$5,$A26,$A26)</f>
        <v>#NAME?</v>
      </c>
      <c r="K26" s="39" t="e">
        <f ca="1">[1]!AnaBalanceCum(2,K$1,K$5,K$5,$A26,$A26)</f>
        <v>#NAME?</v>
      </c>
      <c r="L26" s="57" t="e">
        <f t="shared" ca="1" si="19"/>
        <v>#NAME?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61.56</v>
      </c>
      <c r="T26" s="39">
        <v>0</v>
      </c>
      <c r="U26" s="39">
        <v>0</v>
      </c>
      <c r="V26" s="39">
        <v>0</v>
      </c>
      <c r="W26" s="57">
        <f t="shared" si="20"/>
        <v>61.56</v>
      </c>
      <c r="X26" s="69">
        <v>0</v>
      </c>
    </row>
    <row r="27" spans="1:25" x14ac:dyDescent="0.25">
      <c r="A27" s="20"/>
      <c r="B27" s="21"/>
      <c r="C27" s="39"/>
      <c r="D27" s="39"/>
      <c r="E27" s="39"/>
      <c r="F27" s="39"/>
      <c r="G27" s="39"/>
      <c r="H27" s="39"/>
      <c r="I27" s="39"/>
      <c r="J27" s="39"/>
      <c r="K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5" x14ac:dyDescent="0.25">
      <c r="A28" s="22">
        <v>614</v>
      </c>
      <c r="B28" s="23" t="s">
        <v>5</v>
      </c>
      <c r="C28" s="49" t="e">
        <f t="shared" ref="C28" ca="1" si="23">SUM(C29:C34)</f>
        <v>#NAME?</v>
      </c>
      <c r="D28" s="49" t="e">
        <f t="shared" ref="D28:L28" ca="1" si="24">SUM(D29:D34)</f>
        <v>#NAME?</v>
      </c>
      <c r="E28" s="49" t="e">
        <f t="shared" ca="1" si="24"/>
        <v>#NAME?</v>
      </c>
      <c r="F28" s="49" t="e">
        <f t="shared" ca="1" si="24"/>
        <v>#NAME?</v>
      </c>
      <c r="G28" s="49" t="e">
        <f t="shared" ca="1" si="24"/>
        <v>#NAME?</v>
      </c>
      <c r="H28" s="49" t="e">
        <f t="shared" ca="1" si="24"/>
        <v>#NAME?</v>
      </c>
      <c r="I28" s="49" t="e">
        <f t="shared" ca="1" si="24"/>
        <v>#NAME?</v>
      </c>
      <c r="J28" s="49" t="e">
        <f t="shared" ref="J28" ca="1" si="25">SUM(J29:J34)</f>
        <v>#NAME?</v>
      </c>
      <c r="K28" s="49" t="e">
        <f t="shared" ref="K28" ca="1" si="26">SUM(K29:K34)</f>
        <v>#NAME?</v>
      </c>
      <c r="L28" s="62" t="e">
        <f t="shared" ca="1" si="24"/>
        <v>#NAME?</v>
      </c>
      <c r="M28" s="13" t="s">
        <v>4</v>
      </c>
      <c r="N28" s="49">
        <f t="shared" ref="N28:W28" si="27">SUM(N29:N34)</f>
        <v>107.12</v>
      </c>
      <c r="O28" s="49">
        <f t="shared" si="27"/>
        <v>0</v>
      </c>
      <c r="P28" s="49">
        <f t="shared" si="27"/>
        <v>0</v>
      </c>
      <c r="Q28" s="49">
        <f t="shared" si="27"/>
        <v>0</v>
      </c>
      <c r="R28" s="49">
        <f t="shared" si="27"/>
        <v>0</v>
      </c>
      <c r="S28" s="49">
        <f t="shared" si="27"/>
        <v>4419.62</v>
      </c>
      <c r="T28" s="49">
        <f t="shared" si="27"/>
        <v>0</v>
      </c>
      <c r="U28" s="49">
        <f t="shared" si="27"/>
        <v>0</v>
      </c>
      <c r="V28" s="49">
        <f t="shared" si="27"/>
        <v>118.8</v>
      </c>
      <c r="W28" s="62">
        <f t="shared" si="27"/>
        <v>4645.5399999999991</v>
      </c>
      <c r="X28" s="77">
        <f>SUM(X29:X34)</f>
        <v>6700</v>
      </c>
      <c r="Y28" s="13" t="s">
        <v>4</v>
      </c>
    </row>
    <row r="29" spans="1:25" x14ac:dyDescent="0.25">
      <c r="A29" s="20">
        <v>614000</v>
      </c>
      <c r="B29" s="36" t="s">
        <v>127</v>
      </c>
      <c r="C29" s="39" t="e">
        <f ca="1">[1]!AnaBalanceCum(2,C$1,C$5,C$5,$A29,$A29)</f>
        <v>#NAME?</v>
      </c>
      <c r="D29" s="39" t="e">
        <f ca="1">[1]!AnaBalanceCum(2,C$1,D$5,D$5,$A29,$A29)</f>
        <v>#NAME?</v>
      </c>
      <c r="E29" s="39" t="e">
        <f ca="1">[1]!AnaBalanceCum(2,E$1,E$5,E$5,$A29,$A29)</f>
        <v>#NAME?</v>
      </c>
      <c r="F29" s="39" t="e">
        <f ca="1">[1]!AnaBalanceCum(2,F$1,F$5,F$5,$A29,$A29)</f>
        <v>#NAME?</v>
      </c>
      <c r="G29" s="39" t="e">
        <f ca="1">[1]!AnaBalanceCum(2,G$1,G$5,G$5,$A29,$A29)</f>
        <v>#NAME?</v>
      </c>
      <c r="H29" s="39" t="e">
        <f ca="1">[1]!AnaBalanceCum(2,H$1,H$5,H$5,$A29,$A29)</f>
        <v>#NAME?</v>
      </c>
      <c r="I29" s="39" t="e">
        <f ca="1">[1]!AnaBalanceCum(2,I$1,I$5,I$5,$A29,$A29)</f>
        <v>#NAME?</v>
      </c>
      <c r="J29" s="39" t="e">
        <f ca="1">[1]!AnaBalanceCum(2,J$1,J$5,J$5,$A29,$A29)</f>
        <v>#NAME?</v>
      </c>
      <c r="K29" s="39" t="e">
        <f ca="1">[1]!AnaBalanceCum(2,K$1,K$5,K$5,$A29,$A29)</f>
        <v>#NAME?</v>
      </c>
      <c r="L29" s="57" t="e">
        <f ca="1">SUM(C29:K29)</f>
        <v>#NAME?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1646.25</v>
      </c>
      <c r="T29" s="39">
        <v>0</v>
      </c>
      <c r="U29" s="39">
        <v>0</v>
      </c>
      <c r="V29" s="39">
        <v>0</v>
      </c>
      <c r="W29" s="57">
        <f>SUM(N29:V29)</f>
        <v>1646.25</v>
      </c>
      <c r="X29" s="69">
        <v>3700</v>
      </c>
    </row>
    <row r="30" spans="1:25" x14ac:dyDescent="0.25">
      <c r="A30" s="20">
        <v>614200</v>
      </c>
      <c r="B30" s="36" t="s">
        <v>128</v>
      </c>
      <c r="C30" s="39" t="e">
        <f ca="1">[1]!AnaBalanceCum(2,C$1,C$5,C$5,$A30,$A30)</f>
        <v>#NAME?</v>
      </c>
      <c r="D30" s="39" t="e">
        <f ca="1">[1]!AnaBalanceCum(2,C$1,D$5,D$5,$A30,$A30)</f>
        <v>#NAME?</v>
      </c>
      <c r="E30" s="39" t="e">
        <f ca="1">[1]!AnaBalanceCum(2,E$1,E$5,E$5,$A30,$A30)</f>
        <v>#NAME?</v>
      </c>
      <c r="F30" s="39" t="e">
        <f ca="1">[1]!AnaBalanceCum(2,F$1,F$5,F$5,$A30,$A30)</f>
        <v>#NAME?</v>
      </c>
      <c r="G30" s="39" t="e">
        <f ca="1">[1]!AnaBalanceCum(2,G$1,G$5,G$5,$A30,$A30)</f>
        <v>#NAME?</v>
      </c>
      <c r="H30" s="39" t="e">
        <f ca="1">[1]!AnaBalanceCum(2,H$1,H$5,H$5,$A30,$A30)</f>
        <v>#NAME?</v>
      </c>
      <c r="I30" s="39" t="e">
        <f ca="1">[1]!AnaBalanceCum(2,I$1,I$5,I$5,$A30,$A30)</f>
        <v>#NAME?</v>
      </c>
      <c r="J30" s="39" t="e">
        <f ca="1">[1]!AnaBalanceCum(2,J$1,J$5,J$5,$A30,$A30)</f>
        <v>#NAME?</v>
      </c>
      <c r="K30" s="39" t="e">
        <f ca="1">[1]!AnaBalanceCum(2,K$1,K$5,K$5,$A30,$A30)</f>
        <v>#NAME?</v>
      </c>
      <c r="L30" s="57" t="e">
        <f ca="1">SUM(C30:K30)</f>
        <v>#NAME?</v>
      </c>
      <c r="N30" s="39">
        <v>72.599999999999994</v>
      </c>
      <c r="O30" s="39">
        <v>0</v>
      </c>
      <c r="P30" s="39">
        <v>0</v>
      </c>
      <c r="Q30" s="39">
        <v>0</v>
      </c>
      <c r="R30" s="39">
        <v>0</v>
      </c>
      <c r="S30" s="39">
        <v>1403.6</v>
      </c>
      <c r="T30" s="39">
        <v>0</v>
      </c>
      <c r="U30" s="39">
        <v>0</v>
      </c>
      <c r="V30" s="39">
        <v>0</v>
      </c>
      <c r="W30" s="57">
        <f>SUM(N30:V30)</f>
        <v>1476.1999999999998</v>
      </c>
      <c r="X30" s="69">
        <v>500</v>
      </c>
    </row>
    <row r="31" spans="1:25" x14ac:dyDescent="0.25">
      <c r="A31" s="20">
        <v>614400</v>
      </c>
      <c r="B31" s="36" t="s">
        <v>129</v>
      </c>
      <c r="C31" s="39" t="e">
        <f ca="1">[1]!AnaBalanceCum(2,C$1,C$5,C$5,$A31,$A31)</f>
        <v>#NAME?</v>
      </c>
      <c r="D31" s="39" t="e">
        <f ca="1">[1]!AnaBalanceCum(2,C$1,D$5,D$5,$A31,$A31)</f>
        <v>#NAME?</v>
      </c>
      <c r="E31" s="39" t="e">
        <f ca="1">[1]!AnaBalanceCum(2,E$1,E$5,E$5,$A31,$A31)</f>
        <v>#NAME?</v>
      </c>
      <c r="F31" s="39" t="e">
        <f ca="1">[1]!AnaBalanceCum(2,F$1,F$5,F$5,$A31,$A31)</f>
        <v>#NAME?</v>
      </c>
      <c r="G31" s="39" t="e">
        <f ca="1">[1]!AnaBalanceCum(2,G$1,G$5,G$5,$A31,$A31)</f>
        <v>#NAME?</v>
      </c>
      <c r="H31" s="39" t="e">
        <f ca="1">[1]!AnaBalanceCum(2,H$1,H$5,H$5,$A31,$A31)</f>
        <v>#NAME?</v>
      </c>
      <c r="I31" s="39" t="e">
        <f ca="1">[1]!AnaBalanceCum(2,I$1,I$5,I$5,$A31,$A31)</f>
        <v>#NAME?</v>
      </c>
      <c r="J31" s="39" t="e">
        <f ca="1">[1]!AnaBalanceCum(2,J$1,J$5,J$5,$A31,$A31)</f>
        <v>#NAME?</v>
      </c>
      <c r="K31" s="39" t="e">
        <f ca="1">[1]!AnaBalanceCum(2,K$1,K$5,K$5,$A31,$A31)</f>
        <v>#NAME?</v>
      </c>
      <c r="L31" s="57" t="e">
        <f ca="1">SUM(C31:K31)</f>
        <v>#NAME?</v>
      </c>
      <c r="N31" s="39">
        <v>7.65</v>
      </c>
      <c r="O31" s="39">
        <v>0</v>
      </c>
      <c r="P31" s="39">
        <v>0</v>
      </c>
      <c r="Q31" s="39">
        <v>0</v>
      </c>
      <c r="R31" s="39">
        <v>0</v>
      </c>
      <c r="S31" s="39">
        <v>177.07</v>
      </c>
      <c r="T31" s="39">
        <v>0</v>
      </c>
      <c r="U31" s="39">
        <v>0</v>
      </c>
      <c r="V31" s="39">
        <v>0</v>
      </c>
      <c r="W31" s="57">
        <f>SUM(N31:V31)</f>
        <v>184.72</v>
      </c>
      <c r="X31" s="69">
        <v>1300</v>
      </c>
    </row>
    <row r="32" spans="1:25" x14ac:dyDescent="0.25">
      <c r="A32" s="20">
        <v>614500</v>
      </c>
      <c r="B32" s="36" t="s">
        <v>130</v>
      </c>
      <c r="C32" s="39" t="e">
        <f ca="1">[1]!AnaBalanceCum(2,C$1,C$5,C$5,$A32,$A32)</f>
        <v>#NAME?</v>
      </c>
      <c r="D32" s="39" t="e">
        <f ca="1">[1]!AnaBalanceCum(2,C$1,D$5,D$5,$A32,$A32)</f>
        <v>#NAME?</v>
      </c>
      <c r="E32" s="39" t="e">
        <f ca="1">[1]!AnaBalanceCum(2,E$1,E$5,E$5,$A32,$A32)</f>
        <v>#NAME?</v>
      </c>
      <c r="F32" s="39" t="e">
        <f ca="1">[1]!AnaBalanceCum(2,F$1,F$5,F$5,$A32,$A32)</f>
        <v>#NAME?</v>
      </c>
      <c r="G32" s="39" t="e">
        <f ca="1">[1]!AnaBalanceCum(2,G$1,G$5,G$5,$A32,$A32)</f>
        <v>#NAME?</v>
      </c>
      <c r="H32" s="39" t="e">
        <f ca="1">[1]!AnaBalanceCum(2,H$1,H$5,H$5,$A32,$A32)</f>
        <v>#NAME?</v>
      </c>
      <c r="I32" s="39" t="e">
        <f ca="1">[1]!AnaBalanceCum(2,I$1,I$5,I$5,$A32,$A32)</f>
        <v>#NAME?</v>
      </c>
      <c r="J32" s="39" t="e">
        <f ca="1">[1]!AnaBalanceCum(2,J$1,J$5,J$5,$A32,$A32)</f>
        <v>#NAME?</v>
      </c>
      <c r="K32" s="39" t="e">
        <f ca="1">[1]!AnaBalanceCum(2,K$1,K$5,K$5,$A32,$A32)</f>
        <v>#NAME?</v>
      </c>
      <c r="L32" s="57" t="e">
        <f ca="1">SUM(C32:K32)</f>
        <v>#NAME?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57">
        <f>SUM(N32:V32)</f>
        <v>0</v>
      </c>
      <c r="X32" s="69">
        <v>0</v>
      </c>
    </row>
    <row r="33" spans="1:25" x14ac:dyDescent="0.25">
      <c r="A33" s="20">
        <v>614600</v>
      </c>
      <c r="B33" s="36" t="s">
        <v>131</v>
      </c>
      <c r="C33" s="39" t="e">
        <f ca="1">[1]!AnaBalanceCum(2,C$1,C$5,C$5,$A33,$A33)</f>
        <v>#NAME?</v>
      </c>
      <c r="D33" s="39" t="e">
        <f ca="1">[1]!AnaBalanceCum(2,C$1,D$5,D$5,$A33,$A33)</f>
        <v>#NAME?</v>
      </c>
      <c r="E33" s="39" t="e">
        <f ca="1">[1]!AnaBalanceCum(2,E$1,E$5,E$5,$A33,$A33)</f>
        <v>#NAME?</v>
      </c>
      <c r="F33" s="39" t="e">
        <f ca="1">[1]!AnaBalanceCum(2,F$1,F$5,F$5,$A33,$A33)</f>
        <v>#NAME?</v>
      </c>
      <c r="G33" s="39" t="e">
        <f ca="1">[1]!AnaBalanceCum(2,G$1,G$5,G$5,$A33,$A33)</f>
        <v>#NAME?</v>
      </c>
      <c r="H33" s="39" t="e">
        <f ca="1">[1]!AnaBalanceCum(2,H$1,H$5,H$5,$A33,$A33)</f>
        <v>#NAME?</v>
      </c>
      <c r="I33" s="39" t="e">
        <f ca="1">[1]!AnaBalanceCum(2,I$1,I$5,I$5,$A33,$A33)</f>
        <v>#NAME?</v>
      </c>
      <c r="J33" s="39" t="e">
        <f ca="1">[1]!AnaBalanceCum(2,J$1,J$5,J$5,$A33,$A33)</f>
        <v>#NAME?</v>
      </c>
      <c r="K33" s="39" t="e">
        <f ca="1">[1]!AnaBalanceCum(2,K$1,K$5,K$5,$A33,$A33)</f>
        <v>#NAME?</v>
      </c>
      <c r="L33" s="57" t="e">
        <f ca="1">SUM(C33:K33)</f>
        <v>#NAME?</v>
      </c>
      <c r="N33" s="39">
        <v>26.87</v>
      </c>
      <c r="O33" s="39">
        <v>0</v>
      </c>
      <c r="P33" s="39">
        <v>0</v>
      </c>
      <c r="Q33" s="39">
        <v>0</v>
      </c>
      <c r="R33" s="39">
        <v>0</v>
      </c>
      <c r="S33" s="39">
        <v>1192.7</v>
      </c>
      <c r="T33" s="39">
        <v>0</v>
      </c>
      <c r="U33" s="39">
        <v>0</v>
      </c>
      <c r="V33" s="39">
        <v>118.8</v>
      </c>
      <c r="W33" s="57">
        <f>SUM(N33:V33)</f>
        <v>1338.37</v>
      </c>
      <c r="X33" s="69">
        <v>1200</v>
      </c>
    </row>
    <row r="34" spans="1:25" x14ac:dyDescent="0.25">
      <c r="A34" s="20"/>
      <c r="B34" s="21"/>
      <c r="C34" s="45"/>
      <c r="D34" s="45"/>
      <c r="E34" s="45"/>
      <c r="F34" s="45"/>
      <c r="G34" s="45"/>
      <c r="H34" s="45"/>
      <c r="I34" s="45"/>
      <c r="J34" s="45"/>
      <c r="K34" s="45"/>
      <c r="L34" s="65"/>
      <c r="N34" s="45"/>
      <c r="O34" s="45"/>
      <c r="P34" s="45"/>
      <c r="Q34" s="45"/>
      <c r="R34" s="45"/>
      <c r="S34" s="45"/>
      <c r="T34" s="45"/>
      <c r="U34" s="45"/>
      <c r="V34" s="45"/>
      <c r="W34" s="65"/>
      <c r="X34" s="78"/>
    </row>
    <row r="35" spans="1:25" x14ac:dyDescent="0.25">
      <c r="A35" s="22">
        <v>62</v>
      </c>
      <c r="B35" s="23" t="s">
        <v>6</v>
      </c>
      <c r="C35" s="49" t="e">
        <f t="shared" ref="C35" ca="1" si="28">SUM(C36:C50)</f>
        <v>#NAME?</v>
      </c>
      <c r="D35" s="49" t="e">
        <f t="shared" ref="D35:L35" ca="1" si="29">SUM(D36:D50)</f>
        <v>#NAME?</v>
      </c>
      <c r="E35" s="49" t="e">
        <f t="shared" ca="1" si="29"/>
        <v>#NAME?</v>
      </c>
      <c r="F35" s="49" t="e">
        <f t="shared" ca="1" si="29"/>
        <v>#NAME?</v>
      </c>
      <c r="G35" s="49" t="e">
        <f t="shared" ca="1" si="29"/>
        <v>#NAME?</v>
      </c>
      <c r="H35" s="49" t="e">
        <f t="shared" ca="1" si="29"/>
        <v>#NAME?</v>
      </c>
      <c r="I35" s="49" t="e">
        <f t="shared" ca="1" si="29"/>
        <v>#NAME?</v>
      </c>
      <c r="J35" s="49" t="e">
        <f t="shared" ref="J35" ca="1" si="30">SUM(J36:J50)</f>
        <v>#NAME?</v>
      </c>
      <c r="K35" s="49" t="e">
        <f t="shared" ref="K35" ca="1" si="31">SUM(K36:K50)</f>
        <v>#NAME?</v>
      </c>
      <c r="L35" s="62" t="e">
        <f t="shared" ca="1" si="29"/>
        <v>#NAME?</v>
      </c>
      <c r="M35" s="13" t="s">
        <v>4</v>
      </c>
      <c r="N35" s="49">
        <f t="shared" ref="N35:W35" si="32">SUM(N36:N50)</f>
        <v>0</v>
      </c>
      <c r="O35" s="49">
        <f t="shared" si="32"/>
        <v>0</v>
      </c>
      <c r="P35" s="49">
        <f t="shared" si="32"/>
        <v>0</v>
      </c>
      <c r="Q35" s="49">
        <f t="shared" si="32"/>
        <v>0</v>
      </c>
      <c r="R35" s="49">
        <f t="shared" si="32"/>
        <v>0</v>
      </c>
      <c r="S35" s="49">
        <f t="shared" si="32"/>
        <v>0</v>
      </c>
      <c r="T35" s="49">
        <f t="shared" si="32"/>
        <v>0</v>
      </c>
      <c r="U35" s="49">
        <f t="shared" si="32"/>
        <v>0</v>
      </c>
      <c r="V35" s="49">
        <f t="shared" si="32"/>
        <v>0</v>
      </c>
      <c r="W35" s="62">
        <f t="shared" si="32"/>
        <v>0</v>
      </c>
      <c r="X35" s="77">
        <f>SUM(X36:X50)</f>
        <v>0</v>
      </c>
      <c r="Y35" s="13" t="s">
        <v>4</v>
      </c>
    </row>
    <row r="36" spans="1:25" x14ac:dyDescent="0.25">
      <c r="A36" s="20">
        <v>620200</v>
      </c>
      <c r="B36" s="36" t="s">
        <v>132</v>
      </c>
      <c r="C36" s="39" t="e">
        <f ca="1">[1]!AnaBalanceCum(2,C$1,C$5,C$5,$A36,$A36)</f>
        <v>#NAME?</v>
      </c>
      <c r="D36" s="39" t="e">
        <f ca="1">[1]!AnaBalanceCum(2,C$1,D$5,D$5,$A36,$A36)</f>
        <v>#NAME?</v>
      </c>
      <c r="E36" s="39" t="e">
        <f ca="1">[1]!AnaBalanceCum(2,E$1,E$5,E$5,$A36,$A36)</f>
        <v>#NAME?</v>
      </c>
      <c r="F36" s="39" t="e">
        <f ca="1">[1]!AnaBalanceCum(2,F$1,F$5,F$5,$A36,$A36)</f>
        <v>#NAME?</v>
      </c>
      <c r="G36" s="39" t="e">
        <f ca="1">[1]!AnaBalanceCum(2,G$1,G$5,G$5,$A36,$A36)</f>
        <v>#NAME?</v>
      </c>
      <c r="H36" s="39" t="e">
        <f ca="1">[1]!AnaBalanceCum(2,H$1,H$5,H$5,$A36,$A36)</f>
        <v>#NAME?</v>
      </c>
      <c r="I36" s="39" t="e">
        <f ca="1">[1]!AnaBalanceCum(2,I$1,I$5,I$5,$A36,$A36)</f>
        <v>#NAME?</v>
      </c>
      <c r="J36" s="39" t="e">
        <f ca="1">[1]!AnaBalanceCum(2,J$1,J$5,J$5,$A36,$A36)</f>
        <v>#NAME?</v>
      </c>
      <c r="K36" s="39" t="e">
        <f ca="1">[1]!AnaBalanceCum(2,K$1,K$5,K$5,$A36,$A36)</f>
        <v>#NAME?</v>
      </c>
      <c r="L36" s="57" t="e">
        <f t="shared" ref="L36:L49" ca="1" si="33">SUM(C36:K36)</f>
        <v>#NAME?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57">
        <f t="shared" ref="W36:W49" si="34">SUM(N36:V36)</f>
        <v>0</v>
      </c>
      <c r="X36" s="69">
        <v>0</v>
      </c>
    </row>
    <row r="37" spans="1:25" x14ac:dyDescent="0.25">
      <c r="A37" s="20">
        <v>620210</v>
      </c>
      <c r="B37" s="36" t="s">
        <v>133</v>
      </c>
      <c r="C37" s="39" t="e">
        <f ca="1">[1]!AnaBalanceCum(2,C$1,C$5,C$5,$A37,$A37)</f>
        <v>#NAME?</v>
      </c>
      <c r="D37" s="39" t="e">
        <f ca="1">[1]!AnaBalanceCum(2,C$1,D$5,D$5,$A37,$A37)</f>
        <v>#NAME?</v>
      </c>
      <c r="E37" s="39" t="e">
        <f ca="1">[1]!AnaBalanceCum(2,E$1,E$5,E$5,$A37,$A37)</f>
        <v>#NAME?</v>
      </c>
      <c r="F37" s="39" t="e">
        <f ca="1">[1]!AnaBalanceCum(2,F$1,F$5,F$5,$A37,$A37)</f>
        <v>#NAME?</v>
      </c>
      <c r="G37" s="39" t="e">
        <f ca="1">[1]!AnaBalanceCum(2,G$1,G$5,G$5,$A37,$A37)</f>
        <v>#NAME?</v>
      </c>
      <c r="H37" s="39" t="e">
        <f ca="1">[1]!AnaBalanceCum(2,H$1,H$5,H$5,$A37,$A37)</f>
        <v>#NAME?</v>
      </c>
      <c r="I37" s="39" t="e">
        <f ca="1">[1]!AnaBalanceCum(2,I$1,I$5,I$5,$A37,$A37)</f>
        <v>#NAME?</v>
      </c>
      <c r="J37" s="39" t="e">
        <f ca="1">[1]!AnaBalanceCum(2,J$1,J$5,J$5,$A37,$A37)</f>
        <v>#NAME?</v>
      </c>
      <c r="K37" s="39" t="e">
        <f ca="1">[1]!AnaBalanceCum(2,K$1,K$5,K$5,$A37,$A37)</f>
        <v>#NAME?</v>
      </c>
      <c r="L37" s="57" t="e">
        <f t="shared" ca="1" si="33"/>
        <v>#NAME?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57">
        <f t="shared" si="34"/>
        <v>0</v>
      </c>
      <c r="X37" s="69">
        <v>0</v>
      </c>
    </row>
    <row r="38" spans="1:25" x14ac:dyDescent="0.25">
      <c r="A38" s="20">
        <v>620220</v>
      </c>
      <c r="B38" s="36" t="s">
        <v>134</v>
      </c>
      <c r="C38" s="39" t="e">
        <f ca="1">[1]!AnaBalanceCum(2,C$1,C$5,C$5,$A38,$A38)</f>
        <v>#NAME?</v>
      </c>
      <c r="D38" s="39" t="e">
        <f ca="1">[1]!AnaBalanceCum(2,C$1,D$5,D$5,$A38,$A38)</f>
        <v>#NAME?</v>
      </c>
      <c r="E38" s="39" t="e">
        <f ca="1">[1]!AnaBalanceCum(2,E$1,E$5,E$5,$A38,$A38)</f>
        <v>#NAME?</v>
      </c>
      <c r="F38" s="39" t="e">
        <f ca="1">[1]!AnaBalanceCum(2,F$1,F$5,F$5,$A38,$A38)</f>
        <v>#NAME?</v>
      </c>
      <c r="G38" s="39" t="e">
        <f ca="1">[1]!AnaBalanceCum(2,G$1,G$5,G$5,$A38,$A38)</f>
        <v>#NAME?</v>
      </c>
      <c r="H38" s="39" t="e">
        <f ca="1">[1]!AnaBalanceCum(2,H$1,H$5,H$5,$A38,$A38)</f>
        <v>#NAME?</v>
      </c>
      <c r="I38" s="39" t="e">
        <f ca="1">[1]!AnaBalanceCum(2,I$1,I$5,I$5,$A38,$A38)</f>
        <v>#NAME?</v>
      </c>
      <c r="J38" s="39" t="e">
        <f ca="1">[1]!AnaBalanceCum(2,J$1,J$5,J$5,$A38,$A38)</f>
        <v>#NAME?</v>
      </c>
      <c r="K38" s="39" t="e">
        <f ca="1">[1]!AnaBalanceCum(2,K$1,K$5,K$5,$A38,$A38)</f>
        <v>#NAME?</v>
      </c>
      <c r="L38" s="57" t="e">
        <f t="shared" ca="1" si="33"/>
        <v>#NAME?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57">
        <f t="shared" si="34"/>
        <v>0</v>
      </c>
      <c r="X38" s="69">
        <v>0</v>
      </c>
    </row>
    <row r="39" spans="1:25" x14ac:dyDescent="0.25">
      <c r="A39" s="20">
        <v>62023</v>
      </c>
      <c r="B39" s="36" t="s">
        <v>135</v>
      </c>
      <c r="C39" s="39" t="e">
        <f ca="1">[1]!AnaBalanceCum(2,C$1,C$5,C$5,$A39,$A39)</f>
        <v>#NAME?</v>
      </c>
      <c r="D39" s="39" t="e">
        <f ca="1">[1]!AnaBalanceCum(2,C$1,D$5,D$5,$A39,$A39)</f>
        <v>#NAME?</v>
      </c>
      <c r="E39" s="39" t="e">
        <f ca="1">[1]!AnaBalanceCum(2,E$1,E$5,E$5,$A39,$A39)</f>
        <v>#NAME?</v>
      </c>
      <c r="F39" s="39" t="e">
        <f ca="1">[1]!AnaBalanceCum(2,F$1,F$5,F$5,$A39,$A39)</f>
        <v>#NAME?</v>
      </c>
      <c r="G39" s="39" t="e">
        <f ca="1">[1]!AnaBalanceCum(2,G$1,G$5,G$5,$A39,$A39)</f>
        <v>#NAME?</v>
      </c>
      <c r="H39" s="39" t="e">
        <f ca="1">[1]!AnaBalanceCum(2,H$1,H$5,H$5,$A39,$A39)</f>
        <v>#NAME?</v>
      </c>
      <c r="I39" s="39" t="e">
        <f ca="1">[1]!AnaBalanceCum(2,I$1,I$5,I$5,$A39,$A39)</f>
        <v>#NAME?</v>
      </c>
      <c r="J39" s="39" t="e">
        <f ca="1">[1]!AnaBalanceCum(2,J$1,J$5,J$5,$A39,$A39)</f>
        <v>#NAME?</v>
      </c>
      <c r="K39" s="39" t="e">
        <f ca="1">[1]!AnaBalanceCum(2,K$1,K$5,K$5,$A39,$A39)</f>
        <v>#NAME?</v>
      </c>
      <c r="L39" s="57" t="e">
        <f t="shared" ca="1" si="33"/>
        <v>#NAME?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57">
        <f t="shared" si="34"/>
        <v>0</v>
      </c>
      <c r="X39" s="69">
        <v>0</v>
      </c>
    </row>
    <row r="40" spans="1:25" x14ac:dyDescent="0.25">
      <c r="A40" s="20">
        <v>621200</v>
      </c>
      <c r="B40" s="36" t="s">
        <v>136</v>
      </c>
      <c r="C40" s="39" t="e">
        <f ca="1">[1]!AnaBalanceCum(2,C$1,C$5,C$5,$A40,$A40)</f>
        <v>#NAME?</v>
      </c>
      <c r="D40" s="39" t="e">
        <f ca="1">[1]!AnaBalanceCum(2,C$1,D$5,D$5,$A40,$A40)</f>
        <v>#NAME?</v>
      </c>
      <c r="E40" s="39" t="e">
        <f ca="1">[1]!AnaBalanceCum(2,E$1,E$5,E$5,$A40,$A40)</f>
        <v>#NAME?</v>
      </c>
      <c r="F40" s="39" t="e">
        <f ca="1">[1]!AnaBalanceCum(2,F$1,F$5,F$5,$A40,$A40)</f>
        <v>#NAME?</v>
      </c>
      <c r="G40" s="39" t="e">
        <f ca="1">[1]!AnaBalanceCum(2,G$1,G$5,G$5,$A40,$A40)</f>
        <v>#NAME?</v>
      </c>
      <c r="H40" s="39" t="e">
        <f ca="1">[1]!AnaBalanceCum(2,H$1,H$5,H$5,$A40,$A40)</f>
        <v>#NAME?</v>
      </c>
      <c r="I40" s="39" t="e">
        <f ca="1">[1]!AnaBalanceCum(2,I$1,I$5,I$5,$A40,$A40)</f>
        <v>#NAME?</v>
      </c>
      <c r="J40" s="39" t="e">
        <f ca="1">[1]!AnaBalanceCum(2,J$1,J$5,J$5,$A40,$A40)</f>
        <v>#NAME?</v>
      </c>
      <c r="K40" s="39" t="e">
        <f ca="1">[1]!AnaBalanceCum(2,K$1,K$5,K$5,$A40,$A40)</f>
        <v>#NAME?</v>
      </c>
      <c r="L40" s="57" t="e">
        <f t="shared" ca="1" si="33"/>
        <v>#NAME?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57">
        <f t="shared" si="34"/>
        <v>0</v>
      </c>
      <c r="X40" s="69">
        <v>0</v>
      </c>
    </row>
    <row r="41" spans="1:25" x14ac:dyDescent="0.25">
      <c r="A41" s="20">
        <v>623000</v>
      </c>
      <c r="B41" s="38" t="s">
        <v>123</v>
      </c>
      <c r="C41" s="39" t="e">
        <f ca="1">[1]!AnaBalanceCum(2,C$1,C$5,C$5,$A41,$A41)</f>
        <v>#NAME?</v>
      </c>
      <c r="D41" s="39" t="e">
        <f ca="1">[1]!AnaBalanceCum(2,C$1,D$5,D$5,$A41,$A41)</f>
        <v>#NAME?</v>
      </c>
      <c r="E41" s="39" t="e">
        <f ca="1">[1]!AnaBalanceCum(2,E$1,E$5,E$5,$A41,$A41)</f>
        <v>#NAME?</v>
      </c>
      <c r="F41" s="39" t="e">
        <f ca="1">[1]!AnaBalanceCum(2,F$1,F$5,F$5,$A41,$A41)</f>
        <v>#NAME?</v>
      </c>
      <c r="G41" s="39" t="e">
        <f ca="1">[1]!AnaBalanceCum(2,G$1,G$5,G$5,$A41,$A41)</f>
        <v>#NAME?</v>
      </c>
      <c r="H41" s="39" t="e">
        <f ca="1">[1]!AnaBalanceCum(2,H$1,H$5,H$5,$A41,$A41)</f>
        <v>#NAME?</v>
      </c>
      <c r="I41" s="39" t="e">
        <f ca="1">[1]!AnaBalanceCum(2,I$1,I$5,I$5,$A41,$A41)</f>
        <v>#NAME?</v>
      </c>
      <c r="J41" s="39" t="e">
        <f ca="1">[1]!AnaBalanceCum(2,J$1,J$5,J$5,$A41,$A41)</f>
        <v>#NAME?</v>
      </c>
      <c r="K41" s="39" t="e">
        <f ca="1">[1]!AnaBalanceCum(2,K$1,K$5,K$5,$A41,$A41)</f>
        <v>#NAME?</v>
      </c>
      <c r="L41" s="57" t="e">
        <f ca="1">SUM(C41:K41)</f>
        <v>#NAME?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57">
        <f>SUM(N41:V41)</f>
        <v>0</v>
      </c>
      <c r="X41" s="69">
        <v>0</v>
      </c>
    </row>
    <row r="42" spans="1:25" x14ac:dyDescent="0.25">
      <c r="A42" s="20">
        <v>623100</v>
      </c>
      <c r="B42" s="38" t="s">
        <v>124</v>
      </c>
      <c r="C42" s="39" t="e">
        <f ca="1">[1]!AnaBalanceCum(2,C$1,C$5,C$5,$A42,$A42)</f>
        <v>#NAME?</v>
      </c>
      <c r="D42" s="39" t="e">
        <f ca="1">[1]!AnaBalanceCum(2,C$1,D$5,D$5,$A42,$A42)</f>
        <v>#NAME?</v>
      </c>
      <c r="E42" s="39" t="e">
        <f ca="1">[1]!AnaBalanceCum(2,E$1,E$5,E$5,$A42,$A42)</f>
        <v>#NAME?</v>
      </c>
      <c r="F42" s="39" t="e">
        <f ca="1">[1]!AnaBalanceCum(2,F$1,F$5,F$5,$A42,$A42)</f>
        <v>#NAME?</v>
      </c>
      <c r="G42" s="39" t="e">
        <f ca="1">[1]!AnaBalanceCum(2,G$1,G$5,G$5,$A42,$A42)</f>
        <v>#NAME?</v>
      </c>
      <c r="H42" s="39" t="e">
        <f ca="1">[1]!AnaBalanceCum(2,H$1,H$5,H$5,$A42,$A42)</f>
        <v>#NAME?</v>
      </c>
      <c r="I42" s="39" t="e">
        <f ca="1">[1]!AnaBalanceCum(2,I$1,I$5,I$5,$A42,$A42)</f>
        <v>#NAME?</v>
      </c>
      <c r="J42" s="39" t="e">
        <f ca="1">[1]!AnaBalanceCum(2,J$1,J$5,J$5,$A42,$A42)</f>
        <v>#NAME?</v>
      </c>
      <c r="K42" s="39" t="e">
        <f ca="1">[1]!AnaBalanceCum(2,K$1,K$5,K$5,$A42,$A42)</f>
        <v>#NAME?</v>
      </c>
      <c r="L42" s="57" t="e">
        <f ca="1">SUM(C42:K42)</f>
        <v>#NAME?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57">
        <f>SUM(N42:V42)</f>
        <v>0</v>
      </c>
      <c r="X42" s="69">
        <v>0</v>
      </c>
    </row>
    <row r="43" spans="1:25" x14ac:dyDescent="0.25">
      <c r="A43" s="20">
        <v>623110</v>
      </c>
      <c r="B43" s="38" t="s">
        <v>125</v>
      </c>
      <c r="C43" s="39" t="e">
        <f ca="1">[1]!AnaBalanceCum(2,C$1,C$5,C$5,$A43,$A43)</f>
        <v>#NAME?</v>
      </c>
      <c r="D43" s="39" t="e">
        <f ca="1">[1]!AnaBalanceCum(2,C$1,D$5,D$5,$A43,$A43)</f>
        <v>#NAME?</v>
      </c>
      <c r="E43" s="39" t="e">
        <f ca="1">[1]!AnaBalanceCum(2,E$1,E$5,E$5,$A43,$A43)</f>
        <v>#NAME?</v>
      </c>
      <c r="F43" s="39" t="e">
        <f ca="1">[1]!AnaBalanceCum(2,F$1,F$5,F$5,$A43,$A43)</f>
        <v>#NAME?</v>
      </c>
      <c r="G43" s="39" t="e">
        <f ca="1">[1]!AnaBalanceCum(2,G$1,G$5,G$5,$A43,$A43)</f>
        <v>#NAME?</v>
      </c>
      <c r="H43" s="39" t="e">
        <f ca="1">[1]!AnaBalanceCum(2,H$1,H$5,H$5,$A43,$A43)</f>
        <v>#NAME?</v>
      </c>
      <c r="I43" s="39" t="e">
        <f ca="1">[1]!AnaBalanceCum(2,I$1,I$5,I$5,$A43,$A43)</f>
        <v>#NAME?</v>
      </c>
      <c r="J43" s="39" t="e">
        <f ca="1">[1]!AnaBalanceCum(2,J$1,J$5,J$5,$A43,$A43)</f>
        <v>#NAME?</v>
      </c>
      <c r="K43" s="39" t="e">
        <f ca="1">[1]!AnaBalanceCum(2,K$1,K$5,K$5,$A43,$A43)</f>
        <v>#NAME?</v>
      </c>
      <c r="L43" s="57" t="e">
        <f ca="1">SUM(C43:K43)</f>
        <v>#NAME?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57">
        <f>SUM(N43:V43)</f>
        <v>0</v>
      </c>
      <c r="X43" s="69">
        <v>0</v>
      </c>
    </row>
    <row r="44" spans="1:25" x14ac:dyDescent="0.25">
      <c r="A44" s="20">
        <v>622000</v>
      </c>
      <c r="B44" s="36" t="s">
        <v>137</v>
      </c>
      <c r="C44" s="39" t="e">
        <f ca="1">[1]!AnaBalanceCum(2,C$1,C$5,C$5,$A44,$A44)</f>
        <v>#NAME?</v>
      </c>
      <c r="D44" s="39" t="e">
        <f ca="1">[1]!AnaBalanceCum(2,C$1,D$5,D$5,$A44,$A44)</f>
        <v>#NAME?</v>
      </c>
      <c r="E44" s="39" t="e">
        <f ca="1">[1]!AnaBalanceCum(2,E$1,E$5,E$5,$A44,$A44)</f>
        <v>#NAME?</v>
      </c>
      <c r="F44" s="39" t="e">
        <f ca="1">[1]!AnaBalanceCum(2,F$1,F$5,F$5,$A44,$A44)</f>
        <v>#NAME?</v>
      </c>
      <c r="G44" s="39" t="e">
        <f ca="1">[1]!AnaBalanceCum(2,G$1,G$5,G$5,$A44,$A44)</f>
        <v>#NAME?</v>
      </c>
      <c r="H44" s="39" t="e">
        <f ca="1">[1]!AnaBalanceCum(2,H$1,H$5,H$5,$A44,$A44)</f>
        <v>#NAME?</v>
      </c>
      <c r="I44" s="39" t="e">
        <f ca="1">[1]!AnaBalanceCum(2,I$1,I$5,I$5,$A44,$A44)</f>
        <v>#NAME?</v>
      </c>
      <c r="J44" s="39" t="e">
        <f ca="1">[1]!AnaBalanceCum(2,J$1,J$5,J$5,$A44,$A44)</f>
        <v>#NAME?</v>
      </c>
      <c r="K44" s="39" t="e">
        <f ca="1">[1]!AnaBalanceCum(2,K$1,K$5,K$5,$A44,$A44)</f>
        <v>#NAME?</v>
      </c>
      <c r="L44" s="57" t="e">
        <f t="shared" ca="1" si="33"/>
        <v>#NAME?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57">
        <f t="shared" si="34"/>
        <v>0</v>
      </c>
      <c r="X44" s="69">
        <v>0</v>
      </c>
    </row>
    <row r="45" spans="1:25" x14ac:dyDescent="0.25">
      <c r="A45" s="20">
        <v>62330</v>
      </c>
      <c r="B45" s="36" t="s">
        <v>138</v>
      </c>
      <c r="C45" s="39" t="e">
        <f ca="1">[1]!AnaBalanceCum(2,C$1,C$5,C$5,$A45,$A45)</f>
        <v>#NAME?</v>
      </c>
      <c r="D45" s="39" t="e">
        <f ca="1">[1]!AnaBalanceCum(2,C$1,D$5,D$5,$A45,$A45)</f>
        <v>#NAME?</v>
      </c>
      <c r="E45" s="39" t="e">
        <f ca="1">[1]!AnaBalanceCum(2,E$1,E$5,E$5,$A45,$A45)</f>
        <v>#NAME?</v>
      </c>
      <c r="F45" s="39" t="e">
        <f ca="1">[1]!AnaBalanceCum(2,F$1,F$5,F$5,$A45,$A45)</f>
        <v>#NAME?</v>
      </c>
      <c r="G45" s="39" t="e">
        <f ca="1">[1]!AnaBalanceCum(2,G$1,G$5,G$5,$A45,$A45)</f>
        <v>#NAME?</v>
      </c>
      <c r="H45" s="39" t="e">
        <f ca="1">[1]!AnaBalanceCum(2,H$1,H$5,H$5,$A45,$A45)</f>
        <v>#NAME?</v>
      </c>
      <c r="I45" s="39" t="e">
        <f ca="1">[1]!AnaBalanceCum(2,I$1,I$5,I$5,$A45,$A45)</f>
        <v>#NAME?</v>
      </c>
      <c r="J45" s="39" t="e">
        <f ca="1">[1]!AnaBalanceCum(2,J$1,J$5,J$5,$A45,$A45)</f>
        <v>#NAME?</v>
      </c>
      <c r="K45" s="39" t="e">
        <f ca="1">[1]!AnaBalanceCum(2,K$1,K$5,K$5,$A45,$A45)</f>
        <v>#NAME?</v>
      </c>
      <c r="L45" s="57" t="e">
        <f t="shared" ca="1" si="33"/>
        <v>#NAME?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57">
        <f t="shared" si="34"/>
        <v>0</v>
      </c>
      <c r="X45" s="69">
        <v>0</v>
      </c>
    </row>
    <row r="46" spans="1:25" x14ac:dyDescent="0.25">
      <c r="A46" s="20">
        <v>623500</v>
      </c>
      <c r="B46" s="36" t="s">
        <v>179</v>
      </c>
      <c r="C46" s="39" t="e">
        <f ca="1">[1]!AnaBalanceCum(2,C$1,C$5,C$5,$A46,$A46)</f>
        <v>#NAME?</v>
      </c>
      <c r="D46" s="39" t="e">
        <f ca="1">[1]!AnaBalanceCum(2,C$1,D$5,D$5,$A46,$A46)</f>
        <v>#NAME?</v>
      </c>
      <c r="E46" s="39" t="e">
        <f ca="1">[1]!AnaBalanceCum(2,E$1,E$5,E$5,$A46,$A46)</f>
        <v>#NAME?</v>
      </c>
      <c r="F46" s="39" t="e">
        <f ca="1">[1]!AnaBalanceCum(2,F$1,F$5,F$5,$A46,$A46)</f>
        <v>#NAME?</v>
      </c>
      <c r="G46" s="39" t="e">
        <f ca="1">[1]!AnaBalanceCum(2,G$1,G$5,G$5,$A46,$A46)</f>
        <v>#NAME?</v>
      </c>
      <c r="H46" s="39" t="e">
        <f ca="1">[1]!AnaBalanceCum(2,H$1,H$5,H$5,$A46,$A46)</f>
        <v>#NAME?</v>
      </c>
      <c r="I46" s="39" t="e">
        <f ca="1">[1]!AnaBalanceCum(2,I$1,I$5,I$5,$A46,$A46)</f>
        <v>#NAME?</v>
      </c>
      <c r="J46" s="39" t="e">
        <f ca="1">[1]!AnaBalanceCum(2,J$1,J$5,J$5,$A46,$A46)</f>
        <v>#NAME?</v>
      </c>
      <c r="K46" s="39" t="e">
        <f ca="1">[1]!AnaBalanceCum(2,K$1,K$5,K$5,$A46,$A46)</f>
        <v>#NAME?</v>
      </c>
      <c r="L46" s="57" t="e">
        <f t="shared" ca="1" si="33"/>
        <v>#NAME?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57">
        <f t="shared" si="34"/>
        <v>0</v>
      </c>
      <c r="X46" s="69">
        <v>0</v>
      </c>
    </row>
    <row r="47" spans="1:25" x14ac:dyDescent="0.25">
      <c r="A47" s="20">
        <v>623501</v>
      </c>
      <c r="B47" s="36" t="s">
        <v>178</v>
      </c>
      <c r="C47" s="39" t="e">
        <f ca="1">[1]!AnaBalanceCum(2,C$1,C$5,C$5,$A47,$A47)</f>
        <v>#NAME?</v>
      </c>
      <c r="D47" s="39" t="e">
        <f ca="1">[1]!AnaBalanceCum(2,C$1,D$5,D$5,$A47,$A47)</f>
        <v>#NAME?</v>
      </c>
      <c r="E47" s="39" t="e">
        <f ca="1">[1]!AnaBalanceCum(2,E$1,E$5,E$5,$A47,$A47)</f>
        <v>#NAME?</v>
      </c>
      <c r="F47" s="39" t="e">
        <f ca="1">[1]!AnaBalanceCum(2,F$1,F$5,F$5,$A47,$A47)</f>
        <v>#NAME?</v>
      </c>
      <c r="G47" s="39" t="e">
        <f ca="1">[1]!AnaBalanceCum(2,G$1,G$5,G$5,$A47,$A47)</f>
        <v>#NAME?</v>
      </c>
      <c r="H47" s="39" t="e">
        <f ca="1">[1]!AnaBalanceCum(2,H$1,H$5,H$5,$A47,$A47)</f>
        <v>#NAME?</v>
      </c>
      <c r="I47" s="39" t="e">
        <f ca="1">[1]!AnaBalanceCum(2,I$1,I$5,I$5,$A47,$A47)</f>
        <v>#NAME?</v>
      </c>
      <c r="J47" s="39" t="e">
        <f ca="1">[1]!AnaBalanceCum(2,J$1,J$5,J$5,$A47,$A47)</f>
        <v>#NAME?</v>
      </c>
      <c r="K47" s="39" t="e">
        <f ca="1">[1]!AnaBalanceCum(2,K$1,K$5,K$5,$A47,$A47)</f>
        <v>#NAME?</v>
      </c>
      <c r="L47" s="57" t="e">
        <f t="shared" ref="L47" ca="1" si="35">SUM(C47:K47)</f>
        <v>#NAME?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57">
        <f t="shared" ref="W47" si="36">SUM(N47:V47)</f>
        <v>0</v>
      </c>
      <c r="X47" s="69">
        <v>0</v>
      </c>
    </row>
    <row r="48" spans="1:25" x14ac:dyDescent="0.25">
      <c r="A48" s="20">
        <v>623900</v>
      </c>
      <c r="B48" s="36" t="s">
        <v>139</v>
      </c>
      <c r="C48" s="39" t="e">
        <f ca="1">[1]!AnaBalanceCum(2,C$1,C$5,C$5,$A48,$A48)</f>
        <v>#NAME?</v>
      </c>
      <c r="D48" s="39" t="e">
        <f ca="1">[1]!AnaBalanceCum(2,C$1,D$5,D$5,$A48,$A48)</f>
        <v>#NAME?</v>
      </c>
      <c r="E48" s="39" t="e">
        <f ca="1">[1]!AnaBalanceCum(2,E$1,E$5,E$5,$A48,$A48)</f>
        <v>#NAME?</v>
      </c>
      <c r="F48" s="39" t="e">
        <f ca="1">[1]!AnaBalanceCum(2,F$1,F$5,F$5,$A48,$A48)</f>
        <v>#NAME?</v>
      </c>
      <c r="G48" s="39" t="e">
        <f ca="1">[1]!AnaBalanceCum(2,G$1,G$5,G$5,$A48,$A48)</f>
        <v>#NAME?</v>
      </c>
      <c r="H48" s="39" t="e">
        <f ca="1">[1]!AnaBalanceCum(2,H$1,H$5,H$5,$A48,$A48)</f>
        <v>#NAME?</v>
      </c>
      <c r="I48" s="39" t="e">
        <f ca="1">[1]!AnaBalanceCum(2,I$1,I$5,I$5,$A48,$A48)</f>
        <v>#NAME?</v>
      </c>
      <c r="J48" s="39" t="e">
        <f ca="1">[1]!AnaBalanceCum(2,J$1,J$5,J$5,$A48,$A48)</f>
        <v>#NAME?</v>
      </c>
      <c r="K48" s="39" t="e">
        <f ca="1">[1]!AnaBalanceCum(2,K$1,K$5,K$5,$A48,$A48)</f>
        <v>#NAME?</v>
      </c>
      <c r="L48" s="57" t="e">
        <f t="shared" ca="1" si="33"/>
        <v>#NAME?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57">
        <f t="shared" si="34"/>
        <v>0</v>
      </c>
      <c r="X48" s="69">
        <v>0</v>
      </c>
    </row>
    <row r="49" spans="1:25" x14ac:dyDescent="0.25">
      <c r="A49" s="20">
        <v>623910</v>
      </c>
      <c r="B49" s="36" t="s">
        <v>140</v>
      </c>
      <c r="C49" s="39" t="e">
        <f ca="1">[1]!AnaBalanceCum(2,C$1,C$5,C$5,$A49,$A49)</f>
        <v>#NAME?</v>
      </c>
      <c r="D49" s="39" t="e">
        <f ca="1">[1]!AnaBalanceCum(2,C$1,D$5,D$5,$A49,$A49)</f>
        <v>#NAME?</v>
      </c>
      <c r="E49" s="39" t="e">
        <f ca="1">[1]!AnaBalanceCum(2,E$1,E$5,E$5,$A49,$A49)</f>
        <v>#NAME?</v>
      </c>
      <c r="F49" s="39" t="e">
        <f ca="1">[1]!AnaBalanceCum(2,F$1,F$5,F$5,$A49,$A49)</f>
        <v>#NAME?</v>
      </c>
      <c r="G49" s="39" t="e">
        <f ca="1">[1]!AnaBalanceCum(2,G$1,G$5,G$5,$A49,$A49)</f>
        <v>#NAME?</v>
      </c>
      <c r="H49" s="39" t="e">
        <f ca="1">[1]!AnaBalanceCum(2,H$1,H$5,H$5,$A49,$A49)</f>
        <v>#NAME?</v>
      </c>
      <c r="I49" s="39" t="e">
        <f ca="1">[1]!AnaBalanceCum(2,I$1,I$5,I$5,$A49,$A49)</f>
        <v>#NAME?</v>
      </c>
      <c r="J49" s="39" t="e">
        <f ca="1">[1]!AnaBalanceCum(2,J$1,J$5,J$5,$A49,$A49)</f>
        <v>#NAME?</v>
      </c>
      <c r="K49" s="39" t="e">
        <f ca="1">[1]!AnaBalanceCum(2,K$1,K$5,K$5,$A49,$A49)</f>
        <v>#NAME?</v>
      </c>
      <c r="L49" s="57" t="e">
        <f t="shared" ca="1" si="33"/>
        <v>#NAME?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57">
        <f t="shared" si="34"/>
        <v>0</v>
      </c>
      <c r="X49" s="69">
        <v>0</v>
      </c>
    </row>
    <row r="50" spans="1:25" x14ac:dyDescent="0.25">
      <c r="A50" s="20"/>
      <c r="B50" s="19"/>
      <c r="C50" s="45"/>
      <c r="D50" s="45"/>
      <c r="E50" s="45"/>
      <c r="F50" s="45"/>
      <c r="G50" s="45"/>
      <c r="H50" s="45"/>
      <c r="I50" s="45"/>
      <c r="J50" s="45"/>
      <c r="K50" s="45"/>
      <c r="L50" s="65"/>
      <c r="N50" s="45"/>
      <c r="O50" s="45"/>
      <c r="P50" s="45"/>
      <c r="Q50" s="45"/>
      <c r="R50" s="45"/>
      <c r="S50" s="45"/>
      <c r="T50" s="45"/>
      <c r="U50" s="45"/>
      <c r="V50" s="45"/>
      <c r="W50" s="65"/>
      <c r="X50" s="78"/>
    </row>
    <row r="51" spans="1:25" x14ac:dyDescent="0.25">
      <c r="A51" s="22">
        <v>63</v>
      </c>
      <c r="B51" s="23" t="s">
        <v>7</v>
      </c>
      <c r="C51" s="49" t="e">
        <f t="shared" ref="C51" ca="1" si="37">SUM(C52:C53)</f>
        <v>#NAME?</v>
      </c>
      <c r="D51" s="49" t="e">
        <f t="shared" ref="D51:L51" ca="1" si="38">SUM(D52:D53)</f>
        <v>#NAME?</v>
      </c>
      <c r="E51" s="49" t="e">
        <f t="shared" ca="1" si="38"/>
        <v>#NAME?</v>
      </c>
      <c r="F51" s="49" t="e">
        <f t="shared" ca="1" si="38"/>
        <v>#NAME?</v>
      </c>
      <c r="G51" s="49" t="e">
        <f t="shared" ca="1" si="38"/>
        <v>#NAME?</v>
      </c>
      <c r="H51" s="49" t="e">
        <f t="shared" ca="1" si="38"/>
        <v>#NAME?</v>
      </c>
      <c r="I51" s="49" t="e">
        <f t="shared" ca="1" si="38"/>
        <v>#NAME?</v>
      </c>
      <c r="J51" s="49" t="e">
        <f t="shared" ref="J51" ca="1" si="39">SUM(J52:J53)</f>
        <v>#NAME?</v>
      </c>
      <c r="K51" s="49" t="e">
        <f t="shared" ref="K51" ca="1" si="40">SUM(K52:K53)</f>
        <v>#NAME?</v>
      </c>
      <c r="L51" s="62" t="e">
        <f t="shared" ca="1" si="38"/>
        <v>#NAME?</v>
      </c>
      <c r="M51" s="13" t="s">
        <v>4</v>
      </c>
      <c r="N51" s="49">
        <f t="shared" ref="N51:W51" si="41">SUM(N52:N53)</f>
        <v>0</v>
      </c>
      <c r="O51" s="49">
        <f t="shared" si="41"/>
        <v>0</v>
      </c>
      <c r="P51" s="49">
        <f t="shared" si="41"/>
        <v>0</v>
      </c>
      <c r="Q51" s="49">
        <f t="shared" si="41"/>
        <v>0</v>
      </c>
      <c r="R51" s="49">
        <f t="shared" si="41"/>
        <v>0</v>
      </c>
      <c r="S51" s="49">
        <f t="shared" si="41"/>
        <v>0</v>
      </c>
      <c r="T51" s="49">
        <f t="shared" si="41"/>
        <v>0</v>
      </c>
      <c r="U51" s="49">
        <f t="shared" si="41"/>
        <v>0</v>
      </c>
      <c r="V51" s="49">
        <f t="shared" si="41"/>
        <v>0</v>
      </c>
      <c r="W51" s="62">
        <f t="shared" si="41"/>
        <v>0</v>
      </c>
      <c r="X51" s="77">
        <f>SUM(X52:X53)</f>
        <v>0</v>
      </c>
      <c r="Y51" s="13" t="s">
        <v>4</v>
      </c>
    </row>
    <row r="52" spans="1:25" x14ac:dyDescent="0.25">
      <c r="A52" s="20">
        <v>630000</v>
      </c>
      <c r="B52" s="36" t="s">
        <v>141</v>
      </c>
      <c r="C52" s="39" t="e">
        <f ca="1">[1]!AnaBalanceCum(2,C$1,C$5,C$5,$A52,$A52)</f>
        <v>#NAME?</v>
      </c>
      <c r="D52" s="39" t="e">
        <f ca="1">[1]!AnaBalanceCum(2,C$1,D$5,D$5,$A52,$A52)</f>
        <v>#NAME?</v>
      </c>
      <c r="E52" s="39" t="e">
        <f ca="1">[1]!AnaBalanceCum(2,E$1,E$5,E$5,$A52,$A52)</f>
        <v>#NAME?</v>
      </c>
      <c r="F52" s="39" t="e">
        <f ca="1">[1]!AnaBalanceCum(2,F$1,F$5,F$5,$A52,$A52)</f>
        <v>#NAME?</v>
      </c>
      <c r="G52" s="39" t="e">
        <f ca="1">[1]!AnaBalanceCum(2,G$1,G$5,G$5,$A52,$A52)</f>
        <v>#NAME?</v>
      </c>
      <c r="H52" s="39" t="e">
        <f ca="1">[1]!AnaBalanceCum(2,H$1,H$5,H$5,$A52,$A52)</f>
        <v>#NAME?</v>
      </c>
      <c r="I52" s="39" t="e">
        <f ca="1">[1]!AnaBalanceCum(2,I$1,I$5,I$5,$A52,$A52)</f>
        <v>#NAME?</v>
      </c>
      <c r="J52" s="39" t="e">
        <f ca="1">[1]!AnaBalanceCum(2,J$1,J$5,J$5,$A52,$A52)</f>
        <v>#NAME?</v>
      </c>
      <c r="K52" s="39" t="e">
        <f ca="1">[1]!AnaBalanceCum(2,K$1,K$5,K$5,$A52,$A52)</f>
        <v>#NAME?</v>
      </c>
      <c r="L52" s="57" t="e">
        <f ca="1">SUM(C52:K52)</f>
        <v>#NAME?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57">
        <f>SUM(N52:V52)</f>
        <v>0</v>
      </c>
      <c r="X52" s="69">
        <v>0</v>
      </c>
    </row>
    <row r="53" spans="1:25" x14ac:dyDescent="0.25">
      <c r="A53" s="20"/>
      <c r="B53" s="19"/>
      <c r="C53" s="45"/>
      <c r="D53" s="45"/>
      <c r="E53" s="45"/>
      <c r="F53" s="45"/>
      <c r="G53" s="45"/>
      <c r="H53" s="45"/>
      <c r="I53" s="45"/>
      <c r="J53" s="45"/>
      <c r="K53" s="45"/>
      <c r="L53" s="65"/>
      <c r="N53" s="45"/>
      <c r="O53" s="45"/>
      <c r="P53" s="45"/>
      <c r="Q53" s="45"/>
      <c r="R53" s="45"/>
      <c r="S53" s="45"/>
      <c r="T53" s="45"/>
      <c r="U53" s="45"/>
      <c r="V53" s="45"/>
      <c r="W53" s="65"/>
      <c r="X53" s="78"/>
    </row>
    <row r="54" spans="1:25" x14ac:dyDescent="0.25">
      <c r="A54" s="22">
        <v>64</v>
      </c>
      <c r="B54" s="23" t="s">
        <v>8</v>
      </c>
      <c r="C54" s="49" t="e">
        <f t="shared" ref="C54" ca="1" si="42">SUM(C55:C56)</f>
        <v>#NAME?</v>
      </c>
      <c r="D54" s="49" t="e">
        <f t="shared" ref="D54:L54" ca="1" si="43">SUM(D55:D56)</f>
        <v>#NAME?</v>
      </c>
      <c r="E54" s="49" t="e">
        <f t="shared" ca="1" si="43"/>
        <v>#NAME?</v>
      </c>
      <c r="F54" s="49" t="e">
        <f t="shared" ca="1" si="43"/>
        <v>#NAME?</v>
      </c>
      <c r="G54" s="49" t="e">
        <f t="shared" ca="1" si="43"/>
        <v>#NAME?</v>
      </c>
      <c r="H54" s="49" t="e">
        <f t="shared" ca="1" si="43"/>
        <v>#NAME?</v>
      </c>
      <c r="I54" s="49" t="e">
        <f t="shared" ca="1" si="43"/>
        <v>#NAME?</v>
      </c>
      <c r="J54" s="49" t="e">
        <f t="shared" ref="J54" ca="1" si="44">SUM(J55:J56)</f>
        <v>#NAME?</v>
      </c>
      <c r="K54" s="49" t="e">
        <f t="shared" ref="K54" ca="1" si="45">SUM(K55:K56)</f>
        <v>#NAME?</v>
      </c>
      <c r="L54" s="62" t="e">
        <f t="shared" ca="1" si="43"/>
        <v>#NAME?</v>
      </c>
      <c r="M54" s="13" t="s">
        <v>4</v>
      </c>
      <c r="N54" s="49">
        <f t="shared" ref="N54:W54" si="46">SUM(N55:N56)</f>
        <v>0</v>
      </c>
      <c r="O54" s="49">
        <f t="shared" si="46"/>
        <v>0</v>
      </c>
      <c r="P54" s="49">
        <f t="shared" si="46"/>
        <v>0</v>
      </c>
      <c r="Q54" s="49">
        <f t="shared" si="46"/>
        <v>0</v>
      </c>
      <c r="R54" s="49">
        <f t="shared" si="46"/>
        <v>0</v>
      </c>
      <c r="S54" s="49">
        <f t="shared" si="46"/>
        <v>0</v>
      </c>
      <c r="T54" s="49">
        <f t="shared" si="46"/>
        <v>0</v>
      </c>
      <c r="U54" s="49">
        <f t="shared" si="46"/>
        <v>0</v>
      </c>
      <c r="V54" s="49">
        <f t="shared" si="46"/>
        <v>0</v>
      </c>
      <c r="W54" s="62">
        <f t="shared" si="46"/>
        <v>0</v>
      </c>
      <c r="X54" s="77">
        <f>SUM(X55:X56)</f>
        <v>0</v>
      </c>
      <c r="Y54" s="13" t="s">
        <v>4</v>
      </c>
    </row>
    <row r="55" spans="1:25" x14ac:dyDescent="0.25">
      <c r="A55" s="20">
        <v>640000</v>
      </c>
      <c r="B55" s="36" t="s">
        <v>142</v>
      </c>
      <c r="C55" s="39" t="e">
        <f ca="1">[1]!AnaBalanceCum(2,C$1,C$5,C$5,$A55,$A55)</f>
        <v>#NAME?</v>
      </c>
      <c r="D55" s="39" t="e">
        <f ca="1">[1]!AnaBalanceCum(2,C$1,D$5,D$5,$A55,$A55)</f>
        <v>#NAME?</v>
      </c>
      <c r="E55" s="39" t="e">
        <f ca="1">[1]!AnaBalanceCum(2,E$1,E$5,E$5,$A55,$A55)</f>
        <v>#NAME?</v>
      </c>
      <c r="F55" s="39" t="e">
        <f ca="1">[1]!AnaBalanceCum(2,F$1,F$5,F$5,$A55,$A55)</f>
        <v>#NAME?</v>
      </c>
      <c r="G55" s="39" t="e">
        <f ca="1">[1]!AnaBalanceCum(2,G$1,G$5,G$5,$A55,$A55)</f>
        <v>#NAME?</v>
      </c>
      <c r="H55" s="39" t="e">
        <f ca="1">[1]!AnaBalanceCum(2,H$1,H$5,H$5,$A55,$A55)</f>
        <v>#NAME?</v>
      </c>
      <c r="I55" s="39" t="e">
        <f ca="1">[1]!AnaBalanceCum(2,I$1,I$5,I$5,$A55,$A55)</f>
        <v>#NAME?</v>
      </c>
      <c r="J55" s="39" t="e">
        <f ca="1">[1]!AnaBalanceCum(2,J$1,J$5,J$5,$A55,$A55)</f>
        <v>#NAME?</v>
      </c>
      <c r="K55" s="39" t="e">
        <f ca="1">[1]!AnaBalanceCum(2,K$1,K$5,K$5,$A55,$A55)</f>
        <v>#NAME?</v>
      </c>
      <c r="L55" s="57" t="e">
        <f ca="1">SUM(C55:K55)</f>
        <v>#NAME?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57">
        <f>SUM(N55:V55)</f>
        <v>0</v>
      </c>
      <c r="X55" s="69">
        <v>0</v>
      </c>
    </row>
    <row r="56" spans="1:25" x14ac:dyDescent="0.25">
      <c r="A56" s="20"/>
      <c r="B56" s="19"/>
      <c r="C56" s="45"/>
      <c r="D56" s="45"/>
      <c r="E56" s="45"/>
      <c r="F56" s="45"/>
      <c r="G56" s="45"/>
      <c r="H56" s="45"/>
      <c r="I56" s="45"/>
      <c r="J56" s="45"/>
      <c r="K56" s="45"/>
      <c r="L56" s="65"/>
      <c r="N56" s="45"/>
      <c r="O56" s="45"/>
      <c r="P56" s="45"/>
      <c r="Q56" s="45"/>
      <c r="R56" s="45"/>
      <c r="S56" s="45"/>
      <c r="T56" s="45"/>
      <c r="U56" s="45"/>
      <c r="V56" s="45"/>
      <c r="W56" s="65"/>
      <c r="X56" s="78"/>
    </row>
    <row r="57" spans="1:25" x14ac:dyDescent="0.25">
      <c r="A57" s="22">
        <v>65</v>
      </c>
      <c r="B57" s="23" t="s">
        <v>9</v>
      </c>
      <c r="C57" s="49" t="e">
        <f t="shared" ref="C57" ca="1" si="47">SUM(C58:C61)</f>
        <v>#NAME?</v>
      </c>
      <c r="D57" s="49" t="e">
        <f t="shared" ref="D57:L57" ca="1" si="48">SUM(D58:D61)</f>
        <v>#NAME?</v>
      </c>
      <c r="E57" s="49" t="e">
        <f t="shared" ca="1" si="48"/>
        <v>#NAME?</v>
      </c>
      <c r="F57" s="49" t="e">
        <f t="shared" ca="1" si="48"/>
        <v>#NAME?</v>
      </c>
      <c r="G57" s="49" t="e">
        <f t="shared" ca="1" si="48"/>
        <v>#NAME?</v>
      </c>
      <c r="H57" s="49" t="e">
        <f t="shared" ca="1" si="48"/>
        <v>#NAME?</v>
      </c>
      <c r="I57" s="49" t="e">
        <f t="shared" ca="1" si="48"/>
        <v>#NAME?</v>
      </c>
      <c r="J57" s="49" t="e">
        <f t="shared" ref="J57" ca="1" si="49">SUM(J58:J61)</f>
        <v>#NAME?</v>
      </c>
      <c r="K57" s="49" t="e">
        <f t="shared" ref="K57" ca="1" si="50">SUM(K58:K61)</f>
        <v>#NAME?</v>
      </c>
      <c r="L57" s="62" t="e">
        <f t="shared" ca="1" si="48"/>
        <v>#NAME?</v>
      </c>
      <c r="M57" s="13" t="s">
        <v>4</v>
      </c>
      <c r="N57" s="49">
        <f t="shared" ref="N57:W57" si="51">SUM(N58:N61)</f>
        <v>0</v>
      </c>
      <c r="O57" s="49">
        <f t="shared" si="51"/>
        <v>0</v>
      </c>
      <c r="P57" s="49">
        <f t="shared" si="51"/>
        <v>0</v>
      </c>
      <c r="Q57" s="49">
        <f t="shared" si="51"/>
        <v>0</v>
      </c>
      <c r="R57" s="49">
        <f t="shared" si="51"/>
        <v>0</v>
      </c>
      <c r="S57" s="49">
        <f t="shared" si="51"/>
        <v>0</v>
      </c>
      <c r="T57" s="49">
        <f t="shared" si="51"/>
        <v>0</v>
      </c>
      <c r="U57" s="49">
        <f t="shared" si="51"/>
        <v>0</v>
      </c>
      <c r="V57" s="49">
        <f t="shared" si="51"/>
        <v>0</v>
      </c>
      <c r="W57" s="62">
        <f t="shared" si="51"/>
        <v>0</v>
      </c>
      <c r="X57" s="77">
        <f>SUM(X58:X61)</f>
        <v>0</v>
      </c>
      <c r="Y57" s="13" t="s">
        <v>4</v>
      </c>
    </row>
    <row r="58" spans="1:25" x14ac:dyDescent="0.25">
      <c r="A58" s="20">
        <v>651000</v>
      </c>
      <c r="B58" s="36" t="s">
        <v>143</v>
      </c>
      <c r="C58" s="39" t="e">
        <f ca="1">[1]!AnaBalanceCum(2,C$1,C$5,C$5,$A58,$A58)</f>
        <v>#NAME?</v>
      </c>
      <c r="D58" s="39" t="e">
        <f ca="1">[1]!AnaBalanceCum(2,C$1,D$5,D$5,$A58,$A58)</f>
        <v>#NAME?</v>
      </c>
      <c r="E58" s="39" t="e">
        <f ca="1">[1]!AnaBalanceCum(2,E$1,E$5,E$5,$A58,$A58)</f>
        <v>#NAME?</v>
      </c>
      <c r="F58" s="39" t="e">
        <f ca="1">[1]!AnaBalanceCum(2,F$1,F$5,F$5,$A58,$A58)</f>
        <v>#NAME?</v>
      </c>
      <c r="G58" s="39" t="e">
        <f ca="1">[1]!AnaBalanceCum(2,G$1,G$5,G$5,$A58,$A58)</f>
        <v>#NAME?</v>
      </c>
      <c r="H58" s="39" t="e">
        <f ca="1">[1]!AnaBalanceCum(2,H$1,H$5,H$5,$A58,$A58)</f>
        <v>#NAME?</v>
      </c>
      <c r="I58" s="39" t="e">
        <f ca="1">[1]!AnaBalanceCum(2,I$1,I$5,I$5,$A58,$A58)</f>
        <v>#NAME?</v>
      </c>
      <c r="J58" s="39" t="e">
        <f ca="1">[1]!AnaBalanceCum(2,J$1,J$5,J$5,$A58,$A58)</f>
        <v>#NAME?</v>
      </c>
      <c r="K58" s="39" t="e">
        <f ca="1">[1]!AnaBalanceCum(2,K$1,K$5,K$5,$A58,$A58)</f>
        <v>#NAME?</v>
      </c>
      <c r="L58" s="57" t="e">
        <f ca="1">SUM(C58:K58)</f>
        <v>#NAME?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57">
        <f>SUM(N58:V58)</f>
        <v>0</v>
      </c>
      <c r="X58" s="69">
        <v>0</v>
      </c>
    </row>
    <row r="59" spans="1:25" x14ac:dyDescent="0.25">
      <c r="A59" s="20">
        <v>654000</v>
      </c>
      <c r="B59" s="36" t="s">
        <v>144</v>
      </c>
      <c r="C59" s="39" t="e">
        <f ca="1">[1]!AnaBalanceCum(2,C$1,C$5,C$5,$A59,$A59)</f>
        <v>#NAME?</v>
      </c>
      <c r="D59" s="39" t="e">
        <f ca="1">[1]!AnaBalanceCum(2,C$1,D$5,D$5,$A59,$A59)</f>
        <v>#NAME?</v>
      </c>
      <c r="E59" s="39" t="e">
        <f ca="1">[1]!AnaBalanceCum(2,E$1,E$5,E$5,$A59,$A59)</f>
        <v>#NAME?</v>
      </c>
      <c r="F59" s="39" t="e">
        <f ca="1">[1]!AnaBalanceCum(2,F$1,F$5,F$5,$A59,$A59)</f>
        <v>#NAME?</v>
      </c>
      <c r="G59" s="39" t="e">
        <f ca="1">[1]!AnaBalanceCum(2,G$1,G$5,G$5,$A59,$A59)</f>
        <v>#NAME?</v>
      </c>
      <c r="H59" s="39" t="e">
        <f ca="1">[1]!AnaBalanceCum(2,H$1,H$5,H$5,$A59,$A59)</f>
        <v>#NAME?</v>
      </c>
      <c r="I59" s="39" t="e">
        <f ca="1">[1]!AnaBalanceCum(2,I$1,I$5,I$5,$A59,$A59)</f>
        <v>#NAME?</v>
      </c>
      <c r="J59" s="39" t="e">
        <f ca="1">[1]!AnaBalanceCum(2,J$1,J$5,J$5,$A59,$A59)</f>
        <v>#NAME?</v>
      </c>
      <c r="K59" s="39" t="e">
        <f ca="1">[1]!AnaBalanceCum(2,K$1,K$5,K$5,$A59,$A59)</f>
        <v>#NAME?</v>
      </c>
      <c r="L59" s="57" t="e">
        <f ca="1">SUM(C59:K59)</f>
        <v>#NAME?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57">
        <f>SUM(N59:V59)</f>
        <v>0</v>
      </c>
      <c r="X59" s="69">
        <v>0</v>
      </c>
    </row>
    <row r="60" spans="1:25" x14ac:dyDescent="0.25">
      <c r="A60" s="20">
        <v>657000</v>
      </c>
      <c r="B60" s="36" t="s">
        <v>145</v>
      </c>
      <c r="C60" s="39" t="e">
        <f ca="1">[1]!AnaBalanceCum(2,C$1,C$5,C$5,$A60,$A60)</f>
        <v>#NAME?</v>
      </c>
      <c r="D60" s="39" t="e">
        <f ca="1">[1]!AnaBalanceCum(2,C$1,D$5,D$5,$A60,$A60)</f>
        <v>#NAME?</v>
      </c>
      <c r="E60" s="39" t="e">
        <f ca="1">[1]!AnaBalanceCum(2,E$1,E$5,E$5,$A60,$A60)</f>
        <v>#NAME?</v>
      </c>
      <c r="F60" s="39" t="e">
        <f ca="1">[1]!AnaBalanceCum(2,F$1,F$5,F$5,$A60,$A60)</f>
        <v>#NAME?</v>
      </c>
      <c r="G60" s="39" t="e">
        <f ca="1">[1]!AnaBalanceCum(2,G$1,G$5,G$5,$A60,$A60)</f>
        <v>#NAME?</v>
      </c>
      <c r="H60" s="39" t="e">
        <f ca="1">[1]!AnaBalanceCum(2,H$1,H$5,H$5,$A60,$A60)</f>
        <v>#NAME?</v>
      </c>
      <c r="I60" s="39" t="e">
        <f ca="1">[1]!AnaBalanceCum(2,I$1,I$5,I$5,$A60,$A60)</f>
        <v>#NAME?</v>
      </c>
      <c r="J60" s="39" t="e">
        <f ca="1">[1]!AnaBalanceCum(2,J$1,J$5,J$5,$A60,$A60)</f>
        <v>#NAME?</v>
      </c>
      <c r="K60" s="39" t="e">
        <f ca="1">[1]!AnaBalanceCum(2,K$1,K$5,K$5,$A60,$A60)</f>
        <v>#NAME?</v>
      </c>
      <c r="L60" s="57" t="e">
        <f ca="1">SUM(C60:K60)</f>
        <v>#NAME?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57">
        <f>SUM(N60:V60)</f>
        <v>0</v>
      </c>
      <c r="X60" s="69">
        <v>0</v>
      </c>
    </row>
    <row r="61" spans="1:25" x14ac:dyDescent="0.25">
      <c r="A61" s="20"/>
      <c r="B61" s="19"/>
      <c r="C61" s="45"/>
      <c r="D61" s="45"/>
      <c r="E61" s="45"/>
      <c r="F61" s="45"/>
      <c r="G61" s="45"/>
      <c r="H61" s="45"/>
      <c r="I61" s="45"/>
      <c r="J61" s="45"/>
      <c r="K61" s="45"/>
      <c r="L61" s="65"/>
      <c r="N61" s="45"/>
      <c r="O61" s="45"/>
      <c r="P61" s="45"/>
      <c r="Q61" s="45"/>
      <c r="R61" s="45"/>
      <c r="S61" s="45"/>
      <c r="T61" s="45"/>
      <c r="U61" s="45"/>
      <c r="V61" s="45"/>
      <c r="W61" s="65"/>
      <c r="X61" s="78"/>
    </row>
    <row r="62" spans="1:25" x14ac:dyDescent="0.25">
      <c r="A62" s="22">
        <v>66</v>
      </c>
      <c r="B62" s="23" t="s">
        <v>10</v>
      </c>
      <c r="C62" s="49" t="e">
        <f t="shared" ref="C62" ca="1" si="52">SUM(C63:C64)</f>
        <v>#NAME?</v>
      </c>
      <c r="D62" s="49" t="e">
        <f t="shared" ref="D62:L62" ca="1" si="53">SUM(D63:D64)</f>
        <v>#NAME?</v>
      </c>
      <c r="E62" s="49" t="e">
        <f t="shared" ca="1" si="53"/>
        <v>#NAME?</v>
      </c>
      <c r="F62" s="49" t="e">
        <f t="shared" ca="1" si="53"/>
        <v>#NAME?</v>
      </c>
      <c r="G62" s="49" t="e">
        <f t="shared" ca="1" si="53"/>
        <v>#NAME?</v>
      </c>
      <c r="H62" s="49" t="e">
        <f t="shared" ca="1" si="53"/>
        <v>#NAME?</v>
      </c>
      <c r="I62" s="49" t="e">
        <f t="shared" ca="1" si="53"/>
        <v>#NAME?</v>
      </c>
      <c r="J62" s="49" t="e">
        <f t="shared" ref="J62" ca="1" si="54">SUM(J63:J64)</f>
        <v>#NAME?</v>
      </c>
      <c r="K62" s="49" t="e">
        <f t="shared" ref="K62" ca="1" si="55">SUM(K63:K64)</f>
        <v>#NAME?</v>
      </c>
      <c r="L62" s="62" t="e">
        <f t="shared" ca="1" si="53"/>
        <v>#NAME?</v>
      </c>
      <c r="M62" s="13" t="s">
        <v>4</v>
      </c>
      <c r="N62" s="49">
        <f t="shared" ref="N62:W62" si="56">SUM(N63:N64)</f>
        <v>0</v>
      </c>
      <c r="O62" s="49">
        <f t="shared" si="56"/>
        <v>0</v>
      </c>
      <c r="P62" s="49">
        <f t="shared" si="56"/>
        <v>0</v>
      </c>
      <c r="Q62" s="49">
        <f t="shared" si="56"/>
        <v>0</v>
      </c>
      <c r="R62" s="49">
        <f t="shared" si="56"/>
        <v>0</v>
      </c>
      <c r="S62" s="49">
        <f t="shared" si="56"/>
        <v>0</v>
      </c>
      <c r="T62" s="49">
        <f t="shared" si="56"/>
        <v>0</v>
      </c>
      <c r="U62" s="49">
        <f t="shared" si="56"/>
        <v>0</v>
      </c>
      <c r="V62" s="49">
        <f t="shared" si="56"/>
        <v>0</v>
      </c>
      <c r="W62" s="62">
        <f t="shared" si="56"/>
        <v>0</v>
      </c>
      <c r="X62" s="77">
        <f>SUM(X63:X64)</f>
        <v>0</v>
      </c>
      <c r="Y62" s="13" t="s">
        <v>4</v>
      </c>
    </row>
    <row r="63" spans="1:25" x14ac:dyDescent="0.25">
      <c r="A63" s="20">
        <v>664000</v>
      </c>
      <c r="B63" s="36" t="s">
        <v>146</v>
      </c>
      <c r="C63" s="39" t="e">
        <f ca="1">[1]!AnaBalanceCum(2,C$1,C$5,C$5,$A63,$A63)</f>
        <v>#NAME?</v>
      </c>
      <c r="D63" s="39" t="e">
        <f ca="1">[1]!AnaBalanceCum(2,C$1,D$5,D$5,$A63,$A63)</f>
        <v>#NAME?</v>
      </c>
      <c r="E63" s="39" t="e">
        <f ca="1">[1]!AnaBalanceCum(2,E$1,E$5,E$5,$A63,$A63)</f>
        <v>#NAME?</v>
      </c>
      <c r="F63" s="39" t="e">
        <f ca="1">[1]!AnaBalanceCum(2,F$1,F$5,F$5,$A63,$A63)</f>
        <v>#NAME?</v>
      </c>
      <c r="G63" s="39" t="e">
        <f ca="1">[1]!AnaBalanceCum(2,G$1,G$5,G$5,$A63,$A63)</f>
        <v>#NAME?</v>
      </c>
      <c r="H63" s="39" t="e">
        <f ca="1">[1]!AnaBalanceCum(2,H$1,H$5,H$5,$A63,$A63)</f>
        <v>#NAME?</v>
      </c>
      <c r="I63" s="39" t="e">
        <f ca="1">[1]!AnaBalanceCum(2,I$1,I$5,I$5,$A63,$A63)</f>
        <v>#NAME?</v>
      </c>
      <c r="J63" s="39" t="e">
        <f ca="1">[1]!AnaBalanceCum(2,J$1,J$5,J$5,$A63,$A63)</f>
        <v>#NAME?</v>
      </c>
      <c r="K63" s="39" t="e">
        <f ca="1">[1]!AnaBalanceCum(2,K$1,K$5,K$5,$A63,$A63)</f>
        <v>#NAME?</v>
      </c>
      <c r="L63" s="57" t="e">
        <f ca="1">SUM(C63:K63)</f>
        <v>#NAME?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57">
        <f>SUM(N63:V63)</f>
        <v>0</v>
      </c>
      <c r="X63" s="69">
        <v>0</v>
      </c>
    </row>
    <row r="64" spans="1:25" s="30" customFormat="1" ht="16.5" x14ac:dyDescent="0.35">
      <c r="A64" s="20"/>
      <c r="B64" s="19"/>
      <c r="C64" s="45"/>
      <c r="D64" s="45"/>
      <c r="E64" s="45"/>
      <c r="F64" s="45"/>
      <c r="G64" s="45"/>
      <c r="H64" s="45"/>
      <c r="I64" s="45"/>
      <c r="J64" s="45"/>
      <c r="K64" s="45"/>
      <c r="L64" s="65"/>
      <c r="M64" s="28"/>
      <c r="N64" s="45"/>
      <c r="O64" s="45"/>
      <c r="P64" s="45"/>
      <c r="Q64" s="45"/>
      <c r="R64" s="45"/>
      <c r="S64" s="45"/>
      <c r="T64" s="45"/>
      <c r="U64" s="45"/>
      <c r="V64" s="45"/>
      <c r="W64" s="65"/>
      <c r="X64" s="78"/>
      <c r="Y64" s="28"/>
    </row>
    <row r="65" spans="1:25" s="35" customFormat="1" ht="19.5" x14ac:dyDescent="0.4">
      <c r="A65" s="25"/>
      <c r="B65" s="26" t="s">
        <v>11</v>
      </c>
      <c r="C65" s="50" t="e">
        <f t="shared" ref="C65:L65" ca="1" si="57">SUM(C62,C57,C54,C51,C35,C28,C9)</f>
        <v>#NAME?</v>
      </c>
      <c r="D65" s="50" t="e">
        <f t="shared" ca="1" si="57"/>
        <v>#NAME?</v>
      </c>
      <c r="E65" s="50" t="e">
        <f t="shared" ca="1" si="57"/>
        <v>#NAME?</v>
      </c>
      <c r="F65" s="50" t="e">
        <f t="shared" ca="1" si="57"/>
        <v>#NAME?</v>
      </c>
      <c r="G65" s="50" t="e">
        <f t="shared" ca="1" si="57"/>
        <v>#NAME?</v>
      </c>
      <c r="H65" s="50" t="e">
        <f t="shared" ca="1" si="57"/>
        <v>#NAME?</v>
      </c>
      <c r="I65" s="50" t="e">
        <f t="shared" ca="1" si="57"/>
        <v>#NAME?</v>
      </c>
      <c r="J65" s="50" t="e">
        <f t="shared" ca="1" si="57"/>
        <v>#NAME?</v>
      </c>
      <c r="K65" s="50" t="e">
        <f t="shared" ca="1" si="57"/>
        <v>#NAME?</v>
      </c>
      <c r="L65" s="63" t="e">
        <f t="shared" ca="1" si="57"/>
        <v>#NAME?</v>
      </c>
      <c r="M65" s="34" t="s">
        <v>4</v>
      </c>
      <c r="N65" s="50">
        <f t="shared" ref="N65:X65" si="58">SUM(N62,N57,N54,N51,N35,N28,N9)</f>
        <v>3073.9799999999996</v>
      </c>
      <c r="O65" s="50">
        <f t="shared" si="58"/>
        <v>0</v>
      </c>
      <c r="P65" s="50">
        <f t="shared" si="58"/>
        <v>0</v>
      </c>
      <c r="Q65" s="50">
        <f t="shared" si="58"/>
        <v>0</v>
      </c>
      <c r="R65" s="50">
        <f t="shared" si="58"/>
        <v>0</v>
      </c>
      <c r="S65" s="50">
        <f t="shared" si="58"/>
        <v>4580.7</v>
      </c>
      <c r="T65" s="50">
        <f t="shared" si="58"/>
        <v>0</v>
      </c>
      <c r="U65" s="50">
        <f t="shared" si="58"/>
        <v>1905.75</v>
      </c>
      <c r="V65" s="50">
        <f t="shared" si="58"/>
        <v>185.2</v>
      </c>
      <c r="W65" s="63">
        <f t="shared" si="58"/>
        <v>9745.6299999999992</v>
      </c>
      <c r="X65" s="79">
        <f t="shared" si="58"/>
        <v>12100</v>
      </c>
      <c r="Y65" s="34" t="s">
        <v>4</v>
      </c>
    </row>
    <row r="66" spans="1:25" ht="19.5" x14ac:dyDescent="0.4">
      <c r="A66" s="31"/>
      <c r="B66" s="32" t="s">
        <v>12</v>
      </c>
      <c r="C66" s="46"/>
      <c r="D66" s="46"/>
      <c r="E66" s="46"/>
      <c r="F66" s="46"/>
      <c r="G66" s="46"/>
      <c r="H66" s="46"/>
      <c r="I66" s="46"/>
      <c r="J66" s="46"/>
      <c r="K66" s="46"/>
      <c r="L66" s="66"/>
      <c r="N66" s="46"/>
      <c r="O66" s="46"/>
      <c r="P66" s="46"/>
      <c r="Q66" s="46"/>
      <c r="R66" s="46"/>
      <c r="S66" s="46"/>
      <c r="T66" s="46"/>
      <c r="U66" s="46"/>
      <c r="V66" s="46"/>
      <c r="W66" s="66"/>
      <c r="X66" s="80"/>
    </row>
    <row r="67" spans="1:25" x14ac:dyDescent="0.25">
      <c r="A67" s="20"/>
      <c r="B67" s="19"/>
      <c r="C67" s="45"/>
      <c r="D67" s="45"/>
      <c r="E67" s="45"/>
      <c r="F67" s="45"/>
      <c r="G67" s="45"/>
      <c r="H67" s="45"/>
      <c r="I67" s="45"/>
      <c r="J67" s="45"/>
      <c r="K67" s="45"/>
      <c r="L67" s="65"/>
      <c r="N67" s="45"/>
      <c r="O67" s="45"/>
      <c r="P67" s="45"/>
      <c r="Q67" s="45"/>
      <c r="R67" s="45"/>
      <c r="S67" s="45"/>
      <c r="T67" s="45"/>
      <c r="U67" s="45"/>
      <c r="V67" s="45"/>
      <c r="W67" s="65"/>
      <c r="X67" s="78"/>
    </row>
    <row r="68" spans="1:25" x14ac:dyDescent="0.25">
      <c r="A68" s="22">
        <v>70</v>
      </c>
      <c r="B68" s="23" t="s">
        <v>65</v>
      </c>
      <c r="C68" s="49" t="e">
        <f t="shared" ref="C68" ca="1" si="59">SUM(C69:C71)</f>
        <v>#NAME?</v>
      </c>
      <c r="D68" s="49" t="e">
        <f t="shared" ref="D68:L68" ca="1" si="60">SUM(D69:D71)</f>
        <v>#NAME?</v>
      </c>
      <c r="E68" s="49" t="e">
        <f t="shared" ca="1" si="60"/>
        <v>#NAME?</v>
      </c>
      <c r="F68" s="49" t="e">
        <f t="shared" ca="1" si="60"/>
        <v>#NAME?</v>
      </c>
      <c r="G68" s="49" t="e">
        <f t="shared" ca="1" si="60"/>
        <v>#NAME?</v>
      </c>
      <c r="H68" s="49" t="e">
        <f t="shared" ca="1" si="60"/>
        <v>#NAME?</v>
      </c>
      <c r="I68" s="49" t="e">
        <f t="shared" ca="1" si="60"/>
        <v>#NAME?</v>
      </c>
      <c r="J68" s="49" t="e">
        <f t="shared" ref="J68" ca="1" si="61">SUM(J69:J71)</f>
        <v>#NAME?</v>
      </c>
      <c r="K68" s="49" t="e">
        <f t="shared" ref="K68" ca="1" si="62">SUM(K69:K71)</f>
        <v>#NAME?</v>
      </c>
      <c r="L68" s="67" t="e">
        <f t="shared" ca="1" si="60"/>
        <v>#NAME?</v>
      </c>
      <c r="M68" s="13" t="s">
        <v>4</v>
      </c>
      <c r="N68" s="49">
        <f t="shared" ref="N68:T68" si="63">SUM(N69:N71)</f>
        <v>100</v>
      </c>
      <c r="O68" s="49">
        <f t="shared" si="63"/>
        <v>3496.8</v>
      </c>
      <c r="P68" s="49">
        <f t="shared" si="63"/>
        <v>4850</v>
      </c>
      <c r="Q68" s="49">
        <f t="shared" si="63"/>
        <v>0</v>
      </c>
      <c r="R68" s="49">
        <f t="shared" si="63"/>
        <v>250</v>
      </c>
      <c r="S68" s="49">
        <f t="shared" si="63"/>
        <v>1960</v>
      </c>
      <c r="T68" s="49">
        <f t="shared" si="63"/>
        <v>0</v>
      </c>
      <c r="U68" s="49">
        <f t="shared" ref="U68:V68" si="64">SUM(U69:U71)</f>
        <v>232.4</v>
      </c>
      <c r="V68" s="49">
        <f t="shared" si="64"/>
        <v>1103.9000000000001</v>
      </c>
      <c r="W68" s="67">
        <f t="shared" ref="W68" si="65">SUM(W69:W71)</f>
        <v>11993.099999999999</v>
      </c>
      <c r="X68" s="70">
        <f>SUM(X69:X71)</f>
        <v>10215</v>
      </c>
      <c r="Y68" s="13" t="s">
        <v>4</v>
      </c>
    </row>
    <row r="69" spans="1:25" x14ac:dyDescent="0.25">
      <c r="A69" s="20">
        <v>700000</v>
      </c>
      <c r="B69" s="36" t="s">
        <v>147</v>
      </c>
      <c r="C69" s="39" t="e">
        <f ca="1">-[1]!AnaBalanceCum(2,C$1,C$5,C$5,$A69,$A69)</f>
        <v>#NAME?</v>
      </c>
      <c r="D69" s="39" t="e">
        <f ca="1">-[1]!AnaBalanceCum(2,C$1,D$5,D$5,$A69,$A69)</f>
        <v>#NAME?</v>
      </c>
      <c r="E69" s="39" t="e">
        <f ca="1">-[1]!AnaBalanceCum(2,E$1,E$5,E$5,$A69,$A69)</f>
        <v>#NAME?</v>
      </c>
      <c r="F69" s="39" t="e">
        <f ca="1">-[1]!AnaBalanceCum(2,F$1,F$5,F$5,$A69,$A69)</f>
        <v>#NAME?</v>
      </c>
      <c r="G69" s="39" t="e">
        <f ca="1">-[1]!AnaBalanceCum(2,G$1,G$5,G$5,$A69,$A69)</f>
        <v>#NAME?</v>
      </c>
      <c r="H69" s="39" t="e">
        <f ca="1">-[1]!AnaBalanceCum(2,H$1,H$5,H$5,$A69,$A69)</f>
        <v>#NAME?</v>
      </c>
      <c r="I69" s="39" t="e">
        <f ca="1">-[1]!AnaBalanceCum(2,I$1,I$5,I$5,$A69,$A69)</f>
        <v>#NAME?</v>
      </c>
      <c r="J69" s="39" t="e">
        <f ca="1">-[1]!AnaBalanceCum(2,J$1,J$5,J$5,$A69,$A69)</f>
        <v>#NAME?</v>
      </c>
      <c r="K69" s="39" t="e">
        <f ca="1">-[1]!AnaBalanceCum(2,K$1,K$5,K$5,$A69,$A69)</f>
        <v>#NAME?</v>
      </c>
      <c r="L69" s="57" t="e">
        <f ca="1">SUM(C69:K69)</f>
        <v>#NAME?</v>
      </c>
      <c r="N69" s="39">
        <v>100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232.4</v>
      </c>
      <c r="V69" s="39">
        <v>616.4</v>
      </c>
      <c r="W69" s="57">
        <f>SUM(N69:V69)</f>
        <v>948.8</v>
      </c>
      <c r="X69" s="69">
        <v>380</v>
      </c>
    </row>
    <row r="70" spans="1:25" x14ac:dyDescent="0.25">
      <c r="A70" s="20">
        <v>701000</v>
      </c>
      <c r="B70" s="36" t="s">
        <v>148</v>
      </c>
      <c r="C70" s="39" t="e">
        <f ca="1">-[1]!AnaBalanceCum(2,C$1,C$5,C$5,$A70,$A70)</f>
        <v>#NAME?</v>
      </c>
      <c r="D70" s="39" t="e">
        <f ca="1">-[1]!AnaBalanceCum(2,C$1,D$5,D$5,$A70,$A70)</f>
        <v>#NAME?</v>
      </c>
      <c r="E70" s="39" t="e">
        <f ca="1">-[1]!AnaBalanceCum(2,E$1,E$5,E$5,$A70,$A70)</f>
        <v>#NAME?</v>
      </c>
      <c r="F70" s="39" t="e">
        <f ca="1">-[1]!AnaBalanceCum(2,F$1,F$5,F$5,$A70,$A70)</f>
        <v>#NAME?</v>
      </c>
      <c r="G70" s="39" t="e">
        <f ca="1">-[1]!AnaBalanceCum(2,G$1,G$5,G$5,$A70,$A70)</f>
        <v>#NAME?</v>
      </c>
      <c r="H70" s="39" t="e">
        <f ca="1">-[1]!AnaBalanceCum(2,H$1,H$5,H$5,$A70,$A70)</f>
        <v>#NAME?</v>
      </c>
      <c r="I70" s="39" t="e">
        <f ca="1">-[1]!AnaBalanceCum(2,I$1,I$5,I$5,$A70,$A70)</f>
        <v>#NAME?</v>
      </c>
      <c r="J70" s="39" t="e">
        <f ca="1">-[1]!AnaBalanceCum(2,J$1,J$5,J$5,$A70,$A70)</f>
        <v>#NAME?</v>
      </c>
      <c r="K70" s="39" t="e">
        <f ca="1">-[1]!AnaBalanceCum(2,K$1,K$5,K$5,$A70,$A70)</f>
        <v>#NAME?</v>
      </c>
      <c r="L70" s="57" t="e">
        <f ca="1">SUM(C70:K70)</f>
        <v>#NAME?</v>
      </c>
      <c r="N70" s="39">
        <v>0</v>
      </c>
      <c r="O70" s="39">
        <v>3496.8</v>
      </c>
      <c r="P70" s="39">
        <v>4850</v>
      </c>
      <c r="Q70" s="39">
        <v>0</v>
      </c>
      <c r="R70" s="39">
        <v>250</v>
      </c>
      <c r="S70" s="39">
        <v>1960</v>
      </c>
      <c r="T70" s="39">
        <v>0</v>
      </c>
      <c r="U70" s="39">
        <v>0</v>
      </c>
      <c r="V70" s="39">
        <v>487.5</v>
      </c>
      <c r="W70" s="57">
        <f>SUM(N70:V70)</f>
        <v>11044.3</v>
      </c>
      <c r="X70" s="69">
        <v>9835</v>
      </c>
    </row>
    <row r="71" spans="1:25" x14ac:dyDescent="0.25">
      <c r="A71" s="20"/>
      <c r="B71" s="19"/>
      <c r="C71" s="45"/>
      <c r="D71" s="45"/>
      <c r="E71" s="45"/>
      <c r="F71" s="45"/>
      <c r="G71" s="45"/>
      <c r="H71" s="45"/>
      <c r="I71" s="45"/>
      <c r="J71" s="45"/>
      <c r="K71" s="45"/>
      <c r="L71" s="65"/>
      <c r="N71" s="45"/>
      <c r="O71" s="45"/>
      <c r="P71" s="45"/>
      <c r="Q71" s="45"/>
      <c r="R71" s="45"/>
      <c r="S71" s="45"/>
      <c r="T71" s="45"/>
      <c r="U71" s="45"/>
      <c r="V71" s="45"/>
      <c r="W71" s="65"/>
      <c r="X71" s="78"/>
    </row>
    <row r="72" spans="1:25" x14ac:dyDescent="0.25">
      <c r="A72" s="22">
        <v>73</v>
      </c>
      <c r="B72" s="23" t="s">
        <v>13</v>
      </c>
      <c r="C72" s="49" t="e">
        <f t="shared" ref="C72" ca="1" si="66">SUM(C73:C83)</f>
        <v>#NAME?</v>
      </c>
      <c r="D72" s="49" t="e">
        <f t="shared" ref="D72:L72" ca="1" si="67">SUM(D73:D83)</f>
        <v>#NAME?</v>
      </c>
      <c r="E72" s="49" t="e">
        <f t="shared" ca="1" si="67"/>
        <v>#NAME?</v>
      </c>
      <c r="F72" s="49" t="e">
        <f t="shared" ca="1" si="67"/>
        <v>#NAME?</v>
      </c>
      <c r="G72" s="49" t="e">
        <f t="shared" ca="1" si="67"/>
        <v>#NAME?</v>
      </c>
      <c r="H72" s="49" t="e">
        <f t="shared" ca="1" si="67"/>
        <v>#NAME?</v>
      </c>
      <c r="I72" s="49" t="e">
        <f t="shared" ca="1" si="67"/>
        <v>#NAME?</v>
      </c>
      <c r="J72" s="49" t="e">
        <f t="shared" ref="J72" ca="1" si="68">SUM(J73:J83)</f>
        <v>#NAME?</v>
      </c>
      <c r="K72" s="49" t="e">
        <f t="shared" ref="K72" ca="1" si="69">SUM(K73:K83)</f>
        <v>#NAME?</v>
      </c>
      <c r="L72" s="67" t="e">
        <f t="shared" ca="1" si="67"/>
        <v>#NAME?</v>
      </c>
      <c r="M72" s="13" t="s">
        <v>4</v>
      </c>
      <c r="N72" s="49">
        <f t="shared" ref="N72:W72" si="70">SUM(N73:N83)</f>
        <v>0</v>
      </c>
      <c r="O72" s="49">
        <f t="shared" si="70"/>
        <v>0</v>
      </c>
      <c r="P72" s="49">
        <f t="shared" si="70"/>
        <v>0</v>
      </c>
      <c r="Q72" s="49">
        <f t="shared" si="70"/>
        <v>0</v>
      </c>
      <c r="R72" s="49">
        <f t="shared" si="70"/>
        <v>0</v>
      </c>
      <c r="S72" s="49">
        <f t="shared" si="70"/>
        <v>0</v>
      </c>
      <c r="T72" s="49">
        <f t="shared" si="70"/>
        <v>0</v>
      </c>
      <c r="U72" s="49">
        <f t="shared" si="70"/>
        <v>0</v>
      </c>
      <c r="V72" s="49">
        <f t="shared" si="70"/>
        <v>0</v>
      </c>
      <c r="W72" s="67">
        <f t="shared" si="70"/>
        <v>0</v>
      </c>
      <c r="X72" s="70">
        <f>SUM(X73:X83)</f>
        <v>0</v>
      </c>
      <c r="Y72" s="13" t="s">
        <v>4</v>
      </c>
    </row>
    <row r="73" spans="1:25" x14ac:dyDescent="0.25">
      <c r="A73" s="20">
        <v>737000</v>
      </c>
      <c r="B73" s="36" t="s">
        <v>149</v>
      </c>
      <c r="C73" s="39" t="e">
        <f ca="1">-[1]!AnaBalanceCum(2,C$1,C$5,C$5,$A73,$A73)</f>
        <v>#NAME?</v>
      </c>
      <c r="D73" s="39" t="e">
        <f ca="1">-[1]!AnaBalanceCum(2,C$1,D$5,D$5,$A73,$A73)</f>
        <v>#NAME?</v>
      </c>
      <c r="E73" s="39" t="e">
        <f ca="1">-[1]!AnaBalanceCum(2,E$1,E$5,E$5,$A73,$A73)</f>
        <v>#NAME?</v>
      </c>
      <c r="F73" s="39" t="e">
        <f ca="1">-[1]!AnaBalanceCum(2,F$1,F$5,F$5,$A73,$A73)</f>
        <v>#NAME?</v>
      </c>
      <c r="G73" s="39" t="e">
        <f ca="1">-[1]!AnaBalanceCum(2,G$1,G$5,G$5,$A73,$A73)</f>
        <v>#NAME?</v>
      </c>
      <c r="H73" s="39" t="e">
        <f ca="1">-[1]!AnaBalanceCum(2,H$1,H$5,H$5,$A73,$A73)</f>
        <v>#NAME?</v>
      </c>
      <c r="I73" s="39" t="e">
        <f ca="1">-[1]!AnaBalanceCum(2,I$1,I$5,I$5,$A73,$A73)</f>
        <v>#NAME?</v>
      </c>
      <c r="J73" s="39" t="e">
        <f ca="1">-[1]!AnaBalanceCum(2,J$1,J$5,J$5,$A73,$A73)</f>
        <v>#NAME?</v>
      </c>
      <c r="K73" s="39" t="e">
        <f ca="1">-[1]!AnaBalanceCum(2,K$1,K$5,K$5,$A73,$A73)</f>
        <v>#NAME?</v>
      </c>
      <c r="L73" s="57" t="e">
        <f t="shared" ref="L73:L81" ca="1" si="71">SUM(C73:K73)</f>
        <v>#NAME?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57">
        <f t="shared" ref="W73:W81" si="72">SUM(N73:V73)</f>
        <v>0</v>
      </c>
      <c r="X73" s="69">
        <v>0</v>
      </c>
    </row>
    <row r="74" spans="1:25" x14ac:dyDescent="0.25">
      <c r="A74" s="20">
        <v>737100</v>
      </c>
      <c r="B74" s="36" t="s">
        <v>150</v>
      </c>
      <c r="C74" s="39" t="e">
        <f ca="1">-[1]!AnaBalanceCum(2,C$1,C$5,C$5,$A74,$A74)</f>
        <v>#NAME?</v>
      </c>
      <c r="D74" s="39" t="e">
        <f ca="1">-[1]!AnaBalanceCum(2,C$1,D$5,D$5,$A74,$A74)</f>
        <v>#NAME?</v>
      </c>
      <c r="E74" s="39" t="e">
        <f ca="1">-[1]!AnaBalanceCum(2,E$1,E$5,E$5,$A74,$A74)</f>
        <v>#NAME?</v>
      </c>
      <c r="F74" s="39" t="e">
        <f ca="1">-[1]!AnaBalanceCum(2,F$1,F$5,F$5,$A74,$A74)</f>
        <v>#NAME?</v>
      </c>
      <c r="G74" s="39" t="e">
        <f ca="1">-[1]!AnaBalanceCum(2,G$1,G$5,G$5,$A74,$A74)</f>
        <v>#NAME?</v>
      </c>
      <c r="H74" s="39" t="e">
        <f ca="1">-[1]!AnaBalanceCum(2,H$1,H$5,H$5,$A74,$A74)</f>
        <v>#NAME?</v>
      </c>
      <c r="I74" s="39" t="e">
        <f ca="1">-[1]!AnaBalanceCum(2,I$1,I$5,I$5,$A74,$A74)</f>
        <v>#NAME?</v>
      </c>
      <c r="J74" s="39" t="e">
        <f ca="1">-[1]!AnaBalanceCum(2,J$1,J$5,J$5,$A74,$A74)</f>
        <v>#NAME?</v>
      </c>
      <c r="K74" s="39" t="e">
        <f ca="1">-[1]!AnaBalanceCum(2,K$1,K$5,K$5,$A74,$A74)</f>
        <v>#NAME?</v>
      </c>
      <c r="L74" s="57" t="e">
        <f t="shared" ca="1" si="71"/>
        <v>#NAME?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57">
        <f t="shared" si="72"/>
        <v>0</v>
      </c>
      <c r="X74" s="69">
        <v>0</v>
      </c>
    </row>
    <row r="75" spans="1:25" x14ac:dyDescent="0.25">
      <c r="A75" s="20">
        <v>737200</v>
      </c>
      <c r="B75" s="36" t="s">
        <v>151</v>
      </c>
      <c r="C75" s="39" t="e">
        <f ca="1">-[1]!AnaBalanceCum(2,C$1,C$5,C$5,$A75,$A75)</f>
        <v>#NAME?</v>
      </c>
      <c r="D75" s="39" t="e">
        <f ca="1">-[1]!AnaBalanceCum(2,C$1,D$5,D$5,$A75,$A75)</f>
        <v>#NAME?</v>
      </c>
      <c r="E75" s="39" t="e">
        <f ca="1">-[1]!AnaBalanceCum(2,E$1,E$5,E$5,$A75,$A75)</f>
        <v>#NAME?</v>
      </c>
      <c r="F75" s="39" t="e">
        <f ca="1">-[1]!AnaBalanceCum(2,F$1,F$5,F$5,$A75,$A75)</f>
        <v>#NAME?</v>
      </c>
      <c r="G75" s="39" t="e">
        <f ca="1">-[1]!AnaBalanceCum(2,G$1,G$5,G$5,$A75,$A75)</f>
        <v>#NAME?</v>
      </c>
      <c r="H75" s="39" t="e">
        <f ca="1">-[1]!AnaBalanceCum(2,H$1,H$5,H$5,$A75,$A75)</f>
        <v>#NAME?</v>
      </c>
      <c r="I75" s="39" t="e">
        <f ca="1">-[1]!AnaBalanceCum(2,I$1,I$5,I$5,$A75,$A75)</f>
        <v>#NAME?</v>
      </c>
      <c r="J75" s="39" t="e">
        <f ca="1">-[1]!AnaBalanceCum(2,J$1,J$5,J$5,$A75,$A75)</f>
        <v>#NAME?</v>
      </c>
      <c r="K75" s="39" t="e">
        <f ca="1">-[1]!AnaBalanceCum(2,K$1,K$5,K$5,$A75,$A75)</f>
        <v>#NAME?</v>
      </c>
      <c r="L75" s="57" t="e">
        <f t="shared" ca="1" si="71"/>
        <v>#NAME?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57">
        <f t="shared" si="72"/>
        <v>0</v>
      </c>
      <c r="X75" s="69">
        <v>0</v>
      </c>
    </row>
    <row r="76" spans="1:25" x14ac:dyDescent="0.25">
      <c r="A76" s="20">
        <v>737300</v>
      </c>
      <c r="B76" s="36" t="s">
        <v>204</v>
      </c>
      <c r="C76" s="39" t="e">
        <f ca="1">-[1]!AnaBalanceCum(2,C$1,C$5,C$5,$A76,$A76)</f>
        <v>#NAME?</v>
      </c>
      <c r="D76" s="39" t="e">
        <f ca="1">-[1]!AnaBalanceCum(2,C$1,D$5,D$5,$A76,$A76)</f>
        <v>#NAME?</v>
      </c>
      <c r="E76" s="39" t="e">
        <f ca="1">-[1]!AnaBalanceCum(2,E$1,E$5,E$5,$A76,$A76)</f>
        <v>#NAME?</v>
      </c>
      <c r="F76" s="39" t="e">
        <f ca="1">-[1]!AnaBalanceCum(2,F$1,F$5,F$5,$A76,$A76)</f>
        <v>#NAME?</v>
      </c>
      <c r="G76" s="39" t="e">
        <f ca="1">-[1]!AnaBalanceCum(2,G$1,G$5,G$5,$A76,$A76)</f>
        <v>#NAME?</v>
      </c>
      <c r="H76" s="39" t="e">
        <f ca="1">-[1]!AnaBalanceCum(2,H$1,H$5,H$5,$A76,$A76)</f>
        <v>#NAME?</v>
      </c>
      <c r="I76" s="39" t="e">
        <f ca="1">-[1]!AnaBalanceCum(2,I$1,I$5,I$5,$A76,$A76)</f>
        <v>#NAME?</v>
      </c>
      <c r="J76" s="39" t="e">
        <f ca="1">-[1]!AnaBalanceCum(2,J$1,J$5,J$5,$A76,$A76)</f>
        <v>#NAME?</v>
      </c>
      <c r="K76" s="39" t="e">
        <f ca="1">-[1]!AnaBalanceCum(2,K$1,K$5,K$5,$A76,$A76)</f>
        <v>#NAME?</v>
      </c>
      <c r="L76" s="57" t="e">
        <f t="shared" ca="1" si="71"/>
        <v>#NAME?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57">
        <f t="shared" si="72"/>
        <v>0</v>
      </c>
      <c r="X76" s="69">
        <v>0</v>
      </c>
    </row>
    <row r="77" spans="1:25" x14ac:dyDescent="0.25">
      <c r="A77" s="20">
        <v>737900</v>
      </c>
      <c r="B77" s="36" t="s">
        <v>153</v>
      </c>
      <c r="C77" s="39" t="e">
        <f ca="1">-[1]!AnaBalanceCum(2,C$1,C$5,C$5,$A77,$A77)</f>
        <v>#NAME?</v>
      </c>
      <c r="D77" s="39" t="e">
        <f ca="1">-[1]!AnaBalanceCum(2,C$1,D$5,D$5,$A77,$A77)</f>
        <v>#NAME?</v>
      </c>
      <c r="E77" s="39" t="e">
        <f ca="1">-[1]!AnaBalanceCum(2,E$1,E$5,E$5,$A77,$A77)</f>
        <v>#NAME?</v>
      </c>
      <c r="F77" s="39" t="e">
        <f ca="1">-[1]!AnaBalanceCum(2,F$1,F$5,F$5,$A77,$A77)</f>
        <v>#NAME?</v>
      </c>
      <c r="G77" s="39" t="e">
        <f ca="1">-[1]!AnaBalanceCum(2,G$1,G$5,G$5,$A77,$A77)</f>
        <v>#NAME?</v>
      </c>
      <c r="H77" s="39" t="e">
        <f ca="1">-[1]!AnaBalanceCum(2,H$1,H$5,H$5,$A77,$A77)</f>
        <v>#NAME?</v>
      </c>
      <c r="I77" s="39" t="e">
        <f ca="1">-[1]!AnaBalanceCum(2,I$1,I$5,I$5,$A77,$A77)</f>
        <v>#NAME?</v>
      </c>
      <c r="J77" s="39" t="e">
        <f ca="1">-[1]!AnaBalanceCum(2,J$1,J$5,J$5,$A77,$A77)</f>
        <v>#NAME?</v>
      </c>
      <c r="K77" s="39" t="e">
        <f ca="1">-[1]!AnaBalanceCum(2,K$1,K$5,K$5,$A77,$A77)</f>
        <v>#NAME?</v>
      </c>
      <c r="L77" s="57" t="e">
        <f t="shared" ref="L77" ca="1" si="73">SUM(C77:K77)</f>
        <v>#NAME?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57">
        <f t="shared" ref="W77" si="74">SUM(N77:V77)</f>
        <v>0</v>
      </c>
      <c r="X77" s="69">
        <v>0</v>
      </c>
    </row>
    <row r="78" spans="1:25" x14ac:dyDescent="0.25">
      <c r="A78" s="20">
        <v>738000</v>
      </c>
      <c r="B78" s="36" t="s">
        <v>175</v>
      </c>
      <c r="C78" s="39" t="e">
        <f ca="1">-[1]!AnaBalanceCum(2,C$1,C$5,C$5,$A78,$A78)</f>
        <v>#NAME?</v>
      </c>
      <c r="D78" s="39" t="e">
        <f ca="1">-[1]!AnaBalanceCum(2,C$1,D$5,D$5,$A78,$A78)</f>
        <v>#NAME?</v>
      </c>
      <c r="E78" s="39" t="e">
        <f ca="1">-[1]!AnaBalanceCum(2,E$1,E$5,E$5,$A78,$A78)</f>
        <v>#NAME?</v>
      </c>
      <c r="F78" s="39" t="e">
        <f ca="1">-[1]!AnaBalanceCum(2,F$1,F$5,F$5,$A78,$A78)</f>
        <v>#NAME?</v>
      </c>
      <c r="G78" s="39" t="e">
        <f ca="1">-[1]!AnaBalanceCum(2,G$1,G$5,G$5,$A78,$A78)</f>
        <v>#NAME?</v>
      </c>
      <c r="H78" s="39" t="e">
        <f ca="1">-[1]!AnaBalanceCum(2,H$1,H$5,H$5,$A78,$A78)</f>
        <v>#NAME?</v>
      </c>
      <c r="I78" s="39" t="e">
        <f ca="1">-[1]!AnaBalanceCum(2,I$1,I$5,I$5,$A78,$A78)</f>
        <v>#NAME?</v>
      </c>
      <c r="J78" s="39" t="e">
        <f ca="1">-[1]!AnaBalanceCum(2,J$1,J$5,J$5,$A78,$A78)</f>
        <v>#NAME?</v>
      </c>
      <c r="K78" s="39" t="e">
        <f ca="1">-[1]!AnaBalanceCum(2,K$1,K$5,K$5,$A78,$A78)</f>
        <v>#NAME?</v>
      </c>
      <c r="L78" s="57" t="e">
        <f t="shared" ca="1" si="71"/>
        <v>#NAME?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57">
        <f t="shared" si="72"/>
        <v>0</v>
      </c>
      <c r="X78" s="69">
        <v>0</v>
      </c>
    </row>
    <row r="79" spans="1:25" x14ac:dyDescent="0.25">
      <c r="A79" s="20">
        <v>738100</v>
      </c>
      <c r="B79" s="36" t="s">
        <v>152</v>
      </c>
      <c r="C79" s="39" t="e">
        <f ca="1">-[1]!AnaBalanceCum(2,C$1,C$5,C$5,$A79,$A79)</f>
        <v>#NAME?</v>
      </c>
      <c r="D79" s="39" t="e">
        <f ca="1">-[1]!AnaBalanceCum(2,C$1,D$5,D$5,$A79,$A79)</f>
        <v>#NAME?</v>
      </c>
      <c r="E79" s="39" t="e">
        <f ca="1">-[1]!AnaBalanceCum(2,E$1,E$5,E$5,$A79,$A79)</f>
        <v>#NAME?</v>
      </c>
      <c r="F79" s="39" t="e">
        <f ca="1">-[1]!AnaBalanceCum(2,F$1,F$5,F$5,$A79,$A79)</f>
        <v>#NAME?</v>
      </c>
      <c r="G79" s="39" t="e">
        <f ca="1">-[1]!AnaBalanceCum(2,G$1,G$5,G$5,$A79,$A79)</f>
        <v>#NAME?</v>
      </c>
      <c r="H79" s="39" t="e">
        <f ca="1">-[1]!AnaBalanceCum(2,H$1,H$5,H$5,$A79,$A79)</f>
        <v>#NAME?</v>
      </c>
      <c r="I79" s="39" t="e">
        <f ca="1">-[1]!AnaBalanceCum(2,I$1,I$5,I$5,$A79,$A79)</f>
        <v>#NAME?</v>
      </c>
      <c r="J79" s="39" t="e">
        <f ca="1">-[1]!AnaBalanceCum(2,J$1,J$5,J$5,$A79,$A79)</f>
        <v>#NAME?</v>
      </c>
      <c r="K79" s="39" t="e">
        <f ca="1">-[1]!AnaBalanceCum(2,K$1,K$5,K$5,$A79,$A79)</f>
        <v>#NAME?</v>
      </c>
      <c r="L79" s="57" t="e">
        <f t="shared" ca="1" si="71"/>
        <v>#NAME?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57">
        <f t="shared" si="72"/>
        <v>0</v>
      </c>
      <c r="X79" s="69">
        <v>0</v>
      </c>
    </row>
    <row r="80" spans="1:25" x14ac:dyDescent="0.25">
      <c r="A80" s="20">
        <v>738200</v>
      </c>
      <c r="B80" s="36" t="s">
        <v>176</v>
      </c>
      <c r="C80" s="39" t="e">
        <f ca="1">-[1]!AnaBalanceCum(2,C$1,C$5,C$5,$A80,$A80)</f>
        <v>#NAME?</v>
      </c>
      <c r="D80" s="39" t="e">
        <f ca="1">-[1]!AnaBalanceCum(2,C$1,D$5,D$5,$A80,$A80)</f>
        <v>#NAME?</v>
      </c>
      <c r="E80" s="39" t="e">
        <f ca="1">-[1]!AnaBalanceCum(2,E$1,E$5,E$5,$A80,$A80)</f>
        <v>#NAME?</v>
      </c>
      <c r="F80" s="39" t="e">
        <f ca="1">-[1]!AnaBalanceCum(2,F$1,F$5,F$5,$A80,$A80)</f>
        <v>#NAME?</v>
      </c>
      <c r="G80" s="39" t="e">
        <f ca="1">-[1]!AnaBalanceCum(2,G$1,G$5,G$5,$A80,$A80)</f>
        <v>#NAME?</v>
      </c>
      <c r="H80" s="39" t="e">
        <f ca="1">-[1]!AnaBalanceCum(2,H$1,H$5,H$5,$A80,$A80)</f>
        <v>#NAME?</v>
      </c>
      <c r="I80" s="39" t="e">
        <f ca="1">-[1]!AnaBalanceCum(2,I$1,I$5,I$5,$A80,$A80)</f>
        <v>#NAME?</v>
      </c>
      <c r="J80" s="39" t="e">
        <f ca="1">-[1]!AnaBalanceCum(2,J$1,J$5,J$5,$A80,$A80)</f>
        <v>#NAME?</v>
      </c>
      <c r="K80" s="39" t="e">
        <f ca="1">-[1]!AnaBalanceCum(2,K$1,K$5,K$5,$A80,$A80)</f>
        <v>#NAME?</v>
      </c>
      <c r="L80" s="57" t="e">
        <f t="shared" ref="L80" ca="1" si="75">SUM(C80:K80)</f>
        <v>#NAME?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57">
        <f t="shared" ref="W80" si="76">SUM(N80:V80)</f>
        <v>0</v>
      </c>
      <c r="X80" s="69">
        <v>0</v>
      </c>
    </row>
    <row r="81" spans="1:25" x14ac:dyDescent="0.25">
      <c r="A81" s="20">
        <v>738300</v>
      </c>
      <c r="B81" s="36" t="s">
        <v>177</v>
      </c>
      <c r="C81" s="39" t="e">
        <f ca="1">-[1]!AnaBalanceCum(2,C$1,C$5,C$5,$A81,$A81)</f>
        <v>#NAME?</v>
      </c>
      <c r="D81" s="39" t="e">
        <f ca="1">-[1]!AnaBalanceCum(2,C$1,D$5,D$5,$A81,$A81)</f>
        <v>#NAME?</v>
      </c>
      <c r="E81" s="39" t="e">
        <f ca="1">-[1]!AnaBalanceCum(2,E$1,E$5,E$5,$A81,$A81)</f>
        <v>#NAME?</v>
      </c>
      <c r="F81" s="39" t="e">
        <f ca="1">-[1]!AnaBalanceCum(2,F$1,F$5,F$5,$A81,$A81)</f>
        <v>#NAME?</v>
      </c>
      <c r="G81" s="39" t="e">
        <f ca="1">-[1]!AnaBalanceCum(2,G$1,G$5,G$5,$A81,$A81)</f>
        <v>#NAME?</v>
      </c>
      <c r="H81" s="39" t="e">
        <f ca="1">-[1]!AnaBalanceCum(2,H$1,H$5,H$5,$A81,$A81)</f>
        <v>#NAME?</v>
      </c>
      <c r="I81" s="39" t="e">
        <f ca="1">-[1]!AnaBalanceCum(2,I$1,I$5,I$5,$A81,$A81)</f>
        <v>#NAME?</v>
      </c>
      <c r="J81" s="39" t="e">
        <f ca="1">-[1]!AnaBalanceCum(2,J$1,J$5,J$5,$A81,$A81)</f>
        <v>#NAME?</v>
      </c>
      <c r="K81" s="39" t="e">
        <f ca="1">-[1]!AnaBalanceCum(2,K$1,K$5,K$5,$A81,$A81)</f>
        <v>#NAME?</v>
      </c>
      <c r="L81" s="57" t="e">
        <f t="shared" ca="1" si="71"/>
        <v>#NAME?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57">
        <f t="shared" si="72"/>
        <v>0</v>
      </c>
      <c r="X81" s="69">
        <v>0</v>
      </c>
    </row>
    <row r="82" spans="1:25" x14ac:dyDescent="0.25">
      <c r="A82" s="20">
        <v>738400</v>
      </c>
      <c r="B82" s="36" t="s">
        <v>183</v>
      </c>
      <c r="C82" s="39" t="e">
        <f ca="1">-[1]!AnaBalanceCum(2,C$1,C$5,C$5,$A82,$A82)</f>
        <v>#NAME?</v>
      </c>
      <c r="D82" s="39" t="e">
        <f ca="1">-[1]!AnaBalanceCum(2,C$1,D$5,D$5,$A82,$A82)</f>
        <v>#NAME?</v>
      </c>
      <c r="E82" s="39" t="e">
        <f ca="1">-[1]!AnaBalanceCum(2,E$1,E$5,E$5,$A82,$A82)</f>
        <v>#NAME?</v>
      </c>
      <c r="F82" s="39" t="e">
        <f ca="1">-[1]!AnaBalanceCum(2,F$1,F$5,F$5,$A82,$A82)</f>
        <v>#NAME?</v>
      </c>
      <c r="G82" s="39" t="e">
        <f ca="1">-[1]!AnaBalanceCum(2,G$1,G$5,G$5,$A82,$A82)</f>
        <v>#NAME?</v>
      </c>
      <c r="H82" s="39" t="e">
        <f ca="1">-[1]!AnaBalanceCum(2,H$1,H$5,H$5,$A82,$A82)</f>
        <v>#NAME?</v>
      </c>
      <c r="I82" s="39" t="e">
        <f ca="1">-[1]!AnaBalanceCum(2,I$1,I$5,I$5,$A82,$A82)</f>
        <v>#NAME?</v>
      </c>
      <c r="J82" s="39" t="e">
        <f ca="1">-[1]!AnaBalanceCum(2,J$1,J$5,J$5,$A82,$A82)</f>
        <v>#NAME?</v>
      </c>
      <c r="K82" s="39" t="e">
        <f ca="1">-[1]!AnaBalanceCum(2,K$1,K$5,K$5,$A82,$A82)</f>
        <v>#NAME?</v>
      </c>
      <c r="L82" s="57" t="e">
        <f t="shared" ref="L82" ca="1" si="77">SUM(C82:K82)</f>
        <v>#NAME?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57">
        <f t="shared" ref="W82" si="78">SUM(N82:V82)</f>
        <v>0</v>
      </c>
      <c r="X82" s="69">
        <v>0</v>
      </c>
    </row>
    <row r="83" spans="1:25" x14ac:dyDescent="0.25">
      <c r="A83" s="20"/>
      <c r="B83" s="19"/>
      <c r="C83" s="45"/>
      <c r="D83" s="45"/>
      <c r="E83" s="45"/>
      <c r="F83" s="45"/>
      <c r="G83" s="45"/>
      <c r="H83" s="45"/>
      <c r="I83" s="45"/>
      <c r="J83" s="45"/>
      <c r="K83" s="45"/>
      <c r="L83" s="65"/>
      <c r="N83" s="45"/>
      <c r="O83" s="45"/>
      <c r="P83" s="45"/>
      <c r="Q83" s="45"/>
      <c r="R83" s="45"/>
      <c r="S83" s="45"/>
      <c r="T83" s="45"/>
      <c r="U83" s="45"/>
      <c r="V83" s="45"/>
      <c r="W83" s="65"/>
      <c r="X83" s="78"/>
    </row>
    <row r="84" spans="1:25" x14ac:dyDescent="0.25">
      <c r="A84" s="22">
        <v>74</v>
      </c>
      <c r="B84" s="23" t="s">
        <v>14</v>
      </c>
      <c r="C84" s="49" t="e">
        <f t="shared" ref="C84" ca="1" si="79">SUM(C85:C89)</f>
        <v>#NAME?</v>
      </c>
      <c r="D84" s="49" t="e">
        <f t="shared" ref="D84:L84" ca="1" si="80">SUM(D85:D89)</f>
        <v>#NAME?</v>
      </c>
      <c r="E84" s="49" t="e">
        <f t="shared" ca="1" si="80"/>
        <v>#NAME?</v>
      </c>
      <c r="F84" s="49" t="e">
        <f t="shared" ca="1" si="80"/>
        <v>#NAME?</v>
      </c>
      <c r="G84" s="49" t="e">
        <f t="shared" ca="1" si="80"/>
        <v>#NAME?</v>
      </c>
      <c r="H84" s="49" t="e">
        <f t="shared" ca="1" si="80"/>
        <v>#NAME?</v>
      </c>
      <c r="I84" s="49" t="e">
        <f t="shared" ca="1" si="80"/>
        <v>#NAME?</v>
      </c>
      <c r="J84" s="49" t="e">
        <f t="shared" ref="J84" ca="1" si="81">SUM(J85:J89)</f>
        <v>#NAME?</v>
      </c>
      <c r="K84" s="49" t="e">
        <f t="shared" ref="K84" ca="1" si="82">SUM(K85:K89)</f>
        <v>#NAME?</v>
      </c>
      <c r="L84" s="67" t="e">
        <f t="shared" ca="1" si="80"/>
        <v>#NAME?</v>
      </c>
      <c r="M84" s="13" t="s">
        <v>4</v>
      </c>
      <c r="N84" s="49">
        <f t="shared" ref="N84:W84" si="83">SUM(N85:N89)</f>
        <v>0</v>
      </c>
      <c r="O84" s="49">
        <f t="shared" si="83"/>
        <v>0</v>
      </c>
      <c r="P84" s="49">
        <f t="shared" si="83"/>
        <v>0</v>
      </c>
      <c r="Q84" s="49">
        <f t="shared" si="83"/>
        <v>0</v>
      </c>
      <c r="R84" s="49">
        <f t="shared" si="83"/>
        <v>0</v>
      </c>
      <c r="S84" s="49">
        <f t="shared" si="83"/>
        <v>414.2</v>
      </c>
      <c r="T84" s="49">
        <f t="shared" si="83"/>
        <v>0</v>
      </c>
      <c r="U84" s="49">
        <f t="shared" si="83"/>
        <v>0</v>
      </c>
      <c r="V84" s="49">
        <f t="shared" si="83"/>
        <v>25</v>
      </c>
      <c r="W84" s="67">
        <f t="shared" si="83"/>
        <v>439.2</v>
      </c>
      <c r="X84" s="70">
        <f>SUM(X85:X89)</f>
        <v>1000</v>
      </c>
      <c r="Y84" s="13" t="s">
        <v>4</v>
      </c>
    </row>
    <row r="85" spans="1:25" x14ac:dyDescent="0.25">
      <c r="A85" s="20">
        <v>743000</v>
      </c>
      <c r="B85" s="36" t="s">
        <v>154</v>
      </c>
      <c r="C85" s="39" t="e">
        <f ca="1">-[1]!AnaBalanceCum(2,C$1,C$5,C$5,$A85,$A85)</f>
        <v>#NAME?</v>
      </c>
      <c r="D85" s="39" t="e">
        <f ca="1">-[1]!AnaBalanceCum(2,C$1,D$5,D$5,$A85,$A85)</f>
        <v>#NAME?</v>
      </c>
      <c r="E85" s="39" t="e">
        <f ca="1">-[1]!AnaBalanceCum(2,E$1,E$5,E$5,$A85,$A85)</f>
        <v>#NAME?</v>
      </c>
      <c r="F85" s="39" t="e">
        <f ca="1">-[1]!AnaBalanceCum(2,F$1,F$5,F$5,$A85,$A85)</f>
        <v>#NAME?</v>
      </c>
      <c r="G85" s="39" t="e">
        <f ca="1">-[1]!AnaBalanceCum(2,G$1,G$5,G$5,$A85,$A85)</f>
        <v>#NAME?</v>
      </c>
      <c r="H85" s="39" t="e">
        <f ca="1">-[1]!AnaBalanceCum(2,H$1,H$5,H$5,$A85,$A85)</f>
        <v>#NAME?</v>
      </c>
      <c r="I85" s="39" t="e">
        <f ca="1">-[1]!AnaBalanceCum(2,I$1,I$5,I$5,$A85,$A85)</f>
        <v>#NAME?</v>
      </c>
      <c r="J85" s="39" t="e">
        <f ca="1">-[1]!AnaBalanceCum(2,J$1,J$5,J$5,$A85,$A85)</f>
        <v>#NAME?</v>
      </c>
      <c r="K85" s="39" t="e">
        <f ca="1">-[1]!AnaBalanceCum(2,K$1,K$5,K$5,$A85,$A85)</f>
        <v>#NAME?</v>
      </c>
      <c r="L85" s="57" t="e">
        <f ca="1">SUM(C85:K85)</f>
        <v>#NAME?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57">
        <f>SUM(N85:V85)</f>
        <v>0</v>
      </c>
      <c r="X85" s="69">
        <v>0</v>
      </c>
    </row>
    <row r="86" spans="1:25" x14ac:dyDescent="0.25">
      <c r="A86" s="20">
        <v>744000</v>
      </c>
      <c r="B86" s="36" t="s">
        <v>155</v>
      </c>
      <c r="C86" s="39" t="e">
        <f ca="1">-[1]!AnaBalanceCum(2,C$1,C$5,C$5,$A86,$A86)</f>
        <v>#NAME?</v>
      </c>
      <c r="D86" s="39" t="e">
        <f ca="1">-[1]!AnaBalanceCum(2,C$1,D$5,D$5,$A86,$A86)</f>
        <v>#NAME?</v>
      </c>
      <c r="E86" s="39" t="e">
        <f ca="1">-[1]!AnaBalanceCum(2,E$1,E$5,E$5,$A86,$A86)</f>
        <v>#NAME?</v>
      </c>
      <c r="F86" s="39" t="e">
        <f ca="1">-[1]!AnaBalanceCum(2,F$1,F$5,F$5,$A86,$A86)</f>
        <v>#NAME?</v>
      </c>
      <c r="G86" s="39" t="e">
        <f ca="1">-[1]!AnaBalanceCum(2,G$1,G$5,G$5,$A86,$A86)</f>
        <v>#NAME?</v>
      </c>
      <c r="H86" s="39" t="e">
        <f ca="1">-[1]!AnaBalanceCum(2,H$1,H$5,H$5,$A86,$A86)</f>
        <v>#NAME?</v>
      </c>
      <c r="I86" s="39" t="e">
        <f ca="1">-[1]!AnaBalanceCum(2,I$1,I$5,I$5,$A86,$A86)</f>
        <v>#NAME?</v>
      </c>
      <c r="J86" s="39" t="e">
        <f ca="1">-[1]!AnaBalanceCum(2,J$1,J$5,J$5,$A86,$A86)</f>
        <v>#NAME?</v>
      </c>
      <c r="K86" s="39" t="e">
        <f ca="1">-[1]!AnaBalanceCum(2,K$1,K$5,K$5,$A86,$A86)</f>
        <v>#NAME?</v>
      </c>
      <c r="L86" s="57" t="e">
        <f ca="1">SUM(C86:K86)</f>
        <v>#NAME?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57">
        <f>SUM(N86:V86)</f>
        <v>0</v>
      </c>
      <c r="X86" s="69">
        <v>0</v>
      </c>
    </row>
    <row r="87" spans="1:25" x14ac:dyDescent="0.25">
      <c r="A87" s="20">
        <v>745000</v>
      </c>
      <c r="B87" s="36" t="s">
        <v>156</v>
      </c>
      <c r="C87" s="39" t="e">
        <f ca="1">-[1]!AnaBalanceCum(2,C$1,C$5,C$5,$A87,$A87)</f>
        <v>#NAME?</v>
      </c>
      <c r="D87" s="39" t="e">
        <f ca="1">-[1]!AnaBalanceCum(2,C$1,D$5,D$5,$A87,$A87)</f>
        <v>#NAME?</v>
      </c>
      <c r="E87" s="39" t="e">
        <f ca="1">-[1]!AnaBalanceCum(2,E$1,E$5,E$5,$A87,$A87)</f>
        <v>#NAME?</v>
      </c>
      <c r="F87" s="39" t="e">
        <f ca="1">-[1]!AnaBalanceCum(2,F$1,F$5,F$5,$A87,$A87)</f>
        <v>#NAME?</v>
      </c>
      <c r="G87" s="39" t="e">
        <f ca="1">-[1]!AnaBalanceCum(2,G$1,G$5,G$5,$A87,$A87)</f>
        <v>#NAME?</v>
      </c>
      <c r="H87" s="39" t="e">
        <f ca="1">-[1]!AnaBalanceCum(2,H$1,H$5,H$5,$A87,$A87)</f>
        <v>#NAME?</v>
      </c>
      <c r="I87" s="39" t="e">
        <f ca="1">-[1]!AnaBalanceCum(2,I$1,I$5,I$5,$A87,$A87)</f>
        <v>#NAME?</v>
      </c>
      <c r="J87" s="39" t="e">
        <f ca="1">-[1]!AnaBalanceCum(2,J$1,J$5,J$5,$A87,$A87)</f>
        <v>#NAME?</v>
      </c>
      <c r="K87" s="39" t="e">
        <f ca="1">-[1]!AnaBalanceCum(2,K$1,K$5,K$5,$A87,$A87)</f>
        <v>#NAME?</v>
      </c>
      <c r="L87" s="57" t="e">
        <f ca="1">SUM(C87:K87)</f>
        <v>#NAME?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414.2</v>
      </c>
      <c r="T87" s="39">
        <v>0</v>
      </c>
      <c r="U87" s="39">
        <v>0</v>
      </c>
      <c r="V87" s="39">
        <v>25</v>
      </c>
      <c r="W87" s="57">
        <f>SUM(N87:V87)</f>
        <v>439.2</v>
      </c>
      <c r="X87" s="69">
        <v>1000</v>
      </c>
    </row>
    <row r="88" spans="1:25" x14ac:dyDescent="0.25">
      <c r="A88" s="20">
        <v>746000</v>
      </c>
      <c r="B88" s="36" t="s">
        <v>157</v>
      </c>
      <c r="C88" s="39" t="e">
        <f ca="1">-[1]!AnaBalanceCum(2,C$1,C$5,C$5,$A88,$A88)</f>
        <v>#NAME?</v>
      </c>
      <c r="D88" s="39" t="e">
        <f ca="1">-[1]!AnaBalanceCum(2,C$1,D$5,D$5,$A88,$A88)</f>
        <v>#NAME?</v>
      </c>
      <c r="E88" s="39" t="e">
        <f ca="1">-[1]!AnaBalanceCum(2,E$1,E$5,E$5,$A88,$A88)</f>
        <v>#NAME?</v>
      </c>
      <c r="F88" s="39" t="e">
        <f ca="1">-[1]!AnaBalanceCum(2,F$1,F$5,F$5,$A88,$A88)</f>
        <v>#NAME?</v>
      </c>
      <c r="G88" s="39" t="e">
        <f ca="1">-[1]!AnaBalanceCum(2,G$1,G$5,G$5,$A88,$A88)</f>
        <v>#NAME?</v>
      </c>
      <c r="H88" s="39" t="e">
        <f ca="1">-[1]!AnaBalanceCum(2,H$1,H$5,H$5,$A88,$A88)</f>
        <v>#NAME?</v>
      </c>
      <c r="I88" s="39" t="e">
        <f ca="1">-[1]!AnaBalanceCum(2,I$1,I$5,I$5,$A88,$A88)</f>
        <v>#NAME?</v>
      </c>
      <c r="J88" s="39" t="e">
        <f ca="1">-[1]!AnaBalanceCum(2,J$1,J$5,J$5,$A88,$A88)</f>
        <v>#NAME?</v>
      </c>
      <c r="K88" s="39" t="e">
        <f ca="1">-[1]!AnaBalanceCum(2,K$1,K$5,K$5,$A88,$A88)</f>
        <v>#NAME?</v>
      </c>
      <c r="L88" s="57" t="e">
        <f ca="1">SUM(C88:K88)</f>
        <v>#NAME?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57">
        <f>SUM(N88:V88)</f>
        <v>0</v>
      </c>
      <c r="X88" s="69">
        <v>0</v>
      </c>
    </row>
    <row r="89" spans="1:25" x14ac:dyDescent="0.25">
      <c r="A89" s="20"/>
      <c r="B89" s="19"/>
      <c r="C89" s="45"/>
      <c r="D89" s="45"/>
      <c r="E89" s="45"/>
      <c r="F89" s="45"/>
      <c r="G89" s="45"/>
      <c r="H89" s="45"/>
      <c r="I89" s="45"/>
      <c r="J89" s="45"/>
      <c r="K89" s="45"/>
      <c r="L89" s="65"/>
      <c r="N89" s="45"/>
      <c r="O89" s="45"/>
      <c r="P89" s="45"/>
      <c r="Q89" s="45"/>
      <c r="R89" s="45"/>
      <c r="S89" s="45"/>
      <c r="T89" s="45"/>
      <c r="U89" s="45"/>
      <c r="V89" s="45"/>
      <c r="W89" s="65"/>
      <c r="X89" s="78"/>
    </row>
    <row r="90" spans="1:25" x14ac:dyDescent="0.25">
      <c r="A90" s="22">
        <v>75</v>
      </c>
      <c r="B90" s="23" t="s">
        <v>15</v>
      </c>
      <c r="C90" s="49" t="e">
        <f t="shared" ref="C90" ca="1" si="84">SUM(C91:C93)</f>
        <v>#NAME?</v>
      </c>
      <c r="D90" s="49" t="e">
        <f t="shared" ref="D90:L90" ca="1" si="85">SUM(D91:D93)</f>
        <v>#NAME?</v>
      </c>
      <c r="E90" s="49" t="e">
        <f t="shared" ca="1" si="85"/>
        <v>#NAME?</v>
      </c>
      <c r="F90" s="49" t="e">
        <f t="shared" ca="1" si="85"/>
        <v>#NAME?</v>
      </c>
      <c r="G90" s="49" t="e">
        <f t="shared" ca="1" si="85"/>
        <v>#NAME?</v>
      </c>
      <c r="H90" s="49" t="e">
        <f t="shared" ca="1" si="85"/>
        <v>#NAME?</v>
      </c>
      <c r="I90" s="49" t="e">
        <f t="shared" ca="1" si="85"/>
        <v>#NAME?</v>
      </c>
      <c r="J90" s="49" t="e">
        <f t="shared" ref="J90" ca="1" si="86">SUM(J91:J93)</f>
        <v>#NAME?</v>
      </c>
      <c r="K90" s="49" t="e">
        <f t="shared" ref="K90" ca="1" si="87">SUM(K91:K93)</f>
        <v>#NAME?</v>
      </c>
      <c r="L90" s="67" t="e">
        <f t="shared" ca="1" si="85"/>
        <v>#NAME?</v>
      </c>
      <c r="M90" s="13" t="s">
        <v>4</v>
      </c>
      <c r="N90" s="49">
        <f t="shared" ref="N90:W90" si="88">SUM(N91:N93)</f>
        <v>0</v>
      </c>
      <c r="O90" s="49">
        <f t="shared" si="88"/>
        <v>0</v>
      </c>
      <c r="P90" s="49">
        <f t="shared" si="88"/>
        <v>0</v>
      </c>
      <c r="Q90" s="49">
        <f t="shared" si="88"/>
        <v>0</v>
      </c>
      <c r="R90" s="49">
        <f t="shared" si="88"/>
        <v>0</v>
      </c>
      <c r="S90" s="49">
        <f t="shared" si="88"/>
        <v>0</v>
      </c>
      <c r="T90" s="49">
        <f t="shared" si="88"/>
        <v>0</v>
      </c>
      <c r="U90" s="49">
        <f t="shared" si="88"/>
        <v>0</v>
      </c>
      <c r="V90" s="49">
        <f t="shared" si="88"/>
        <v>0</v>
      </c>
      <c r="W90" s="67">
        <f t="shared" si="88"/>
        <v>0</v>
      </c>
      <c r="X90" s="70">
        <f>SUM(X91:X93)</f>
        <v>0</v>
      </c>
      <c r="Y90" s="13" t="s">
        <v>4</v>
      </c>
    </row>
    <row r="91" spans="1:25" x14ac:dyDescent="0.25">
      <c r="A91" s="20">
        <v>751000</v>
      </c>
      <c r="B91" s="36" t="s">
        <v>158</v>
      </c>
      <c r="C91" s="39" t="e">
        <f ca="1">-[1]!AnaBalanceCum(2,C$1,C$5,C$5,$A91,$A91)</f>
        <v>#NAME?</v>
      </c>
      <c r="D91" s="39" t="e">
        <f ca="1">-[1]!AnaBalanceCum(2,C$1,D$5,D$5,$A91,$A91)</f>
        <v>#NAME?</v>
      </c>
      <c r="E91" s="39" t="e">
        <f ca="1">-[1]!AnaBalanceCum(2,E$1,E$5,E$5,$A91,$A91)</f>
        <v>#NAME?</v>
      </c>
      <c r="F91" s="39" t="e">
        <f ca="1">-[1]!AnaBalanceCum(2,F$1,F$5,F$5,$A91,$A91)</f>
        <v>#NAME?</v>
      </c>
      <c r="G91" s="39" t="e">
        <f ca="1">-[1]!AnaBalanceCum(2,G$1,G$5,G$5,$A91,$A91)</f>
        <v>#NAME?</v>
      </c>
      <c r="H91" s="39" t="e">
        <f ca="1">-[1]!AnaBalanceCum(2,H$1,H$5,H$5,$A91,$A91)</f>
        <v>#NAME?</v>
      </c>
      <c r="I91" s="39" t="e">
        <f ca="1">-[1]!AnaBalanceCum(2,I$1,I$5,I$5,$A91,$A91)</f>
        <v>#NAME?</v>
      </c>
      <c r="J91" s="39" t="e">
        <f ca="1">-[1]!AnaBalanceCum(2,J$1,J$5,J$5,$A91,$A91)</f>
        <v>#NAME?</v>
      </c>
      <c r="K91" s="39" t="e">
        <f ca="1">-[1]!AnaBalanceCum(2,K$1,K$5,K$5,$A91,$A91)</f>
        <v>#NAME?</v>
      </c>
      <c r="L91" s="57" t="e">
        <f ca="1">SUM(C91:K91)</f>
        <v>#NAME?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57">
        <f>SUM(N91:V91)</f>
        <v>0</v>
      </c>
      <c r="X91" s="69">
        <v>0</v>
      </c>
    </row>
    <row r="92" spans="1:25" x14ac:dyDescent="0.25">
      <c r="A92" s="20">
        <v>754000</v>
      </c>
      <c r="B92" s="36" t="s">
        <v>144</v>
      </c>
      <c r="C92" s="39" t="e">
        <f ca="1">-[1]!AnaBalanceCum(2,C$1,C$5,C$5,$A92,$A92)</f>
        <v>#NAME?</v>
      </c>
      <c r="D92" s="39" t="e">
        <f ca="1">-[1]!AnaBalanceCum(2,C$1,D$5,D$5,$A92,$A92)</f>
        <v>#NAME?</v>
      </c>
      <c r="E92" s="39" t="e">
        <f ca="1">-[1]!AnaBalanceCum(2,E$1,E$5,E$5,$A92,$A92)</f>
        <v>#NAME?</v>
      </c>
      <c r="F92" s="39" t="e">
        <f ca="1">-[1]!AnaBalanceCum(2,F$1,F$5,F$5,$A92,$A92)</f>
        <v>#NAME?</v>
      </c>
      <c r="G92" s="39" t="e">
        <f ca="1">-[1]!AnaBalanceCum(2,G$1,G$5,G$5,$A92,$A92)</f>
        <v>#NAME?</v>
      </c>
      <c r="H92" s="39" t="e">
        <f ca="1">-[1]!AnaBalanceCum(2,H$1,H$5,H$5,$A92,$A92)</f>
        <v>#NAME?</v>
      </c>
      <c r="I92" s="39" t="e">
        <f ca="1">-[1]!AnaBalanceCum(2,I$1,I$5,I$5,$A92,$A92)</f>
        <v>#NAME?</v>
      </c>
      <c r="J92" s="39" t="e">
        <f ca="1">-[1]!AnaBalanceCum(2,J$1,J$5,J$5,$A92,$A92)</f>
        <v>#NAME?</v>
      </c>
      <c r="K92" s="39" t="e">
        <f ca="1">-[1]!AnaBalanceCum(2,K$1,K$5,K$5,$A92,$A92)</f>
        <v>#NAME?</v>
      </c>
      <c r="L92" s="57" t="e">
        <f ca="1">SUM(C92:K92)</f>
        <v>#NAME?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57">
        <f>SUM(N92:V92)</f>
        <v>0</v>
      </c>
      <c r="X92" s="69">
        <v>0</v>
      </c>
    </row>
    <row r="93" spans="1:25" x14ac:dyDescent="0.25">
      <c r="A93" s="20"/>
      <c r="B93" s="19"/>
      <c r="C93" s="45"/>
      <c r="D93" s="45"/>
      <c r="E93" s="45"/>
      <c r="F93" s="45"/>
      <c r="G93" s="45"/>
      <c r="H93" s="45"/>
      <c r="I93" s="45"/>
      <c r="J93" s="45"/>
      <c r="K93" s="45"/>
      <c r="L93" s="65"/>
      <c r="N93" s="45"/>
      <c r="O93" s="45"/>
      <c r="P93" s="45"/>
      <c r="Q93" s="45"/>
      <c r="R93" s="45"/>
      <c r="S93" s="45"/>
      <c r="T93" s="45"/>
      <c r="U93" s="45"/>
      <c r="V93" s="45"/>
      <c r="W93" s="65"/>
      <c r="X93" s="78"/>
    </row>
    <row r="94" spans="1:25" x14ac:dyDescent="0.25">
      <c r="A94" s="22">
        <v>76</v>
      </c>
      <c r="B94" s="23" t="s">
        <v>16</v>
      </c>
      <c r="C94" s="49" t="e">
        <f t="shared" ref="C94" ca="1" si="89">SUM(C95:C96)</f>
        <v>#NAME?</v>
      </c>
      <c r="D94" s="49" t="e">
        <f t="shared" ref="D94:L94" ca="1" si="90">SUM(D95:D96)</f>
        <v>#NAME?</v>
      </c>
      <c r="E94" s="49" t="e">
        <f t="shared" ca="1" si="90"/>
        <v>#NAME?</v>
      </c>
      <c r="F94" s="49" t="e">
        <f t="shared" ca="1" si="90"/>
        <v>#NAME?</v>
      </c>
      <c r="G94" s="49" t="e">
        <f t="shared" ca="1" si="90"/>
        <v>#NAME?</v>
      </c>
      <c r="H94" s="49" t="e">
        <f t="shared" ca="1" si="90"/>
        <v>#NAME?</v>
      </c>
      <c r="I94" s="49" t="e">
        <f t="shared" ca="1" si="90"/>
        <v>#NAME?</v>
      </c>
      <c r="J94" s="49" t="e">
        <f t="shared" ref="J94" ca="1" si="91">SUM(J95:J96)</f>
        <v>#NAME?</v>
      </c>
      <c r="K94" s="49" t="e">
        <f t="shared" ref="K94" ca="1" si="92">SUM(K95:K96)</f>
        <v>#NAME?</v>
      </c>
      <c r="L94" s="67" t="e">
        <f t="shared" ca="1" si="90"/>
        <v>#NAME?</v>
      </c>
      <c r="M94" s="13" t="s">
        <v>4</v>
      </c>
      <c r="N94" s="49">
        <f t="shared" ref="N94:W94" si="93">SUM(N95:N96)</f>
        <v>0</v>
      </c>
      <c r="O94" s="49">
        <f t="shared" si="93"/>
        <v>0</v>
      </c>
      <c r="P94" s="49">
        <f t="shared" si="93"/>
        <v>0</v>
      </c>
      <c r="Q94" s="49">
        <f t="shared" si="93"/>
        <v>0</v>
      </c>
      <c r="R94" s="49">
        <f t="shared" si="93"/>
        <v>0</v>
      </c>
      <c r="S94" s="49">
        <f t="shared" si="93"/>
        <v>0</v>
      </c>
      <c r="T94" s="49">
        <f t="shared" si="93"/>
        <v>0</v>
      </c>
      <c r="U94" s="49">
        <f t="shared" si="93"/>
        <v>0</v>
      </c>
      <c r="V94" s="49">
        <f t="shared" si="93"/>
        <v>0</v>
      </c>
      <c r="W94" s="67">
        <f t="shared" si="93"/>
        <v>0</v>
      </c>
      <c r="X94" s="70">
        <f>SUM(X95:X96)</f>
        <v>0</v>
      </c>
      <c r="Y94" s="13" t="s">
        <v>4</v>
      </c>
    </row>
    <row r="95" spans="1:25" x14ac:dyDescent="0.25">
      <c r="A95" s="20">
        <v>764000</v>
      </c>
      <c r="B95" s="36" t="s">
        <v>159</v>
      </c>
      <c r="C95" s="39" t="e">
        <f ca="1">-[1]!AnaBalanceCum(2,C$1,C$5,C$5,$A95,$A95)</f>
        <v>#NAME?</v>
      </c>
      <c r="D95" s="39" t="e">
        <f ca="1">-[1]!AnaBalanceCum(2,C$1,D$5,D$5,$A95,$A95)</f>
        <v>#NAME?</v>
      </c>
      <c r="E95" s="39" t="e">
        <f ca="1">-[1]!AnaBalanceCum(2,E$1,E$5,E$5,$A95,$A95)</f>
        <v>#NAME?</v>
      </c>
      <c r="F95" s="39" t="e">
        <f ca="1">-[1]!AnaBalanceCum(2,F$1,F$5,F$5,$A95,$A95)</f>
        <v>#NAME?</v>
      </c>
      <c r="G95" s="39" t="e">
        <f ca="1">-[1]!AnaBalanceCum(2,G$1,G$5,G$5,$A95,$A95)</f>
        <v>#NAME?</v>
      </c>
      <c r="H95" s="39" t="e">
        <f ca="1">-[1]!AnaBalanceCum(2,H$1,H$5,H$5,$A95,$A95)</f>
        <v>#NAME?</v>
      </c>
      <c r="I95" s="39" t="e">
        <f ca="1">-[1]!AnaBalanceCum(2,I$1,I$5,I$5,$A95,$A95)</f>
        <v>#NAME?</v>
      </c>
      <c r="J95" s="39" t="e">
        <f ca="1">-[1]!AnaBalanceCum(2,J$1,J$5,J$5,$A95,$A95)</f>
        <v>#NAME?</v>
      </c>
      <c r="K95" s="39" t="e">
        <f ca="1">-[1]!AnaBalanceCum(2,K$1,K$5,K$5,$A95,$A95)</f>
        <v>#NAME?</v>
      </c>
      <c r="L95" s="57" t="e">
        <f ca="1">SUM(C95:K95)</f>
        <v>#NAME?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57">
        <f>SUM(N95:V95)</f>
        <v>0</v>
      </c>
      <c r="X95" s="69">
        <v>0</v>
      </c>
    </row>
    <row r="96" spans="1:25" s="30" customFormat="1" ht="16.5" x14ac:dyDescent="0.35">
      <c r="A96" s="11"/>
      <c r="B96" s="13"/>
      <c r="C96" s="40"/>
      <c r="D96" s="40"/>
      <c r="E96" s="40"/>
      <c r="F96" s="40"/>
      <c r="G96" s="40"/>
      <c r="H96" s="40"/>
      <c r="I96" s="40"/>
      <c r="J96" s="40"/>
      <c r="K96" s="40"/>
      <c r="L96" s="57"/>
      <c r="M96" s="28"/>
      <c r="N96" s="40"/>
      <c r="O96" s="40"/>
      <c r="P96" s="40"/>
      <c r="Q96" s="40"/>
      <c r="R96" s="40"/>
      <c r="S96" s="40"/>
      <c r="T96" s="40"/>
      <c r="U96" s="40"/>
      <c r="V96" s="40"/>
      <c r="W96" s="57"/>
      <c r="X96" s="69"/>
      <c r="Y96" s="28"/>
    </row>
    <row r="97" spans="1:25" ht="16.5" x14ac:dyDescent="0.35">
      <c r="A97" s="25"/>
      <c r="B97" s="26" t="s">
        <v>17</v>
      </c>
      <c r="C97" s="50" t="e">
        <f t="shared" ref="C97" ca="1" si="94">SUM(C94,C90,C84,C72,C68)</f>
        <v>#NAME?</v>
      </c>
      <c r="D97" s="50" t="e">
        <f t="shared" ref="D97:L97" ca="1" si="95">SUM(D94,D90,D84,D72,D68)</f>
        <v>#NAME?</v>
      </c>
      <c r="E97" s="50" t="e">
        <f t="shared" ca="1" si="95"/>
        <v>#NAME?</v>
      </c>
      <c r="F97" s="50" t="e">
        <f t="shared" ca="1" si="95"/>
        <v>#NAME?</v>
      </c>
      <c r="G97" s="50" t="e">
        <f t="shared" ca="1" si="95"/>
        <v>#NAME?</v>
      </c>
      <c r="H97" s="50" t="e">
        <f t="shared" ca="1" si="95"/>
        <v>#NAME?</v>
      </c>
      <c r="I97" s="50" t="e">
        <f t="shared" ca="1" si="95"/>
        <v>#NAME?</v>
      </c>
      <c r="J97" s="50" t="e">
        <f t="shared" ref="J97" ca="1" si="96">SUM(J94,J90,J84,J72,J68)</f>
        <v>#NAME?</v>
      </c>
      <c r="K97" s="50" t="e">
        <f t="shared" ref="K97" ca="1" si="97">SUM(K94,K90,K84,K72,K68)</f>
        <v>#NAME?</v>
      </c>
      <c r="L97" s="68" t="e">
        <f t="shared" ca="1" si="95"/>
        <v>#NAME?</v>
      </c>
      <c r="M97" s="13" t="s">
        <v>4</v>
      </c>
      <c r="N97" s="50">
        <f t="shared" ref="N97:W97" si="98">SUM(N94,N90,N84,N72,N68)</f>
        <v>100</v>
      </c>
      <c r="O97" s="50">
        <f t="shared" si="98"/>
        <v>3496.8</v>
      </c>
      <c r="P97" s="50">
        <f t="shared" si="98"/>
        <v>4850</v>
      </c>
      <c r="Q97" s="50">
        <f t="shared" si="98"/>
        <v>0</v>
      </c>
      <c r="R97" s="50">
        <f t="shared" si="98"/>
        <v>250</v>
      </c>
      <c r="S97" s="50">
        <f t="shared" si="98"/>
        <v>2374.1999999999998</v>
      </c>
      <c r="T97" s="50">
        <f t="shared" si="98"/>
        <v>0</v>
      </c>
      <c r="U97" s="50">
        <f t="shared" si="98"/>
        <v>232.4</v>
      </c>
      <c r="V97" s="50">
        <f t="shared" si="98"/>
        <v>1128.9000000000001</v>
      </c>
      <c r="W97" s="68">
        <f t="shared" si="98"/>
        <v>12432.3</v>
      </c>
      <c r="X97" s="71">
        <f>SUM(X94,X90,X84,X72,X68)</f>
        <v>11215</v>
      </c>
      <c r="Y97" s="13" t="s">
        <v>4</v>
      </c>
    </row>
    <row r="98" spans="1:25" s="30" customFormat="1" ht="16.5" x14ac:dyDescent="0.35">
      <c r="A98" s="11"/>
      <c r="B98" s="13"/>
      <c r="C98" s="40"/>
      <c r="D98" s="40"/>
      <c r="E98" s="40"/>
      <c r="F98" s="40"/>
      <c r="G98" s="40"/>
      <c r="H98" s="40"/>
      <c r="I98" s="40"/>
      <c r="J98" s="40"/>
      <c r="K98" s="40"/>
      <c r="L98" s="57"/>
      <c r="M98" s="28"/>
      <c r="N98" s="40"/>
      <c r="O98" s="40"/>
      <c r="P98" s="40"/>
      <c r="Q98" s="40"/>
      <c r="R98" s="40"/>
      <c r="S98" s="40"/>
      <c r="T98" s="40"/>
      <c r="U98" s="40"/>
      <c r="V98" s="40"/>
      <c r="W98" s="57"/>
      <c r="X98" s="69"/>
      <c r="Y98" s="28"/>
    </row>
    <row r="99" spans="1:25" ht="16.5" x14ac:dyDescent="0.35">
      <c r="A99" s="25"/>
      <c r="B99" s="26" t="s">
        <v>0</v>
      </c>
      <c r="C99" s="50" t="e">
        <f t="shared" ref="C99" ca="1" si="99">C97-C65</f>
        <v>#NAME?</v>
      </c>
      <c r="D99" s="50" t="e">
        <f t="shared" ref="D99:L99" ca="1" si="100">D97-D65</f>
        <v>#NAME?</v>
      </c>
      <c r="E99" s="50" t="e">
        <f t="shared" ca="1" si="100"/>
        <v>#NAME?</v>
      </c>
      <c r="F99" s="50" t="e">
        <f t="shared" ca="1" si="100"/>
        <v>#NAME?</v>
      </c>
      <c r="G99" s="50" t="e">
        <f t="shared" ca="1" si="100"/>
        <v>#NAME?</v>
      </c>
      <c r="H99" s="50" t="e">
        <f t="shared" ca="1" si="100"/>
        <v>#NAME?</v>
      </c>
      <c r="I99" s="50" t="e">
        <f t="shared" ca="1" si="100"/>
        <v>#NAME?</v>
      </c>
      <c r="J99" s="50" t="e">
        <f t="shared" ref="J99" ca="1" si="101">J97-J65</f>
        <v>#NAME?</v>
      </c>
      <c r="K99" s="50" t="e">
        <f t="shared" ref="K99" ca="1" si="102">K97-K65</f>
        <v>#NAME?</v>
      </c>
      <c r="L99" s="68" t="e">
        <f t="shared" ca="1" si="100"/>
        <v>#NAME?</v>
      </c>
      <c r="M99" s="13" t="s">
        <v>4</v>
      </c>
      <c r="N99" s="50">
        <f t="shared" ref="N99:W99" si="103">N97-N65</f>
        <v>-2973.9799999999996</v>
      </c>
      <c r="O99" s="50">
        <f t="shared" si="103"/>
        <v>3496.8</v>
      </c>
      <c r="P99" s="50">
        <f t="shared" si="103"/>
        <v>4850</v>
      </c>
      <c r="Q99" s="50">
        <f t="shared" si="103"/>
        <v>0</v>
      </c>
      <c r="R99" s="50">
        <f t="shared" si="103"/>
        <v>250</v>
      </c>
      <c r="S99" s="50">
        <f t="shared" si="103"/>
        <v>-2206.5</v>
      </c>
      <c r="T99" s="50">
        <f t="shared" si="103"/>
        <v>0</v>
      </c>
      <c r="U99" s="50">
        <f t="shared" si="103"/>
        <v>-1673.35</v>
      </c>
      <c r="V99" s="50">
        <f t="shared" si="103"/>
        <v>943.7</v>
      </c>
      <c r="W99" s="68">
        <f t="shared" si="103"/>
        <v>2686.67</v>
      </c>
      <c r="X99" s="71">
        <f>X97-X65</f>
        <v>-885</v>
      </c>
      <c r="Y99" s="13" t="s">
        <v>4</v>
      </c>
    </row>
  </sheetData>
  <autoFilter ref="A2:X106"/>
  <phoneticPr fontId="11" type="noConversion"/>
  <pageMargins left="0.47244094488188981" right="0.19685039370078741" top="0.98425196850393704" bottom="0.98425196850393704" header="0.27559055118110237" footer="0.51181102362204722"/>
  <pageSetup paperSize="9" scale="62" fitToHeight="2" orientation="landscape" r:id="rId1"/>
  <headerFooter alignWithMargins="0">
    <oddHeader>&amp;LFinancieel verslag 
Resultaatrekening&amp;RVlaamse Scholierenkoepel vzw
Nijverheidsstraat 10
1000 Brussel</oddHeader>
  </headerFooter>
  <rowBreaks count="1" manualBreakCount="1">
    <brk id="52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zoomScaleNormal="100" workbookViewId="0">
      <pane xSplit="2" ySplit="6" topLeftCell="J7" activePane="bottomRight" state="frozen"/>
      <selection activeCell="E7" sqref="E7"/>
      <selection pane="topRight" activeCell="E7" sqref="E7"/>
      <selection pane="bottomLeft" activeCell="E7" sqref="E7"/>
      <selection pane="bottomRight" activeCell="R100" sqref="A1:R100"/>
    </sheetView>
  </sheetViews>
  <sheetFormatPr defaultColWidth="9.140625" defaultRowHeight="13.5" x14ac:dyDescent="0.25"/>
  <cols>
    <col min="1" max="1" width="9.140625" style="11"/>
    <col min="2" max="2" width="36.140625" style="13" customWidth="1"/>
    <col min="3" max="7" width="13.85546875" style="40" hidden="1" customWidth="1"/>
    <col min="8" max="8" width="13.85546875" style="57" hidden="1" customWidth="1"/>
    <col min="9" max="9" width="1.85546875" style="13" hidden="1" customWidth="1"/>
    <col min="10" max="14" width="13.85546875" style="40" customWidth="1"/>
    <col min="15" max="15" width="13.85546875" style="57" customWidth="1"/>
    <col min="16" max="16" width="13.85546875" style="69" customWidth="1"/>
    <col min="17" max="17" width="1.85546875" style="13" customWidth="1"/>
    <col min="18" max="16384" width="9.140625" style="11"/>
  </cols>
  <sheetData>
    <row r="1" spans="1:17" s="83" customFormat="1" x14ac:dyDescent="0.25">
      <c r="C1" s="82" t="str">
        <f>Totaal!C1</f>
        <v>99</v>
      </c>
      <c r="D1" s="82" t="str">
        <f>$C1</f>
        <v>99</v>
      </c>
      <c r="E1" s="82" t="str">
        <f t="shared" ref="E1:P1" si="0">$C1</f>
        <v>99</v>
      </c>
      <c r="F1" s="82" t="str">
        <f t="shared" si="0"/>
        <v>99</v>
      </c>
      <c r="G1" s="82" t="str">
        <f t="shared" si="0"/>
        <v>99</v>
      </c>
      <c r="H1" s="82" t="str">
        <f t="shared" si="0"/>
        <v>99</v>
      </c>
      <c r="J1" s="82" t="str">
        <f t="shared" si="0"/>
        <v>99</v>
      </c>
      <c r="K1" s="82" t="str">
        <f t="shared" si="0"/>
        <v>99</v>
      </c>
      <c r="L1" s="82" t="str">
        <f t="shared" si="0"/>
        <v>99</v>
      </c>
      <c r="M1" s="82" t="str">
        <f t="shared" si="0"/>
        <v>99</v>
      </c>
      <c r="N1" s="82" t="str">
        <f t="shared" si="0"/>
        <v>99</v>
      </c>
      <c r="O1" s="82" t="str">
        <f t="shared" si="0"/>
        <v>99</v>
      </c>
      <c r="P1" s="82" t="str">
        <f t="shared" si="0"/>
        <v>99</v>
      </c>
    </row>
    <row r="2" spans="1:17" s="1" customFormat="1" x14ac:dyDescent="0.25">
      <c r="B2" s="52"/>
      <c r="C2" s="41" t="s">
        <v>0</v>
      </c>
      <c r="D2" s="41" t="s">
        <v>0</v>
      </c>
      <c r="E2" s="41" t="s">
        <v>0</v>
      </c>
      <c r="F2" s="41" t="s">
        <v>0</v>
      </c>
      <c r="G2" s="41" t="s">
        <v>0</v>
      </c>
      <c r="H2" s="58" t="s">
        <v>0</v>
      </c>
      <c r="I2" s="4">
        <v>41639</v>
      </c>
      <c r="J2" s="41" t="s">
        <v>0</v>
      </c>
      <c r="K2" s="41" t="s">
        <v>0</v>
      </c>
      <c r="L2" s="41" t="s">
        <v>0</v>
      </c>
      <c r="M2" s="41" t="s">
        <v>0</v>
      </c>
      <c r="N2" s="41" t="s">
        <v>0</v>
      </c>
      <c r="O2" s="58" t="s">
        <v>0</v>
      </c>
      <c r="P2" s="72" t="s">
        <v>36</v>
      </c>
      <c r="Q2" s="4" t="s">
        <v>4</v>
      </c>
    </row>
    <row r="3" spans="1:17" s="131" customFormat="1" ht="12.75" x14ac:dyDescent="0.2">
      <c r="C3" s="128" t="str">
        <f>Totaal!C3</f>
        <v>2016</v>
      </c>
      <c r="D3" s="129" t="str">
        <f>C3</f>
        <v>2016</v>
      </c>
      <c r="E3" s="129" t="str">
        <f t="shared" ref="E3:H3" si="1">D3</f>
        <v>2016</v>
      </c>
      <c r="F3" s="129" t="str">
        <f t="shared" si="1"/>
        <v>2016</v>
      </c>
      <c r="G3" s="129" t="str">
        <f t="shared" si="1"/>
        <v>2016</v>
      </c>
      <c r="H3" s="130" t="str">
        <f t="shared" si="1"/>
        <v>2016</v>
      </c>
      <c r="I3" s="131" t="str">
        <f>Totaal!C3</f>
        <v>2016</v>
      </c>
      <c r="J3" s="100" t="str">
        <f>Totaal!C3</f>
        <v>2016</v>
      </c>
      <c r="K3" s="129" t="str">
        <f t="shared" ref="K3:N3" si="2">J3</f>
        <v>2016</v>
      </c>
      <c r="L3" s="129" t="str">
        <f t="shared" si="2"/>
        <v>2016</v>
      </c>
      <c r="M3" s="129" t="str">
        <f t="shared" si="2"/>
        <v>2016</v>
      </c>
      <c r="N3" s="129" t="str">
        <f t="shared" si="2"/>
        <v>2016</v>
      </c>
      <c r="O3" s="130" t="str">
        <f t="shared" ref="O3:P3" si="3">N3</f>
        <v>2016</v>
      </c>
      <c r="P3" s="132" t="str">
        <f t="shared" si="3"/>
        <v>2016</v>
      </c>
      <c r="Q3" s="131" t="s">
        <v>4</v>
      </c>
    </row>
    <row r="4" spans="1:17" s="5" customFormat="1" ht="14.25" x14ac:dyDescent="0.3">
      <c r="B4" s="6"/>
      <c r="C4" s="7" t="s">
        <v>33</v>
      </c>
      <c r="D4" s="7" t="s">
        <v>81</v>
      </c>
      <c r="E4" s="7" t="s">
        <v>82</v>
      </c>
      <c r="F4" s="53" t="s">
        <v>83</v>
      </c>
      <c r="G4" s="53" t="s">
        <v>171</v>
      </c>
      <c r="H4" s="59" t="s">
        <v>1</v>
      </c>
      <c r="I4" s="8" t="s">
        <v>4</v>
      </c>
      <c r="J4" s="7" t="s">
        <v>33</v>
      </c>
      <c r="K4" s="7" t="s">
        <v>81</v>
      </c>
      <c r="L4" s="7" t="s">
        <v>82</v>
      </c>
      <c r="M4" s="53" t="s">
        <v>83</v>
      </c>
      <c r="N4" s="53" t="s">
        <v>171</v>
      </c>
      <c r="O4" s="59" t="s">
        <v>1</v>
      </c>
      <c r="P4" s="73" t="s">
        <v>1</v>
      </c>
      <c r="Q4" s="8" t="s">
        <v>4</v>
      </c>
    </row>
    <row r="5" spans="1:17" s="5" customFormat="1" ht="14.25" x14ac:dyDescent="0.3">
      <c r="B5" s="6"/>
      <c r="C5" s="43" t="s">
        <v>20</v>
      </c>
      <c r="D5" s="43" t="s">
        <v>21</v>
      </c>
      <c r="E5" s="43" t="s">
        <v>79</v>
      </c>
      <c r="F5" s="43" t="s">
        <v>80</v>
      </c>
      <c r="G5" s="56">
        <v>48</v>
      </c>
      <c r="H5" s="64" t="s">
        <v>20</v>
      </c>
      <c r="I5" s="8" t="s">
        <v>4</v>
      </c>
      <c r="J5" s="43" t="s">
        <v>20</v>
      </c>
      <c r="K5" s="43" t="s">
        <v>21</v>
      </c>
      <c r="L5" s="43" t="s">
        <v>79</v>
      </c>
      <c r="M5" s="43" t="s">
        <v>80</v>
      </c>
      <c r="N5" s="56">
        <v>48</v>
      </c>
      <c r="O5" s="64" t="s">
        <v>20</v>
      </c>
      <c r="P5" s="74" t="s">
        <v>20</v>
      </c>
      <c r="Q5" s="8" t="s">
        <v>4</v>
      </c>
    </row>
    <row r="6" spans="1:17" s="9" customFormat="1" x14ac:dyDescent="0.25">
      <c r="B6" s="4"/>
      <c r="C6" s="44" t="str">
        <f>Totaal!C6</f>
        <v>jan-dec</v>
      </c>
      <c r="D6" s="44" t="str">
        <f>$C6</f>
        <v>jan-dec</v>
      </c>
      <c r="E6" s="44" t="str">
        <f t="shared" ref="E6:H6" si="4">$C6</f>
        <v>jan-dec</v>
      </c>
      <c r="F6" s="44" t="str">
        <f t="shared" si="4"/>
        <v>jan-dec</v>
      </c>
      <c r="G6" s="44" t="str">
        <f t="shared" si="4"/>
        <v>jan-dec</v>
      </c>
      <c r="H6" s="60" t="str">
        <f t="shared" si="4"/>
        <v>jan-dec</v>
      </c>
      <c r="I6" s="4" t="s">
        <v>4</v>
      </c>
      <c r="J6" s="44" t="str">
        <f>C6</f>
        <v>jan-dec</v>
      </c>
      <c r="K6" s="44" t="str">
        <f t="shared" ref="K6:O6" si="5">D6</f>
        <v>jan-dec</v>
      </c>
      <c r="L6" s="44" t="str">
        <f t="shared" si="5"/>
        <v>jan-dec</v>
      </c>
      <c r="M6" s="44" t="str">
        <f t="shared" si="5"/>
        <v>jan-dec</v>
      </c>
      <c r="N6" s="44" t="str">
        <f t="shared" si="5"/>
        <v>jan-dec</v>
      </c>
      <c r="O6" s="60" t="str">
        <f t="shared" si="5"/>
        <v>jan-dec</v>
      </c>
      <c r="P6" s="75" t="s">
        <v>64</v>
      </c>
      <c r="Q6" s="4" t="s">
        <v>4</v>
      </c>
    </row>
    <row r="7" spans="1:17" ht="19.5" x14ac:dyDescent="0.4">
      <c r="B7" s="12" t="s">
        <v>2</v>
      </c>
    </row>
    <row r="9" spans="1:17" s="17" customFormat="1" x14ac:dyDescent="0.25">
      <c r="A9" s="14">
        <v>61</v>
      </c>
      <c r="B9" s="15" t="s">
        <v>3</v>
      </c>
      <c r="C9" s="48" t="e">
        <f t="shared" ref="C9:H9" ca="1" si="6">SUM(C10:C27)</f>
        <v>#NAME?</v>
      </c>
      <c r="D9" s="48" t="e">
        <f t="shared" ca="1" si="6"/>
        <v>#NAME?</v>
      </c>
      <c r="E9" s="48" t="e">
        <f t="shared" ca="1" si="6"/>
        <v>#NAME?</v>
      </c>
      <c r="F9" s="48" t="e">
        <f t="shared" ca="1" si="6"/>
        <v>#NAME?</v>
      </c>
      <c r="G9" s="48" t="e">
        <f t="shared" ca="1" si="6"/>
        <v>#NAME?</v>
      </c>
      <c r="H9" s="61" t="e">
        <f t="shared" ca="1" si="6"/>
        <v>#NAME?</v>
      </c>
      <c r="I9" s="13" t="s">
        <v>4</v>
      </c>
      <c r="J9" s="48">
        <f t="shared" ref="J9:P9" si="7">SUM(J10:J27)</f>
        <v>0</v>
      </c>
      <c r="K9" s="48">
        <f t="shared" si="7"/>
        <v>42.87</v>
      </c>
      <c r="L9" s="48">
        <f t="shared" si="7"/>
        <v>0</v>
      </c>
      <c r="M9" s="48">
        <f t="shared" si="7"/>
        <v>3814.4</v>
      </c>
      <c r="N9" s="48">
        <f t="shared" si="7"/>
        <v>0</v>
      </c>
      <c r="O9" s="61">
        <f t="shared" si="7"/>
        <v>3857.27</v>
      </c>
      <c r="P9" s="76">
        <f t="shared" si="7"/>
        <v>3900</v>
      </c>
      <c r="Q9" s="13" t="s">
        <v>4</v>
      </c>
    </row>
    <row r="10" spans="1:17" x14ac:dyDescent="0.25">
      <c r="A10" s="11">
        <v>6100</v>
      </c>
      <c r="B10" s="38" t="s">
        <v>113</v>
      </c>
      <c r="C10" s="39" t="e">
        <f ca="1">[1]!AnaBalanceCum(2,C$1,C$5,C$5,$A10,$A10)</f>
        <v>#NAME?</v>
      </c>
      <c r="D10" s="39" t="e">
        <f ca="1">[1]!AnaBalanceCum(2,D$1,D$5,D$5,$A10,$A10)</f>
        <v>#NAME?</v>
      </c>
      <c r="E10" s="39" t="e">
        <f ca="1">[1]!AnaBalanceCum(2,E$1,E$5,E$5,$A10,$A10)</f>
        <v>#NAME?</v>
      </c>
      <c r="F10" s="39" t="e">
        <f ca="1">[1]!AnaBalanceCum(2,F$1,F$5,F$5,$A10,$A10)</f>
        <v>#NAME?</v>
      </c>
      <c r="G10" s="39" t="e">
        <f ca="1">[1]!AnaBalanceCum(2,G$1,G$5,G$5,$A10,$A10)</f>
        <v>#NAME?</v>
      </c>
      <c r="H10" s="57" t="e">
        <f t="shared" ref="H10:H26" ca="1" si="8">SUM(C10:G10)</f>
        <v>#NAME?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57">
        <f t="shared" ref="O10:O26" si="9">SUM(J10:N10)</f>
        <v>0</v>
      </c>
      <c r="P10" s="69">
        <v>0</v>
      </c>
    </row>
    <row r="11" spans="1:17" x14ac:dyDescent="0.25">
      <c r="A11" s="11">
        <v>610100</v>
      </c>
      <c r="B11" s="38" t="s">
        <v>114</v>
      </c>
      <c r="C11" s="39" t="e">
        <f ca="1">[1]!AnaBalanceCum(2,C$1,C$5,C$5,$A11,$A11)</f>
        <v>#NAME?</v>
      </c>
      <c r="D11" s="39" t="e">
        <f ca="1">[1]!AnaBalanceCum(2,D$1,D$5,D$5,$A11,$A11)</f>
        <v>#NAME?</v>
      </c>
      <c r="E11" s="39" t="e">
        <f ca="1">[1]!AnaBalanceCum(2,E$1,E$5,E$5,$A11,$A11)</f>
        <v>#NAME?</v>
      </c>
      <c r="F11" s="39" t="e">
        <f ca="1">[1]!AnaBalanceCum(2,F$1,F$5,F$5,$A11,$A11)</f>
        <v>#NAME?</v>
      </c>
      <c r="G11" s="39" t="e">
        <f ca="1">[1]!AnaBalanceCum(2,G$1,G$5,G$5,$A11,$A11)</f>
        <v>#NAME?</v>
      </c>
      <c r="H11" s="57" t="e">
        <f t="shared" ca="1" si="8"/>
        <v>#NAME?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57">
        <f t="shared" si="9"/>
        <v>0</v>
      </c>
      <c r="P11" s="69">
        <v>0</v>
      </c>
    </row>
    <row r="12" spans="1:17" x14ac:dyDescent="0.25">
      <c r="A12" s="20">
        <v>61200</v>
      </c>
      <c r="B12" s="38" t="s">
        <v>192</v>
      </c>
      <c r="C12" s="39" t="e">
        <f ca="1">[1]!AnaBalanceCum(2,C$1,C$5,C$5,$A12,$A12)</f>
        <v>#NAME?</v>
      </c>
      <c r="D12" s="39" t="e">
        <f ca="1">[1]!AnaBalanceCum(2,D$1,D$5,D$5,$A12,$A12)</f>
        <v>#NAME?</v>
      </c>
      <c r="E12" s="39" t="e">
        <f ca="1">[1]!AnaBalanceCum(2,E$1,E$5,E$5,$A12,$A12)</f>
        <v>#NAME?</v>
      </c>
      <c r="F12" s="39" t="e">
        <f ca="1">[1]!AnaBalanceCum(2,F$1,F$5,F$5,$A12,$A12)</f>
        <v>#NAME?</v>
      </c>
      <c r="G12" s="39" t="e">
        <f ca="1">[1]!AnaBalanceCum(2,G$1,G$5,G$5,$A12,$A12)</f>
        <v>#NAME?</v>
      </c>
      <c r="H12" s="57" t="e">
        <f ca="1">SUM(C12:G12)</f>
        <v>#NAME?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57">
        <f>SUM(J12:N12)</f>
        <v>0</v>
      </c>
      <c r="P12" s="69">
        <v>0</v>
      </c>
    </row>
    <row r="13" spans="1:17" x14ac:dyDescent="0.25">
      <c r="A13" s="20">
        <v>612100</v>
      </c>
      <c r="B13" s="38" t="s">
        <v>188</v>
      </c>
      <c r="C13" s="39" t="e">
        <f ca="1">[1]!AnaBalanceCum(2,C$1,C$5,C$5,$A13,$A13)</f>
        <v>#NAME?</v>
      </c>
      <c r="D13" s="39" t="e">
        <f ca="1">[1]!AnaBalanceCum(2,D$1,D$5,D$5,$A13,$A13)</f>
        <v>#NAME?</v>
      </c>
      <c r="E13" s="39" t="e">
        <f ca="1">[1]!AnaBalanceCum(2,E$1,E$5,E$5,$A13,$A13)</f>
        <v>#NAME?</v>
      </c>
      <c r="F13" s="39" t="e">
        <f ca="1">[1]!AnaBalanceCum(2,F$1,F$5,F$5,$A13,$A13)</f>
        <v>#NAME?</v>
      </c>
      <c r="G13" s="39" t="e">
        <f ca="1">[1]!AnaBalanceCum(2,G$1,G$5,G$5,$A13,$A13)</f>
        <v>#NAME?</v>
      </c>
      <c r="H13" s="57" t="e">
        <f t="shared" ca="1" si="8"/>
        <v>#NAME?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57">
        <f t="shared" si="9"/>
        <v>0</v>
      </c>
      <c r="P13" s="69">
        <v>0</v>
      </c>
    </row>
    <row r="14" spans="1:17" x14ac:dyDescent="0.25">
      <c r="A14" s="20">
        <v>612200</v>
      </c>
      <c r="B14" s="38" t="s">
        <v>115</v>
      </c>
      <c r="C14" s="39" t="e">
        <f ca="1">[1]!AnaBalanceCum(2,C$1,C$5,C$5,$A14,$A14)</f>
        <v>#NAME?</v>
      </c>
      <c r="D14" s="39" t="e">
        <f ca="1">[1]!AnaBalanceCum(2,D$1,D$5,D$5,$A14,$A14)</f>
        <v>#NAME?</v>
      </c>
      <c r="E14" s="39" t="e">
        <f ca="1">[1]!AnaBalanceCum(2,E$1,E$5,E$5,$A14,$A14)</f>
        <v>#NAME?</v>
      </c>
      <c r="F14" s="39" t="e">
        <f ca="1">[1]!AnaBalanceCum(2,F$1,F$5,F$5,$A14,$A14)</f>
        <v>#NAME?</v>
      </c>
      <c r="G14" s="39" t="e">
        <f ca="1">[1]!AnaBalanceCum(2,G$1,G$5,G$5,$A14,$A14)</f>
        <v>#NAME?</v>
      </c>
      <c r="H14" s="57" t="e">
        <f t="shared" ca="1" si="8"/>
        <v>#NAME?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57">
        <f t="shared" si="9"/>
        <v>0</v>
      </c>
      <c r="P14" s="69">
        <v>0</v>
      </c>
    </row>
    <row r="15" spans="1:17" x14ac:dyDescent="0.25">
      <c r="A15" s="20">
        <v>612300</v>
      </c>
      <c r="B15" s="38" t="s">
        <v>116</v>
      </c>
      <c r="C15" s="39" t="e">
        <f ca="1">[1]!AnaBalanceCum(2,C$1,C$5,C$5,$A15,$A15)</f>
        <v>#NAME?</v>
      </c>
      <c r="D15" s="39" t="e">
        <f ca="1">[1]!AnaBalanceCum(2,D$1,D$5,D$5,$A15,$A15)</f>
        <v>#NAME?</v>
      </c>
      <c r="E15" s="39" t="e">
        <f ca="1">[1]!AnaBalanceCum(2,E$1,E$5,E$5,$A15,$A15)</f>
        <v>#NAME?</v>
      </c>
      <c r="F15" s="39" t="e">
        <f ca="1">[1]!AnaBalanceCum(2,F$1,F$5,F$5,$A15,$A15)</f>
        <v>#NAME?</v>
      </c>
      <c r="G15" s="39" t="e">
        <f ca="1">[1]!AnaBalanceCum(2,G$1,G$5,G$5,$A15,$A15)</f>
        <v>#NAME?</v>
      </c>
      <c r="H15" s="57" t="e">
        <f t="shared" ca="1" si="8"/>
        <v>#NAME?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57">
        <f t="shared" si="9"/>
        <v>0</v>
      </c>
      <c r="P15" s="69">
        <v>0</v>
      </c>
    </row>
    <row r="16" spans="1:17" x14ac:dyDescent="0.25">
      <c r="A16" s="20">
        <v>612400</v>
      </c>
      <c r="B16" s="38" t="s">
        <v>117</v>
      </c>
      <c r="C16" s="39" t="e">
        <f ca="1">[1]!AnaBalanceCum(2,C$1,C$5,C$5,$A16,$A16)</f>
        <v>#NAME?</v>
      </c>
      <c r="D16" s="39" t="e">
        <f ca="1">[1]!AnaBalanceCum(2,D$1,D$5,D$5,$A16,$A16)</f>
        <v>#NAME?</v>
      </c>
      <c r="E16" s="39" t="e">
        <f ca="1">[1]!AnaBalanceCum(2,E$1,E$5,E$5,$A16,$A16)</f>
        <v>#NAME?</v>
      </c>
      <c r="F16" s="39" t="e">
        <f ca="1">[1]!AnaBalanceCum(2,F$1,F$5,F$5,$A16,$A16)</f>
        <v>#NAME?</v>
      </c>
      <c r="G16" s="39" t="e">
        <f ca="1">[1]!AnaBalanceCum(2,G$1,G$5,G$5,$A16,$A16)</f>
        <v>#NAME?</v>
      </c>
      <c r="H16" s="57" t="e">
        <f t="shared" ca="1" si="8"/>
        <v>#NAME?</v>
      </c>
      <c r="J16" s="39">
        <v>0</v>
      </c>
      <c r="K16" s="39">
        <v>0</v>
      </c>
      <c r="L16" s="39">
        <v>0</v>
      </c>
      <c r="M16" s="39">
        <v>2500</v>
      </c>
      <c r="N16" s="39">
        <v>0</v>
      </c>
      <c r="O16" s="57">
        <f t="shared" si="9"/>
        <v>2500</v>
      </c>
      <c r="P16" s="69">
        <v>2500</v>
      </c>
    </row>
    <row r="17" spans="1:17" x14ac:dyDescent="0.25">
      <c r="A17" s="20">
        <v>612500</v>
      </c>
      <c r="B17" s="38" t="s">
        <v>118</v>
      </c>
      <c r="C17" s="39" t="e">
        <f ca="1">[1]!AnaBalanceCum(2,C$1,C$5,C$5,$A17,$A17)</f>
        <v>#NAME?</v>
      </c>
      <c r="D17" s="39" t="e">
        <f ca="1">[1]!AnaBalanceCum(2,D$1,D$5,D$5,$A17,$A17)</f>
        <v>#NAME?</v>
      </c>
      <c r="E17" s="39" t="e">
        <f ca="1">[1]!AnaBalanceCum(2,E$1,E$5,E$5,$A17,$A17)</f>
        <v>#NAME?</v>
      </c>
      <c r="F17" s="39" t="e">
        <f ca="1">[1]!AnaBalanceCum(2,F$1,F$5,F$5,$A17,$A17)</f>
        <v>#NAME?</v>
      </c>
      <c r="G17" s="39" t="e">
        <f ca="1">[1]!AnaBalanceCum(2,G$1,G$5,G$5,$A17,$A17)</f>
        <v>#NAME?</v>
      </c>
      <c r="H17" s="57" t="e">
        <f t="shared" ca="1" si="8"/>
        <v>#NAME?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57">
        <f t="shared" si="9"/>
        <v>0</v>
      </c>
      <c r="P17" s="69">
        <v>700</v>
      </c>
    </row>
    <row r="18" spans="1:17" x14ac:dyDescent="0.25">
      <c r="A18" s="20">
        <v>612600</v>
      </c>
      <c r="B18" s="38" t="s">
        <v>119</v>
      </c>
      <c r="C18" s="39" t="e">
        <f ca="1">[1]!AnaBalanceCum(2,C$1,C$5,C$5,$A18,$A18)</f>
        <v>#NAME?</v>
      </c>
      <c r="D18" s="39" t="e">
        <f ca="1">[1]!AnaBalanceCum(2,D$1,D$5,D$5,$A18,$A18)</f>
        <v>#NAME?</v>
      </c>
      <c r="E18" s="39" t="e">
        <f ca="1">[1]!AnaBalanceCum(2,E$1,E$5,E$5,$A18,$A18)</f>
        <v>#NAME?</v>
      </c>
      <c r="F18" s="39" t="e">
        <f ca="1">[1]!AnaBalanceCum(2,F$1,F$5,F$5,$A18,$A18)</f>
        <v>#NAME?</v>
      </c>
      <c r="G18" s="39" t="e">
        <f ca="1">[1]!AnaBalanceCum(2,G$1,G$5,G$5,$A18,$A18)</f>
        <v>#NAME?</v>
      </c>
      <c r="H18" s="57" t="e">
        <f t="shared" ca="1" si="8"/>
        <v>#NAME?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57">
        <f t="shared" si="9"/>
        <v>0</v>
      </c>
      <c r="P18" s="69">
        <v>0</v>
      </c>
    </row>
    <row r="19" spans="1:17" x14ac:dyDescent="0.25">
      <c r="A19" s="20">
        <v>612700</v>
      </c>
      <c r="B19" s="38" t="s">
        <v>191</v>
      </c>
      <c r="C19" s="39" t="e">
        <f ca="1">[1]!AnaBalanceCum(2,C$1,C$5,C$5,$A19,$A19)</f>
        <v>#NAME?</v>
      </c>
      <c r="D19" s="39" t="e">
        <f ca="1">[1]!AnaBalanceCum(2,D$1,D$5,D$5,$A19,$A19)</f>
        <v>#NAME?</v>
      </c>
      <c r="E19" s="39" t="e">
        <f ca="1">[1]!AnaBalanceCum(2,E$1,E$5,E$5,$A19,$A19)</f>
        <v>#NAME?</v>
      </c>
      <c r="F19" s="39" t="e">
        <f ca="1">[1]!AnaBalanceCum(2,F$1,F$5,F$5,$A19,$A19)</f>
        <v>#NAME?</v>
      </c>
      <c r="G19" s="39" t="e">
        <f ca="1">[1]!AnaBalanceCum(2,G$1,G$5,G$5,$A19,$A19)</f>
        <v>#NAME?</v>
      </c>
      <c r="H19" s="57" t="e">
        <f t="shared" ca="1" si="8"/>
        <v>#NAME?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57">
        <f t="shared" si="9"/>
        <v>0</v>
      </c>
      <c r="P19" s="69">
        <v>0</v>
      </c>
    </row>
    <row r="20" spans="1:17" x14ac:dyDescent="0.25">
      <c r="A20" s="55">
        <v>612800</v>
      </c>
      <c r="B20" s="38" t="s">
        <v>120</v>
      </c>
      <c r="C20" s="39" t="e">
        <f ca="1">[1]!AnaBalanceCum(2,C$1,C$5,C$5,$A20,$A20)</f>
        <v>#NAME?</v>
      </c>
      <c r="D20" s="39" t="e">
        <f ca="1">[1]!AnaBalanceCum(2,D$1,D$5,D$5,$A20,$A20)</f>
        <v>#NAME?</v>
      </c>
      <c r="E20" s="39" t="e">
        <f ca="1">[1]!AnaBalanceCum(2,E$1,E$5,E$5,$A20,$A20)</f>
        <v>#NAME?</v>
      </c>
      <c r="F20" s="39" t="e">
        <f ca="1">[1]!AnaBalanceCum(2,F$1,F$5,F$5,$A20,$A20)</f>
        <v>#NAME?</v>
      </c>
      <c r="G20" s="39" t="e">
        <f ca="1">[1]!AnaBalanceCum(2,G$1,G$5,G$5,$A20,$A20)</f>
        <v>#NAME?</v>
      </c>
      <c r="H20" s="57" t="e">
        <f t="shared" ca="1" si="8"/>
        <v>#NAME?</v>
      </c>
      <c r="J20" s="39">
        <v>0</v>
      </c>
      <c r="K20" s="39">
        <v>42.87</v>
      </c>
      <c r="L20" s="39">
        <v>0</v>
      </c>
      <c r="M20" s="39">
        <v>0</v>
      </c>
      <c r="N20" s="39">
        <v>0</v>
      </c>
      <c r="O20" s="57">
        <f t="shared" si="9"/>
        <v>42.87</v>
      </c>
      <c r="P20" s="69">
        <v>0</v>
      </c>
    </row>
    <row r="21" spans="1:17" x14ac:dyDescent="0.25">
      <c r="A21" s="55">
        <v>612900</v>
      </c>
      <c r="B21" s="38" t="s">
        <v>186</v>
      </c>
      <c r="C21" s="39" t="e">
        <f ca="1">[1]!AnaBalanceCum(2,C$1,C$5,C$5,$A21,$A21)</f>
        <v>#NAME?</v>
      </c>
      <c r="D21" s="39" t="e">
        <f ca="1">[1]!AnaBalanceCum(2,D$1,D$5,D$5,$A21,$A21)</f>
        <v>#NAME?</v>
      </c>
      <c r="E21" s="39" t="e">
        <f ca="1">[1]!AnaBalanceCum(2,E$1,E$5,E$5,$A21,$A21)</f>
        <v>#NAME?</v>
      </c>
      <c r="F21" s="39" t="e">
        <f ca="1">[1]!AnaBalanceCum(2,F$1,F$5,F$5,$A21,$A21)</f>
        <v>#NAME?</v>
      </c>
      <c r="G21" s="39" t="e">
        <f ca="1">[1]!AnaBalanceCum(2,G$1,G$5,G$5,$A21,$A21)</f>
        <v>#NAME?</v>
      </c>
      <c r="H21" s="57" t="e">
        <f t="shared" ref="H21" ca="1" si="10">SUM(C21:G21)</f>
        <v>#NAME?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57">
        <f t="shared" ref="O21" si="11">SUM(J21:N21)</f>
        <v>0</v>
      </c>
      <c r="P21" s="69">
        <v>0</v>
      </c>
    </row>
    <row r="22" spans="1:17" x14ac:dyDescent="0.25">
      <c r="A22" s="20">
        <v>613000</v>
      </c>
      <c r="B22" s="38" t="s">
        <v>121</v>
      </c>
      <c r="C22" s="39" t="e">
        <f ca="1">[1]!AnaBalanceCum(2,C$1,C$5,C$5,$A22,$A22)</f>
        <v>#NAME?</v>
      </c>
      <c r="D22" s="39" t="e">
        <f ca="1">[1]!AnaBalanceCum(2,D$1,D$5,D$5,$A22,$A22)</f>
        <v>#NAME?</v>
      </c>
      <c r="E22" s="39" t="e">
        <f ca="1">[1]!AnaBalanceCum(2,E$1,E$5,E$5,$A22,$A22)</f>
        <v>#NAME?</v>
      </c>
      <c r="F22" s="39" t="e">
        <f ca="1">[1]!AnaBalanceCum(2,F$1,F$5,F$5,$A22,$A22)</f>
        <v>#NAME?</v>
      </c>
      <c r="G22" s="39" t="e">
        <f ca="1">[1]!AnaBalanceCum(2,G$1,G$5,G$5,$A22,$A22)</f>
        <v>#NAME?</v>
      </c>
      <c r="H22" s="57" t="e">
        <f t="shared" ca="1" si="8"/>
        <v>#NAME?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57">
        <f t="shared" si="9"/>
        <v>0</v>
      </c>
      <c r="P22" s="69">
        <v>0</v>
      </c>
    </row>
    <row r="23" spans="1:17" x14ac:dyDescent="0.25">
      <c r="A23" s="20">
        <v>613100</v>
      </c>
      <c r="B23" s="38" t="s">
        <v>190</v>
      </c>
      <c r="C23" s="39" t="e">
        <f ca="1">[1]!AnaBalanceCum(2,C$1,C$5,C$5,$A23,$A23)</f>
        <v>#NAME?</v>
      </c>
      <c r="D23" s="39" t="e">
        <f ca="1">[1]!AnaBalanceCum(2,D$1,D$5,D$5,$A23,$A23)</f>
        <v>#NAME?</v>
      </c>
      <c r="E23" s="39" t="e">
        <f ca="1">[1]!AnaBalanceCum(2,E$1,E$5,E$5,$A23,$A23)</f>
        <v>#NAME?</v>
      </c>
      <c r="F23" s="39" t="e">
        <f ca="1">[1]!AnaBalanceCum(2,F$1,F$5,F$5,$A23,$A23)</f>
        <v>#NAME?</v>
      </c>
      <c r="G23" s="39" t="e">
        <f ca="1">[1]!AnaBalanceCum(2,G$1,G$5,G$5,$A23,$A23)</f>
        <v>#NAME?</v>
      </c>
      <c r="H23" s="57" t="e">
        <f t="shared" ca="1" si="8"/>
        <v>#NAME?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57">
        <f t="shared" si="9"/>
        <v>0</v>
      </c>
      <c r="P23" s="69">
        <v>0</v>
      </c>
    </row>
    <row r="24" spans="1:17" x14ac:dyDescent="0.25">
      <c r="A24" s="20">
        <v>613200</v>
      </c>
      <c r="B24" s="38" t="s">
        <v>122</v>
      </c>
      <c r="C24" s="39" t="e">
        <f ca="1">[1]!AnaBalanceCum(2,C$1,C$5,C$5,$A24,$A24)</f>
        <v>#NAME?</v>
      </c>
      <c r="D24" s="39" t="e">
        <f ca="1">[1]!AnaBalanceCum(2,D$1,D$5,D$5,$A24,$A24)</f>
        <v>#NAME?</v>
      </c>
      <c r="E24" s="39" t="e">
        <f ca="1">[1]!AnaBalanceCum(2,E$1,E$5,E$5,$A24,$A24)</f>
        <v>#NAME?</v>
      </c>
      <c r="F24" s="39" t="e">
        <f ca="1">[1]!AnaBalanceCum(2,F$1,F$5,F$5,$A24,$A24)</f>
        <v>#NAME?</v>
      </c>
      <c r="G24" s="39" t="e">
        <f ca="1">[1]!AnaBalanceCum(2,G$1,G$5,G$5,$A24,$A24)</f>
        <v>#NAME?</v>
      </c>
      <c r="H24" s="57" t="e">
        <f t="shared" ca="1" si="8"/>
        <v>#NAME?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57">
        <f t="shared" si="9"/>
        <v>0</v>
      </c>
      <c r="P24" s="69">
        <v>500</v>
      </c>
    </row>
    <row r="25" spans="1:17" x14ac:dyDescent="0.25">
      <c r="A25" s="20">
        <v>615000</v>
      </c>
      <c r="B25" s="38" t="s">
        <v>126</v>
      </c>
      <c r="C25" s="39" t="e">
        <f ca="1">[1]!AnaBalanceCum(2,C$1,C$5,C$5,$A25,$A25)</f>
        <v>#NAME?</v>
      </c>
      <c r="D25" s="39" t="e">
        <f ca="1">[1]!AnaBalanceCum(2,D$1,D$5,D$5,$A25,$A25)</f>
        <v>#NAME?</v>
      </c>
      <c r="E25" s="39" t="e">
        <f ca="1">[1]!AnaBalanceCum(2,E$1,E$5,E$5,$A25,$A25)</f>
        <v>#NAME?</v>
      </c>
      <c r="F25" s="39" t="e">
        <f ca="1">[1]!AnaBalanceCum(2,F$1,F$5,F$5,$A25,$A25)</f>
        <v>#NAME?</v>
      </c>
      <c r="G25" s="39" t="e">
        <f ca="1">[1]!AnaBalanceCum(2,G$1,G$5,G$5,$A25,$A25)</f>
        <v>#NAME?</v>
      </c>
      <c r="H25" s="57" t="e">
        <f t="shared" ca="1" si="8"/>
        <v>#NAME?</v>
      </c>
      <c r="J25" s="39">
        <v>0</v>
      </c>
      <c r="K25" s="39">
        <v>0</v>
      </c>
      <c r="L25" s="39">
        <v>0</v>
      </c>
      <c r="M25" s="39">
        <v>1314.4</v>
      </c>
      <c r="N25" s="39">
        <v>0</v>
      </c>
      <c r="O25" s="57">
        <f t="shared" si="9"/>
        <v>1314.4</v>
      </c>
      <c r="P25" s="69">
        <v>200</v>
      </c>
    </row>
    <row r="26" spans="1:17" x14ac:dyDescent="0.25">
      <c r="A26" s="20">
        <v>615100</v>
      </c>
      <c r="B26" s="38" t="s">
        <v>189</v>
      </c>
      <c r="C26" s="39" t="e">
        <f ca="1">[1]!AnaBalanceCum(2,C$1,C$5,C$5,$A26,$A26)</f>
        <v>#NAME?</v>
      </c>
      <c r="D26" s="39" t="e">
        <f ca="1">[1]!AnaBalanceCum(2,D$1,D$5,D$5,$A26,$A26)</f>
        <v>#NAME?</v>
      </c>
      <c r="E26" s="39" t="e">
        <f ca="1">[1]!AnaBalanceCum(2,E$1,E$5,E$5,$A26,$A26)</f>
        <v>#NAME?</v>
      </c>
      <c r="F26" s="39" t="e">
        <f ca="1">[1]!AnaBalanceCum(2,F$1,F$5,F$5,$A26,$A26)</f>
        <v>#NAME?</v>
      </c>
      <c r="G26" s="39" t="e">
        <f ca="1">[1]!AnaBalanceCum(2,G$1,G$5,G$5,$A26,$A26)</f>
        <v>#NAME?</v>
      </c>
      <c r="H26" s="57" t="e">
        <f t="shared" ca="1" si="8"/>
        <v>#NAME?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57">
        <f t="shared" si="9"/>
        <v>0</v>
      </c>
      <c r="P26" s="69">
        <v>0</v>
      </c>
    </row>
    <row r="27" spans="1:17" x14ac:dyDescent="0.25">
      <c r="A27" s="20"/>
      <c r="B27" s="21"/>
      <c r="C27" s="39"/>
      <c r="D27" s="39"/>
      <c r="E27" s="39"/>
      <c r="F27" s="39"/>
      <c r="G27" s="39"/>
      <c r="J27" s="39"/>
      <c r="K27" s="39"/>
      <c r="L27" s="39"/>
      <c r="M27" s="39"/>
      <c r="N27" s="39"/>
    </row>
    <row r="28" spans="1:17" x14ac:dyDescent="0.25">
      <c r="A28" s="22">
        <v>614</v>
      </c>
      <c r="B28" s="23" t="s">
        <v>5</v>
      </c>
      <c r="C28" s="49" t="e">
        <f t="shared" ref="C28:H28" ca="1" si="12">SUM(C29:C34)</f>
        <v>#NAME?</v>
      </c>
      <c r="D28" s="49" t="e">
        <f t="shared" ca="1" si="12"/>
        <v>#NAME?</v>
      </c>
      <c r="E28" s="49" t="e">
        <f t="shared" ca="1" si="12"/>
        <v>#NAME?</v>
      </c>
      <c r="F28" s="49" t="e">
        <f t="shared" ca="1" si="12"/>
        <v>#NAME?</v>
      </c>
      <c r="G28" s="49" t="e">
        <f t="shared" ref="G28" ca="1" si="13">SUM(G29:G34)</f>
        <v>#NAME?</v>
      </c>
      <c r="H28" s="62" t="e">
        <f t="shared" ca="1" si="12"/>
        <v>#NAME?</v>
      </c>
      <c r="I28" s="13" t="s">
        <v>4</v>
      </c>
      <c r="J28" s="49">
        <f t="shared" ref="J28:O28" si="14">SUM(J29:J34)</f>
        <v>0</v>
      </c>
      <c r="K28" s="49">
        <f t="shared" si="14"/>
        <v>0</v>
      </c>
      <c r="L28" s="49">
        <f t="shared" si="14"/>
        <v>0</v>
      </c>
      <c r="M28" s="49">
        <f t="shared" si="14"/>
        <v>580.79999999999995</v>
      </c>
      <c r="N28" s="49">
        <f t="shared" si="14"/>
        <v>0</v>
      </c>
      <c r="O28" s="62">
        <f t="shared" si="14"/>
        <v>580.79999999999995</v>
      </c>
      <c r="P28" s="77">
        <f>SUM(P29:P34)</f>
        <v>1100</v>
      </c>
      <c r="Q28" s="13" t="s">
        <v>4</v>
      </c>
    </row>
    <row r="29" spans="1:17" x14ac:dyDescent="0.25">
      <c r="A29" s="20">
        <v>614000</v>
      </c>
      <c r="B29" s="36" t="s">
        <v>127</v>
      </c>
      <c r="C29" s="39" t="e">
        <f ca="1">[1]!AnaBalanceCum(2,C$1,C$5,C$5,$A29,$A29)</f>
        <v>#NAME?</v>
      </c>
      <c r="D29" s="39" t="e">
        <f ca="1">[1]!AnaBalanceCum(2,D$1,D$5,D$5,$A29,$A29)</f>
        <v>#NAME?</v>
      </c>
      <c r="E29" s="39" t="e">
        <f ca="1">[1]!AnaBalanceCum(2,E$1,E$5,E$5,$A29,$A29)</f>
        <v>#NAME?</v>
      </c>
      <c r="F29" s="39" t="e">
        <f ca="1">[1]!AnaBalanceCum(2,F$1,F$5,F$5,$A29,$A29)</f>
        <v>#NAME?</v>
      </c>
      <c r="G29" s="39" t="e">
        <f ca="1">[1]!AnaBalanceCum(2,G$1,G$5,G$5,$A29,$A29)</f>
        <v>#NAME?</v>
      </c>
      <c r="H29" s="57" t="e">
        <f ca="1">SUM(C29:G29)</f>
        <v>#NAME?</v>
      </c>
      <c r="J29" s="39">
        <v>0</v>
      </c>
      <c r="K29" s="39">
        <v>0</v>
      </c>
      <c r="L29" s="39">
        <v>0</v>
      </c>
      <c r="M29" s="39">
        <v>500</v>
      </c>
      <c r="N29" s="39">
        <v>0</v>
      </c>
      <c r="O29" s="57">
        <f>SUM(J29:N29)</f>
        <v>500</v>
      </c>
      <c r="P29" s="69">
        <v>300</v>
      </c>
    </row>
    <row r="30" spans="1:17" x14ac:dyDescent="0.25">
      <c r="A30" s="20">
        <v>614200</v>
      </c>
      <c r="B30" s="36" t="s">
        <v>167</v>
      </c>
      <c r="C30" s="39" t="e">
        <f ca="1">[1]!AnaBalanceCum(2,C$1,C$5,C$5,$A30,$A30)</f>
        <v>#NAME?</v>
      </c>
      <c r="D30" s="39" t="e">
        <f ca="1">[1]!AnaBalanceCum(2,D$1,D$5,D$5,$A30,$A30)</f>
        <v>#NAME?</v>
      </c>
      <c r="E30" s="39" t="e">
        <f ca="1">[1]!AnaBalanceCum(2,E$1,E$5,E$5,$A30,$A30)</f>
        <v>#NAME?</v>
      </c>
      <c r="F30" s="39" t="e">
        <f ca="1">[1]!AnaBalanceCum(2,F$1,F$5,F$5,$A30,$A30)</f>
        <v>#NAME?</v>
      </c>
      <c r="G30" s="39" t="e">
        <f ca="1">[1]!AnaBalanceCum(2,G$1,G$5,G$5,$A30,$A30)</f>
        <v>#NAME?</v>
      </c>
      <c r="H30" s="57" t="e">
        <f ca="1">SUM(C30:G30)</f>
        <v>#NAME?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57">
        <f>SUM(J30:N30)</f>
        <v>0</v>
      </c>
      <c r="P30" s="69">
        <v>0</v>
      </c>
    </row>
    <row r="31" spans="1:17" x14ac:dyDescent="0.25">
      <c r="A31" s="20">
        <v>614400</v>
      </c>
      <c r="B31" s="36" t="s">
        <v>129</v>
      </c>
      <c r="C31" s="39" t="e">
        <f ca="1">[1]!AnaBalanceCum(2,C$1,C$5,C$5,$A31,$A31)</f>
        <v>#NAME?</v>
      </c>
      <c r="D31" s="39" t="e">
        <f ca="1">[1]!AnaBalanceCum(2,D$1,D$5,D$5,$A31,$A31)</f>
        <v>#NAME?</v>
      </c>
      <c r="E31" s="39" t="e">
        <f ca="1">[1]!AnaBalanceCum(2,E$1,E$5,E$5,$A31,$A31)</f>
        <v>#NAME?</v>
      </c>
      <c r="F31" s="39" t="e">
        <f ca="1">[1]!AnaBalanceCum(2,F$1,F$5,F$5,$A31,$A31)</f>
        <v>#NAME?</v>
      </c>
      <c r="G31" s="39" t="e">
        <f ca="1">[1]!AnaBalanceCum(2,G$1,G$5,G$5,$A31,$A31)</f>
        <v>#NAME?</v>
      </c>
      <c r="H31" s="57" t="e">
        <f ca="1">SUM(C31:G31)</f>
        <v>#NAME?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57">
        <f>SUM(J31:N31)</f>
        <v>0</v>
      </c>
      <c r="P31" s="69">
        <v>100</v>
      </c>
    </row>
    <row r="32" spans="1:17" x14ac:dyDescent="0.25">
      <c r="A32" s="20">
        <v>614500</v>
      </c>
      <c r="B32" s="36" t="s">
        <v>130</v>
      </c>
      <c r="C32" s="39" t="e">
        <f ca="1">[1]!AnaBalanceCum(2,C$1,C$5,C$5,$A32,$A32)</f>
        <v>#NAME?</v>
      </c>
      <c r="D32" s="39" t="e">
        <f ca="1">[1]!AnaBalanceCum(2,D$1,D$5,D$5,$A32,$A32)</f>
        <v>#NAME?</v>
      </c>
      <c r="E32" s="39" t="e">
        <f ca="1">[1]!AnaBalanceCum(2,E$1,E$5,E$5,$A32,$A32)</f>
        <v>#NAME?</v>
      </c>
      <c r="F32" s="39" t="e">
        <f ca="1">[1]!AnaBalanceCum(2,F$1,F$5,F$5,$A32,$A32)</f>
        <v>#NAME?</v>
      </c>
      <c r="G32" s="39" t="e">
        <f ca="1">[1]!AnaBalanceCum(2,G$1,G$5,G$5,$A32,$A32)</f>
        <v>#NAME?</v>
      </c>
      <c r="H32" s="57" t="e">
        <f ca="1">SUM(C32:G32)</f>
        <v>#NAME?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57">
        <f>SUM(J32:N32)</f>
        <v>0</v>
      </c>
      <c r="P32" s="69">
        <v>0</v>
      </c>
    </row>
    <row r="33" spans="1:17" x14ac:dyDescent="0.25">
      <c r="A33" s="20">
        <v>614600</v>
      </c>
      <c r="B33" s="36" t="s">
        <v>131</v>
      </c>
      <c r="C33" s="39" t="e">
        <f ca="1">[1]!AnaBalanceCum(2,C$1,C$5,C$5,$A33,$A33)</f>
        <v>#NAME?</v>
      </c>
      <c r="D33" s="39" t="e">
        <f ca="1">[1]!AnaBalanceCum(2,D$1,D$5,D$5,$A33,$A33)</f>
        <v>#NAME?</v>
      </c>
      <c r="E33" s="39" t="e">
        <f ca="1">[1]!AnaBalanceCum(2,E$1,E$5,E$5,$A33,$A33)</f>
        <v>#NAME?</v>
      </c>
      <c r="F33" s="39" t="e">
        <f ca="1">[1]!AnaBalanceCum(2,F$1,F$5,F$5,$A33,$A33)</f>
        <v>#NAME?</v>
      </c>
      <c r="G33" s="39" t="e">
        <f ca="1">[1]!AnaBalanceCum(2,G$1,G$5,G$5,$A33,$A33)</f>
        <v>#NAME?</v>
      </c>
      <c r="H33" s="57" t="e">
        <f ca="1">SUM(C33:G33)</f>
        <v>#NAME?</v>
      </c>
      <c r="J33" s="39">
        <v>0</v>
      </c>
      <c r="K33" s="39">
        <v>0</v>
      </c>
      <c r="L33" s="39">
        <v>0</v>
      </c>
      <c r="M33" s="39">
        <v>80.8</v>
      </c>
      <c r="N33" s="39">
        <v>0</v>
      </c>
      <c r="O33" s="57">
        <f>SUM(J33:N33)</f>
        <v>80.8</v>
      </c>
      <c r="P33" s="69">
        <v>700</v>
      </c>
    </row>
    <row r="34" spans="1:17" x14ac:dyDescent="0.25">
      <c r="A34" s="20"/>
      <c r="B34" s="21"/>
      <c r="C34" s="45"/>
      <c r="D34" s="45"/>
      <c r="E34" s="45"/>
      <c r="F34" s="45"/>
      <c r="G34" s="45"/>
      <c r="H34" s="65"/>
      <c r="J34" s="45"/>
      <c r="K34" s="45"/>
      <c r="L34" s="45"/>
      <c r="M34" s="45"/>
      <c r="N34" s="45"/>
      <c r="O34" s="65"/>
      <c r="P34" s="78"/>
    </row>
    <row r="35" spans="1:17" x14ac:dyDescent="0.25">
      <c r="A35" s="22">
        <v>62</v>
      </c>
      <c r="B35" s="23" t="s">
        <v>6</v>
      </c>
      <c r="C35" s="49" t="e">
        <f t="shared" ref="C35:H35" ca="1" si="15">SUM(C36:C50)</f>
        <v>#NAME?</v>
      </c>
      <c r="D35" s="49" t="e">
        <f t="shared" ca="1" si="15"/>
        <v>#NAME?</v>
      </c>
      <c r="E35" s="49" t="e">
        <f t="shared" ca="1" si="15"/>
        <v>#NAME?</v>
      </c>
      <c r="F35" s="49" t="e">
        <f t="shared" ca="1" si="15"/>
        <v>#NAME?</v>
      </c>
      <c r="G35" s="49" t="e">
        <f t="shared" ref="G35" ca="1" si="16">SUM(G36:G50)</f>
        <v>#NAME?</v>
      </c>
      <c r="H35" s="62" t="e">
        <f t="shared" ca="1" si="15"/>
        <v>#NAME?</v>
      </c>
      <c r="I35" s="13" t="s">
        <v>4</v>
      </c>
      <c r="J35" s="49">
        <f t="shared" ref="J35:O35" si="17">SUM(J36:J50)</f>
        <v>0</v>
      </c>
      <c r="K35" s="49">
        <f t="shared" si="17"/>
        <v>0</v>
      </c>
      <c r="L35" s="49">
        <f t="shared" si="17"/>
        <v>0</v>
      </c>
      <c r="M35" s="49">
        <f t="shared" si="17"/>
        <v>0</v>
      </c>
      <c r="N35" s="49">
        <f t="shared" si="17"/>
        <v>0</v>
      </c>
      <c r="O35" s="62">
        <f t="shared" si="17"/>
        <v>0</v>
      </c>
      <c r="P35" s="77">
        <f>SUM(P36:P50)</f>
        <v>0</v>
      </c>
      <c r="Q35" s="13" t="s">
        <v>4</v>
      </c>
    </row>
    <row r="36" spans="1:17" x14ac:dyDescent="0.25">
      <c r="A36" s="20">
        <v>620200</v>
      </c>
      <c r="B36" s="36" t="s">
        <v>132</v>
      </c>
      <c r="C36" s="39" t="e">
        <f ca="1">[1]!AnaBalanceCum(2,C$1,C$5,C$5,$A36,$A36)</f>
        <v>#NAME?</v>
      </c>
      <c r="D36" s="39" t="e">
        <f ca="1">[1]!AnaBalanceCum(2,D$1,D$5,D$5,$A36,$A36)</f>
        <v>#NAME?</v>
      </c>
      <c r="E36" s="39" t="e">
        <f ca="1">[1]!AnaBalanceCum(2,E$1,E$5,E$5,$A36,$A36)</f>
        <v>#NAME?</v>
      </c>
      <c r="F36" s="39" t="e">
        <f ca="1">[1]!AnaBalanceCum(2,F$1,F$5,F$5,$A36,$A36)</f>
        <v>#NAME?</v>
      </c>
      <c r="G36" s="39" t="e">
        <f ca="1">[1]!AnaBalanceCum(2,G$1,G$5,G$5,$A36,$A36)</f>
        <v>#NAME?</v>
      </c>
      <c r="H36" s="57" t="e">
        <f t="shared" ref="H36:H49" ca="1" si="18">SUM(C36:G36)</f>
        <v>#NAME?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57">
        <f t="shared" ref="O36:O49" si="19">SUM(J36:N36)</f>
        <v>0</v>
      </c>
      <c r="P36" s="69">
        <v>0</v>
      </c>
    </row>
    <row r="37" spans="1:17" x14ac:dyDescent="0.25">
      <c r="A37" s="20">
        <v>620210</v>
      </c>
      <c r="B37" s="36" t="s">
        <v>133</v>
      </c>
      <c r="C37" s="39" t="e">
        <f ca="1">[1]!AnaBalanceCum(2,C$1,C$5,C$5,$A37,$A37)</f>
        <v>#NAME?</v>
      </c>
      <c r="D37" s="39" t="e">
        <f ca="1">[1]!AnaBalanceCum(2,D$1,D$5,D$5,$A37,$A37)</f>
        <v>#NAME?</v>
      </c>
      <c r="E37" s="39" t="e">
        <f ca="1">[1]!AnaBalanceCum(2,E$1,E$5,E$5,$A37,$A37)</f>
        <v>#NAME?</v>
      </c>
      <c r="F37" s="39" t="e">
        <f ca="1">[1]!AnaBalanceCum(2,F$1,F$5,F$5,$A37,$A37)</f>
        <v>#NAME?</v>
      </c>
      <c r="G37" s="39" t="e">
        <f ca="1">[1]!AnaBalanceCum(2,G$1,G$5,G$5,$A37,$A37)</f>
        <v>#NAME?</v>
      </c>
      <c r="H37" s="57" t="e">
        <f t="shared" ca="1" si="18"/>
        <v>#NAME?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57">
        <f t="shared" si="19"/>
        <v>0</v>
      </c>
      <c r="P37" s="69">
        <v>0</v>
      </c>
    </row>
    <row r="38" spans="1:17" x14ac:dyDescent="0.25">
      <c r="A38" s="20">
        <v>620220</v>
      </c>
      <c r="B38" s="36" t="s">
        <v>134</v>
      </c>
      <c r="C38" s="39" t="e">
        <f ca="1">[1]!AnaBalanceCum(2,C$1,C$5,C$5,$A38,$A38)</f>
        <v>#NAME?</v>
      </c>
      <c r="D38" s="39" t="e">
        <f ca="1">[1]!AnaBalanceCum(2,D$1,D$5,D$5,$A38,$A38)</f>
        <v>#NAME?</v>
      </c>
      <c r="E38" s="39" t="e">
        <f ca="1">[1]!AnaBalanceCum(2,E$1,E$5,E$5,$A38,$A38)</f>
        <v>#NAME?</v>
      </c>
      <c r="F38" s="39" t="e">
        <f ca="1">[1]!AnaBalanceCum(2,F$1,F$5,F$5,$A38,$A38)</f>
        <v>#NAME?</v>
      </c>
      <c r="G38" s="39" t="e">
        <f ca="1">[1]!AnaBalanceCum(2,G$1,G$5,G$5,$A38,$A38)</f>
        <v>#NAME?</v>
      </c>
      <c r="H38" s="57" t="e">
        <f t="shared" ca="1" si="18"/>
        <v>#NAME?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57">
        <f t="shared" si="19"/>
        <v>0</v>
      </c>
      <c r="P38" s="69">
        <v>0</v>
      </c>
    </row>
    <row r="39" spans="1:17" x14ac:dyDescent="0.25">
      <c r="A39" s="20">
        <v>62023</v>
      </c>
      <c r="B39" s="36" t="s">
        <v>135</v>
      </c>
      <c r="C39" s="39" t="e">
        <f ca="1">[1]!AnaBalanceCum(2,C$1,C$5,C$5,$A39,$A39)</f>
        <v>#NAME?</v>
      </c>
      <c r="D39" s="39" t="e">
        <f ca="1">[1]!AnaBalanceCum(2,D$1,D$5,D$5,$A39,$A39)</f>
        <v>#NAME?</v>
      </c>
      <c r="E39" s="39" t="e">
        <f ca="1">[1]!AnaBalanceCum(2,E$1,E$5,E$5,$A39,$A39)</f>
        <v>#NAME?</v>
      </c>
      <c r="F39" s="39" t="e">
        <f ca="1">[1]!AnaBalanceCum(2,F$1,F$5,F$5,$A39,$A39)</f>
        <v>#NAME?</v>
      </c>
      <c r="G39" s="39" t="e">
        <f ca="1">[1]!AnaBalanceCum(2,G$1,G$5,G$5,$A39,$A39)</f>
        <v>#NAME?</v>
      </c>
      <c r="H39" s="57" t="e">
        <f t="shared" ca="1" si="18"/>
        <v>#NAME?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57">
        <f t="shared" si="19"/>
        <v>0</v>
      </c>
      <c r="P39" s="69">
        <v>0</v>
      </c>
    </row>
    <row r="40" spans="1:17" x14ac:dyDescent="0.25">
      <c r="A40" s="20">
        <v>621200</v>
      </c>
      <c r="B40" s="36" t="s">
        <v>136</v>
      </c>
      <c r="C40" s="39" t="e">
        <f ca="1">[1]!AnaBalanceCum(2,C$1,C$5,C$5,$A40,$A40)</f>
        <v>#NAME?</v>
      </c>
      <c r="D40" s="39" t="e">
        <f ca="1">[1]!AnaBalanceCum(2,D$1,D$5,D$5,$A40,$A40)</f>
        <v>#NAME?</v>
      </c>
      <c r="E40" s="39" t="e">
        <f ca="1">[1]!AnaBalanceCum(2,E$1,E$5,E$5,$A40,$A40)</f>
        <v>#NAME?</v>
      </c>
      <c r="F40" s="39" t="e">
        <f ca="1">[1]!AnaBalanceCum(2,F$1,F$5,F$5,$A40,$A40)</f>
        <v>#NAME?</v>
      </c>
      <c r="G40" s="39" t="e">
        <f ca="1">[1]!AnaBalanceCum(2,G$1,G$5,G$5,$A40,$A40)</f>
        <v>#NAME?</v>
      </c>
      <c r="H40" s="57" t="e">
        <f t="shared" ca="1" si="18"/>
        <v>#NAME?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57">
        <f t="shared" si="19"/>
        <v>0</v>
      </c>
      <c r="P40" s="69">
        <v>0</v>
      </c>
    </row>
    <row r="41" spans="1:17" x14ac:dyDescent="0.25">
      <c r="A41" s="20">
        <v>623000</v>
      </c>
      <c r="B41" s="38" t="s">
        <v>123</v>
      </c>
      <c r="C41" s="39" t="e">
        <f ca="1">[1]!AnaBalanceCum(2,C$1,C$5,C$5,$A41,$A41)</f>
        <v>#NAME?</v>
      </c>
      <c r="D41" s="39" t="e">
        <f ca="1">[1]!AnaBalanceCum(2,D$1,D$5,D$5,$A41,$A41)</f>
        <v>#NAME?</v>
      </c>
      <c r="E41" s="39" t="e">
        <f ca="1">[1]!AnaBalanceCum(2,E$1,E$5,E$5,$A41,$A41)</f>
        <v>#NAME?</v>
      </c>
      <c r="F41" s="39" t="e">
        <f ca="1">[1]!AnaBalanceCum(2,F$1,F$5,F$5,$A41,$A41)</f>
        <v>#NAME?</v>
      </c>
      <c r="G41" s="39" t="e">
        <f ca="1">[1]!AnaBalanceCum(2,G$1,G$5,G$5,$A41,$A41)</f>
        <v>#NAME?</v>
      </c>
      <c r="H41" s="57" t="e">
        <f ca="1">SUM(C41:G41)</f>
        <v>#NAME?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57">
        <f>SUM(J41:N41)</f>
        <v>0</v>
      </c>
      <c r="P41" s="69">
        <v>0</v>
      </c>
    </row>
    <row r="42" spans="1:17" x14ac:dyDescent="0.25">
      <c r="A42" s="20">
        <v>623100</v>
      </c>
      <c r="B42" s="38" t="s">
        <v>124</v>
      </c>
      <c r="C42" s="39" t="e">
        <f ca="1">[1]!AnaBalanceCum(2,C$1,C$5,C$5,$A42,$A42)</f>
        <v>#NAME?</v>
      </c>
      <c r="D42" s="39" t="e">
        <f ca="1">[1]!AnaBalanceCum(2,D$1,D$5,D$5,$A42,$A42)</f>
        <v>#NAME?</v>
      </c>
      <c r="E42" s="39" t="e">
        <f ca="1">[1]!AnaBalanceCum(2,E$1,E$5,E$5,$A42,$A42)</f>
        <v>#NAME?</v>
      </c>
      <c r="F42" s="39" t="e">
        <f ca="1">[1]!AnaBalanceCum(2,F$1,F$5,F$5,$A42,$A42)</f>
        <v>#NAME?</v>
      </c>
      <c r="G42" s="39" t="e">
        <f ca="1">[1]!AnaBalanceCum(2,G$1,G$5,G$5,$A42,$A42)</f>
        <v>#NAME?</v>
      </c>
      <c r="H42" s="57" t="e">
        <f ca="1">SUM(C42:G42)</f>
        <v>#NAME?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57">
        <f>SUM(J42:N42)</f>
        <v>0</v>
      </c>
      <c r="P42" s="69">
        <v>0</v>
      </c>
    </row>
    <row r="43" spans="1:17" x14ac:dyDescent="0.25">
      <c r="A43" s="20">
        <v>623110</v>
      </c>
      <c r="B43" s="38" t="s">
        <v>125</v>
      </c>
      <c r="C43" s="39" t="e">
        <f ca="1">[1]!AnaBalanceCum(2,C$1,C$5,C$5,$A43,$A43)</f>
        <v>#NAME?</v>
      </c>
      <c r="D43" s="39" t="e">
        <f ca="1">[1]!AnaBalanceCum(2,D$1,D$5,D$5,$A43,$A43)</f>
        <v>#NAME?</v>
      </c>
      <c r="E43" s="39" t="e">
        <f ca="1">[1]!AnaBalanceCum(2,E$1,E$5,E$5,$A43,$A43)</f>
        <v>#NAME?</v>
      </c>
      <c r="F43" s="39" t="e">
        <f ca="1">[1]!AnaBalanceCum(2,F$1,F$5,F$5,$A43,$A43)</f>
        <v>#NAME?</v>
      </c>
      <c r="G43" s="39" t="e">
        <f ca="1">[1]!AnaBalanceCum(2,G$1,G$5,G$5,$A43,$A43)</f>
        <v>#NAME?</v>
      </c>
      <c r="H43" s="57" t="e">
        <f ca="1">SUM(C43:G43)</f>
        <v>#NAME?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57">
        <f>SUM(J43:N43)</f>
        <v>0</v>
      </c>
      <c r="P43" s="69">
        <v>0</v>
      </c>
    </row>
    <row r="44" spans="1:17" x14ac:dyDescent="0.25">
      <c r="A44" s="20">
        <v>622000</v>
      </c>
      <c r="B44" s="36" t="s">
        <v>137</v>
      </c>
      <c r="C44" s="39" t="e">
        <f ca="1">[1]!AnaBalanceCum(2,C$1,C$5,C$5,$A44,$A44)</f>
        <v>#NAME?</v>
      </c>
      <c r="D44" s="39" t="e">
        <f ca="1">[1]!AnaBalanceCum(2,D$1,D$5,D$5,$A44,$A44)</f>
        <v>#NAME?</v>
      </c>
      <c r="E44" s="39" t="e">
        <f ca="1">[1]!AnaBalanceCum(2,E$1,E$5,E$5,$A44,$A44)</f>
        <v>#NAME?</v>
      </c>
      <c r="F44" s="39" t="e">
        <f ca="1">[1]!AnaBalanceCum(2,F$1,F$5,F$5,$A44,$A44)</f>
        <v>#NAME?</v>
      </c>
      <c r="G44" s="39" t="e">
        <f ca="1">[1]!AnaBalanceCum(2,G$1,G$5,G$5,$A44,$A44)</f>
        <v>#NAME?</v>
      </c>
      <c r="H44" s="57" t="e">
        <f t="shared" ca="1" si="18"/>
        <v>#NAME?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57">
        <f t="shared" si="19"/>
        <v>0</v>
      </c>
      <c r="P44" s="69">
        <v>0</v>
      </c>
    </row>
    <row r="45" spans="1:17" x14ac:dyDescent="0.25">
      <c r="A45" s="20">
        <v>62330</v>
      </c>
      <c r="B45" s="36" t="s">
        <v>138</v>
      </c>
      <c r="C45" s="39" t="e">
        <f ca="1">[1]!AnaBalanceCum(2,C$1,C$5,C$5,$A45,$A45)</f>
        <v>#NAME?</v>
      </c>
      <c r="D45" s="39" t="e">
        <f ca="1">[1]!AnaBalanceCum(2,D$1,D$5,D$5,$A45,$A45)</f>
        <v>#NAME?</v>
      </c>
      <c r="E45" s="39" t="e">
        <f ca="1">[1]!AnaBalanceCum(2,E$1,E$5,E$5,$A45,$A45)</f>
        <v>#NAME?</v>
      </c>
      <c r="F45" s="39" t="e">
        <f ca="1">[1]!AnaBalanceCum(2,F$1,F$5,F$5,$A45,$A45)</f>
        <v>#NAME?</v>
      </c>
      <c r="G45" s="39" t="e">
        <f ca="1">[1]!AnaBalanceCum(2,G$1,G$5,G$5,$A45,$A45)</f>
        <v>#NAME?</v>
      </c>
      <c r="H45" s="57" t="e">
        <f t="shared" ca="1" si="18"/>
        <v>#NAME?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57">
        <f t="shared" si="19"/>
        <v>0</v>
      </c>
      <c r="P45" s="69">
        <v>0</v>
      </c>
    </row>
    <row r="46" spans="1:17" x14ac:dyDescent="0.25">
      <c r="A46" s="20">
        <v>623500</v>
      </c>
      <c r="B46" s="36" t="s">
        <v>179</v>
      </c>
      <c r="C46" s="39" t="e">
        <f ca="1">[1]!AnaBalanceCum(2,C$1,C$5,C$5,$A46,$A46)</f>
        <v>#NAME?</v>
      </c>
      <c r="D46" s="39" t="e">
        <f ca="1">[1]!AnaBalanceCum(2,D$1,D$5,D$5,$A46,$A46)</f>
        <v>#NAME?</v>
      </c>
      <c r="E46" s="39" t="e">
        <f ca="1">[1]!AnaBalanceCum(2,E$1,E$5,E$5,$A46,$A46)</f>
        <v>#NAME?</v>
      </c>
      <c r="F46" s="39" t="e">
        <f ca="1">[1]!AnaBalanceCum(2,F$1,F$5,F$5,$A46,$A46)</f>
        <v>#NAME?</v>
      </c>
      <c r="G46" s="39" t="e">
        <f ca="1">[1]!AnaBalanceCum(2,G$1,G$5,G$5,$A46,$A46)</f>
        <v>#NAME?</v>
      </c>
      <c r="H46" s="57" t="e">
        <f t="shared" ca="1" si="18"/>
        <v>#NAME?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57">
        <f t="shared" si="19"/>
        <v>0</v>
      </c>
      <c r="P46" s="69">
        <v>0</v>
      </c>
    </row>
    <row r="47" spans="1:17" x14ac:dyDescent="0.25">
      <c r="A47" s="20">
        <v>623501</v>
      </c>
      <c r="B47" s="36" t="s">
        <v>178</v>
      </c>
      <c r="C47" s="39" t="e">
        <f ca="1">[1]!AnaBalanceCum(2,C$1,C$5,C$5,$A47,$A47)</f>
        <v>#NAME?</v>
      </c>
      <c r="D47" s="39" t="e">
        <f ca="1">[1]!AnaBalanceCum(2,D$1,D$5,D$5,$A47,$A47)</f>
        <v>#NAME?</v>
      </c>
      <c r="E47" s="39" t="e">
        <f ca="1">[1]!AnaBalanceCum(2,E$1,E$5,E$5,$A47,$A47)</f>
        <v>#NAME?</v>
      </c>
      <c r="F47" s="39" t="e">
        <f ca="1">[1]!AnaBalanceCum(2,F$1,F$5,F$5,$A47,$A47)</f>
        <v>#NAME?</v>
      </c>
      <c r="G47" s="39" t="e">
        <f ca="1">[1]!AnaBalanceCum(2,G$1,G$5,G$5,$A47,$A47)</f>
        <v>#NAME?</v>
      </c>
      <c r="H47" s="57" t="e">
        <f t="shared" ref="H47" ca="1" si="20">SUM(C47:G47)</f>
        <v>#NAME?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57">
        <f t="shared" ref="O47" si="21">SUM(J47:N47)</f>
        <v>0</v>
      </c>
      <c r="P47" s="69">
        <v>0</v>
      </c>
    </row>
    <row r="48" spans="1:17" x14ac:dyDescent="0.25">
      <c r="A48" s="20">
        <v>623900</v>
      </c>
      <c r="B48" s="36" t="s">
        <v>139</v>
      </c>
      <c r="C48" s="39" t="e">
        <f ca="1">[1]!AnaBalanceCum(2,C$1,C$5,C$5,$A48,$A48)</f>
        <v>#NAME?</v>
      </c>
      <c r="D48" s="39" t="e">
        <f ca="1">[1]!AnaBalanceCum(2,D$1,D$5,D$5,$A48,$A48)</f>
        <v>#NAME?</v>
      </c>
      <c r="E48" s="39" t="e">
        <f ca="1">[1]!AnaBalanceCum(2,E$1,E$5,E$5,$A48,$A48)</f>
        <v>#NAME?</v>
      </c>
      <c r="F48" s="39" t="e">
        <f ca="1">[1]!AnaBalanceCum(2,F$1,F$5,F$5,$A48,$A48)</f>
        <v>#NAME?</v>
      </c>
      <c r="G48" s="39" t="e">
        <f ca="1">[1]!AnaBalanceCum(2,G$1,G$5,G$5,$A48,$A48)</f>
        <v>#NAME?</v>
      </c>
      <c r="H48" s="57" t="e">
        <f t="shared" ca="1" si="18"/>
        <v>#NAME?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57">
        <f t="shared" si="19"/>
        <v>0</v>
      </c>
      <c r="P48" s="69">
        <v>0</v>
      </c>
    </row>
    <row r="49" spans="1:17" x14ac:dyDescent="0.25">
      <c r="A49" s="20">
        <v>623910</v>
      </c>
      <c r="B49" s="36" t="s">
        <v>140</v>
      </c>
      <c r="C49" s="39" t="e">
        <f ca="1">[1]!AnaBalanceCum(2,C$1,C$5,C$5,$A49,$A49)</f>
        <v>#NAME?</v>
      </c>
      <c r="D49" s="39" t="e">
        <f ca="1">[1]!AnaBalanceCum(2,D$1,D$5,D$5,$A49,$A49)</f>
        <v>#NAME?</v>
      </c>
      <c r="E49" s="39" t="e">
        <f ca="1">[1]!AnaBalanceCum(2,E$1,E$5,E$5,$A49,$A49)</f>
        <v>#NAME?</v>
      </c>
      <c r="F49" s="39" t="e">
        <f ca="1">[1]!AnaBalanceCum(2,F$1,F$5,F$5,$A49,$A49)</f>
        <v>#NAME?</v>
      </c>
      <c r="G49" s="39" t="e">
        <f ca="1">[1]!AnaBalanceCum(2,G$1,G$5,G$5,$A49,$A49)</f>
        <v>#NAME?</v>
      </c>
      <c r="H49" s="57" t="e">
        <f t="shared" ca="1" si="18"/>
        <v>#NAME?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57">
        <f t="shared" si="19"/>
        <v>0</v>
      </c>
      <c r="P49" s="69">
        <v>0</v>
      </c>
    </row>
    <row r="50" spans="1:17" x14ac:dyDescent="0.25">
      <c r="A50" s="20"/>
      <c r="B50" s="19"/>
      <c r="C50" s="45"/>
      <c r="D50" s="45"/>
      <c r="E50" s="45"/>
      <c r="F50" s="45"/>
      <c r="G50" s="45"/>
      <c r="H50" s="65"/>
      <c r="J50" s="45"/>
      <c r="K50" s="45"/>
      <c r="L50" s="45"/>
      <c r="M50" s="45"/>
      <c r="N50" s="45"/>
      <c r="O50" s="65"/>
      <c r="P50" s="78"/>
    </row>
    <row r="51" spans="1:17" x14ac:dyDescent="0.25">
      <c r="A51" s="22">
        <v>63</v>
      </c>
      <c r="B51" s="23" t="s">
        <v>7</v>
      </c>
      <c r="C51" s="49" t="e">
        <f t="shared" ref="C51:H51" ca="1" si="22">SUM(C52:C53)</f>
        <v>#NAME?</v>
      </c>
      <c r="D51" s="49" t="e">
        <f t="shared" ca="1" si="22"/>
        <v>#NAME?</v>
      </c>
      <c r="E51" s="49" t="e">
        <f t="shared" ca="1" si="22"/>
        <v>#NAME?</v>
      </c>
      <c r="F51" s="49" t="e">
        <f t="shared" ca="1" si="22"/>
        <v>#NAME?</v>
      </c>
      <c r="G51" s="49" t="e">
        <f t="shared" ref="G51" ca="1" si="23">SUM(G52:G53)</f>
        <v>#NAME?</v>
      </c>
      <c r="H51" s="62" t="e">
        <f t="shared" ca="1" si="22"/>
        <v>#NAME?</v>
      </c>
      <c r="I51" s="13" t="s">
        <v>4</v>
      </c>
      <c r="J51" s="49">
        <f t="shared" ref="J51:O51" si="24">SUM(J52:J53)</f>
        <v>0</v>
      </c>
      <c r="K51" s="49">
        <f t="shared" si="24"/>
        <v>0</v>
      </c>
      <c r="L51" s="49">
        <f t="shared" si="24"/>
        <v>0</v>
      </c>
      <c r="M51" s="49">
        <f t="shared" si="24"/>
        <v>0</v>
      </c>
      <c r="N51" s="49">
        <f t="shared" si="24"/>
        <v>0</v>
      </c>
      <c r="O51" s="62">
        <f t="shared" si="24"/>
        <v>0</v>
      </c>
      <c r="P51" s="77">
        <f>SUM(P52:P53)</f>
        <v>0</v>
      </c>
      <c r="Q51" s="13" t="s">
        <v>4</v>
      </c>
    </row>
    <row r="52" spans="1:17" x14ac:dyDescent="0.25">
      <c r="A52" s="20">
        <v>630000</v>
      </c>
      <c r="B52" s="36" t="s">
        <v>141</v>
      </c>
      <c r="C52" s="39" t="e">
        <f ca="1">[1]!AnaBalanceCum(2,C$1,C$5,C$5,$A52,$A52)</f>
        <v>#NAME?</v>
      </c>
      <c r="D52" s="39" t="e">
        <f ca="1">[1]!AnaBalanceCum(2,D$1,D$5,D$5,$A52,$A52)</f>
        <v>#NAME?</v>
      </c>
      <c r="E52" s="39" t="e">
        <f ca="1">[1]!AnaBalanceCum(2,E$1,E$5,E$5,$A52,$A52)</f>
        <v>#NAME?</v>
      </c>
      <c r="F52" s="39" t="e">
        <f ca="1">[1]!AnaBalanceCum(2,F$1,F$5,F$5,$A52,$A52)</f>
        <v>#NAME?</v>
      </c>
      <c r="G52" s="39" t="e">
        <f ca="1">[1]!AnaBalanceCum(2,G$1,G$5,G$5,$A52,$A52)</f>
        <v>#NAME?</v>
      </c>
      <c r="H52" s="57" t="e">
        <f ca="1">SUM(C52:G52)</f>
        <v>#NAME?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57">
        <f>SUM(J52:N52)</f>
        <v>0</v>
      </c>
      <c r="P52" s="69">
        <v>0</v>
      </c>
    </row>
    <row r="53" spans="1:17" x14ac:dyDescent="0.25">
      <c r="A53" s="20"/>
      <c r="B53" s="19"/>
      <c r="C53" s="45"/>
      <c r="D53" s="45"/>
      <c r="E53" s="45"/>
      <c r="F53" s="45"/>
      <c r="G53" s="45"/>
      <c r="H53" s="65"/>
      <c r="J53" s="45"/>
      <c r="K53" s="45"/>
      <c r="L53" s="45"/>
      <c r="M53" s="45"/>
      <c r="N53" s="45"/>
      <c r="O53" s="65"/>
      <c r="P53" s="78"/>
    </row>
    <row r="54" spans="1:17" x14ac:dyDescent="0.25">
      <c r="A54" s="22">
        <v>64</v>
      </c>
      <c r="B54" s="23" t="s">
        <v>8</v>
      </c>
      <c r="C54" s="49" t="e">
        <f t="shared" ref="C54:H54" ca="1" si="25">SUM(C55:C56)</f>
        <v>#NAME?</v>
      </c>
      <c r="D54" s="49" t="e">
        <f t="shared" ca="1" si="25"/>
        <v>#NAME?</v>
      </c>
      <c r="E54" s="49" t="e">
        <f t="shared" ca="1" si="25"/>
        <v>#NAME?</v>
      </c>
      <c r="F54" s="49" t="e">
        <f t="shared" ca="1" si="25"/>
        <v>#NAME?</v>
      </c>
      <c r="G54" s="49" t="e">
        <f t="shared" ref="G54" ca="1" si="26">SUM(G55:G56)</f>
        <v>#NAME?</v>
      </c>
      <c r="H54" s="62" t="e">
        <f t="shared" ca="1" si="25"/>
        <v>#NAME?</v>
      </c>
      <c r="I54" s="13" t="s">
        <v>4</v>
      </c>
      <c r="J54" s="49">
        <f t="shared" ref="J54:O54" si="27">SUM(J55:J56)</f>
        <v>0</v>
      </c>
      <c r="K54" s="49">
        <f t="shared" si="27"/>
        <v>0</v>
      </c>
      <c r="L54" s="49">
        <f t="shared" si="27"/>
        <v>0</v>
      </c>
      <c r="M54" s="49">
        <f t="shared" si="27"/>
        <v>0</v>
      </c>
      <c r="N54" s="49">
        <f t="shared" si="27"/>
        <v>0</v>
      </c>
      <c r="O54" s="62">
        <f t="shared" si="27"/>
        <v>0</v>
      </c>
      <c r="P54" s="77">
        <f>SUM(P55:P56)</f>
        <v>0</v>
      </c>
      <c r="Q54" s="13" t="s">
        <v>4</v>
      </c>
    </row>
    <row r="55" spans="1:17" x14ac:dyDescent="0.25">
      <c r="A55" s="20">
        <v>640000</v>
      </c>
      <c r="B55" s="36" t="s">
        <v>142</v>
      </c>
      <c r="C55" s="39" t="e">
        <f ca="1">[1]!AnaBalanceCum(2,C$1,C$5,C$5,$A55,$A55)</f>
        <v>#NAME?</v>
      </c>
      <c r="D55" s="39" t="e">
        <f ca="1">[1]!AnaBalanceCum(2,D$1,D$5,D$5,$A55,$A55)</f>
        <v>#NAME?</v>
      </c>
      <c r="E55" s="39" t="e">
        <f ca="1">[1]!AnaBalanceCum(2,E$1,E$5,E$5,$A55,$A55)</f>
        <v>#NAME?</v>
      </c>
      <c r="F55" s="39" t="e">
        <f ca="1">[1]!AnaBalanceCum(2,F$1,F$5,F$5,$A55,$A55)</f>
        <v>#NAME?</v>
      </c>
      <c r="G55" s="39" t="e">
        <f ca="1">[1]!AnaBalanceCum(2,G$1,G$5,G$5,$A55,$A55)</f>
        <v>#NAME?</v>
      </c>
      <c r="H55" s="57" t="e">
        <f ca="1">SUM(C55:G55)</f>
        <v>#NAME?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57">
        <f>SUM(J55:N55)</f>
        <v>0</v>
      </c>
      <c r="P55" s="69">
        <v>0</v>
      </c>
    </row>
    <row r="56" spans="1:17" x14ac:dyDescent="0.25">
      <c r="A56" s="20"/>
      <c r="B56" s="19"/>
      <c r="C56" s="45"/>
      <c r="D56" s="45"/>
      <c r="E56" s="45"/>
      <c r="F56" s="45"/>
      <c r="G56" s="45"/>
      <c r="H56" s="65"/>
      <c r="J56" s="45"/>
      <c r="K56" s="45"/>
      <c r="L56" s="45"/>
      <c r="M56" s="45"/>
      <c r="N56" s="45"/>
      <c r="O56" s="65"/>
      <c r="P56" s="78"/>
    </row>
    <row r="57" spans="1:17" x14ac:dyDescent="0.25">
      <c r="A57" s="22">
        <v>65</v>
      </c>
      <c r="B57" s="23" t="s">
        <v>9</v>
      </c>
      <c r="C57" s="49" t="e">
        <f t="shared" ref="C57:H57" ca="1" si="28">SUM(C58:C61)</f>
        <v>#NAME?</v>
      </c>
      <c r="D57" s="49" t="e">
        <f t="shared" ca="1" si="28"/>
        <v>#NAME?</v>
      </c>
      <c r="E57" s="49" t="e">
        <f t="shared" ca="1" si="28"/>
        <v>#NAME?</v>
      </c>
      <c r="F57" s="49" t="e">
        <f t="shared" ca="1" si="28"/>
        <v>#NAME?</v>
      </c>
      <c r="G57" s="49" t="e">
        <f t="shared" ref="G57" ca="1" si="29">SUM(G58:G61)</f>
        <v>#NAME?</v>
      </c>
      <c r="H57" s="62" t="e">
        <f t="shared" ca="1" si="28"/>
        <v>#NAME?</v>
      </c>
      <c r="I57" s="13" t="s">
        <v>4</v>
      </c>
      <c r="J57" s="49">
        <f t="shared" ref="J57:O57" si="30">SUM(J58:J61)</f>
        <v>0</v>
      </c>
      <c r="K57" s="49">
        <f t="shared" si="30"/>
        <v>0</v>
      </c>
      <c r="L57" s="49">
        <f t="shared" si="30"/>
        <v>0</v>
      </c>
      <c r="M57" s="49">
        <f t="shared" si="30"/>
        <v>0</v>
      </c>
      <c r="N57" s="49">
        <f t="shared" si="30"/>
        <v>0</v>
      </c>
      <c r="O57" s="62">
        <f t="shared" si="30"/>
        <v>0</v>
      </c>
      <c r="P57" s="77">
        <f>SUM(P58:P61)</f>
        <v>0</v>
      </c>
      <c r="Q57" s="13" t="s">
        <v>4</v>
      </c>
    </row>
    <row r="58" spans="1:17" x14ac:dyDescent="0.25">
      <c r="A58" s="20">
        <v>651000</v>
      </c>
      <c r="B58" s="36" t="s">
        <v>143</v>
      </c>
      <c r="C58" s="39" t="e">
        <f ca="1">[1]!AnaBalanceCum(2,C$1,C$5,C$5,$A58,$A58)</f>
        <v>#NAME?</v>
      </c>
      <c r="D58" s="39" t="e">
        <f ca="1">[1]!AnaBalanceCum(2,D$1,D$5,D$5,$A58,$A58)</f>
        <v>#NAME?</v>
      </c>
      <c r="E58" s="39" t="e">
        <f ca="1">[1]!AnaBalanceCum(2,E$1,E$5,E$5,$A58,$A58)</f>
        <v>#NAME?</v>
      </c>
      <c r="F58" s="39" t="e">
        <f ca="1">[1]!AnaBalanceCum(2,F$1,F$5,F$5,$A58,$A58)</f>
        <v>#NAME?</v>
      </c>
      <c r="G58" s="39" t="e">
        <f ca="1">[1]!AnaBalanceCum(2,G$1,G$5,G$5,$A58,$A58)</f>
        <v>#NAME?</v>
      </c>
      <c r="H58" s="57" t="e">
        <f ca="1">SUM(C58:G58)</f>
        <v>#NAME?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57">
        <f>SUM(J58:N58)</f>
        <v>0</v>
      </c>
      <c r="P58" s="69">
        <v>0</v>
      </c>
    </row>
    <row r="59" spans="1:17" x14ac:dyDescent="0.25">
      <c r="A59" s="20">
        <v>654000</v>
      </c>
      <c r="B59" s="36" t="s">
        <v>144</v>
      </c>
      <c r="C59" s="39" t="e">
        <f ca="1">[1]!AnaBalanceCum(2,C$1,C$5,C$5,$A59,$A59)</f>
        <v>#NAME?</v>
      </c>
      <c r="D59" s="39" t="e">
        <f ca="1">[1]!AnaBalanceCum(2,D$1,D$5,D$5,$A59,$A59)</f>
        <v>#NAME?</v>
      </c>
      <c r="E59" s="39" t="e">
        <f ca="1">[1]!AnaBalanceCum(2,E$1,E$5,E$5,$A59,$A59)</f>
        <v>#NAME?</v>
      </c>
      <c r="F59" s="39" t="e">
        <f ca="1">[1]!AnaBalanceCum(2,F$1,F$5,F$5,$A59,$A59)</f>
        <v>#NAME?</v>
      </c>
      <c r="G59" s="39" t="e">
        <f ca="1">[1]!AnaBalanceCum(2,G$1,G$5,G$5,$A59,$A59)</f>
        <v>#NAME?</v>
      </c>
      <c r="H59" s="57" t="e">
        <f ca="1">SUM(C59:G59)</f>
        <v>#NAME?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57">
        <f>SUM(J59:N59)</f>
        <v>0</v>
      </c>
      <c r="P59" s="69">
        <v>0</v>
      </c>
    </row>
    <row r="60" spans="1:17" x14ac:dyDescent="0.25">
      <c r="A60" s="20">
        <v>657000</v>
      </c>
      <c r="B60" s="36" t="s">
        <v>145</v>
      </c>
      <c r="C60" s="39" t="e">
        <f ca="1">[1]!AnaBalanceCum(2,C$1,C$5,C$5,$A60,$A60)</f>
        <v>#NAME?</v>
      </c>
      <c r="D60" s="39" t="e">
        <f ca="1">[1]!AnaBalanceCum(2,D$1,D$5,D$5,$A60,$A60)</f>
        <v>#NAME?</v>
      </c>
      <c r="E60" s="39" t="e">
        <f ca="1">[1]!AnaBalanceCum(2,E$1,E$5,E$5,$A60,$A60)</f>
        <v>#NAME?</v>
      </c>
      <c r="F60" s="39" t="e">
        <f ca="1">[1]!AnaBalanceCum(2,F$1,F$5,F$5,$A60,$A60)</f>
        <v>#NAME?</v>
      </c>
      <c r="G60" s="39" t="e">
        <f ca="1">[1]!AnaBalanceCum(2,G$1,G$5,G$5,$A60,$A60)</f>
        <v>#NAME?</v>
      </c>
      <c r="H60" s="57" t="e">
        <f ca="1">SUM(C60:G60)</f>
        <v>#NAME?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57">
        <f>SUM(J60:N60)</f>
        <v>0</v>
      </c>
      <c r="P60" s="69">
        <v>0</v>
      </c>
    </row>
    <row r="61" spans="1:17" x14ac:dyDescent="0.25">
      <c r="A61" s="20"/>
      <c r="B61" s="19"/>
      <c r="C61" s="45"/>
      <c r="D61" s="45"/>
      <c r="E61" s="45"/>
      <c r="F61" s="45"/>
      <c r="G61" s="45"/>
      <c r="H61" s="65"/>
      <c r="J61" s="45"/>
      <c r="K61" s="45"/>
      <c r="L61" s="45"/>
      <c r="M61" s="45"/>
      <c r="N61" s="45"/>
      <c r="O61" s="65"/>
      <c r="P61" s="78"/>
    </row>
    <row r="62" spans="1:17" x14ac:dyDescent="0.25">
      <c r="A62" s="22">
        <v>66</v>
      </c>
      <c r="B62" s="23" t="s">
        <v>10</v>
      </c>
      <c r="C62" s="49" t="e">
        <f t="shared" ref="C62:H62" ca="1" si="31">SUM(C63:C64)</f>
        <v>#NAME?</v>
      </c>
      <c r="D62" s="49" t="e">
        <f t="shared" ca="1" si="31"/>
        <v>#NAME?</v>
      </c>
      <c r="E62" s="49" t="e">
        <f t="shared" ca="1" si="31"/>
        <v>#NAME?</v>
      </c>
      <c r="F62" s="49" t="e">
        <f t="shared" ca="1" si="31"/>
        <v>#NAME?</v>
      </c>
      <c r="G62" s="49" t="e">
        <f t="shared" ref="G62" ca="1" si="32">SUM(G63:G64)</f>
        <v>#NAME?</v>
      </c>
      <c r="H62" s="62" t="e">
        <f t="shared" ca="1" si="31"/>
        <v>#NAME?</v>
      </c>
      <c r="I62" s="13" t="s">
        <v>4</v>
      </c>
      <c r="J62" s="49">
        <f t="shared" ref="J62:O62" si="33">SUM(J63:J64)</f>
        <v>0</v>
      </c>
      <c r="K62" s="49">
        <f t="shared" si="33"/>
        <v>0</v>
      </c>
      <c r="L62" s="49">
        <f t="shared" si="33"/>
        <v>0</v>
      </c>
      <c r="M62" s="49">
        <f t="shared" si="33"/>
        <v>102.2</v>
      </c>
      <c r="N62" s="49">
        <f t="shared" si="33"/>
        <v>0</v>
      </c>
      <c r="O62" s="62">
        <f t="shared" si="33"/>
        <v>102.2</v>
      </c>
      <c r="P62" s="77">
        <f>SUM(P63:P64)</f>
        <v>0</v>
      </c>
      <c r="Q62" s="13" t="s">
        <v>4</v>
      </c>
    </row>
    <row r="63" spans="1:17" x14ac:dyDescent="0.25">
      <c r="A63" s="20">
        <v>664000</v>
      </c>
      <c r="B63" s="36" t="s">
        <v>146</v>
      </c>
      <c r="C63" s="39" t="e">
        <f ca="1">[1]!AnaBalanceCum(2,C$1,C$5,C$5,$A63,$A63)</f>
        <v>#NAME?</v>
      </c>
      <c r="D63" s="39" t="e">
        <f ca="1">[1]!AnaBalanceCum(2,D$1,D$5,D$5,$A63,$A63)</f>
        <v>#NAME?</v>
      </c>
      <c r="E63" s="39" t="e">
        <f ca="1">[1]!AnaBalanceCum(2,E$1,E$5,E$5,$A63,$A63)</f>
        <v>#NAME?</v>
      </c>
      <c r="F63" s="39" t="e">
        <f ca="1">[1]!AnaBalanceCum(2,F$1,F$5,F$5,$A63,$A63)</f>
        <v>#NAME?</v>
      </c>
      <c r="G63" s="39" t="e">
        <f ca="1">[1]!AnaBalanceCum(2,G$1,G$5,G$5,$A63,$A63)</f>
        <v>#NAME?</v>
      </c>
      <c r="H63" s="57" t="e">
        <f ca="1">SUM(C63:G63)</f>
        <v>#NAME?</v>
      </c>
      <c r="J63" s="39">
        <v>0</v>
      </c>
      <c r="K63" s="39">
        <v>0</v>
      </c>
      <c r="L63" s="39">
        <v>0</v>
      </c>
      <c r="M63" s="39">
        <v>102.2</v>
      </c>
      <c r="N63" s="39">
        <v>0</v>
      </c>
      <c r="O63" s="57">
        <f>SUM(J63:N63)</f>
        <v>102.2</v>
      </c>
      <c r="P63" s="69">
        <v>0</v>
      </c>
    </row>
    <row r="64" spans="1:17" s="30" customFormat="1" ht="16.5" x14ac:dyDescent="0.35">
      <c r="A64" s="20"/>
      <c r="B64" s="19"/>
      <c r="C64" s="45"/>
      <c r="D64" s="45"/>
      <c r="E64" s="45"/>
      <c r="F64" s="45"/>
      <c r="G64" s="45"/>
      <c r="H64" s="65"/>
      <c r="I64" s="28"/>
      <c r="J64" s="45"/>
      <c r="K64" s="45"/>
      <c r="L64" s="45"/>
      <c r="M64" s="45"/>
      <c r="N64" s="45"/>
      <c r="O64" s="65"/>
      <c r="P64" s="78"/>
      <c r="Q64" s="28"/>
    </row>
    <row r="65" spans="1:17" s="35" customFormat="1" ht="19.5" x14ac:dyDescent="0.4">
      <c r="A65" s="25"/>
      <c r="B65" s="26" t="s">
        <v>11</v>
      </c>
      <c r="C65" s="50" t="e">
        <f t="shared" ref="C65:H65" ca="1" si="34">SUM(C62,C57,C54,C51,C35,C28,C9)</f>
        <v>#NAME?</v>
      </c>
      <c r="D65" s="50" t="e">
        <f t="shared" ca="1" si="34"/>
        <v>#NAME?</v>
      </c>
      <c r="E65" s="50" t="e">
        <f t="shared" ca="1" si="34"/>
        <v>#NAME?</v>
      </c>
      <c r="F65" s="50" t="e">
        <f t="shared" ca="1" si="34"/>
        <v>#NAME?</v>
      </c>
      <c r="G65" s="50" t="e">
        <f t="shared" ca="1" si="34"/>
        <v>#NAME?</v>
      </c>
      <c r="H65" s="63" t="e">
        <f t="shared" ca="1" si="34"/>
        <v>#NAME?</v>
      </c>
      <c r="I65" s="34" t="s">
        <v>4</v>
      </c>
      <c r="J65" s="50">
        <f t="shared" ref="J65:P65" si="35">SUM(J62,J57,J54,J51,J35,J28,J9)</f>
        <v>0</v>
      </c>
      <c r="K65" s="50">
        <f t="shared" si="35"/>
        <v>42.87</v>
      </c>
      <c r="L65" s="50">
        <f t="shared" si="35"/>
        <v>0</v>
      </c>
      <c r="M65" s="50">
        <f t="shared" si="35"/>
        <v>4497.3999999999996</v>
      </c>
      <c r="N65" s="50">
        <f t="shared" si="35"/>
        <v>0</v>
      </c>
      <c r="O65" s="63">
        <f t="shared" si="35"/>
        <v>4540.2700000000004</v>
      </c>
      <c r="P65" s="79">
        <f t="shared" si="35"/>
        <v>5000</v>
      </c>
      <c r="Q65" s="34" t="s">
        <v>4</v>
      </c>
    </row>
    <row r="66" spans="1:17" ht="19.5" x14ac:dyDescent="0.4">
      <c r="A66" s="31"/>
      <c r="B66" s="32" t="s">
        <v>12</v>
      </c>
      <c r="C66" s="46"/>
      <c r="D66" s="46"/>
      <c r="E66" s="46"/>
      <c r="F66" s="46"/>
      <c r="G66" s="46"/>
      <c r="H66" s="66"/>
      <c r="J66" s="46"/>
      <c r="K66" s="46"/>
      <c r="L66" s="46"/>
      <c r="M66" s="46"/>
      <c r="N66" s="46"/>
      <c r="O66" s="66"/>
      <c r="P66" s="80"/>
    </row>
    <row r="67" spans="1:17" x14ac:dyDescent="0.25">
      <c r="A67" s="20"/>
      <c r="B67" s="19"/>
      <c r="C67" s="45"/>
      <c r="D67" s="45"/>
      <c r="E67" s="45"/>
      <c r="F67" s="45"/>
      <c r="G67" s="45"/>
      <c r="H67" s="65"/>
      <c r="J67" s="45"/>
      <c r="K67" s="45"/>
      <c r="L67" s="45"/>
      <c r="M67" s="45"/>
      <c r="N67" s="45"/>
      <c r="O67" s="65"/>
      <c r="P67" s="78"/>
    </row>
    <row r="68" spans="1:17" x14ac:dyDescent="0.25">
      <c r="A68" s="22">
        <v>70</v>
      </c>
      <c r="B68" s="23" t="s">
        <v>65</v>
      </c>
      <c r="C68" s="49" t="e">
        <f t="shared" ref="C68:H68" ca="1" si="36">SUM(C69:C71)</f>
        <v>#NAME?</v>
      </c>
      <c r="D68" s="49" t="e">
        <f t="shared" ca="1" si="36"/>
        <v>#NAME?</v>
      </c>
      <c r="E68" s="49" t="e">
        <f t="shared" ca="1" si="36"/>
        <v>#NAME?</v>
      </c>
      <c r="F68" s="49" t="e">
        <f t="shared" ca="1" si="36"/>
        <v>#NAME?</v>
      </c>
      <c r="G68" s="49" t="e">
        <f t="shared" ref="G68" ca="1" si="37">SUM(G69:G71)</f>
        <v>#NAME?</v>
      </c>
      <c r="H68" s="67" t="e">
        <f t="shared" ca="1" si="36"/>
        <v>#NAME?</v>
      </c>
      <c r="I68" s="13" t="s">
        <v>4</v>
      </c>
      <c r="J68" s="49">
        <f t="shared" ref="J68:N68" si="38">SUM(J69:J71)</f>
        <v>0</v>
      </c>
      <c r="K68" s="49">
        <f t="shared" si="38"/>
        <v>0</v>
      </c>
      <c r="L68" s="49">
        <f t="shared" si="38"/>
        <v>480</v>
      </c>
      <c r="M68" s="49">
        <f t="shared" si="38"/>
        <v>0</v>
      </c>
      <c r="N68" s="49">
        <f t="shared" si="38"/>
        <v>0</v>
      </c>
      <c r="O68" s="67">
        <f t="shared" ref="O68" si="39">SUM(O69:O71)</f>
        <v>480</v>
      </c>
      <c r="P68" s="70">
        <f>SUM(P69:P71)</f>
        <v>200</v>
      </c>
      <c r="Q68" s="13" t="s">
        <v>4</v>
      </c>
    </row>
    <row r="69" spans="1:17" x14ac:dyDescent="0.25">
      <c r="A69" s="20">
        <v>700000</v>
      </c>
      <c r="B69" s="36" t="s">
        <v>147</v>
      </c>
      <c r="C69" s="39" t="e">
        <f ca="1">-[1]!AnaBalanceCum(2,C$1,C$5,C$5,$A69,$A69)</f>
        <v>#NAME?</v>
      </c>
      <c r="D69" s="39" t="e">
        <f ca="1">-[1]!AnaBalanceCum(2,D$1,D$5,D$5,$A69,$A69)</f>
        <v>#NAME?</v>
      </c>
      <c r="E69" s="39" t="e">
        <f ca="1">-[1]!AnaBalanceCum(2,E$1,E$5,E$5,$A69,$A69)</f>
        <v>#NAME?</v>
      </c>
      <c r="F69" s="39" t="e">
        <f ca="1">-[1]!AnaBalanceCum(2,F$1,F$5,F$5,$A69,$A69)</f>
        <v>#NAME?</v>
      </c>
      <c r="G69" s="39" t="e">
        <f ca="1">-[1]!AnaBalanceCum(2,G$1,G$5,G$5,$A69,$A69)</f>
        <v>#NAME?</v>
      </c>
      <c r="H69" s="57" t="e">
        <f ca="1">SUM(C69:G69)</f>
        <v>#NAME?</v>
      </c>
      <c r="J69" s="39">
        <v>0</v>
      </c>
      <c r="K69" s="39">
        <v>0</v>
      </c>
      <c r="L69" s="39">
        <v>480</v>
      </c>
      <c r="M69" s="39">
        <v>0</v>
      </c>
      <c r="N69" s="39">
        <v>0</v>
      </c>
      <c r="O69" s="57">
        <f>SUM(J69:N69)</f>
        <v>480</v>
      </c>
      <c r="P69" s="69">
        <v>200</v>
      </c>
    </row>
    <row r="70" spans="1:17" x14ac:dyDescent="0.25">
      <c r="A70" s="20">
        <v>701000</v>
      </c>
      <c r="B70" s="36" t="s">
        <v>148</v>
      </c>
      <c r="C70" s="39" t="e">
        <f ca="1">-[1]!AnaBalanceCum(2,C$1,C$5,C$5,$A70,$A70)</f>
        <v>#NAME?</v>
      </c>
      <c r="D70" s="39" t="e">
        <f ca="1">-[1]!AnaBalanceCum(2,D$1,D$5,D$5,$A70,$A70)</f>
        <v>#NAME?</v>
      </c>
      <c r="E70" s="39" t="e">
        <f ca="1">-[1]!AnaBalanceCum(2,E$1,E$5,E$5,$A70,$A70)</f>
        <v>#NAME?</v>
      </c>
      <c r="F70" s="39" t="e">
        <f ca="1">-[1]!AnaBalanceCum(2,F$1,F$5,F$5,$A70,$A70)</f>
        <v>#NAME?</v>
      </c>
      <c r="G70" s="39" t="e">
        <f ca="1">-[1]!AnaBalanceCum(2,G$1,G$5,G$5,$A70,$A70)</f>
        <v>#NAME?</v>
      </c>
      <c r="H70" s="57" t="e">
        <f ca="1">SUM(C70:G70)</f>
        <v>#NAME?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57">
        <f>SUM(J70:N70)</f>
        <v>0</v>
      </c>
      <c r="P70" s="69">
        <v>0</v>
      </c>
    </row>
    <row r="71" spans="1:17" x14ac:dyDescent="0.25">
      <c r="A71" s="20"/>
      <c r="B71" s="19"/>
      <c r="C71" s="45"/>
      <c r="D71" s="45"/>
      <c r="E71" s="45"/>
      <c r="F71" s="45"/>
      <c r="G71" s="45"/>
      <c r="H71" s="65"/>
      <c r="J71" s="45"/>
      <c r="K71" s="45"/>
      <c r="L71" s="45"/>
      <c r="M71" s="45"/>
      <c r="N71" s="45"/>
      <c r="O71" s="65"/>
      <c r="P71" s="78"/>
    </row>
    <row r="72" spans="1:17" x14ac:dyDescent="0.25">
      <c r="A72" s="22">
        <v>73</v>
      </c>
      <c r="B72" s="23" t="s">
        <v>13</v>
      </c>
      <c r="C72" s="49" t="e">
        <f t="shared" ref="C72:H72" ca="1" si="40">SUM(C73:C83)</f>
        <v>#NAME?</v>
      </c>
      <c r="D72" s="49" t="e">
        <f t="shared" ca="1" si="40"/>
        <v>#NAME?</v>
      </c>
      <c r="E72" s="49" t="e">
        <f t="shared" ca="1" si="40"/>
        <v>#NAME?</v>
      </c>
      <c r="F72" s="49" t="e">
        <f t="shared" ca="1" si="40"/>
        <v>#NAME?</v>
      </c>
      <c r="G72" s="49" t="e">
        <f t="shared" ref="G72" ca="1" si="41">SUM(G73:G83)</f>
        <v>#NAME?</v>
      </c>
      <c r="H72" s="67" t="e">
        <f t="shared" ca="1" si="40"/>
        <v>#NAME?</v>
      </c>
      <c r="I72" s="13" t="s">
        <v>4</v>
      </c>
      <c r="J72" s="49">
        <f t="shared" ref="J72:O72" si="42">SUM(J73:J83)</f>
        <v>0</v>
      </c>
      <c r="K72" s="49">
        <f t="shared" si="42"/>
        <v>0</v>
      </c>
      <c r="L72" s="49">
        <f t="shared" si="42"/>
        <v>0</v>
      </c>
      <c r="M72" s="49">
        <f t="shared" si="42"/>
        <v>0</v>
      </c>
      <c r="N72" s="49">
        <f t="shared" si="42"/>
        <v>0</v>
      </c>
      <c r="O72" s="67">
        <f t="shared" si="42"/>
        <v>0</v>
      </c>
      <c r="P72" s="70">
        <f>SUM(P73:P83)</f>
        <v>0</v>
      </c>
      <c r="Q72" s="13" t="s">
        <v>4</v>
      </c>
    </row>
    <row r="73" spans="1:17" x14ac:dyDescent="0.25">
      <c r="A73" s="20">
        <v>737000</v>
      </c>
      <c r="B73" s="36" t="s">
        <v>149</v>
      </c>
      <c r="C73" s="39" t="e">
        <f ca="1">-[1]!AnaBalanceCum(2,C$1,C$5,C$5,$A73,$A73)</f>
        <v>#NAME?</v>
      </c>
      <c r="D73" s="39" t="e">
        <f ca="1">-[1]!AnaBalanceCum(2,99,D$5,D$5,$A73,$A73)</f>
        <v>#NAME?</v>
      </c>
      <c r="E73" s="39" t="e">
        <f ca="1">-[1]!AnaBalanceCum(2,99,E$5,E$5,$A73,$A73)</f>
        <v>#NAME?</v>
      </c>
      <c r="F73" s="39" t="e">
        <f ca="1">-[1]!AnaBalanceCum(2,99,F$5,F$5,$A73,$A73)</f>
        <v>#NAME?</v>
      </c>
      <c r="G73" s="39" t="e">
        <f ca="1">-[1]!AnaBalanceCum(2,99,G$5,G$5,$A73,$A73)</f>
        <v>#NAME?</v>
      </c>
      <c r="H73" s="57" t="e">
        <f t="shared" ref="H73:H81" ca="1" si="43">SUM(C73:G73)</f>
        <v>#NAME?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57">
        <f t="shared" ref="O73:O81" si="44">SUM(J73:N73)</f>
        <v>0</v>
      </c>
      <c r="P73" s="69">
        <v>0</v>
      </c>
    </row>
    <row r="74" spans="1:17" x14ac:dyDescent="0.25">
      <c r="A74" s="20">
        <v>737100</v>
      </c>
      <c r="B74" s="36" t="s">
        <v>150</v>
      </c>
      <c r="C74" s="39" t="e">
        <f ca="1">-[1]!AnaBalanceCum(2,C$1,C$5,C$5,$A74,$A74)</f>
        <v>#NAME?</v>
      </c>
      <c r="D74" s="39" t="e">
        <f ca="1">-[1]!AnaBalanceCum(2,99,D$5,D$5,$A74,$A74)</f>
        <v>#NAME?</v>
      </c>
      <c r="E74" s="39" t="e">
        <f ca="1">-[1]!AnaBalanceCum(2,99,E$5,E$5,$A74,$A74)</f>
        <v>#NAME?</v>
      </c>
      <c r="F74" s="39" t="e">
        <f ca="1">-[1]!AnaBalanceCum(2,99,F$5,F$5,$A74,$A74)</f>
        <v>#NAME?</v>
      </c>
      <c r="G74" s="39" t="e">
        <f ca="1">-[1]!AnaBalanceCum(2,99,G$5,G$5,$A74,$A74)</f>
        <v>#NAME?</v>
      </c>
      <c r="H74" s="57" t="e">
        <f t="shared" ca="1" si="43"/>
        <v>#NAME?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57">
        <f t="shared" si="44"/>
        <v>0</v>
      </c>
      <c r="P74" s="69">
        <v>0</v>
      </c>
    </row>
    <row r="75" spans="1:17" x14ac:dyDescent="0.25">
      <c r="A75" s="20">
        <v>737200</v>
      </c>
      <c r="B75" s="36" t="s">
        <v>151</v>
      </c>
      <c r="C75" s="39" t="e">
        <f ca="1">-[1]!AnaBalanceCum(2,C$1,C$5,C$5,$A75,$A75)</f>
        <v>#NAME?</v>
      </c>
      <c r="D75" s="39" t="e">
        <f ca="1">-[1]!AnaBalanceCum(2,99,D$5,D$5,$A75,$A75)</f>
        <v>#NAME?</v>
      </c>
      <c r="E75" s="39" t="e">
        <f ca="1">-[1]!AnaBalanceCum(2,99,E$5,E$5,$A75,$A75)</f>
        <v>#NAME?</v>
      </c>
      <c r="F75" s="39" t="e">
        <f ca="1">-[1]!AnaBalanceCum(2,99,F$5,F$5,$A75,$A75)</f>
        <v>#NAME?</v>
      </c>
      <c r="G75" s="39" t="e">
        <f ca="1">-[1]!AnaBalanceCum(2,99,G$5,G$5,$A75,$A75)</f>
        <v>#NAME?</v>
      </c>
      <c r="H75" s="57" t="e">
        <f t="shared" ca="1" si="43"/>
        <v>#NAME?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57">
        <f t="shared" si="44"/>
        <v>0</v>
      </c>
      <c r="P75" s="69">
        <v>0</v>
      </c>
    </row>
    <row r="76" spans="1:17" x14ac:dyDescent="0.25">
      <c r="A76" s="20">
        <v>737300</v>
      </c>
      <c r="B76" s="36" t="s">
        <v>204</v>
      </c>
      <c r="C76" s="39" t="e">
        <f ca="1">-[1]!AnaBalanceCum(2,C$1,C$5,C$5,$A76,$A76)</f>
        <v>#NAME?</v>
      </c>
      <c r="D76" s="39" t="e">
        <f ca="1">-[1]!AnaBalanceCum(2,99,D$5,D$5,$A76,$A76)</f>
        <v>#NAME?</v>
      </c>
      <c r="E76" s="39" t="e">
        <f ca="1">-[1]!AnaBalanceCum(2,99,E$5,E$5,$A76,$A76)</f>
        <v>#NAME?</v>
      </c>
      <c r="F76" s="39" t="e">
        <f ca="1">-[1]!AnaBalanceCum(2,99,F$5,F$5,$A76,$A76)</f>
        <v>#NAME?</v>
      </c>
      <c r="G76" s="39" t="e">
        <f ca="1">-[1]!AnaBalanceCum(2,99,G$5,G$5,$A76,$A76)</f>
        <v>#NAME?</v>
      </c>
      <c r="H76" s="57" t="e">
        <f t="shared" ca="1" si="43"/>
        <v>#NAME?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57">
        <f t="shared" si="44"/>
        <v>0</v>
      </c>
      <c r="P76" s="69">
        <v>0</v>
      </c>
    </row>
    <row r="77" spans="1:17" x14ac:dyDescent="0.25">
      <c r="A77" s="20">
        <v>737900</v>
      </c>
      <c r="B77" s="36" t="s">
        <v>153</v>
      </c>
      <c r="C77" s="39" t="e">
        <f ca="1">-[1]!AnaBalanceCum(2,C$1,C$5,C$5,$A77,$A77)</f>
        <v>#NAME?</v>
      </c>
      <c r="D77" s="39" t="e">
        <f ca="1">-[1]!AnaBalanceCum(2,99,D$5,D$5,$A77,$A77)</f>
        <v>#NAME?</v>
      </c>
      <c r="E77" s="39" t="e">
        <f ca="1">-[1]!AnaBalanceCum(2,99,E$5,E$5,$A77,$A77)</f>
        <v>#NAME?</v>
      </c>
      <c r="F77" s="39" t="e">
        <f ca="1">-[1]!AnaBalanceCum(2,99,F$5,F$5,$A77,$A77)</f>
        <v>#NAME?</v>
      </c>
      <c r="G77" s="39" t="e">
        <f ca="1">-[1]!AnaBalanceCum(2,99,G$5,G$5,$A77,$A77)</f>
        <v>#NAME?</v>
      </c>
      <c r="H77" s="57" t="e">
        <f t="shared" ref="H77" ca="1" si="45">SUM(C77:G77)</f>
        <v>#NAME?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57">
        <f t="shared" ref="O77" si="46">SUM(J77:N77)</f>
        <v>0</v>
      </c>
      <c r="P77" s="69">
        <v>0</v>
      </c>
    </row>
    <row r="78" spans="1:17" x14ac:dyDescent="0.25">
      <c r="A78" s="20">
        <v>738000</v>
      </c>
      <c r="B78" s="36" t="s">
        <v>175</v>
      </c>
      <c r="C78" s="39" t="e">
        <f ca="1">-[1]!AnaBalanceCum(2,C$1,C$5,C$5,$A78,$A78)</f>
        <v>#NAME?</v>
      </c>
      <c r="D78" s="39" t="e">
        <f ca="1">-[1]!AnaBalanceCum(2,99,D$5,D$5,$A78,$A78)</f>
        <v>#NAME?</v>
      </c>
      <c r="E78" s="39" t="e">
        <f ca="1">-[1]!AnaBalanceCum(2,99,E$5,E$5,$A78,$A78)</f>
        <v>#NAME?</v>
      </c>
      <c r="F78" s="39" t="e">
        <f ca="1">-[1]!AnaBalanceCum(2,99,F$5,F$5,$A78,$A78)</f>
        <v>#NAME?</v>
      </c>
      <c r="G78" s="39" t="e">
        <f ca="1">-[1]!AnaBalanceCum(2,99,G$5,G$5,$A78,$A78)</f>
        <v>#NAME?</v>
      </c>
      <c r="H78" s="57" t="e">
        <f t="shared" ca="1" si="43"/>
        <v>#NAME?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57">
        <f t="shared" si="44"/>
        <v>0</v>
      </c>
      <c r="P78" s="69">
        <v>0</v>
      </c>
    </row>
    <row r="79" spans="1:17" x14ac:dyDescent="0.25">
      <c r="A79" s="20">
        <v>738100</v>
      </c>
      <c r="B79" s="36" t="s">
        <v>152</v>
      </c>
      <c r="C79" s="39" t="e">
        <f ca="1">-[1]!AnaBalanceCum(2,C$1,C$5,C$5,$A79,$A79)</f>
        <v>#NAME?</v>
      </c>
      <c r="D79" s="39" t="e">
        <f ca="1">-[1]!AnaBalanceCum(2,99,D$5,D$5,$A79,$A79)</f>
        <v>#NAME?</v>
      </c>
      <c r="E79" s="39" t="e">
        <f ca="1">-[1]!AnaBalanceCum(2,99,E$5,E$5,$A79,$A79)</f>
        <v>#NAME?</v>
      </c>
      <c r="F79" s="39" t="e">
        <f ca="1">-[1]!AnaBalanceCum(2,99,F$5,F$5,$A79,$A79)</f>
        <v>#NAME?</v>
      </c>
      <c r="G79" s="39" t="e">
        <f ca="1">-[1]!AnaBalanceCum(2,99,G$5,G$5,$A79,$A79)</f>
        <v>#NAME?</v>
      </c>
      <c r="H79" s="57" t="e">
        <f t="shared" ca="1" si="43"/>
        <v>#NAME?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57">
        <f t="shared" si="44"/>
        <v>0</v>
      </c>
      <c r="P79" s="69">
        <v>0</v>
      </c>
    </row>
    <row r="80" spans="1:17" x14ac:dyDescent="0.25">
      <c r="A80" s="20">
        <v>738200</v>
      </c>
      <c r="B80" s="36" t="s">
        <v>176</v>
      </c>
      <c r="C80" s="39" t="e">
        <f ca="1">-[1]!AnaBalanceCum(2,C$1,C$5,C$5,$A80,$A80)</f>
        <v>#NAME?</v>
      </c>
      <c r="D80" s="39" t="e">
        <f ca="1">-[1]!AnaBalanceCum(2,99,D$5,D$5,$A80,$A80)</f>
        <v>#NAME?</v>
      </c>
      <c r="E80" s="39" t="e">
        <f ca="1">-[1]!AnaBalanceCum(2,99,E$5,E$5,$A80,$A80)</f>
        <v>#NAME?</v>
      </c>
      <c r="F80" s="39" t="e">
        <f ca="1">-[1]!AnaBalanceCum(2,99,F$5,F$5,$A80,$A80)</f>
        <v>#NAME?</v>
      </c>
      <c r="G80" s="39" t="e">
        <f ca="1">-[1]!AnaBalanceCum(2,99,G$5,G$5,$A80,$A80)</f>
        <v>#NAME?</v>
      </c>
      <c r="H80" s="57" t="e">
        <f t="shared" ref="H80" ca="1" si="47">SUM(C80:G80)</f>
        <v>#NAME?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57">
        <f t="shared" ref="O80" si="48">SUM(J80:N80)</f>
        <v>0</v>
      </c>
      <c r="P80" s="69">
        <v>0</v>
      </c>
    </row>
    <row r="81" spans="1:17" x14ac:dyDescent="0.25">
      <c r="A81" s="20">
        <v>738300</v>
      </c>
      <c r="B81" s="36" t="s">
        <v>177</v>
      </c>
      <c r="C81" s="39" t="e">
        <f ca="1">-[1]!AnaBalanceCum(2,C$1,C$5,C$5,$A81,$A81)</f>
        <v>#NAME?</v>
      </c>
      <c r="D81" s="39" t="e">
        <f ca="1">-[1]!AnaBalanceCum(2,99,D$5,D$5,$A81,$A81)</f>
        <v>#NAME?</v>
      </c>
      <c r="E81" s="39" t="e">
        <f ca="1">-[1]!AnaBalanceCum(2,99,E$5,E$5,$A81,$A81)</f>
        <v>#NAME?</v>
      </c>
      <c r="F81" s="39" t="e">
        <f ca="1">-[1]!AnaBalanceCum(2,99,F$5,F$5,$A81,$A81)</f>
        <v>#NAME?</v>
      </c>
      <c r="G81" s="39" t="e">
        <f ca="1">-[1]!AnaBalanceCum(2,99,G$5,G$5,$A81,$A81)</f>
        <v>#NAME?</v>
      </c>
      <c r="H81" s="57" t="e">
        <f t="shared" ca="1" si="43"/>
        <v>#NAME?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57">
        <f t="shared" si="44"/>
        <v>0</v>
      </c>
      <c r="P81" s="69">
        <v>0</v>
      </c>
    </row>
    <row r="82" spans="1:17" x14ac:dyDescent="0.25">
      <c r="A82" s="20">
        <v>738400</v>
      </c>
      <c r="B82" s="36" t="s">
        <v>183</v>
      </c>
      <c r="C82" s="39" t="e">
        <f ca="1">-[1]!AnaBalanceCum(2,C$1,C$5,C$5,$A82,$A82)</f>
        <v>#NAME?</v>
      </c>
      <c r="D82" s="39" t="e">
        <f ca="1">-[1]!AnaBalanceCum(2,99,D$5,D$5,$A82,$A82)</f>
        <v>#NAME?</v>
      </c>
      <c r="E82" s="39" t="e">
        <f ca="1">-[1]!AnaBalanceCum(2,99,E$5,E$5,$A82,$A82)</f>
        <v>#NAME?</v>
      </c>
      <c r="F82" s="39" t="e">
        <f ca="1">-[1]!AnaBalanceCum(2,99,F$5,F$5,$A82,$A82)</f>
        <v>#NAME?</v>
      </c>
      <c r="G82" s="39" t="e">
        <f ca="1">-[1]!AnaBalanceCum(2,99,G$5,G$5,$A82,$A82)</f>
        <v>#NAME?</v>
      </c>
      <c r="H82" s="57" t="e">
        <f t="shared" ref="H82" ca="1" si="49">SUM(C82:G82)</f>
        <v>#NAME?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57">
        <f t="shared" ref="O82" si="50">SUM(J82:N82)</f>
        <v>0</v>
      </c>
      <c r="P82" s="69">
        <v>0</v>
      </c>
    </row>
    <row r="83" spans="1:17" x14ac:dyDescent="0.25">
      <c r="A83" s="20"/>
      <c r="B83" s="19"/>
      <c r="C83" s="39"/>
      <c r="D83" s="39"/>
      <c r="E83" s="39"/>
      <c r="F83" s="39"/>
      <c r="G83" s="39"/>
      <c r="H83" s="65"/>
      <c r="J83" s="39"/>
      <c r="K83" s="39"/>
      <c r="L83" s="39"/>
      <c r="M83" s="39"/>
      <c r="N83" s="39"/>
      <c r="O83" s="65"/>
      <c r="P83" s="78"/>
    </row>
    <row r="84" spans="1:17" x14ac:dyDescent="0.25">
      <c r="A84" s="22">
        <v>74</v>
      </c>
      <c r="B84" s="23" t="s">
        <v>14</v>
      </c>
      <c r="C84" s="49" t="e">
        <f t="shared" ref="C84:H84" ca="1" si="51">SUM(C85:C89)</f>
        <v>#NAME?</v>
      </c>
      <c r="D84" s="49" t="e">
        <f t="shared" ca="1" si="51"/>
        <v>#NAME?</v>
      </c>
      <c r="E84" s="49" t="e">
        <f t="shared" ca="1" si="51"/>
        <v>#NAME?</v>
      </c>
      <c r="F84" s="49" t="e">
        <f t="shared" ca="1" si="51"/>
        <v>#NAME?</v>
      </c>
      <c r="G84" s="49" t="e">
        <f t="shared" ref="G84" ca="1" si="52">SUM(G85:G89)</f>
        <v>#NAME?</v>
      </c>
      <c r="H84" s="67" t="e">
        <f t="shared" ca="1" si="51"/>
        <v>#NAME?</v>
      </c>
      <c r="I84" s="13" t="s">
        <v>4</v>
      </c>
      <c r="J84" s="49">
        <f t="shared" ref="J84:O84" si="53">SUM(J85:J89)</f>
        <v>0</v>
      </c>
      <c r="K84" s="49">
        <f t="shared" si="53"/>
        <v>0</v>
      </c>
      <c r="L84" s="49">
        <f t="shared" si="53"/>
        <v>59.91</v>
      </c>
      <c r="M84" s="49">
        <f t="shared" si="53"/>
        <v>509.01</v>
      </c>
      <c r="N84" s="49">
        <f t="shared" si="53"/>
        <v>0</v>
      </c>
      <c r="O84" s="67">
        <f t="shared" si="53"/>
        <v>568.91999999999996</v>
      </c>
      <c r="P84" s="70">
        <f>SUM(P85:P89)</f>
        <v>400</v>
      </c>
      <c r="Q84" s="13" t="s">
        <v>4</v>
      </c>
    </row>
    <row r="85" spans="1:17" x14ac:dyDescent="0.25">
      <c r="A85" s="20">
        <v>743000</v>
      </c>
      <c r="B85" s="36" t="s">
        <v>154</v>
      </c>
      <c r="C85" s="39" t="e">
        <f ca="1">-[1]!AnaBalanceCum(2,C$1,C$5,C$5,$A85,$A85)</f>
        <v>#NAME?</v>
      </c>
      <c r="D85" s="39" t="e">
        <f ca="1">-[1]!AnaBalanceCum(2,D$1,D$5,D$5,$A85,$A85)</f>
        <v>#NAME?</v>
      </c>
      <c r="E85" s="39" t="e">
        <f ca="1">-[1]!AnaBalanceCum(2,E$1,E$5,E$5,$A85,$A85)</f>
        <v>#NAME?</v>
      </c>
      <c r="F85" s="39" t="e">
        <f ca="1">-[1]!AnaBalanceCum(2,F$1,F$5,F$5,$A85,$A85)</f>
        <v>#NAME?</v>
      </c>
      <c r="G85" s="39" t="e">
        <f ca="1">-[1]!AnaBalanceCum(2,G$1,G$5,G$5,$A85,$A85)</f>
        <v>#NAME?</v>
      </c>
      <c r="H85" s="57" t="e">
        <f ca="1">SUM(C85:G85)</f>
        <v>#NAME?</v>
      </c>
      <c r="J85" s="39">
        <v>0</v>
      </c>
      <c r="K85" s="39">
        <v>0</v>
      </c>
      <c r="L85" s="39">
        <v>59.91</v>
      </c>
      <c r="M85" s="39">
        <v>509.01</v>
      </c>
      <c r="N85" s="39">
        <v>0</v>
      </c>
      <c r="O85" s="57">
        <f>SUM(J85:N85)</f>
        <v>568.91999999999996</v>
      </c>
      <c r="P85" s="69">
        <v>400</v>
      </c>
    </row>
    <row r="86" spans="1:17" x14ac:dyDescent="0.25">
      <c r="A86" s="20">
        <v>744000</v>
      </c>
      <c r="B86" s="36" t="s">
        <v>155</v>
      </c>
      <c r="C86" s="39" t="e">
        <f ca="1">-[1]!AnaBalanceCum(2,C$1,C$5,C$5,$A86,$A86)</f>
        <v>#NAME?</v>
      </c>
      <c r="D86" s="39" t="e">
        <f ca="1">-[1]!AnaBalanceCum(2,D$1,D$5,D$5,$A86,$A86)</f>
        <v>#NAME?</v>
      </c>
      <c r="E86" s="39" t="e">
        <f ca="1">-[1]!AnaBalanceCum(2,E$1,E$5,E$5,$A86,$A86)</f>
        <v>#NAME?</v>
      </c>
      <c r="F86" s="39" t="e">
        <f ca="1">-[1]!AnaBalanceCum(2,F$1,F$5,F$5,$A86,$A86)</f>
        <v>#NAME?</v>
      </c>
      <c r="G86" s="39" t="e">
        <f ca="1">-[1]!AnaBalanceCum(2,G$1,G$5,G$5,$A86,$A86)</f>
        <v>#NAME?</v>
      </c>
      <c r="H86" s="57" t="e">
        <f ca="1">SUM(C86:G86)</f>
        <v>#NAME?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57">
        <f>SUM(J86:N86)</f>
        <v>0</v>
      </c>
      <c r="P86" s="69">
        <v>0</v>
      </c>
    </row>
    <row r="87" spans="1:17" x14ac:dyDescent="0.25">
      <c r="A87" s="20">
        <v>745000</v>
      </c>
      <c r="B87" s="36" t="s">
        <v>156</v>
      </c>
      <c r="C87" s="39" t="e">
        <f ca="1">-[1]!AnaBalanceCum(2,C$1,C$5,C$5,$A87,$A87)</f>
        <v>#NAME?</v>
      </c>
      <c r="D87" s="39" t="e">
        <f ca="1">-[1]!AnaBalanceCum(2,D$1,D$5,D$5,$A87,$A87)</f>
        <v>#NAME?</v>
      </c>
      <c r="E87" s="39" t="e">
        <f ca="1">-[1]!AnaBalanceCum(2,E$1,E$5,E$5,$A87,$A87)</f>
        <v>#NAME?</v>
      </c>
      <c r="F87" s="39" t="e">
        <f ca="1">-[1]!AnaBalanceCum(2,F$1,F$5,F$5,$A87,$A87)</f>
        <v>#NAME?</v>
      </c>
      <c r="G87" s="39" t="e">
        <f ca="1">-[1]!AnaBalanceCum(2,G$1,G$5,G$5,$A87,$A87)</f>
        <v>#NAME?</v>
      </c>
      <c r="H87" s="57" t="e">
        <f ca="1">SUM(C87:G87)</f>
        <v>#NAME?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57">
        <f>SUM(J87:N87)</f>
        <v>0</v>
      </c>
      <c r="P87" s="69">
        <v>0</v>
      </c>
    </row>
    <row r="88" spans="1:17" x14ac:dyDescent="0.25">
      <c r="A88" s="20">
        <v>746000</v>
      </c>
      <c r="B88" s="36" t="s">
        <v>157</v>
      </c>
      <c r="C88" s="39" t="e">
        <f ca="1">-[1]!AnaBalanceCum(2,C$1,C$5,C$5,$A88,$A88)</f>
        <v>#NAME?</v>
      </c>
      <c r="D88" s="39" t="e">
        <f ca="1">-[1]!AnaBalanceCum(2,D$1,D$5,D$5,$A88,$A88)</f>
        <v>#NAME?</v>
      </c>
      <c r="E88" s="39" t="e">
        <f ca="1">-[1]!AnaBalanceCum(2,E$1,E$5,E$5,$A88,$A88)</f>
        <v>#NAME?</v>
      </c>
      <c r="F88" s="39" t="e">
        <f ca="1">-[1]!AnaBalanceCum(2,F$1,F$5,F$5,$A88,$A88)</f>
        <v>#NAME?</v>
      </c>
      <c r="G88" s="39" t="e">
        <f ca="1">-[1]!AnaBalanceCum(2,G$1,G$5,G$5,$A88,$A88)</f>
        <v>#NAME?</v>
      </c>
      <c r="H88" s="57" t="e">
        <f ca="1">SUM(C88:G88)</f>
        <v>#NAME?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57">
        <f>SUM(J88:N88)</f>
        <v>0</v>
      </c>
      <c r="P88" s="69">
        <v>0</v>
      </c>
    </row>
    <row r="89" spans="1:17" x14ac:dyDescent="0.25">
      <c r="A89" s="20"/>
      <c r="B89" s="19"/>
      <c r="C89" s="45"/>
      <c r="D89" s="45"/>
      <c r="E89" s="45"/>
      <c r="F89" s="45"/>
      <c r="G89" s="45"/>
      <c r="H89" s="65"/>
      <c r="J89" s="45"/>
      <c r="K89" s="45"/>
      <c r="L89" s="45"/>
      <c r="M89" s="45"/>
      <c r="N89" s="45"/>
      <c r="O89" s="65"/>
      <c r="P89" s="78"/>
    </row>
    <row r="90" spans="1:17" x14ac:dyDescent="0.25">
      <c r="A90" s="22">
        <v>75</v>
      </c>
      <c r="B90" s="23" t="s">
        <v>15</v>
      </c>
      <c r="C90" s="49" t="e">
        <f t="shared" ref="C90:H90" ca="1" si="54">SUM(C91:C93)</f>
        <v>#NAME?</v>
      </c>
      <c r="D90" s="49" t="e">
        <f t="shared" ca="1" si="54"/>
        <v>#NAME?</v>
      </c>
      <c r="E90" s="49" t="e">
        <f t="shared" ca="1" si="54"/>
        <v>#NAME?</v>
      </c>
      <c r="F90" s="49" t="e">
        <f t="shared" ca="1" si="54"/>
        <v>#NAME?</v>
      </c>
      <c r="G90" s="49" t="e">
        <f t="shared" ref="G90" ca="1" si="55">SUM(G91:G93)</f>
        <v>#NAME?</v>
      </c>
      <c r="H90" s="67" t="e">
        <f t="shared" ca="1" si="54"/>
        <v>#NAME?</v>
      </c>
      <c r="I90" s="13" t="s">
        <v>4</v>
      </c>
      <c r="J90" s="49">
        <f t="shared" ref="J90:O90" si="56">SUM(J91:J93)</f>
        <v>0</v>
      </c>
      <c r="K90" s="49">
        <f t="shared" si="56"/>
        <v>0</v>
      </c>
      <c r="L90" s="49">
        <f t="shared" si="56"/>
        <v>0</v>
      </c>
      <c r="M90" s="49">
        <f t="shared" si="56"/>
        <v>0</v>
      </c>
      <c r="N90" s="49">
        <f t="shared" si="56"/>
        <v>0</v>
      </c>
      <c r="O90" s="67">
        <f t="shared" si="56"/>
        <v>0</v>
      </c>
      <c r="P90" s="70">
        <f>SUM(P91:P93)</f>
        <v>0</v>
      </c>
      <c r="Q90" s="13" t="s">
        <v>4</v>
      </c>
    </row>
    <row r="91" spans="1:17" x14ac:dyDescent="0.25">
      <c r="A91" s="20">
        <v>751000</v>
      </c>
      <c r="B91" s="36" t="s">
        <v>158</v>
      </c>
      <c r="C91" s="39" t="e">
        <f ca="1">-[1]!AnaBalanceCum(2,C$1,C$5,C$5,$A91,$A91)</f>
        <v>#NAME?</v>
      </c>
      <c r="D91" s="39" t="e">
        <f ca="1">-[1]!AnaBalanceCum(2,D$1,D$5,D$5,$A91,$A91)</f>
        <v>#NAME?</v>
      </c>
      <c r="E91" s="39" t="e">
        <f ca="1">-[1]!AnaBalanceCum(2,E$1,E$5,E$5,$A91,$A91)</f>
        <v>#NAME?</v>
      </c>
      <c r="F91" s="39" t="e">
        <f ca="1">-[1]!AnaBalanceCum(2,F$1,F$5,F$5,$A91,$A91)</f>
        <v>#NAME?</v>
      </c>
      <c r="G91" s="39" t="e">
        <f ca="1">-[1]!AnaBalanceCum(2,G$1,G$5,G$5,$A91,$A91)</f>
        <v>#NAME?</v>
      </c>
      <c r="H91" s="57" t="e">
        <f ca="1">SUM(C91:G91)</f>
        <v>#NAME?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57">
        <f>SUM(J91:N91)</f>
        <v>0</v>
      </c>
      <c r="P91" s="69">
        <v>0</v>
      </c>
    </row>
    <row r="92" spans="1:17" x14ac:dyDescent="0.25">
      <c r="A92" s="20">
        <v>754000</v>
      </c>
      <c r="B92" s="36" t="s">
        <v>144</v>
      </c>
      <c r="C92" s="39" t="e">
        <f ca="1">-[1]!AnaBalanceCum(2,C$1,C$5,C$5,$A92,$A92)</f>
        <v>#NAME?</v>
      </c>
      <c r="D92" s="39" t="e">
        <f ca="1">-[1]!AnaBalanceCum(2,D$1,D$5,D$5,$A92,$A92)</f>
        <v>#NAME?</v>
      </c>
      <c r="E92" s="39" t="e">
        <f ca="1">-[1]!AnaBalanceCum(2,E$1,E$5,E$5,$A92,$A92)</f>
        <v>#NAME?</v>
      </c>
      <c r="F92" s="39" t="e">
        <f ca="1">-[1]!AnaBalanceCum(2,F$1,F$5,F$5,$A92,$A92)</f>
        <v>#NAME?</v>
      </c>
      <c r="G92" s="39" t="e">
        <f ca="1">-[1]!AnaBalanceCum(2,G$1,G$5,G$5,$A92,$A92)</f>
        <v>#NAME?</v>
      </c>
      <c r="H92" s="57" t="e">
        <f ca="1">SUM(C92:G92)</f>
        <v>#NAME?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57">
        <f>SUM(J92:N92)</f>
        <v>0</v>
      </c>
      <c r="P92" s="69">
        <v>0</v>
      </c>
    </row>
    <row r="93" spans="1:17" x14ac:dyDescent="0.25">
      <c r="A93" s="20"/>
      <c r="B93" s="19"/>
      <c r="C93" s="45"/>
      <c r="D93" s="45"/>
      <c r="E93" s="45"/>
      <c r="F93" s="45"/>
      <c r="G93" s="45"/>
      <c r="H93" s="65"/>
      <c r="J93" s="45"/>
      <c r="K93" s="45"/>
      <c r="L93" s="45"/>
      <c r="M93" s="45"/>
      <c r="N93" s="45"/>
      <c r="O93" s="65"/>
      <c r="P93" s="78"/>
    </row>
    <row r="94" spans="1:17" x14ac:dyDescent="0.25">
      <c r="A94" s="22">
        <v>76</v>
      </c>
      <c r="B94" s="23" t="s">
        <v>16</v>
      </c>
      <c r="C94" s="49" t="e">
        <f t="shared" ref="C94:H94" ca="1" si="57">SUM(C95:C96)</f>
        <v>#NAME?</v>
      </c>
      <c r="D94" s="49" t="e">
        <f t="shared" ca="1" si="57"/>
        <v>#NAME?</v>
      </c>
      <c r="E94" s="49" t="e">
        <f t="shared" ca="1" si="57"/>
        <v>#NAME?</v>
      </c>
      <c r="F94" s="49" t="e">
        <f t="shared" ca="1" si="57"/>
        <v>#NAME?</v>
      </c>
      <c r="G94" s="49" t="e">
        <f t="shared" ref="G94" ca="1" si="58">SUM(G95:G96)</f>
        <v>#NAME?</v>
      </c>
      <c r="H94" s="67" t="e">
        <f t="shared" ca="1" si="57"/>
        <v>#NAME?</v>
      </c>
      <c r="I94" s="13" t="s">
        <v>4</v>
      </c>
      <c r="J94" s="49">
        <f t="shared" ref="J94:O94" si="59">SUM(J95:J96)</f>
        <v>0</v>
      </c>
      <c r="K94" s="49">
        <f t="shared" si="59"/>
        <v>0</v>
      </c>
      <c r="L94" s="49">
        <f t="shared" si="59"/>
        <v>0</v>
      </c>
      <c r="M94" s="49">
        <f t="shared" si="59"/>
        <v>0</v>
      </c>
      <c r="N94" s="49">
        <f t="shared" si="59"/>
        <v>0</v>
      </c>
      <c r="O94" s="67">
        <f t="shared" si="59"/>
        <v>0</v>
      </c>
      <c r="P94" s="70">
        <f>SUM(P95:P96)</f>
        <v>0</v>
      </c>
      <c r="Q94" s="13" t="s">
        <v>4</v>
      </c>
    </row>
    <row r="95" spans="1:17" x14ac:dyDescent="0.25">
      <c r="A95" s="20">
        <v>764000</v>
      </c>
      <c r="B95" s="36" t="s">
        <v>159</v>
      </c>
      <c r="C95" s="39" t="e">
        <f ca="1">-[1]!AnaBalanceCum(2,99,C$5,C$5,$A95,$A95)</f>
        <v>#NAME?</v>
      </c>
      <c r="D95" s="39" t="e">
        <f ca="1">-[1]!AnaBalanceCum(2,99,D$5,D$5,$A95,$A95)</f>
        <v>#NAME?</v>
      </c>
      <c r="E95" s="39" t="e">
        <f ca="1">-[1]!AnaBalanceCum(2,99,E$5,E$5,$A95,$A95)</f>
        <v>#NAME?</v>
      </c>
      <c r="F95" s="39" t="e">
        <f ca="1">-[1]!AnaBalanceCum(2,99,F$5,F$5,$A95,$A95)</f>
        <v>#NAME?</v>
      </c>
      <c r="G95" s="39" t="e">
        <f ca="1">-[1]!AnaBalanceCum(2,99,G$5,G$5,$A95,$A95)</f>
        <v>#NAME?</v>
      </c>
      <c r="H95" s="57" t="e">
        <f ca="1">SUM(C95:G95)</f>
        <v>#NAME?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57">
        <f>SUM(J95:N95)</f>
        <v>0</v>
      </c>
      <c r="P95" s="69">
        <v>0</v>
      </c>
    </row>
    <row r="96" spans="1:17" s="30" customFormat="1" ht="16.5" x14ac:dyDescent="0.35">
      <c r="A96" s="11"/>
      <c r="B96" s="13"/>
      <c r="C96" s="40"/>
      <c r="D96" s="40"/>
      <c r="E96" s="40"/>
      <c r="F96" s="40"/>
      <c r="G96" s="40"/>
      <c r="H96" s="57"/>
      <c r="I96" s="28"/>
      <c r="J96" s="40"/>
      <c r="K96" s="40"/>
      <c r="L96" s="40"/>
      <c r="M96" s="40"/>
      <c r="N96" s="40"/>
      <c r="O96" s="57"/>
      <c r="P96" s="69"/>
      <c r="Q96" s="28"/>
    </row>
    <row r="97" spans="1:17" ht="16.5" x14ac:dyDescent="0.35">
      <c r="A97" s="25"/>
      <c r="B97" s="26" t="s">
        <v>17</v>
      </c>
      <c r="C97" s="50" t="e">
        <f t="shared" ref="C97:H97" ca="1" si="60">SUM(C94,C90,C84,C72,C68)</f>
        <v>#NAME?</v>
      </c>
      <c r="D97" s="50" t="e">
        <f t="shared" ca="1" si="60"/>
        <v>#NAME?</v>
      </c>
      <c r="E97" s="50" t="e">
        <f t="shared" ca="1" si="60"/>
        <v>#NAME?</v>
      </c>
      <c r="F97" s="50" t="e">
        <f t="shared" ca="1" si="60"/>
        <v>#NAME?</v>
      </c>
      <c r="G97" s="50" t="e">
        <f t="shared" ref="G97" ca="1" si="61">SUM(G94,G90,G84,G72,G68)</f>
        <v>#NAME?</v>
      </c>
      <c r="H97" s="68" t="e">
        <f t="shared" ca="1" si="60"/>
        <v>#NAME?</v>
      </c>
      <c r="I97" s="13" t="s">
        <v>4</v>
      </c>
      <c r="J97" s="50">
        <f t="shared" ref="J97:O97" si="62">SUM(J94,J90,J84,J72,J68)</f>
        <v>0</v>
      </c>
      <c r="K97" s="50">
        <f t="shared" si="62"/>
        <v>0</v>
      </c>
      <c r="L97" s="50">
        <f t="shared" si="62"/>
        <v>539.91</v>
      </c>
      <c r="M97" s="50">
        <f t="shared" si="62"/>
        <v>509.01</v>
      </c>
      <c r="N97" s="50">
        <f t="shared" si="62"/>
        <v>0</v>
      </c>
      <c r="O97" s="68">
        <f t="shared" si="62"/>
        <v>1048.92</v>
      </c>
      <c r="P97" s="71">
        <f>SUM(P94,P90,P84,P72,P68)</f>
        <v>600</v>
      </c>
      <c r="Q97" s="13" t="s">
        <v>4</v>
      </c>
    </row>
    <row r="98" spans="1:17" s="30" customFormat="1" ht="16.5" x14ac:dyDescent="0.35">
      <c r="A98" s="11"/>
      <c r="B98" s="13"/>
      <c r="C98" s="40"/>
      <c r="D98" s="40"/>
      <c r="E98" s="40"/>
      <c r="F98" s="40"/>
      <c r="G98" s="40"/>
      <c r="H98" s="57"/>
      <c r="I98" s="28"/>
      <c r="J98" s="40"/>
      <c r="K98" s="40"/>
      <c r="L98" s="40"/>
      <c r="M98" s="40"/>
      <c r="N98" s="40"/>
      <c r="O98" s="57"/>
      <c r="P98" s="69"/>
      <c r="Q98" s="28"/>
    </row>
    <row r="99" spans="1:17" ht="16.5" x14ac:dyDescent="0.35">
      <c r="A99" s="25"/>
      <c r="B99" s="26" t="s">
        <v>0</v>
      </c>
      <c r="C99" s="50" t="e">
        <f t="shared" ref="C99:H99" ca="1" si="63">C97-C65</f>
        <v>#NAME?</v>
      </c>
      <c r="D99" s="50" t="e">
        <f t="shared" ca="1" si="63"/>
        <v>#NAME?</v>
      </c>
      <c r="E99" s="50" t="e">
        <f t="shared" ca="1" si="63"/>
        <v>#NAME?</v>
      </c>
      <c r="F99" s="50" t="e">
        <f t="shared" ca="1" si="63"/>
        <v>#NAME?</v>
      </c>
      <c r="G99" s="50" t="e">
        <f t="shared" ref="G99" ca="1" si="64">G97-G65</f>
        <v>#NAME?</v>
      </c>
      <c r="H99" s="68" t="e">
        <f t="shared" ca="1" si="63"/>
        <v>#NAME?</v>
      </c>
      <c r="I99" s="13" t="s">
        <v>4</v>
      </c>
      <c r="J99" s="50">
        <f t="shared" ref="J99:O99" si="65">J97-J65</f>
        <v>0</v>
      </c>
      <c r="K99" s="50">
        <f t="shared" si="65"/>
        <v>-42.87</v>
      </c>
      <c r="L99" s="50">
        <f t="shared" si="65"/>
        <v>539.91</v>
      </c>
      <c r="M99" s="50">
        <f t="shared" si="65"/>
        <v>-3988.3899999999994</v>
      </c>
      <c r="N99" s="50">
        <f t="shared" si="65"/>
        <v>0</v>
      </c>
      <c r="O99" s="68">
        <f t="shared" si="65"/>
        <v>-3491.3500000000004</v>
      </c>
      <c r="P99" s="71">
        <f>P97-P65</f>
        <v>-4400</v>
      </c>
      <c r="Q99" s="13" t="s">
        <v>4</v>
      </c>
    </row>
  </sheetData>
  <autoFilter ref="A2:P106"/>
  <phoneticPr fontId="11" type="noConversion"/>
  <pageMargins left="0.47244094488188981" right="0.19685039370078741" top="0.98425196850393704" bottom="0.98425196850393704" header="0.27559055118110237" footer="0.51181102362204722"/>
  <pageSetup paperSize="9" scale="62" fitToHeight="2" orientation="landscape" r:id="rId1"/>
  <headerFooter alignWithMargins="0">
    <oddHeader>&amp;LFinancieel verslag 
Resultaatrekening&amp;RVlaamse Scholierenkoepel vzw
Nijverheidsstraat 10
1000 Brussel</oddHeader>
  </headerFooter>
  <rowBreaks count="1" manualBreakCount="1">
    <brk id="5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zoomScale="90" zoomScaleNormal="90" workbookViewId="0">
      <pane xSplit="2" ySplit="6" topLeftCell="J7" activePane="bottomRight" state="frozen"/>
      <selection activeCell="E7" sqref="E7"/>
      <selection pane="topRight" activeCell="E7" sqref="E7"/>
      <selection pane="bottomLeft" activeCell="E7" sqref="E7"/>
      <selection pane="bottomRight" activeCell="R106" sqref="A1:R106"/>
    </sheetView>
  </sheetViews>
  <sheetFormatPr defaultColWidth="9.140625" defaultRowHeight="13.5" x14ac:dyDescent="0.25"/>
  <cols>
    <col min="1" max="1" width="9.140625" style="11"/>
    <col min="2" max="2" width="36.140625" style="13" customWidth="1"/>
    <col min="3" max="7" width="13.85546875" style="40" hidden="1" customWidth="1"/>
    <col min="8" max="8" width="13.85546875" style="57" hidden="1" customWidth="1"/>
    <col min="9" max="9" width="1.85546875" style="13" hidden="1" customWidth="1"/>
    <col min="10" max="14" width="13.85546875" style="40" customWidth="1"/>
    <col min="15" max="15" width="13.85546875" style="57" customWidth="1"/>
    <col min="16" max="16" width="13.85546875" style="69" customWidth="1"/>
    <col min="17" max="17" width="1.85546875" style="13" customWidth="1"/>
    <col min="18" max="21" width="9.140625" style="13"/>
    <col min="22" max="16384" width="9.140625" style="11"/>
  </cols>
  <sheetData>
    <row r="1" spans="1:21" s="83" customFormat="1" x14ac:dyDescent="0.25">
      <c r="C1" s="82" t="str">
        <f>Totaal!C1</f>
        <v>99</v>
      </c>
      <c r="D1" s="82" t="str">
        <f>C1</f>
        <v>99</v>
      </c>
      <c r="E1" s="82" t="str">
        <f t="shared" ref="E1:H1" si="0">D1</f>
        <v>99</v>
      </c>
      <c r="F1" s="82" t="str">
        <f>D1</f>
        <v>99</v>
      </c>
      <c r="G1" s="82" t="str">
        <f>E1</f>
        <v>99</v>
      </c>
      <c r="H1" s="82" t="str">
        <f t="shared" si="0"/>
        <v>99</v>
      </c>
      <c r="I1" s="82" t="str">
        <f>P1</f>
        <v>99</v>
      </c>
      <c r="J1" s="82">
        <v>8</v>
      </c>
      <c r="K1" s="82">
        <f>J1</f>
        <v>8</v>
      </c>
      <c r="L1" s="82">
        <f t="shared" ref="L1" si="1">K1</f>
        <v>8</v>
      </c>
      <c r="M1" s="82">
        <f t="shared" ref="M1:N1" si="2">K1</f>
        <v>8</v>
      </c>
      <c r="N1" s="82">
        <f t="shared" si="2"/>
        <v>8</v>
      </c>
      <c r="O1" s="82">
        <f t="shared" ref="O1" si="3">N1</f>
        <v>8</v>
      </c>
      <c r="P1" s="82" t="str">
        <f>H1</f>
        <v>99</v>
      </c>
      <c r="Q1" s="82" t="e">
        <f>#REF!</f>
        <v>#REF!</v>
      </c>
    </row>
    <row r="2" spans="1:21" s="1" customFormat="1" x14ac:dyDescent="0.25">
      <c r="B2" s="52"/>
      <c r="C2" s="41" t="s">
        <v>0</v>
      </c>
      <c r="D2" s="41" t="s">
        <v>0</v>
      </c>
      <c r="E2" s="41" t="s">
        <v>0</v>
      </c>
      <c r="F2" s="41" t="s">
        <v>0</v>
      </c>
      <c r="G2" s="41" t="s">
        <v>0</v>
      </c>
      <c r="H2" s="58" t="s">
        <v>0</v>
      </c>
      <c r="I2" s="4" t="s">
        <v>4</v>
      </c>
      <c r="J2" s="41" t="s">
        <v>0</v>
      </c>
      <c r="K2" s="41" t="s">
        <v>0</v>
      </c>
      <c r="L2" s="41" t="s">
        <v>0</v>
      </c>
      <c r="M2" s="41" t="s">
        <v>0</v>
      </c>
      <c r="N2" s="41" t="s">
        <v>0</v>
      </c>
      <c r="O2" s="58" t="s">
        <v>0</v>
      </c>
      <c r="P2" s="72" t="s">
        <v>36</v>
      </c>
      <c r="Q2" s="4" t="s">
        <v>4</v>
      </c>
      <c r="R2" s="2"/>
      <c r="S2" s="2"/>
      <c r="T2" s="2"/>
      <c r="U2" s="2"/>
    </row>
    <row r="3" spans="1:21" s="131" customFormat="1" ht="12.75" x14ac:dyDescent="0.2">
      <c r="C3" s="128" t="str">
        <f>Totaal!C3</f>
        <v>2016</v>
      </c>
      <c r="D3" s="129" t="str">
        <f>C3</f>
        <v>2016</v>
      </c>
      <c r="E3" s="129" t="str">
        <f t="shared" ref="E3" si="4">D3</f>
        <v>2016</v>
      </c>
      <c r="F3" s="129" t="str">
        <f>D3</f>
        <v>2016</v>
      </c>
      <c r="G3" s="129" t="str">
        <f>E3</f>
        <v>2016</v>
      </c>
      <c r="H3" s="130" t="str">
        <f>E3</f>
        <v>2016</v>
      </c>
      <c r="I3" s="87" t="str">
        <f>Totaal!C3</f>
        <v>2016</v>
      </c>
      <c r="J3" s="100" t="str">
        <f>Totaal!C3</f>
        <v>2016</v>
      </c>
      <c r="K3" s="129" t="str">
        <f t="shared" ref="K3:N3" si="5">J3</f>
        <v>2016</v>
      </c>
      <c r="L3" s="129" t="str">
        <f t="shared" si="5"/>
        <v>2016</v>
      </c>
      <c r="M3" s="129" t="str">
        <f t="shared" si="5"/>
        <v>2016</v>
      </c>
      <c r="N3" s="129" t="str">
        <f t="shared" si="5"/>
        <v>2016</v>
      </c>
      <c r="O3" s="130" t="str">
        <f t="shared" ref="O3" si="6">H3</f>
        <v>2016</v>
      </c>
      <c r="P3" s="132" t="str">
        <f>H3</f>
        <v>2016</v>
      </c>
      <c r="Q3" s="131" t="s">
        <v>4</v>
      </c>
    </row>
    <row r="4" spans="1:21" s="5" customFormat="1" ht="14.25" x14ac:dyDescent="0.3">
      <c r="B4" s="6"/>
      <c r="C4" s="7" t="s">
        <v>84</v>
      </c>
      <c r="D4" s="7" t="s">
        <v>172</v>
      </c>
      <c r="E4" s="47" t="s">
        <v>85</v>
      </c>
      <c r="F4" s="47" t="s">
        <v>109</v>
      </c>
      <c r="G4" s="47" t="s">
        <v>173</v>
      </c>
      <c r="H4" s="59" t="s">
        <v>1</v>
      </c>
      <c r="I4" s="8" t="s">
        <v>4</v>
      </c>
      <c r="J4" s="7" t="s">
        <v>84</v>
      </c>
      <c r="K4" s="7" t="s">
        <v>172</v>
      </c>
      <c r="L4" s="47" t="s">
        <v>85</v>
      </c>
      <c r="M4" s="47" t="s">
        <v>109</v>
      </c>
      <c r="N4" s="47" t="s">
        <v>173</v>
      </c>
      <c r="O4" s="59" t="s">
        <v>1</v>
      </c>
      <c r="P4" s="73" t="s">
        <v>1</v>
      </c>
      <c r="Q4" s="8" t="s">
        <v>4</v>
      </c>
      <c r="R4" s="6"/>
      <c r="S4" s="6"/>
      <c r="T4" s="6"/>
      <c r="U4" s="6"/>
    </row>
    <row r="5" spans="1:21" s="92" customFormat="1" ht="14.25" x14ac:dyDescent="0.3">
      <c r="C5" s="93" t="s">
        <v>18</v>
      </c>
      <c r="D5" s="93" t="s">
        <v>35</v>
      </c>
      <c r="E5" s="93" t="s">
        <v>19</v>
      </c>
      <c r="F5" s="93" t="s">
        <v>108</v>
      </c>
      <c r="G5" s="93">
        <v>54</v>
      </c>
      <c r="H5" s="94" t="s">
        <v>18</v>
      </c>
      <c r="I5" s="96" t="s">
        <v>4</v>
      </c>
      <c r="J5" s="93" t="s">
        <v>18</v>
      </c>
      <c r="K5" s="93" t="s">
        <v>35</v>
      </c>
      <c r="L5" s="93" t="s">
        <v>19</v>
      </c>
      <c r="M5" s="93" t="s">
        <v>108</v>
      </c>
      <c r="N5" s="93">
        <v>54</v>
      </c>
      <c r="O5" s="94" t="s">
        <v>18</v>
      </c>
      <c r="P5" s="95" t="s">
        <v>18</v>
      </c>
      <c r="Q5" s="96" t="s">
        <v>4</v>
      </c>
    </row>
    <row r="6" spans="1:21" s="9" customFormat="1" x14ac:dyDescent="0.25">
      <c r="B6" s="4"/>
      <c r="C6" s="44" t="str">
        <f>Totaal!C6</f>
        <v>jan-dec</v>
      </c>
      <c r="D6" s="44" t="str">
        <f>C6</f>
        <v>jan-dec</v>
      </c>
      <c r="E6" s="44" t="str">
        <f t="shared" ref="E6" si="7">D6</f>
        <v>jan-dec</v>
      </c>
      <c r="F6" s="44" t="str">
        <f>D6</f>
        <v>jan-dec</v>
      </c>
      <c r="G6" s="44" t="str">
        <f>E6</f>
        <v>jan-dec</v>
      </c>
      <c r="H6" s="60" t="str">
        <f>G6</f>
        <v>jan-dec</v>
      </c>
      <c r="I6" s="4" t="s">
        <v>4</v>
      </c>
      <c r="J6" s="44" t="s">
        <v>59</v>
      </c>
      <c r="K6" s="44" t="s">
        <v>59</v>
      </c>
      <c r="L6" s="44" t="s">
        <v>59</v>
      </c>
      <c r="M6" s="44" t="s">
        <v>59</v>
      </c>
      <c r="N6" s="44" t="s">
        <v>59</v>
      </c>
      <c r="O6" s="60" t="str">
        <f>N6</f>
        <v>jan - dec</v>
      </c>
      <c r="P6" s="75" t="s">
        <v>59</v>
      </c>
      <c r="Q6" s="4" t="s">
        <v>4</v>
      </c>
      <c r="R6" s="4"/>
      <c r="S6" s="4"/>
      <c r="T6" s="4"/>
      <c r="U6" s="4"/>
    </row>
    <row r="7" spans="1:21" ht="19.5" x14ac:dyDescent="0.4">
      <c r="B7" s="12" t="s">
        <v>2</v>
      </c>
    </row>
    <row r="9" spans="1:21" s="17" customFormat="1" x14ac:dyDescent="0.25">
      <c r="A9" s="14">
        <v>61</v>
      </c>
      <c r="B9" s="15" t="s">
        <v>3</v>
      </c>
      <c r="C9" s="48" t="e">
        <f t="shared" ref="C9:H9" ca="1" si="8">SUM(C10:C27)</f>
        <v>#NAME?</v>
      </c>
      <c r="D9" s="48" t="e">
        <f t="shared" ca="1" si="8"/>
        <v>#NAME?</v>
      </c>
      <c r="E9" s="48" t="e">
        <f t="shared" ca="1" si="8"/>
        <v>#NAME?</v>
      </c>
      <c r="F9" s="48" t="e">
        <f t="shared" ca="1" si="8"/>
        <v>#NAME?</v>
      </c>
      <c r="G9" s="48" t="e">
        <f t="shared" ca="1" si="8"/>
        <v>#NAME?</v>
      </c>
      <c r="H9" s="61" t="e">
        <f t="shared" ca="1" si="8"/>
        <v>#NAME?</v>
      </c>
      <c r="I9" s="13" t="s">
        <v>4</v>
      </c>
      <c r="J9" s="48">
        <f t="shared" ref="J9:P9" si="9">SUM(J10:J27)</f>
        <v>0</v>
      </c>
      <c r="K9" s="48">
        <f t="shared" si="9"/>
        <v>586.85</v>
      </c>
      <c r="L9" s="48">
        <f t="shared" si="9"/>
        <v>1096.8</v>
      </c>
      <c r="M9" s="48">
        <f t="shared" si="9"/>
        <v>607.49</v>
      </c>
      <c r="N9" s="48">
        <f t="shared" si="9"/>
        <v>1573.16</v>
      </c>
      <c r="O9" s="61">
        <f t="shared" si="9"/>
        <v>3864.3</v>
      </c>
      <c r="P9" s="76">
        <f t="shared" si="9"/>
        <v>7650</v>
      </c>
      <c r="Q9" s="13" t="s">
        <v>4</v>
      </c>
      <c r="R9" s="16"/>
      <c r="S9" s="16"/>
      <c r="T9" s="16"/>
      <c r="U9" s="16"/>
    </row>
    <row r="10" spans="1:21" x14ac:dyDescent="0.25">
      <c r="A10" s="11">
        <v>6100</v>
      </c>
      <c r="B10" s="38" t="s">
        <v>113</v>
      </c>
      <c r="C10" s="39" t="e">
        <f ca="1">[1]!AnaBalanceCum(2,C$1,C$5,C$5,$A10,$A10)</f>
        <v>#NAME?</v>
      </c>
      <c r="D10" s="39" t="e">
        <f ca="1">[1]!AnaBalanceCum(2,D$1,D$5,D$5,$A10,$A10)</f>
        <v>#NAME?</v>
      </c>
      <c r="E10" s="39" t="e">
        <f ca="1">[1]!AnaBalanceCum(2,E$1,E$5,E$5,$A10,$A10)</f>
        <v>#NAME?</v>
      </c>
      <c r="F10" s="39" t="e">
        <f ca="1">[1]!AnaBalanceCum(2,F$1,F$5,F$5,$A10,$A10)</f>
        <v>#NAME?</v>
      </c>
      <c r="G10" s="39" t="e">
        <f ca="1">[1]!AnaBalanceCum(2,G$1,G$5,G$5,$A10,$A10)</f>
        <v>#NAME?</v>
      </c>
      <c r="H10" s="57" t="e">
        <f ca="1">SUM(C10:G10)</f>
        <v>#NAME?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57">
        <f>SUM(J10:N10)</f>
        <v>0</v>
      </c>
      <c r="P10" s="69">
        <v>0</v>
      </c>
    </row>
    <row r="11" spans="1:21" x14ac:dyDescent="0.25">
      <c r="A11" s="11">
        <v>610100</v>
      </c>
      <c r="B11" s="38" t="s">
        <v>114</v>
      </c>
      <c r="C11" s="39" t="e">
        <f ca="1">[1]!AnaBalanceCum(2,C$1,C$5,C$5,$A11,$A11)</f>
        <v>#NAME?</v>
      </c>
      <c r="D11" s="39" t="e">
        <f ca="1">[1]!AnaBalanceCum(2,D$1,D$5,D$5,$A11,$A11)</f>
        <v>#NAME?</v>
      </c>
      <c r="E11" s="39" t="e">
        <f ca="1">[1]!AnaBalanceCum(2,E$1,E$5,E$5,$A11,$A11)</f>
        <v>#NAME?</v>
      </c>
      <c r="F11" s="39" t="e">
        <f ca="1">[1]!AnaBalanceCum(2,F$1,F$5,F$5,$A11,$A11)</f>
        <v>#NAME?</v>
      </c>
      <c r="G11" s="39" t="e">
        <f ca="1">[1]!AnaBalanceCum(2,G$1,G$5,G$5,$A11,$A11)</f>
        <v>#NAME?</v>
      </c>
      <c r="H11" s="57" t="e">
        <f t="shared" ref="H11:H26" ca="1" si="10">SUM(C11:G11)</f>
        <v>#NAME?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57">
        <f t="shared" ref="O11:O26" si="11">SUM(J11:N11)</f>
        <v>0</v>
      </c>
      <c r="P11" s="69">
        <v>0</v>
      </c>
    </row>
    <row r="12" spans="1:21" x14ac:dyDescent="0.25">
      <c r="A12" s="20">
        <v>61200</v>
      </c>
      <c r="B12" s="38" t="s">
        <v>192</v>
      </c>
      <c r="C12" s="39" t="e">
        <f ca="1">[1]!AnaBalanceCum(2,C$1,C$5,C$5,$A12,$A12)</f>
        <v>#NAME?</v>
      </c>
      <c r="D12" s="39" t="e">
        <f ca="1">[1]!AnaBalanceCum(2,D$1,D$5,D$5,$A12,$A12)</f>
        <v>#NAME?</v>
      </c>
      <c r="E12" s="39" t="e">
        <f ca="1">[1]!AnaBalanceCum(2,E$1,E$5,E$5,$A12,$A12)</f>
        <v>#NAME?</v>
      </c>
      <c r="F12" s="39" t="e">
        <f ca="1">[1]!AnaBalanceCum(2,F$1,F$5,F$5,$A12,$A12)</f>
        <v>#NAME?</v>
      </c>
      <c r="G12" s="39" t="e">
        <f ca="1">[1]!AnaBalanceCum(2,G$1,G$5,G$5,$A12,$A12)</f>
        <v>#NAME?</v>
      </c>
      <c r="H12" s="57" t="e">
        <f ca="1">SUM(C12:G12)</f>
        <v>#NAME?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57">
        <f>SUM(J12:N12)</f>
        <v>0</v>
      </c>
      <c r="P12" s="69">
        <v>0</v>
      </c>
    </row>
    <row r="13" spans="1:21" x14ac:dyDescent="0.25">
      <c r="A13" s="20">
        <v>612100</v>
      </c>
      <c r="B13" s="38" t="s">
        <v>188</v>
      </c>
      <c r="C13" s="39" t="e">
        <f ca="1">[1]!AnaBalanceCum(2,C$1,C$5,C$5,$A13,$A13)</f>
        <v>#NAME?</v>
      </c>
      <c r="D13" s="39" t="e">
        <f ca="1">[1]!AnaBalanceCum(2,D$1,D$5,D$5,$A13,$A13)</f>
        <v>#NAME?</v>
      </c>
      <c r="E13" s="39" t="e">
        <f ca="1">[1]!AnaBalanceCum(2,E$1,E$5,E$5,$A13,$A13)</f>
        <v>#NAME?</v>
      </c>
      <c r="F13" s="39" t="e">
        <f ca="1">[1]!AnaBalanceCum(2,F$1,F$5,F$5,$A13,$A13)</f>
        <v>#NAME?</v>
      </c>
      <c r="G13" s="39" t="e">
        <f ca="1">[1]!AnaBalanceCum(2,G$1,G$5,G$5,$A13,$A13)</f>
        <v>#NAME?</v>
      </c>
      <c r="H13" s="57" t="e">
        <f t="shared" ca="1" si="10"/>
        <v>#NAME?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57">
        <f t="shared" si="11"/>
        <v>0</v>
      </c>
      <c r="P13" s="69">
        <v>0</v>
      </c>
    </row>
    <row r="14" spans="1:21" x14ac:dyDescent="0.25">
      <c r="A14" s="20">
        <v>612200</v>
      </c>
      <c r="B14" s="38" t="s">
        <v>115</v>
      </c>
      <c r="C14" s="39" t="e">
        <f ca="1">[1]!AnaBalanceCum(2,C$1,C$5,C$5,$A14,$A14)</f>
        <v>#NAME?</v>
      </c>
      <c r="D14" s="39" t="e">
        <f ca="1">[1]!AnaBalanceCum(2,D$1,D$5,D$5,$A14,$A14)</f>
        <v>#NAME?</v>
      </c>
      <c r="E14" s="39" t="e">
        <f ca="1">[1]!AnaBalanceCum(2,E$1,E$5,E$5,$A14,$A14)</f>
        <v>#NAME?</v>
      </c>
      <c r="F14" s="39" t="e">
        <f ca="1">[1]!AnaBalanceCum(2,F$1,F$5,F$5,$A14,$A14)</f>
        <v>#NAME?</v>
      </c>
      <c r="G14" s="39" t="e">
        <f ca="1">[1]!AnaBalanceCum(2,G$1,G$5,G$5,$A14,$A14)</f>
        <v>#NAME?</v>
      </c>
      <c r="H14" s="57" t="e">
        <f t="shared" ca="1" si="10"/>
        <v>#NAME?</v>
      </c>
      <c r="J14" s="39">
        <v>0</v>
      </c>
      <c r="K14" s="39">
        <v>0</v>
      </c>
      <c r="L14" s="39">
        <v>0</v>
      </c>
      <c r="M14" s="39">
        <v>607.49</v>
      </c>
      <c r="N14" s="39">
        <v>0</v>
      </c>
      <c r="O14" s="57">
        <f t="shared" si="11"/>
        <v>607.49</v>
      </c>
      <c r="P14" s="69">
        <v>500</v>
      </c>
    </row>
    <row r="15" spans="1:21" x14ac:dyDescent="0.25">
      <c r="A15" s="20">
        <v>612300</v>
      </c>
      <c r="B15" s="38" t="s">
        <v>116</v>
      </c>
      <c r="C15" s="39" t="e">
        <f ca="1">[1]!AnaBalanceCum(2,C$1,C$5,C$5,$A15,$A15)</f>
        <v>#NAME?</v>
      </c>
      <c r="D15" s="39" t="e">
        <f ca="1">[1]!AnaBalanceCum(2,D$1,D$5,D$5,$A15,$A15)</f>
        <v>#NAME?</v>
      </c>
      <c r="E15" s="39" t="e">
        <f ca="1">[1]!AnaBalanceCum(2,E$1,E$5,E$5,$A15,$A15)</f>
        <v>#NAME?</v>
      </c>
      <c r="F15" s="39" t="e">
        <f ca="1">[1]!AnaBalanceCum(2,F$1,F$5,F$5,$A15,$A15)</f>
        <v>#NAME?</v>
      </c>
      <c r="G15" s="39" t="e">
        <f ca="1">[1]!AnaBalanceCum(2,G$1,G$5,G$5,$A15,$A15)</f>
        <v>#NAME?</v>
      </c>
      <c r="H15" s="57" t="e">
        <f t="shared" ca="1" si="10"/>
        <v>#NAME?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57">
        <f t="shared" si="11"/>
        <v>0</v>
      </c>
      <c r="P15" s="69">
        <v>0</v>
      </c>
    </row>
    <row r="16" spans="1:21" x14ac:dyDescent="0.25">
      <c r="A16" s="20">
        <v>612400</v>
      </c>
      <c r="B16" s="38" t="s">
        <v>117</v>
      </c>
      <c r="C16" s="39" t="e">
        <f ca="1">[1]!AnaBalanceCum(2,C$1,C$5,C$5,$A16,$A16)</f>
        <v>#NAME?</v>
      </c>
      <c r="D16" s="39" t="e">
        <f ca="1">[1]!AnaBalanceCum(2,D$1,D$5,D$5,$A16,$A16)</f>
        <v>#NAME?</v>
      </c>
      <c r="E16" s="39" t="e">
        <f ca="1">[1]!AnaBalanceCum(2,E$1,E$5,E$5,$A16,$A16)</f>
        <v>#NAME?</v>
      </c>
      <c r="F16" s="39" t="e">
        <f ca="1">[1]!AnaBalanceCum(2,F$1,F$5,F$5,$A16,$A16)</f>
        <v>#NAME?</v>
      </c>
      <c r="G16" s="39" t="e">
        <f ca="1">[1]!AnaBalanceCum(2,G$1,G$5,G$5,$A16,$A16)</f>
        <v>#NAME?</v>
      </c>
      <c r="H16" s="57" t="e">
        <f t="shared" ca="1" si="10"/>
        <v>#NAME?</v>
      </c>
      <c r="J16" s="39">
        <v>0</v>
      </c>
      <c r="K16" s="39">
        <v>0</v>
      </c>
      <c r="L16" s="39">
        <v>0</v>
      </c>
      <c r="M16" s="39">
        <v>0</v>
      </c>
      <c r="N16" s="39">
        <v>181.5</v>
      </c>
      <c r="O16" s="57">
        <f t="shared" si="11"/>
        <v>181.5</v>
      </c>
      <c r="P16" s="69">
        <v>0</v>
      </c>
    </row>
    <row r="17" spans="1:17" x14ac:dyDescent="0.25">
      <c r="A17" s="20">
        <v>612500</v>
      </c>
      <c r="B17" s="38" t="s">
        <v>118</v>
      </c>
      <c r="C17" s="39" t="e">
        <f ca="1">[1]!AnaBalanceCum(2,C$1,C$5,C$5,$A17,$A17)</f>
        <v>#NAME?</v>
      </c>
      <c r="D17" s="39" t="e">
        <f ca="1">[1]!AnaBalanceCum(2,D$1,D$5,D$5,$A17,$A17)</f>
        <v>#NAME?</v>
      </c>
      <c r="E17" s="39" t="e">
        <f ca="1">[1]!AnaBalanceCum(2,E$1,E$5,E$5,$A17,$A17)</f>
        <v>#NAME?</v>
      </c>
      <c r="F17" s="39" t="e">
        <f ca="1">[1]!AnaBalanceCum(2,F$1,F$5,F$5,$A17,$A17)</f>
        <v>#NAME?</v>
      </c>
      <c r="G17" s="39" t="e">
        <f ca="1">[1]!AnaBalanceCum(2,G$1,G$5,G$5,$A17,$A17)</f>
        <v>#NAME?</v>
      </c>
      <c r="H17" s="57" t="e">
        <f t="shared" ca="1" si="10"/>
        <v>#NAME?</v>
      </c>
      <c r="J17" s="39">
        <v>0</v>
      </c>
      <c r="K17" s="39">
        <v>0</v>
      </c>
      <c r="L17" s="39">
        <v>0</v>
      </c>
      <c r="M17" s="39">
        <v>0</v>
      </c>
      <c r="N17" s="39">
        <v>1370.77</v>
      </c>
      <c r="O17" s="57">
        <f t="shared" si="11"/>
        <v>1370.77</v>
      </c>
      <c r="P17" s="69">
        <v>5400</v>
      </c>
    </row>
    <row r="18" spans="1:17" x14ac:dyDescent="0.25">
      <c r="A18" s="20">
        <v>612600</v>
      </c>
      <c r="B18" s="38" t="s">
        <v>119</v>
      </c>
      <c r="C18" s="39" t="e">
        <f ca="1">[1]!AnaBalanceCum(2,C$1,C$5,C$5,$A18,$A18)</f>
        <v>#NAME?</v>
      </c>
      <c r="D18" s="39" t="e">
        <f ca="1">[1]!AnaBalanceCum(2,D$1,D$5,D$5,$A18,$A18)</f>
        <v>#NAME?</v>
      </c>
      <c r="E18" s="39" t="e">
        <f ca="1">[1]!AnaBalanceCum(2,E$1,E$5,E$5,$A18,$A18)</f>
        <v>#NAME?</v>
      </c>
      <c r="F18" s="39" t="e">
        <f ca="1">[1]!AnaBalanceCum(2,F$1,F$5,F$5,$A18,$A18)</f>
        <v>#NAME?</v>
      </c>
      <c r="G18" s="39" t="e">
        <f ca="1">[1]!AnaBalanceCum(2,G$1,G$5,G$5,$A18,$A18)</f>
        <v>#NAME?</v>
      </c>
      <c r="H18" s="57" t="e">
        <f t="shared" ca="1" si="10"/>
        <v>#NAME?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57">
        <f t="shared" si="11"/>
        <v>0</v>
      </c>
      <c r="P18" s="69">
        <v>0</v>
      </c>
    </row>
    <row r="19" spans="1:17" x14ac:dyDescent="0.25">
      <c r="A19" s="20">
        <v>612700</v>
      </c>
      <c r="B19" s="38" t="s">
        <v>191</v>
      </c>
      <c r="C19" s="39" t="e">
        <f ca="1">[1]!AnaBalanceCum(2,C$1,C$5,C$5,$A19,$A19)</f>
        <v>#NAME?</v>
      </c>
      <c r="D19" s="39" t="e">
        <f ca="1">[1]!AnaBalanceCum(2,D$1,D$5,D$5,$A19,$A19)</f>
        <v>#NAME?</v>
      </c>
      <c r="E19" s="39" t="e">
        <f ca="1">[1]!AnaBalanceCum(2,E$1,E$5,E$5,$A19,$A19)</f>
        <v>#NAME?</v>
      </c>
      <c r="F19" s="39" t="e">
        <f ca="1">[1]!AnaBalanceCum(2,F$1,F$5,F$5,$A19,$A19)</f>
        <v>#NAME?</v>
      </c>
      <c r="G19" s="39" t="e">
        <f ca="1">[1]!AnaBalanceCum(2,G$1,G$5,G$5,$A19,$A19)</f>
        <v>#NAME?</v>
      </c>
      <c r="H19" s="57" t="e">
        <f t="shared" ca="1" si="10"/>
        <v>#NAME?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57">
        <f t="shared" si="11"/>
        <v>0</v>
      </c>
      <c r="P19" s="69">
        <v>0</v>
      </c>
    </row>
    <row r="20" spans="1:17" x14ac:dyDescent="0.25">
      <c r="A20" s="55">
        <v>612800</v>
      </c>
      <c r="B20" s="38" t="s">
        <v>120</v>
      </c>
      <c r="C20" s="39" t="e">
        <f ca="1">[1]!AnaBalanceCum(2,C$1,C$5,C$5,$A20,$A20)</f>
        <v>#NAME?</v>
      </c>
      <c r="D20" s="39" t="e">
        <f ca="1">[1]!AnaBalanceCum(2,D$1,D$5,D$5,$A20,$A20)</f>
        <v>#NAME?</v>
      </c>
      <c r="E20" s="39" t="e">
        <f ca="1">[1]!AnaBalanceCum(2,E$1,E$5,E$5,$A20,$A20)</f>
        <v>#NAME?</v>
      </c>
      <c r="F20" s="39" t="e">
        <f ca="1">[1]!AnaBalanceCum(2,F$1,F$5,F$5,$A20,$A20)</f>
        <v>#NAME?</v>
      </c>
      <c r="G20" s="39" t="e">
        <f ca="1">[1]!AnaBalanceCum(2,G$1,G$5,G$5,$A20,$A20)</f>
        <v>#NAME?</v>
      </c>
      <c r="H20" s="57" t="e">
        <f t="shared" ref="H20" ca="1" si="12">SUM(C20:G20)</f>
        <v>#NAME?</v>
      </c>
      <c r="J20" s="39">
        <v>0</v>
      </c>
      <c r="K20" s="39">
        <v>0</v>
      </c>
      <c r="L20" s="39">
        <v>1096.8</v>
      </c>
      <c r="M20" s="39">
        <v>0</v>
      </c>
      <c r="N20" s="39">
        <v>20.89</v>
      </c>
      <c r="O20" s="57">
        <f t="shared" si="11"/>
        <v>1117.69</v>
      </c>
      <c r="P20" s="69">
        <v>0</v>
      </c>
    </row>
    <row r="21" spans="1:17" x14ac:dyDescent="0.25">
      <c r="A21" s="55">
        <v>612900</v>
      </c>
      <c r="B21" s="38" t="s">
        <v>186</v>
      </c>
      <c r="C21" s="39" t="e">
        <f ca="1">[1]!AnaBalanceCum(2,C$1,C$5,C$5,$A21,$A21)</f>
        <v>#NAME?</v>
      </c>
      <c r="D21" s="39" t="e">
        <f ca="1">[1]!AnaBalanceCum(2,D$1,D$5,D$5,$A21,$A21)</f>
        <v>#NAME?</v>
      </c>
      <c r="E21" s="39" t="e">
        <f ca="1">[1]!AnaBalanceCum(2,E$1,E$5,E$5,$A21,$A21)</f>
        <v>#NAME?</v>
      </c>
      <c r="F21" s="39" t="e">
        <f ca="1">[1]!AnaBalanceCum(2,F$1,F$5,F$5,$A21,$A21)</f>
        <v>#NAME?</v>
      </c>
      <c r="G21" s="39" t="e">
        <f ca="1">[1]!AnaBalanceCum(2,G$1,G$5,G$5,$A21,$A21)</f>
        <v>#NAME?</v>
      </c>
      <c r="H21" s="57" t="e">
        <f t="shared" ref="H21" ca="1" si="13">SUM(C21:G21)</f>
        <v>#NAME?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57">
        <f t="shared" ref="O21" si="14">SUM(J21:N21)</f>
        <v>0</v>
      </c>
      <c r="P21" s="69">
        <v>900</v>
      </c>
    </row>
    <row r="22" spans="1:17" x14ac:dyDescent="0.25">
      <c r="A22" s="20">
        <v>613000</v>
      </c>
      <c r="B22" s="38" t="s">
        <v>121</v>
      </c>
      <c r="C22" s="39" t="e">
        <f ca="1">[1]!AnaBalanceCum(2,C$1,C$5,C$5,$A22,$A22)</f>
        <v>#NAME?</v>
      </c>
      <c r="D22" s="39" t="e">
        <f ca="1">[1]!AnaBalanceCum(2,D$1,D$5,D$5,$A22,$A22)</f>
        <v>#NAME?</v>
      </c>
      <c r="E22" s="39" t="e">
        <f ca="1">[1]!AnaBalanceCum(2,E$1,E$5,E$5,$A22,$A22)</f>
        <v>#NAME?</v>
      </c>
      <c r="F22" s="39" t="e">
        <f ca="1">[1]!AnaBalanceCum(2,F$1,F$5,F$5,$A22,$A22)</f>
        <v>#NAME?</v>
      </c>
      <c r="G22" s="39" t="e">
        <f ca="1">[1]!AnaBalanceCum(2,G$1,G$5,G$5,$A22,$A22)</f>
        <v>#NAME?</v>
      </c>
      <c r="H22" s="57" t="e">
        <f t="shared" ca="1" si="10"/>
        <v>#NAME?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57">
        <f t="shared" si="11"/>
        <v>0</v>
      </c>
      <c r="P22" s="69">
        <v>0</v>
      </c>
    </row>
    <row r="23" spans="1:17" x14ac:dyDescent="0.25">
      <c r="A23" s="20">
        <v>613100</v>
      </c>
      <c r="B23" s="38" t="s">
        <v>190</v>
      </c>
      <c r="C23" s="39" t="e">
        <f ca="1">[1]!AnaBalanceCum(2,C$1,C$5,C$5,$A23,$A23)</f>
        <v>#NAME?</v>
      </c>
      <c r="D23" s="39" t="e">
        <f ca="1">[1]!AnaBalanceCum(2,D$1,D$5,D$5,$A23,$A23)</f>
        <v>#NAME?</v>
      </c>
      <c r="E23" s="39" t="e">
        <f ca="1">[1]!AnaBalanceCum(2,E$1,E$5,E$5,$A23,$A23)</f>
        <v>#NAME?</v>
      </c>
      <c r="F23" s="39" t="e">
        <f ca="1">[1]!AnaBalanceCum(2,F$1,F$5,F$5,$A23,$A23)</f>
        <v>#NAME?</v>
      </c>
      <c r="G23" s="39" t="e">
        <f ca="1">[1]!AnaBalanceCum(2,G$1,G$5,G$5,$A23,$A23)</f>
        <v>#NAME?</v>
      </c>
      <c r="H23" s="57" t="e">
        <f t="shared" ca="1" si="10"/>
        <v>#NAME?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57">
        <f t="shared" si="11"/>
        <v>0</v>
      </c>
      <c r="P23" s="69">
        <v>0</v>
      </c>
    </row>
    <row r="24" spans="1:17" x14ac:dyDescent="0.25">
      <c r="A24" s="20">
        <v>613200</v>
      </c>
      <c r="B24" s="38" t="s">
        <v>122</v>
      </c>
      <c r="C24" s="39" t="e">
        <f ca="1">[1]!AnaBalanceCum(2,C$1,C$5,C$5,$A24,$A24)</f>
        <v>#NAME?</v>
      </c>
      <c r="D24" s="39" t="e">
        <f ca="1">[1]!AnaBalanceCum(2,D$1,D$5,D$5,$A24,$A24)</f>
        <v>#NAME?</v>
      </c>
      <c r="E24" s="39" t="e">
        <f ca="1">[1]!AnaBalanceCum(2,E$1,E$5,E$5,$A24,$A24)</f>
        <v>#NAME?</v>
      </c>
      <c r="F24" s="39" t="e">
        <f ca="1">[1]!AnaBalanceCum(2,F$1,F$5,F$5,$A24,$A24)</f>
        <v>#NAME?</v>
      </c>
      <c r="G24" s="39" t="e">
        <f ca="1">[1]!AnaBalanceCum(2,G$1,G$5,G$5,$A24,$A24)</f>
        <v>#NAME?</v>
      </c>
      <c r="H24" s="57" t="e">
        <f t="shared" ca="1" si="10"/>
        <v>#NAME?</v>
      </c>
      <c r="J24" s="39">
        <v>0</v>
      </c>
      <c r="K24" s="39">
        <v>586.85</v>
      </c>
      <c r="L24" s="39">
        <v>0</v>
      </c>
      <c r="M24" s="39">
        <v>0</v>
      </c>
      <c r="N24" s="39">
        <v>0</v>
      </c>
      <c r="O24" s="57">
        <f t="shared" si="11"/>
        <v>586.85</v>
      </c>
      <c r="P24" s="69">
        <v>850</v>
      </c>
    </row>
    <row r="25" spans="1:17" x14ac:dyDescent="0.25">
      <c r="A25" s="20">
        <v>615000</v>
      </c>
      <c r="B25" s="38" t="s">
        <v>126</v>
      </c>
      <c r="C25" s="39" t="e">
        <f ca="1">[1]!AnaBalanceCum(2,C$1,C$5,C$5,$A25,$A25)</f>
        <v>#NAME?</v>
      </c>
      <c r="D25" s="39" t="e">
        <f ca="1">[1]!AnaBalanceCum(2,D$1,D$5,D$5,$A25,$A25)</f>
        <v>#NAME?</v>
      </c>
      <c r="E25" s="39" t="e">
        <f ca="1">[1]!AnaBalanceCum(2,E$1,E$5,E$5,$A25,$A25)</f>
        <v>#NAME?</v>
      </c>
      <c r="F25" s="39" t="e">
        <f ca="1">[1]!AnaBalanceCum(2,F$1,F$5,F$5,$A25,$A25)</f>
        <v>#NAME?</v>
      </c>
      <c r="G25" s="39" t="e">
        <f ca="1">[1]!AnaBalanceCum(2,G$1,G$5,G$5,$A25,$A25)</f>
        <v>#NAME?</v>
      </c>
      <c r="H25" s="57" t="e">
        <f t="shared" ca="1" si="10"/>
        <v>#NAME?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57">
        <f t="shared" si="11"/>
        <v>0</v>
      </c>
      <c r="P25" s="69">
        <v>0</v>
      </c>
    </row>
    <row r="26" spans="1:17" x14ac:dyDescent="0.25">
      <c r="A26" s="20">
        <v>615100</v>
      </c>
      <c r="B26" s="38" t="s">
        <v>189</v>
      </c>
      <c r="C26" s="39" t="e">
        <f ca="1">[1]!AnaBalanceCum(2,C$1,C$5,C$5,$A26,$A26)</f>
        <v>#NAME?</v>
      </c>
      <c r="D26" s="39" t="e">
        <f ca="1">[1]!AnaBalanceCum(2,D$1,D$5,D$5,$A26,$A26)</f>
        <v>#NAME?</v>
      </c>
      <c r="E26" s="39" t="e">
        <f ca="1">[1]!AnaBalanceCum(2,E$1,E$5,E$5,$A26,$A26)</f>
        <v>#NAME?</v>
      </c>
      <c r="F26" s="39" t="e">
        <f ca="1">[1]!AnaBalanceCum(2,F$1,F$5,F$5,$A26,$A26)</f>
        <v>#NAME?</v>
      </c>
      <c r="G26" s="39" t="e">
        <f ca="1">[1]!AnaBalanceCum(2,G$1,G$5,G$5,$A26,$A26)</f>
        <v>#NAME?</v>
      </c>
      <c r="H26" s="57" t="e">
        <f t="shared" ca="1" si="10"/>
        <v>#NAME?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57">
        <f t="shared" si="11"/>
        <v>0</v>
      </c>
      <c r="P26" s="69">
        <v>0</v>
      </c>
    </row>
    <row r="27" spans="1:17" x14ac:dyDescent="0.25">
      <c r="A27" s="20"/>
      <c r="B27" s="21"/>
      <c r="C27" s="39"/>
      <c r="D27" s="39"/>
      <c r="E27" s="39"/>
      <c r="F27" s="39"/>
      <c r="G27" s="39"/>
      <c r="J27" s="39"/>
      <c r="K27" s="39"/>
      <c r="L27" s="39"/>
      <c r="M27" s="39"/>
      <c r="N27" s="39"/>
    </row>
    <row r="28" spans="1:17" x14ac:dyDescent="0.25">
      <c r="A28" s="22">
        <v>614</v>
      </c>
      <c r="B28" s="23" t="s">
        <v>5</v>
      </c>
      <c r="C28" s="49" t="e">
        <f t="shared" ref="C28:H28" ca="1" si="15">SUM(C29:C34)</f>
        <v>#NAME?</v>
      </c>
      <c r="D28" s="49" t="e">
        <f t="shared" ca="1" si="15"/>
        <v>#NAME?</v>
      </c>
      <c r="E28" s="49" t="e">
        <f t="shared" ca="1" si="15"/>
        <v>#NAME?</v>
      </c>
      <c r="F28" s="49" t="e">
        <f t="shared" ref="F28" ca="1" si="16">SUM(F29:F34)</f>
        <v>#NAME?</v>
      </c>
      <c r="G28" s="49" t="e">
        <f t="shared" ca="1" si="15"/>
        <v>#NAME?</v>
      </c>
      <c r="H28" s="62" t="e">
        <f t="shared" ca="1" si="15"/>
        <v>#NAME?</v>
      </c>
      <c r="I28" s="13" t="s">
        <v>4</v>
      </c>
      <c r="J28" s="49">
        <f t="shared" ref="J28:O28" si="17">SUM(J29:J34)</f>
        <v>0</v>
      </c>
      <c r="K28" s="49">
        <f t="shared" si="17"/>
        <v>0</v>
      </c>
      <c r="L28" s="49">
        <f t="shared" si="17"/>
        <v>49.9</v>
      </c>
      <c r="M28" s="49">
        <f t="shared" ref="M28" si="18">SUM(M29:M34)</f>
        <v>8.4499999999999993</v>
      </c>
      <c r="N28" s="49">
        <f t="shared" si="17"/>
        <v>0</v>
      </c>
      <c r="O28" s="62">
        <f t="shared" si="17"/>
        <v>58.349999999999994</v>
      </c>
      <c r="P28" s="77">
        <f>SUM(P29:P34)</f>
        <v>0</v>
      </c>
      <c r="Q28" s="13" t="s">
        <v>4</v>
      </c>
    </row>
    <row r="29" spans="1:17" x14ac:dyDescent="0.25">
      <c r="A29" s="20">
        <v>614000</v>
      </c>
      <c r="B29" s="36" t="s">
        <v>127</v>
      </c>
      <c r="C29" s="39" t="e">
        <f ca="1">[1]!AnaBalanceCum(2,C$1,C$5,C$5,$A29,$A29)</f>
        <v>#NAME?</v>
      </c>
      <c r="D29" s="39" t="e">
        <f ca="1">[1]!AnaBalanceCum(2,D$1,D$5,D$5,$A29,$A29)</f>
        <v>#NAME?</v>
      </c>
      <c r="E29" s="39" t="e">
        <f ca="1">[1]!AnaBalanceCum(2,E$1,E$5,E$5,$A29,$A29)</f>
        <v>#NAME?</v>
      </c>
      <c r="F29" s="39" t="e">
        <f ca="1">[1]!AnaBalanceCum(2,F$1,F$5,F$5,$A29,$A29)</f>
        <v>#NAME?</v>
      </c>
      <c r="G29" s="39" t="e">
        <f ca="1">[1]!AnaBalanceCum(2,G$1,G$5,G$5,$A29,$A29)</f>
        <v>#NAME?</v>
      </c>
      <c r="H29" s="57" t="e">
        <f t="shared" ref="H29:H33" ca="1" si="19">SUM(C29:G29)</f>
        <v>#NAME?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57">
        <f t="shared" ref="O29:O33" si="20">SUM(J29:N29)</f>
        <v>0</v>
      </c>
      <c r="P29" s="69">
        <v>0</v>
      </c>
    </row>
    <row r="30" spans="1:17" x14ac:dyDescent="0.25">
      <c r="A30" s="20">
        <v>614200</v>
      </c>
      <c r="B30" s="36" t="s">
        <v>167</v>
      </c>
      <c r="C30" s="39" t="e">
        <f ca="1">[1]!AnaBalanceCum(2,C$1,C$5,C$5,$A30,$A30)</f>
        <v>#NAME?</v>
      </c>
      <c r="D30" s="39" t="e">
        <f ca="1">[1]!AnaBalanceCum(2,D$1,D$5,D$5,$A30,$A30)</f>
        <v>#NAME?</v>
      </c>
      <c r="E30" s="39" t="e">
        <f ca="1">[1]!AnaBalanceCum(2,E$1,E$5,E$5,$A30,$A30)</f>
        <v>#NAME?</v>
      </c>
      <c r="F30" s="39" t="e">
        <f ca="1">[1]!AnaBalanceCum(2,F$1,F$5,F$5,$A30,$A30)</f>
        <v>#NAME?</v>
      </c>
      <c r="G30" s="39" t="e">
        <f ca="1">[1]!AnaBalanceCum(2,G$1,G$5,G$5,$A30,$A30)</f>
        <v>#NAME?</v>
      </c>
      <c r="H30" s="57" t="e">
        <f t="shared" ca="1" si="19"/>
        <v>#NAME?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57">
        <f t="shared" si="20"/>
        <v>0</v>
      </c>
      <c r="P30" s="69">
        <v>0</v>
      </c>
    </row>
    <row r="31" spans="1:17" x14ac:dyDescent="0.25">
      <c r="A31" s="20">
        <v>614400</v>
      </c>
      <c r="B31" s="36" t="s">
        <v>129</v>
      </c>
      <c r="C31" s="39" t="e">
        <f ca="1">[1]!AnaBalanceCum(2,C$1,C$5,C$5,$A31,$A31)</f>
        <v>#NAME?</v>
      </c>
      <c r="D31" s="39" t="e">
        <f ca="1">[1]!AnaBalanceCum(2,D$1,D$5,D$5,$A31,$A31)</f>
        <v>#NAME?</v>
      </c>
      <c r="E31" s="39" t="e">
        <f ca="1">[1]!AnaBalanceCum(2,E$1,E$5,E$5,$A31,$A31)</f>
        <v>#NAME?</v>
      </c>
      <c r="F31" s="39" t="e">
        <f ca="1">[1]!AnaBalanceCum(2,F$1,F$5,F$5,$A31,$A31)</f>
        <v>#NAME?</v>
      </c>
      <c r="G31" s="39" t="e">
        <f ca="1">[1]!AnaBalanceCum(2,G$1,G$5,G$5,$A31,$A31)</f>
        <v>#NAME?</v>
      </c>
      <c r="H31" s="57" t="e">
        <f t="shared" ca="1" si="19"/>
        <v>#NAME?</v>
      </c>
      <c r="J31" s="39">
        <v>0</v>
      </c>
      <c r="K31" s="39">
        <v>0</v>
      </c>
      <c r="L31" s="39">
        <v>0</v>
      </c>
      <c r="M31" s="39">
        <v>8.4499999999999993</v>
      </c>
      <c r="N31" s="39">
        <v>0</v>
      </c>
      <c r="O31" s="57">
        <f t="shared" si="20"/>
        <v>8.4499999999999993</v>
      </c>
      <c r="P31" s="69">
        <v>0</v>
      </c>
    </row>
    <row r="32" spans="1:17" x14ac:dyDescent="0.25">
      <c r="A32" s="20">
        <v>614500</v>
      </c>
      <c r="B32" s="36" t="s">
        <v>130</v>
      </c>
      <c r="C32" s="39" t="e">
        <f ca="1">[1]!AnaBalanceCum(2,C$1,C$5,C$5,$A32,$A32)</f>
        <v>#NAME?</v>
      </c>
      <c r="D32" s="39" t="e">
        <f ca="1">[1]!AnaBalanceCum(2,D$1,D$5,D$5,$A32,$A32)</f>
        <v>#NAME?</v>
      </c>
      <c r="E32" s="39" t="e">
        <f ca="1">[1]!AnaBalanceCum(2,E$1,E$5,E$5,$A32,$A32)</f>
        <v>#NAME?</v>
      </c>
      <c r="F32" s="39" t="e">
        <f ca="1">[1]!AnaBalanceCum(2,F$1,F$5,F$5,$A32,$A32)</f>
        <v>#NAME?</v>
      </c>
      <c r="G32" s="39" t="e">
        <f ca="1">[1]!AnaBalanceCum(2,G$1,G$5,G$5,$A32,$A32)</f>
        <v>#NAME?</v>
      </c>
      <c r="H32" s="57" t="e">
        <f t="shared" ca="1" si="19"/>
        <v>#NAME?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57">
        <f t="shared" si="20"/>
        <v>0</v>
      </c>
      <c r="P32" s="69">
        <v>0</v>
      </c>
    </row>
    <row r="33" spans="1:17" x14ac:dyDescent="0.25">
      <c r="A33" s="20">
        <v>614600</v>
      </c>
      <c r="B33" s="36" t="s">
        <v>131</v>
      </c>
      <c r="C33" s="39" t="e">
        <f ca="1">[1]!AnaBalanceCum(2,C$1,C$5,C$5,$A33,$A33)</f>
        <v>#NAME?</v>
      </c>
      <c r="D33" s="39" t="e">
        <f ca="1">[1]!AnaBalanceCum(2,D$1,D$5,D$5,$A33,$A33)</f>
        <v>#NAME?</v>
      </c>
      <c r="E33" s="39" t="e">
        <f ca="1">[1]!AnaBalanceCum(2,E$1,E$5,E$5,$A33,$A33)</f>
        <v>#NAME?</v>
      </c>
      <c r="F33" s="39" t="e">
        <f ca="1">[1]!AnaBalanceCum(2,F$1,F$5,F$5,$A33,$A33)</f>
        <v>#NAME?</v>
      </c>
      <c r="G33" s="39" t="e">
        <f ca="1">[1]!AnaBalanceCum(2,G$1,G$5,G$5,$A33,$A33)</f>
        <v>#NAME?</v>
      </c>
      <c r="H33" s="57" t="e">
        <f t="shared" ca="1" si="19"/>
        <v>#NAME?</v>
      </c>
      <c r="J33" s="39">
        <v>0</v>
      </c>
      <c r="K33" s="39">
        <v>0</v>
      </c>
      <c r="L33" s="39">
        <v>49.9</v>
      </c>
      <c r="M33" s="39">
        <v>0</v>
      </c>
      <c r="N33" s="39">
        <v>0</v>
      </c>
      <c r="O33" s="57">
        <f t="shared" si="20"/>
        <v>49.9</v>
      </c>
      <c r="P33" s="69">
        <v>0</v>
      </c>
    </row>
    <row r="34" spans="1:17" x14ac:dyDescent="0.25">
      <c r="A34" s="20"/>
      <c r="B34" s="21"/>
      <c r="C34" s="45"/>
      <c r="D34" s="45"/>
      <c r="E34" s="45"/>
      <c r="F34" s="45"/>
      <c r="G34" s="45"/>
      <c r="H34" s="65"/>
      <c r="J34" s="45"/>
      <c r="K34" s="45"/>
      <c r="L34" s="45"/>
      <c r="M34" s="45"/>
      <c r="N34" s="45"/>
      <c r="O34" s="65"/>
      <c r="P34" s="78"/>
    </row>
    <row r="35" spans="1:17" x14ac:dyDescent="0.25">
      <c r="A35" s="22">
        <v>62</v>
      </c>
      <c r="B35" s="23" t="s">
        <v>6</v>
      </c>
      <c r="C35" s="49" t="e">
        <f t="shared" ref="C35:H35" ca="1" si="21">SUM(C36:C50)</f>
        <v>#NAME?</v>
      </c>
      <c r="D35" s="49" t="e">
        <f t="shared" ca="1" si="21"/>
        <v>#NAME?</v>
      </c>
      <c r="E35" s="49" t="e">
        <f t="shared" ca="1" si="21"/>
        <v>#NAME?</v>
      </c>
      <c r="F35" s="49" t="e">
        <f t="shared" ref="F35" ca="1" si="22">SUM(F36:F50)</f>
        <v>#NAME?</v>
      </c>
      <c r="G35" s="49" t="e">
        <f t="shared" ca="1" si="21"/>
        <v>#NAME?</v>
      </c>
      <c r="H35" s="62" t="e">
        <f t="shared" ca="1" si="21"/>
        <v>#NAME?</v>
      </c>
      <c r="I35" s="13" t="s">
        <v>4</v>
      </c>
      <c r="J35" s="49">
        <f t="shared" ref="J35:O35" si="23">SUM(J36:J50)</f>
        <v>0</v>
      </c>
      <c r="K35" s="49">
        <f t="shared" si="23"/>
        <v>0</v>
      </c>
      <c r="L35" s="49">
        <f t="shared" si="23"/>
        <v>0</v>
      </c>
      <c r="M35" s="49">
        <f t="shared" ref="M35" si="24">SUM(M36:M50)</f>
        <v>0</v>
      </c>
      <c r="N35" s="49">
        <f t="shared" si="23"/>
        <v>0</v>
      </c>
      <c r="O35" s="62">
        <f t="shared" si="23"/>
        <v>0</v>
      </c>
      <c r="P35" s="77">
        <f>SUM(P36:P50)</f>
        <v>0</v>
      </c>
      <c r="Q35" s="13" t="s">
        <v>4</v>
      </c>
    </row>
    <row r="36" spans="1:17" x14ac:dyDescent="0.25">
      <c r="A36" s="20">
        <v>620200</v>
      </c>
      <c r="B36" s="36" t="s">
        <v>132</v>
      </c>
      <c r="C36" s="39" t="e">
        <f ca="1">[1]!AnaBalanceCum(2,C$1,C$5,C$5,$A36,$A36)</f>
        <v>#NAME?</v>
      </c>
      <c r="D36" s="39" t="e">
        <f ca="1">[1]!AnaBalanceCum(2,D$1,D$5,D$5,$A36,$A36)</f>
        <v>#NAME?</v>
      </c>
      <c r="E36" s="39" t="e">
        <f ca="1">[1]!AnaBalanceCum(2,E$1,E$5,E$5,$A36,$A36)</f>
        <v>#NAME?</v>
      </c>
      <c r="F36" s="39" t="e">
        <f ca="1">[1]!AnaBalanceCum(2,F$1,F$5,F$5,$A36,$A36)</f>
        <v>#NAME?</v>
      </c>
      <c r="G36" s="39" t="e">
        <f ca="1">[1]!AnaBalanceCum(2,G$1,G$5,G$5,$A36,$A36)</f>
        <v>#NAME?</v>
      </c>
      <c r="H36" s="57" t="e">
        <f t="shared" ref="H36:H48" ca="1" si="25">SUM(C36:G36)</f>
        <v>#NAME?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57">
        <f t="shared" ref="O36:O49" si="26">SUM(J36:N36)</f>
        <v>0</v>
      </c>
      <c r="P36" s="69">
        <v>0</v>
      </c>
    </row>
    <row r="37" spans="1:17" x14ac:dyDescent="0.25">
      <c r="A37" s="20">
        <v>620210</v>
      </c>
      <c r="B37" s="36" t="s">
        <v>133</v>
      </c>
      <c r="C37" s="39" t="e">
        <f ca="1">[1]!AnaBalanceCum(2,C$1,C$5,C$5,$A37,$A37)</f>
        <v>#NAME?</v>
      </c>
      <c r="D37" s="39" t="e">
        <f ca="1">[1]!AnaBalanceCum(2,D$1,D$5,D$5,$A37,$A37)</f>
        <v>#NAME?</v>
      </c>
      <c r="E37" s="39" t="e">
        <f ca="1">[1]!AnaBalanceCum(2,E$1,E$5,E$5,$A37,$A37)</f>
        <v>#NAME?</v>
      </c>
      <c r="F37" s="39" t="e">
        <f ca="1">[1]!AnaBalanceCum(2,F$1,F$5,F$5,$A37,$A37)</f>
        <v>#NAME?</v>
      </c>
      <c r="G37" s="39" t="e">
        <f ca="1">[1]!AnaBalanceCum(2,G$1,G$5,G$5,$A37,$A37)</f>
        <v>#NAME?</v>
      </c>
      <c r="H37" s="57" t="e">
        <f t="shared" ca="1" si="25"/>
        <v>#NAME?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57">
        <f t="shared" si="26"/>
        <v>0</v>
      </c>
      <c r="P37" s="69">
        <v>0</v>
      </c>
    </row>
    <row r="38" spans="1:17" x14ac:dyDescent="0.25">
      <c r="A38" s="20">
        <v>620220</v>
      </c>
      <c r="B38" s="36" t="s">
        <v>134</v>
      </c>
      <c r="C38" s="39" t="e">
        <f ca="1">[1]!AnaBalanceCum(2,C$1,C$5,C$5,$A38,$A38)</f>
        <v>#NAME?</v>
      </c>
      <c r="D38" s="39" t="e">
        <f ca="1">[1]!AnaBalanceCum(2,D$1,D$5,D$5,$A38,$A38)</f>
        <v>#NAME?</v>
      </c>
      <c r="E38" s="39" t="e">
        <f ca="1">[1]!AnaBalanceCum(2,E$1,E$5,E$5,$A38,$A38)</f>
        <v>#NAME?</v>
      </c>
      <c r="F38" s="39" t="e">
        <f ca="1">[1]!AnaBalanceCum(2,F$1,F$5,F$5,$A38,$A38)</f>
        <v>#NAME?</v>
      </c>
      <c r="G38" s="39" t="e">
        <f ca="1">[1]!AnaBalanceCum(2,G$1,G$5,G$5,$A38,$A38)</f>
        <v>#NAME?</v>
      </c>
      <c r="H38" s="57" t="e">
        <f t="shared" ca="1" si="25"/>
        <v>#NAME?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57">
        <f t="shared" si="26"/>
        <v>0</v>
      </c>
      <c r="P38" s="69">
        <v>0</v>
      </c>
    </row>
    <row r="39" spans="1:17" x14ac:dyDescent="0.25">
      <c r="A39" s="20">
        <v>62023</v>
      </c>
      <c r="B39" s="36" t="s">
        <v>135</v>
      </c>
      <c r="C39" s="39" t="e">
        <f ca="1">[1]!AnaBalanceCum(2,C$1,C$5,C$5,$A39,$A39)</f>
        <v>#NAME?</v>
      </c>
      <c r="D39" s="39" t="e">
        <f ca="1">[1]!AnaBalanceCum(2,D$1,D$5,D$5,$A39,$A39)</f>
        <v>#NAME?</v>
      </c>
      <c r="E39" s="39" t="e">
        <f ca="1">[1]!AnaBalanceCum(2,E$1,E$5,E$5,$A39,$A39)</f>
        <v>#NAME?</v>
      </c>
      <c r="F39" s="39" t="e">
        <f ca="1">[1]!AnaBalanceCum(2,F$1,F$5,F$5,$A39,$A39)</f>
        <v>#NAME?</v>
      </c>
      <c r="G39" s="39" t="e">
        <f ca="1">[1]!AnaBalanceCum(2,G$1,G$5,G$5,$A39,$A39)</f>
        <v>#NAME?</v>
      </c>
      <c r="H39" s="57" t="e">
        <f t="shared" ca="1" si="25"/>
        <v>#NAME?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57">
        <f t="shared" si="26"/>
        <v>0</v>
      </c>
      <c r="P39" s="69">
        <v>0</v>
      </c>
    </row>
    <row r="40" spans="1:17" x14ac:dyDescent="0.25">
      <c r="A40" s="20">
        <v>621200</v>
      </c>
      <c r="B40" s="36" t="s">
        <v>136</v>
      </c>
      <c r="C40" s="39" t="e">
        <f ca="1">[1]!AnaBalanceCum(2,C$1,C$5,C$5,$A40,$A40)</f>
        <v>#NAME?</v>
      </c>
      <c r="D40" s="39" t="e">
        <f ca="1">[1]!AnaBalanceCum(2,D$1,D$5,D$5,$A40,$A40)</f>
        <v>#NAME?</v>
      </c>
      <c r="E40" s="39" t="e">
        <f ca="1">[1]!AnaBalanceCum(2,E$1,E$5,E$5,$A40,$A40)</f>
        <v>#NAME?</v>
      </c>
      <c r="F40" s="39" t="e">
        <f ca="1">[1]!AnaBalanceCum(2,F$1,F$5,F$5,$A40,$A40)</f>
        <v>#NAME?</v>
      </c>
      <c r="G40" s="39" t="e">
        <f ca="1">[1]!AnaBalanceCum(2,G$1,G$5,G$5,$A40,$A40)</f>
        <v>#NAME?</v>
      </c>
      <c r="H40" s="57" t="e">
        <f t="shared" ca="1" si="25"/>
        <v>#NAME?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57">
        <f t="shared" si="26"/>
        <v>0</v>
      </c>
      <c r="P40" s="69">
        <v>0</v>
      </c>
    </row>
    <row r="41" spans="1:17" x14ac:dyDescent="0.25">
      <c r="A41" s="20">
        <v>623000</v>
      </c>
      <c r="B41" s="38" t="s">
        <v>123</v>
      </c>
      <c r="C41" s="39" t="e">
        <f ca="1">[1]!AnaBalanceCum(2,C$1,C$5,C$5,$A41,$A41)</f>
        <v>#NAME?</v>
      </c>
      <c r="D41" s="39" t="e">
        <f ca="1">[1]!AnaBalanceCum(2,D$1,D$5,D$5,$A41,$A41)</f>
        <v>#NAME?</v>
      </c>
      <c r="E41" s="39" t="e">
        <f ca="1">[1]!AnaBalanceCum(2,E$1,E$5,E$5,$A41,$A41)</f>
        <v>#NAME?</v>
      </c>
      <c r="F41" s="39" t="e">
        <f ca="1">[1]!AnaBalanceCum(2,F$1,F$5,F$5,$A41,$A41)</f>
        <v>#NAME?</v>
      </c>
      <c r="G41" s="39" t="e">
        <f ca="1">[1]!AnaBalanceCum(2,G$1,G$5,G$5,$A41,$A41)</f>
        <v>#NAME?</v>
      </c>
      <c r="H41" s="57" t="e">
        <f ca="1">SUM(C41:G41)</f>
        <v>#NAME?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57">
        <f>SUM(J41:N41)</f>
        <v>0</v>
      </c>
      <c r="P41" s="69">
        <v>0</v>
      </c>
    </row>
    <row r="42" spans="1:17" x14ac:dyDescent="0.25">
      <c r="A42" s="20">
        <v>623100</v>
      </c>
      <c r="B42" s="38" t="s">
        <v>124</v>
      </c>
      <c r="C42" s="39" t="e">
        <f ca="1">[1]!AnaBalanceCum(2,C$1,C$5,C$5,$A42,$A42)</f>
        <v>#NAME?</v>
      </c>
      <c r="D42" s="39" t="e">
        <f ca="1">[1]!AnaBalanceCum(2,D$1,D$5,D$5,$A42,$A42)</f>
        <v>#NAME?</v>
      </c>
      <c r="E42" s="39" t="e">
        <f ca="1">[1]!AnaBalanceCum(2,E$1,E$5,E$5,$A42,$A42)</f>
        <v>#NAME?</v>
      </c>
      <c r="F42" s="39" t="e">
        <f ca="1">[1]!AnaBalanceCum(2,F$1,F$5,F$5,$A42,$A42)</f>
        <v>#NAME?</v>
      </c>
      <c r="G42" s="39" t="e">
        <f ca="1">[1]!AnaBalanceCum(2,G$1,G$5,G$5,$A42,$A42)</f>
        <v>#NAME?</v>
      </c>
      <c r="H42" s="57" t="e">
        <f ca="1">SUM(C42:G42)</f>
        <v>#NAME?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57">
        <f>SUM(J42:N42)</f>
        <v>0</v>
      </c>
      <c r="P42" s="69">
        <v>0</v>
      </c>
    </row>
    <row r="43" spans="1:17" x14ac:dyDescent="0.25">
      <c r="A43" s="20">
        <v>623110</v>
      </c>
      <c r="B43" s="38" t="s">
        <v>125</v>
      </c>
      <c r="C43" s="39" t="e">
        <f ca="1">[1]!AnaBalanceCum(2,C$1,C$5,C$5,$A43,$A43)</f>
        <v>#NAME?</v>
      </c>
      <c r="D43" s="39" t="e">
        <f ca="1">[1]!AnaBalanceCum(2,D$1,D$5,D$5,$A43,$A43)</f>
        <v>#NAME?</v>
      </c>
      <c r="E43" s="39" t="e">
        <f ca="1">[1]!AnaBalanceCum(2,E$1,E$5,E$5,$A43,$A43)</f>
        <v>#NAME?</v>
      </c>
      <c r="F43" s="39" t="e">
        <f ca="1">[1]!AnaBalanceCum(2,F$1,F$5,F$5,$A43,$A43)</f>
        <v>#NAME?</v>
      </c>
      <c r="G43" s="39" t="e">
        <f ca="1">[1]!AnaBalanceCum(2,G$1,G$5,G$5,$A43,$A43)</f>
        <v>#NAME?</v>
      </c>
      <c r="H43" s="57" t="e">
        <f ca="1">SUM(C43:G43)</f>
        <v>#NAME?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57">
        <f>SUM(J43:N43)</f>
        <v>0</v>
      </c>
      <c r="P43" s="69">
        <v>0</v>
      </c>
    </row>
    <row r="44" spans="1:17" x14ac:dyDescent="0.25">
      <c r="A44" s="20">
        <v>622000</v>
      </c>
      <c r="B44" s="36" t="s">
        <v>137</v>
      </c>
      <c r="C44" s="39" t="e">
        <f ca="1">[1]!AnaBalanceCum(2,C$1,C$5,C$5,$A44,$A44)</f>
        <v>#NAME?</v>
      </c>
      <c r="D44" s="39" t="e">
        <f ca="1">[1]!AnaBalanceCum(2,D$1,D$5,D$5,$A44,$A44)</f>
        <v>#NAME?</v>
      </c>
      <c r="E44" s="39" t="e">
        <f ca="1">[1]!AnaBalanceCum(2,E$1,E$5,E$5,$A44,$A44)</f>
        <v>#NAME?</v>
      </c>
      <c r="F44" s="39" t="e">
        <f ca="1">[1]!AnaBalanceCum(2,F$1,F$5,F$5,$A44,$A44)</f>
        <v>#NAME?</v>
      </c>
      <c r="G44" s="39" t="e">
        <f ca="1">[1]!AnaBalanceCum(2,G$1,G$5,G$5,$A44,$A44)</f>
        <v>#NAME?</v>
      </c>
      <c r="H44" s="57" t="e">
        <f t="shared" ca="1" si="25"/>
        <v>#NAME?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57">
        <f t="shared" si="26"/>
        <v>0</v>
      </c>
      <c r="P44" s="69">
        <v>0</v>
      </c>
    </row>
    <row r="45" spans="1:17" x14ac:dyDescent="0.25">
      <c r="A45" s="20">
        <v>62330</v>
      </c>
      <c r="B45" s="36" t="s">
        <v>138</v>
      </c>
      <c r="C45" s="39" t="e">
        <f ca="1">[1]!AnaBalanceCum(2,C$1,C$5,C$5,$A45,$A45)</f>
        <v>#NAME?</v>
      </c>
      <c r="D45" s="39" t="e">
        <f ca="1">[1]!AnaBalanceCum(2,D$1,D$5,D$5,$A45,$A45)</f>
        <v>#NAME?</v>
      </c>
      <c r="E45" s="39" t="e">
        <f ca="1">[1]!AnaBalanceCum(2,E$1,E$5,E$5,$A45,$A45)</f>
        <v>#NAME?</v>
      </c>
      <c r="F45" s="39" t="e">
        <f ca="1">[1]!AnaBalanceCum(2,F$1,F$5,F$5,$A45,$A45)</f>
        <v>#NAME?</v>
      </c>
      <c r="G45" s="39" t="e">
        <f ca="1">[1]!AnaBalanceCum(2,G$1,G$5,G$5,$A45,$A45)</f>
        <v>#NAME?</v>
      </c>
      <c r="H45" s="57" t="e">
        <f t="shared" ca="1" si="25"/>
        <v>#NAME?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57">
        <f t="shared" si="26"/>
        <v>0</v>
      </c>
      <c r="P45" s="69">
        <v>0</v>
      </c>
    </row>
    <row r="46" spans="1:17" x14ac:dyDescent="0.25">
      <c r="A46" s="20">
        <v>623500</v>
      </c>
      <c r="B46" s="36" t="s">
        <v>179</v>
      </c>
      <c r="C46" s="39" t="e">
        <f ca="1">[1]!AnaBalanceCum(2,C$1,C$5,C$5,$A46,$A46)</f>
        <v>#NAME?</v>
      </c>
      <c r="D46" s="39" t="e">
        <f ca="1">[1]!AnaBalanceCum(2,D$1,D$5,D$5,$A46,$A46)</f>
        <v>#NAME?</v>
      </c>
      <c r="E46" s="39" t="e">
        <f ca="1">[1]!AnaBalanceCum(2,E$1,E$5,E$5,$A46,$A46)</f>
        <v>#NAME?</v>
      </c>
      <c r="F46" s="39" t="e">
        <f ca="1">[1]!AnaBalanceCum(2,F$1,F$5,F$5,$A46,$A46)</f>
        <v>#NAME?</v>
      </c>
      <c r="G46" s="39" t="e">
        <f ca="1">[1]!AnaBalanceCum(2,G$1,G$5,G$5,$A46,$A46)</f>
        <v>#NAME?</v>
      </c>
      <c r="H46" s="57" t="e">
        <f t="shared" ca="1" si="25"/>
        <v>#NAME?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57">
        <f t="shared" si="26"/>
        <v>0</v>
      </c>
      <c r="P46" s="69">
        <v>0</v>
      </c>
    </row>
    <row r="47" spans="1:17" x14ac:dyDescent="0.25">
      <c r="A47" s="20">
        <v>623501</v>
      </c>
      <c r="B47" s="36" t="s">
        <v>178</v>
      </c>
      <c r="C47" s="39" t="e">
        <f ca="1">[1]!AnaBalanceCum(2,C$1,C$5,C$5,$A47,$A47)</f>
        <v>#NAME?</v>
      </c>
      <c r="D47" s="39" t="e">
        <f ca="1">[1]!AnaBalanceCum(2,D$1,D$5,D$5,$A47,$A47)</f>
        <v>#NAME?</v>
      </c>
      <c r="E47" s="39" t="e">
        <f ca="1">[1]!AnaBalanceCum(2,E$1,E$5,E$5,$A47,$A47)</f>
        <v>#NAME?</v>
      </c>
      <c r="F47" s="39" t="e">
        <f ca="1">[1]!AnaBalanceCum(2,F$1,F$5,F$5,$A47,$A47)</f>
        <v>#NAME?</v>
      </c>
      <c r="G47" s="39" t="e">
        <f ca="1">[1]!AnaBalanceCum(2,G$1,G$5,G$5,$A47,$A47)</f>
        <v>#NAME?</v>
      </c>
      <c r="H47" s="57" t="e">
        <f t="shared" ref="H47" ca="1" si="27">SUM(C47:G47)</f>
        <v>#NAME?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57">
        <f t="shared" ref="O47" si="28">SUM(J47:N47)</f>
        <v>0</v>
      </c>
      <c r="P47" s="69">
        <v>0</v>
      </c>
    </row>
    <row r="48" spans="1:17" x14ac:dyDescent="0.25">
      <c r="A48" s="20">
        <v>623900</v>
      </c>
      <c r="B48" s="36" t="s">
        <v>139</v>
      </c>
      <c r="C48" s="39" t="e">
        <f ca="1">[1]!AnaBalanceCum(2,C$1,C$5,C$5,$A48,$A48)</f>
        <v>#NAME?</v>
      </c>
      <c r="D48" s="39" t="e">
        <f ca="1">[1]!AnaBalanceCum(2,D$1,D$5,D$5,$A48,$A48)</f>
        <v>#NAME?</v>
      </c>
      <c r="E48" s="39" t="e">
        <f ca="1">[1]!AnaBalanceCum(2,E$1,E$5,E$5,$A48,$A48)</f>
        <v>#NAME?</v>
      </c>
      <c r="F48" s="39" t="e">
        <f ca="1">[1]!AnaBalanceCum(2,F$1,F$5,F$5,$A48,$A48)</f>
        <v>#NAME?</v>
      </c>
      <c r="G48" s="39" t="e">
        <f ca="1">[1]!AnaBalanceCum(2,G$1,G$5,G$5,$A48,$A48)</f>
        <v>#NAME?</v>
      </c>
      <c r="H48" s="57" t="e">
        <f t="shared" ca="1" si="25"/>
        <v>#NAME?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57">
        <f t="shared" si="26"/>
        <v>0</v>
      </c>
      <c r="P48" s="69">
        <v>0</v>
      </c>
    </row>
    <row r="49" spans="1:21" x14ac:dyDescent="0.25">
      <c r="A49" s="20">
        <v>623910</v>
      </c>
      <c r="B49" s="36" t="s">
        <v>140</v>
      </c>
      <c r="C49" s="39" t="e">
        <f ca="1">[1]!AnaBalanceCum(2,C$1,C$5,C$5,$A49,$A49)</f>
        <v>#NAME?</v>
      </c>
      <c r="D49" s="39" t="e">
        <f ca="1">[1]!AnaBalanceCum(2,D$1,D$5,D$5,$A49,$A49)</f>
        <v>#NAME?</v>
      </c>
      <c r="E49" s="39" t="e">
        <f ca="1">[1]!AnaBalanceCum(2,E$1,E$5,E$5,$A49,$A49)</f>
        <v>#NAME?</v>
      </c>
      <c r="F49" s="39" t="e">
        <f ca="1">[1]!AnaBalanceCum(2,F$1,F$5,F$5,$A49,$A49)</f>
        <v>#NAME?</v>
      </c>
      <c r="G49" s="39" t="e">
        <f ca="1">[1]!AnaBalanceCum(2,G$1,G$5,G$5,$A49,$A49)</f>
        <v>#NAME?</v>
      </c>
      <c r="H49" s="57" t="e">
        <f t="shared" ref="H49" ca="1" si="29">SUM(C49:G49)</f>
        <v>#NAME?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57">
        <f t="shared" si="26"/>
        <v>0</v>
      </c>
      <c r="P49" s="69">
        <v>0</v>
      </c>
    </row>
    <row r="50" spans="1:21" x14ac:dyDescent="0.25">
      <c r="A50" s="20"/>
      <c r="B50" s="19"/>
      <c r="C50" s="45"/>
      <c r="D50" s="45"/>
      <c r="E50" s="45"/>
      <c r="F50" s="45"/>
      <c r="G50" s="45"/>
      <c r="H50" s="65"/>
      <c r="J50" s="45"/>
      <c r="K50" s="45"/>
      <c r="L50" s="45"/>
      <c r="M50" s="45"/>
      <c r="N50" s="45"/>
      <c r="O50" s="65"/>
      <c r="P50" s="78"/>
    </row>
    <row r="51" spans="1:21" x14ac:dyDescent="0.25">
      <c r="A51" s="22">
        <v>63</v>
      </c>
      <c r="B51" s="23" t="s">
        <v>7</v>
      </c>
      <c r="C51" s="49" t="e">
        <f t="shared" ref="C51:H51" ca="1" si="30">SUM(C52:C53)</f>
        <v>#NAME?</v>
      </c>
      <c r="D51" s="49" t="e">
        <f t="shared" ca="1" si="30"/>
        <v>#NAME?</v>
      </c>
      <c r="E51" s="49" t="e">
        <f t="shared" ca="1" si="30"/>
        <v>#NAME?</v>
      </c>
      <c r="F51" s="49" t="e">
        <f t="shared" ref="F51" ca="1" si="31">SUM(F52:F53)</f>
        <v>#NAME?</v>
      </c>
      <c r="G51" s="49" t="e">
        <f t="shared" ca="1" si="30"/>
        <v>#NAME?</v>
      </c>
      <c r="H51" s="62" t="e">
        <f t="shared" ca="1" si="30"/>
        <v>#NAME?</v>
      </c>
      <c r="I51" s="13" t="s">
        <v>4</v>
      </c>
      <c r="J51" s="49">
        <f t="shared" ref="J51:O51" si="32">SUM(J52:J53)</f>
        <v>0</v>
      </c>
      <c r="K51" s="49">
        <f t="shared" si="32"/>
        <v>0</v>
      </c>
      <c r="L51" s="49">
        <f t="shared" si="32"/>
        <v>3425.51</v>
      </c>
      <c r="M51" s="49">
        <f t="shared" ref="M51" si="33">SUM(M52:M53)</f>
        <v>0</v>
      </c>
      <c r="N51" s="49">
        <f t="shared" si="32"/>
        <v>0</v>
      </c>
      <c r="O51" s="62">
        <f t="shared" si="32"/>
        <v>3425.51</v>
      </c>
      <c r="P51" s="77">
        <f>SUM(P52:P53)</f>
        <v>0</v>
      </c>
      <c r="Q51" s="13" t="s">
        <v>4</v>
      </c>
    </row>
    <row r="52" spans="1:21" x14ac:dyDescent="0.25">
      <c r="A52" s="20">
        <v>630000</v>
      </c>
      <c r="B52" s="36" t="s">
        <v>141</v>
      </c>
      <c r="C52" s="39" t="e">
        <f ca="1">[1]!AnaBalanceCum(2,C$1,C$5,C$5,$A52,$A52)</f>
        <v>#NAME?</v>
      </c>
      <c r="D52" s="39" t="e">
        <f ca="1">[1]!AnaBalanceCum(2,D$1,D$5,D$5,$A52,$A52)</f>
        <v>#NAME?</v>
      </c>
      <c r="E52" s="39" t="e">
        <f ca="1">[1]!AnaBalanceCum(2,E$1,E$5,E$5,$A52,$A52)</f>
        <v>#NAME?</v>
      </c>
      <c r="F52" s="39" t="e">
        <f ca="1">[1]!AnaBalanceCum(2,F$1,F$5,F$5,$A52,$A52)</f>
        <v>#NAME?</v>
      </c>
      <c r="G52" s="39" t="e">
        <f ca="1">[1]!AnaBalanceCum(2,G$1,G$5,G$5,$A52,$A52)</f>
        <v>#NAME?</v>
      </c>
      <c r="H52" s="57" t="e">
        <f t="shared" ref="H52" ca="1" si="34">SUM(C52:G52)</f>
        <v>#NAME?</v>
      </c>
      <c r="J52" s="39">
        <v>0</v>
      </c>
      <c r="K52" s="39">
        <v>0</v>
      </c>
      <c r="L52" s="39">
        <v>3425.51</v>
      </c>
      <c r="M52" s="39">
        <v>0</v>
      </c>
      <c r="N52" s="39">
        <v>0</v>
      </c>
      <c r="O52" s="57">
        <f t="shared" ref="O52" si="35">SUM(J52:N52)</f>
        <v>3425.51</v>
      </c>
      <c r="P52" s="69">
        <v>0</v>
      </c>
    </row>
    <row r="53" spans="1:21" x14ac:dyDescent="0.25">
      <c r="A53" s="20"/>
      <c r="B53" s="19"/>
      <c r="C53" s="45"/>
      <c r="D53" s="45"/>
      <c r="E53" s="45"/>
      <c r="F53" s="45"/>
      <c r="G53" s="45"/>
      <c r="H53" s="65"/>
      <c r="J53" s="45"/>
      <c r="K53" s="45"/>
      <c r="L53" s="45"/>
      <c r="M53" s="45"/>
      <c r="N53" s="45"/>
      <c r="O53" s="65"/>
      <c r="P53" s="78"/>
    </row>
    <row r="54" spans="1:21" x14ac:dyDescent="0.25">
      <c r="A54" s="22">
        <v>64</v>
      </c>
      <c r="B54" s="23" t="s">
        <v>8</v>
      </c>
      <c r="C54" s="49" t="e">
        <f t="shared" ref="C54:H54" ca="1" si="36">SUM(C55:C56)</f>
        <v>#NAME?</v>
      </c>
      <c r="D54" s="49" t="e">
        <f t="shared" ca="1" si="36"/>
        <v>#NAME?</v>
      </c>
      <c r="E54" s="49" t="e">
        <f t="shared" ca="1" si="36"/>
        <v>#NAME?</v>
      </c>
      <c r="F54" s="49" t="e">
        <f t="shared" ref="F54" ca="1" si="37">SUM(F55:F56)</f>
        <v>#NAME?</v>
      </c>
      <c r="G54" s="49" t="e">
        <f t="shared" ca="1" si="36"/>
        <v>#NAME?</v>
      </c>
      <c r="H54" s="62" t="e">
        <f t="shared" ca="1" si="36"/>
        <v>#NAME?</v>
      </c>
      <c r="I54" s="13" t="s">
        <v>4</v>
      </c>
      <c r="J54" s="49">
        <f t="shared" ref="J54:O54" si="38">SUM(J55:J56)</f>
        <v>0</v>
      </c>
      <c r="K54" s="49">
        <f t="shared" si="38"/>
        <v>0</v>
      </c>
      <c r="L54" s="49">
        <f t="shared" si="38"/>
        <v>0</v>
      </c>
      <c r="M54" s="49">
        <f t="shared" ref="M54" si="39">SUM(M55:M56)</f>
        <v>0</v>
      </c>
      <c r="N54" s="49">
        <f t="shared" si="38"/>
        <v>0</v>
      </c>
      <c r="O54" s="62">
        <f t="shared" si="38"/>
        <v>0</v>
      </c>
      <c r="P54" s="77">
        <f>SUM(P55:P56)</f>
        <v>0</v>
      </c>
      <c r="Q54" s="13" t="s">
        <v>4</v>
      </c>
    </row>
    <row r="55" spans="1:21" x14ac:dyDescent="0.25">
      <c r="A55" s="20">
        <v>640000</v>
      </c>
      <c r="B55" s="36" t="s">
        <v>142</v>
      </c>
      <c r="C55" s="39" t="e">
        <f ca="1">[1]!AnaBalanceCum(2,C$1,C$5,C$5,$A55,$A55)</f>
        <v>#NAME?</v>
      </c>
      <c r="D55" s="39" t="e">
        <f ca="1">[1]!AnaBalanceCum(2,D$1,D$5,D$5,$A55,$A55)</f>
        <v>#NAME?</v>
      </c>
      <c r="E55" s="39" t="e">
        <f ca="1">[1]!AnaBalanceCum(2,E$1,E$5,E$5,$A55,$A55)</f>
        <v>#NAME?</v>
      </c>
      <c r="F55" s="39" t="e">
        <f ca="1">[1]!AnaBalanceCum(2,F$1,F$5,F$5,$A55,$A55)</f>
        <v>#NAME?</v>
      </c>
      <c r="G55" s="39" t="e">
        <f ca="1">[1]!AnaBalanceCum(2,G$1,G$5,G$5,$A55,$A55)</f>
        <v>#NAME?</v>
      </c>
      <c r="H55" s="57" t="e">
        <f t="shared" ref="H55" ca="1" si="40">SUM(C55:G55)</f>
        <v>#NAME?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57">
        <f t="shared" ref="O55" si="41">SUM(J55:N55)</f>
        <v>0</v>
      </c>
      <c r="P55" s="69">
        <v>0</v>
      </c>
    </row>
    <row r="56" spans="1:21" x14ac:dyDescent="0.25">
      <c r="A56" s="20"/>
      <c r="B56" s="19"/>
      <c r="C56" s="45"/>
      <c r="D56" s="45"/>
      <c r="E56" s="45"/>
      <c r="F56" s="45"/>
      <c r="G56" s="45"/>
      <c r="H56" s="65"/>
      <c r="J56" s="45"/>
      <c r="K56" s="45"/>
      <c r="L56" s="45"/>
      <c r="M56" s="45"/>
      <c r="N56" s="45"/>
      <c r="O56" s="65"/>
      <c r="P56" s="78"/>
    </row>
    <row r="57" spans="1:21" x14ac:dyDescent="0.25">
      <c r="A57" s="22">
        <v>65</v>
      </c>
      <c r="B57" s="23" t="s">
        <v>9</v>
      </c>
      <c r="C57" s="49" t="e">
        <f t="shared" ref="C57:H57" ca="1" si="42">SUM(C58:C61)</f>
        <v>#NAME?</v>
      </c>
      <c r="D57" s="49" t="e">
        <f t="shared" ca="1" si="42"/>
        <v>#NAME?</v>
      </c>
      <c r="E57" s="49" t="e">
        <f t="shared" ca="1" si="42"/>
        <v>#NAME?</v>
      </c>
      <c r="F57" s="49" t="e">
        <f t="shared" ref="F57" ca="1" si="43">SUM(F58:F61)</f>
        <v>#NAME?</v>
      </c>
      <c r="G57" s="49" t="e">
        <f t="shared" ca="1" si="42"/>
        <v>#NAME?</v>
      </c>
      <c r="H57" s="62" t="e">
        <f t="shared" ca="1" si="42"/>
        <v>#NAME?</v>
      </c>
      <c r="I57" s="13" t="s">
        <v>4</v>
      </c>
      <c r="J57" s="49">
        <f t="shared" ref="J57:O57" si="44">SUM(J58:J61)</f>
        <v>0</v>
      </c>
      <c r="K57" s="49">
        <f t="shared" si="44"/>
        <v>0</v>
      </c>
      <c r="L57" s="49">
        <f t="shared" si="44"/>
        <v>0</v>
      </c>
      <c r="M57" s="49">
        <f t="shared" ref="M57" si="45">SUM(M58:M61)</f>
        <v>0</v>
      </c>
      <c r="N57" s="49">
        <f t="shared" si="44"/>
        <v>0</v>
      </c>
      <c r="O57" s="62">
        <f t="shared" si="44"/>
        <v>0</v>
      </c>
      <c r="P57" s="77">
        <f>SUM(P58:P61)</f>
        <v>0</v>
      </c>
      <c r="Q57" s="13" t="s">
        <v>4</v>
      </c>
    </row>
    <row r="58" spans="1:21" x14ac:dyDescent="0.25">
      <c r="A58" s="20">
        <v>651000</v>
      </c>
      <c r="B58" s="36" t="s">
        <v>143</v>
      </c>
      <c r="C58" s="39" t="e">
        <f ca="1">[1]!AnaBalanceCum(2,C$1,C$5,C$5,$A58,$A58)</f>
        <v>#NAME?</v>
      </c>
      <c r="D58" s="39" t="e">
        <f ca="1">[1]!AnaBalanceCum(2,D$1,D$5,D$5,$A58,$A58)</f>
        <v>#NAME?</v>
      </c>
      <c r="E58" s="39" t="e">
        <f ca="1">[1]!AnaBalanceCum(2,E$1,E$5,E$5,$A58,$A58)</f>
        <v>#NAME?</v>
      </c>
      <c r="F58" s="39" t="e">
        <f ca="1">[1]!AnaBalanceCum(2,F$1,F$5,F$5,$A58,$A58)</f>
        <v>#NAME?</v>
      </c>
      <c r="G58" s="39" t="e">
        <f ca="1">[1]!AnaBalanceCum(2,G$1,G$5,G$5,$A58,$A58)</f>
        <v>#NAME?</v>
      </c>
      <c r="H58" s="57" t="e">
        <f t="shared" ref="H58:H60" ca="1" si="46">SUM(C58:G58)</f>
        <v>#NAME?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57">
        <f t="shared" ref="O58:O60" si="47">SUM(J58:N58)</f>
        <v>0</v>
      </c>
      <c r="P58" s="69">
        <v>0</v>
      </c>
    </row>
    <row r="59" spans="1:21" x14ac:dyDescent="0.25">
      <c r="A59" s="20">
        <v>654000</v>
      </c>
      <c r="B59" s="36" t="s">
        <v>144</v>
      </c>
      <c r="C59" s="39" t="e">
        <f ca="1">[1]!AnaBalanceCum(2,C$1,C$5,C$5,$A59,$A59)</f>
        <v>#NAME?</v>
      </c>
      <c r="D59" s="39" t="e">
        <f ca="1">[1]!AnaBalanceCum(2,D$1,D$5,D$5,$A59,$A59)</f>
        <v>#NAME?</v>
      </c>
      <c r="E59" s="39" t="e">
        <f ca="1">[1]!AnaBalanceCum(2,E$1,E$5,E$5,$A59,$A59)</f>
        <v>#NAME?</v>
      </c>
      <c r="F59" s="39" t="e">
        <f ca="1">[1]!AnaBalanceCum(2,F$1,F$5,F$5,$A59,$A59)</f>
        <v>#NAME?</v>
      </c>
      <c r="G59" s="39" t="e">
        <f ca="1">[1]!AnaBalanceCum(2,G$1,G$5,G$5,$A59,$A59)</f>
        <v>#NAME?</v>
      </c>
      <c r="H59" s="57" t="e">
        <f t="shared" ca="1" si="46"/>
        <v>#NAME?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57">
        <f t="shared" si="47"/>
        <v>0</v>
      </c>
      <c r="P59" s="69">
        <v>0</v>
      </c>
    </row>
    <row r="60" spans="1:21" x14ac:dyDescent="0.25">
      <c r="A60" s="20">
        <v>657000</v>
      </c>
      <c r="B60" s="36" t="s">
        <v>145</v>
      </c>
      <c r="C60" s="39" t="e">
        <f ca="1">[1]!AnaBalanceCum(2,C$1,C$5,C$5,$A60,$A60)</f>
        <v>#NAME?</v>
      </c>
      <c r="D60" s="39" t="e">
        <f ca="1">[1]!AnaBalanceCum(2,D$1,D$5,D$5,$A60,$A60)</f>
        <v>#NAME?</v>
      </c>
      <c r="E60" s="39" t="e">
        <f ca="1">[1]!AnaBalanceCum(2,E$1,E$5,E$5,$A60,$A60)</f>
        <v>#NAME?</v>
      </c>
      <c r="F60" s="39" t="e">
        <f ca="1">[1]!AnaBalanceCum(2,F$1,F$5,F$5,$A60,$A60)</f>
        <v>#NAME?</v>
      </c>
      <c r="G60" s="39" t="e">
        <f ca="1">[1]!AnaBalanceCum(2,G$1,G$5,G$5,$A60,$A60)</f>
        <v>#NAME?</v>
      </c>
      <c r="H60" s="57" t="e">
        <f t="shared" ca="1" si="46"/>
        <v>#NAME?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57">
        <f t="shared" si="47"/>
        <v>0</v>
      </c>
      <c r="P60" s="69">
        <v>0</v>
      </c>
    </row>
    <row r="61" spans="1:21" x14ac:dyDescent="0.25">
      <c r="A61" s="20"/>
      <c r="B61" s="19"/>
      <c r="C61" s="45"/>
      <c r="D61" s="45"/>
      <c r="E61" s="45"/>
      <c r="F61" s="45"/>
      <c r="G61" s="45"/>
      <c r="H61" s="65"/>
      <c r="J61" s="45"/>
      <c r="K61" s="45"/>
      <c r="L61" s="45"/>
      <c r="M61" s="45"/>
      <c r="N61" s="45"/>
      <c r="O61" s="65"/>
      <c r="P61" s="78"/>
    </row>
    <row r="62" spans="1:21" x14ac:dyDescent="0.25">
      <c r="A62" s="22">
        <v>66</v>
      </c>
      <c r="B62" s="23" t="s">
        <v>10</v>
      </c>
      <c r="C62" s="49" t="e">
        <f t="shared" ref="C62:H62" ca="1" si="48">SUM(C63:C64)</f>
        <v>#NAME?</v>
      </c>
      <c r="D62" s="49" t="e">
        <f t="shared" ca="1" si="48"/>
        <v>#NAME?</v>
      </c>
      <c r="E62" s="49" t="e">
        <f t="shared" ca="1" si="48"/>
        <v>#NAME?</v>
      </c>
      <c r="F62" s="49" t="e">
        <f t="shared" ref="F62" ca="1" si="49">SUM(F63:F64)</f>
        <v>#NAME?</v>
      </c>
      <c r="G62" s="49" t="e">
        <f t="shared" ca="1" si="48"/>
        <v>#NAME?</v>
      </c>
      <c r="H62" s="62" t="e">
        <f t="shared" ca="1" si="48"/>
        <v>#NAME?</v>
      </c>
      <c r="I62" s="13" t="s">
        <v>4</v>
      </c>
      <c r="J62" s="49">
        <f t="shared" ref="J62:O62" si="50">SUM(J63:J64)</f>
        <v>0</v>
      </c>
      <c r="K62" s="49">
        <f t="shared" si="50"/>
        <v>0</v>
      </c>
      <c r="L62" s="49">
        <f t="shared" si="50"/>
        <v>0</v>
      </c>
      <c r="M62" s="49">
        <f t="shared" ref="M62" si="51">SUM(M63:M64)</f>
        <v>0</v>
      </c>
      <c r="N62" s="49">
        <f t="shared" si="50"/>
        <v>0</v>
      </c>
      <c r="O62" s="62">
        <f t="shared" si="50"/>
        <v>0</v>
      </c>
      <c r="P62" s="77">
        <f>SUM(P63:P64)</f>
        <v>0</v>
      </c>
      <c r="Q62" s="13" t="s">
        <v>4</v>
      </c>
    </row>
    <row r="63" spans="1:21" x14ac:dyDescent="0.25">
      <c r="A63" s="20">
        <v>664000</v>
      </c>
      <c r="B63" s="36" t="s">
        <v>146</v>
      </c>
      <c r="C63" s="39" t="e">
        <f ca="1">[1]!AnaBalanceCum(2,C$1,C$5,C$5,$A63,$A63)</f>
        <v>#NAME?</v>
      </c>
      <c r="D63" s="39" t="e">
        <f ca="1">[1]!AnaBalanceCum(2,D$1,D$5,D$5,$A63,$A63)</f>
        <v>#NAME?</v>
      </c>
      <c r="E63" s="39" t="e">
        <f ca="1">[1]!AnaBalanceCum(2,E$1,E$5,E$5,$A63,$A63)</f>
        <v>#NAME?</v>
      </c>
      <c r="F63" s="39" t="e">
        <f ca="1">[1]!AnaBalanceCum(2,F$1,F$5,F$5,$A63,$A63)</f>
        <v>#NAME?</v>
      </c>
      <c r="G63" s="39" t="e">
        <f ca="1">[1]!AnaBalanceCum(2,G$1,G$5,G$5,$A63,$A63)</f>
        <v>#NAME?</v>
      </c>
      <c r="H63" s="57" t="e">
        <f t="shared" ref="H63" ca="1" si="52">SUM(C63:G63)</f>
        <v>#NAME?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57">
        <f t="shared" ref="O63" si="53">SUM(J63:N63)</f>
        <v>0</v>
      </c>
      <c r="P63" s="69">
        <v>0</v>
      </c>
    </row>
    <row r="64" spans="1:21" s="30" customFormat="1" ht="16.5" x14ac:dyDescent="0.35">
      <c r="A64" s="20"/>
      <c r="B64" s="19"/>
      <c r="C64" s="45"/>
      <c r="D64" s="45"/>
      <c r="E64" s="45"/>
      <c r="F64" s="45"/>
      <c r="G64" s="45"/>
      <c r="H64" s="65"/>
      <c r="I64" s="28"/>
      <c r="J64" s="45"/>
      <c r="K64" s="45"/>
      <c r="L64" s="45"/>
      <c r="M64" s="45"/>
      <c r="N64" s="45"/>
      <c r="O64" s="65"/>
      <c r="P64" s="78"/>
      <c r="Q64" s="28"/>
      <c r="R64" s="29"/>
      <c r="S64" s="29"/>
      <c r="T64" s="29"/>
      <c r="U64" s="29"/>
    </row>
    <row r="65" spans="1:21" s="35" customFormat="1" ht="19.5" x14ac:dyDescent="0.4">
      <c r="A65" s="25"/>
      <c r="B65" s="26" t="s">
        <v>11</v>
      </c>
      <c r="C65" s="50" t="e">
        <f t="shared" ref="C65:H65" ca="1" si="54">SUM(C62,C57,C54,C51,C35,C28,C9)</f>
        <v>#NAME?</v>
      </c>
      <c r="D65" s="50" t="e">
        <f t="shared" ca="1" si="54"/>
        <v>#NAME?</v>
      </c>
      <c r="E65" s="50" t="e">
        <f t="shared" ca="1" si="54"/>
        <v>#NAME?</v>
      </c>
      <c r="F65" s="50" t="e">
        <f t="shared" ca="1" si="54"/>
        <v>#NAME?</v>
      </c>
      <c r="G65" s="50" t="e">
        <f t="shared" ca="1" si="54"/>
        <v>#NAME?</v>
      </c>
      <c r="H65" s="63" t="e">
        <f t="shared" ca="1" si="54"/>
        <v>#NAME?</v>
      </c>
      <c r="I65" s="34" t="s">
        <v>4</v>
      </c>
      <c r="J65" s="50">
        <f t="shared" ref="J65:P65" si="55">SUM(J62,J57,J54,J51,J35,J28,J9)</f>
        <v>0</v>
      </c>
      <c r="K65" s="50">
        <f t="shared" si="55"/>
        <v>586.85</v>
      </c>
      <c r="L65" s="50">
        <f t="shared" si="55"/>
        <v>4572.21</v>
      </c>
      <c r="M65" s="50">
        <f t="shared" si="55"/>
        <v>615.94000000000005</v>
      </c>
      <c r="N65" s="50">
        <f t="shared" si="55"/>
        <v>1573.16</v>
      </c>
      <c r="O65" s="63">
        <f t="shared" si="55"/>
        <v>7348.16</v>
      </c>
      <c r="P65" s="79">
        <f t="shared" si="55"/>
        <v>7650</v>
      </c>
      <c r="Q65" s="34" t="s">
        <v>4</v>
      </c>
      <c r="R65" s="12"/>
      <c r="S65" s="12"/>
      <c r="T65" s="12"/>
      <c r="U65" s="12"/>
    </row>
    <row r="66" spans="1:21" ht="19.5" x14ac:dyDescent="0.4">
      <c r="A66" s="31"/>
      <c r="B66" s="32" t="s">
        <v>12</v>
      </c>
      <c r="C66" s="46"/>
      <c r="D66" s="46"/>
      <c r="E66" s="46"/>
      <c r="F66" s="46"/>
      <c r="G66" s="46"/>
      <c r="H66" s="66"/>
      <c r="J66" s="46"/>
      <c r="K66" s="46"/>
      <c r="L66" s="46"/>
      <c r="M66" s="46"/>
      <c r="N66" s="46"/>
      <c r="O66" s="66"/>
      <c r="P66" s="80"/>
    </row>
    <row r="67" spans="1:21" x14ac:dyDescent="0.25">
      <c r="A67" s="20"/>
      <c r="B67" s="19"/>
      <c r="C67" s="45"/>
      <c r="D67" s="45"/>
      <c r="E67" s="45"/>
      <c r="F67" s="45"/>
      <c r="G67" s="45"/>
      <c r="H67" s="65"/>
      <c r="J67" s="45"/>
      <c r="K67" s="45"/>
      <c r="L67" s="45"/>
      <c r="M67" s="45"/>
      <c r="N67" s="45"/>
      <c r="O67" s="65"/>
      <c r="P67" s="78"/>
    </row>
    <row r="68" spans="1:21" x14ac:dyDescent="0.25">
      <c r="A68" s="22">
        <v>70</v>
      </c>
      <c r="B68" s="23" t="s">
        <v>65</v>
      </c>
      <c r="C68" s="49" t="e">
        <f t="shared" ref="C68:H68" ca="1" si="56">SUM(C69:C71)</f>
        <v>#NAME?</v>
      </c>
      <c r="D68" s="49" t="e">
        <f t="shared" ca="1" si="56"/>
        <v>#NAME?</v>
      </c>
      <c r="E68" s="49" t="e">
        <f t="shared" ca="1" si="56"/>
        <v>#NAME?</v>
      </c>
      <c r="F68" s="49" t="e">
        <f t="shared" ref="F68" ca="1" si="57">SUM(F69:F71)</f>
        <v>#NAME?</v>
      </c>
      <c r="G68" s="49" t="e">
        <f t="shared" ca="1" si="56"/>
        <v>#NAME?</v>
      </c>
      <c r="H68" s="67" t="e">
        <f t="shared" ca="1" si="56"/>
        <v>#NAME?</v>
      </c>
      <c r="I68" s="13" t="s">
        <v>4</v>
      </c>
      <c r="J68" s="49">
        <f t="shared" ref="J68:O68" si="58">SUM(J69:J71)</f>
        <v>60</v>
      </c>
      <c r="K68" s="49">
        <f t="shared" si="58"/>
        <v>0</v>
      </c>
      <c r="L68" s="49">
        <f t="shared" si="58"/>
        <v>0</v>
      </c>
      <c r="M68" s="49">
        <f t="shared" ref="M68" si="59">SUM(M69:M71)</f>
        <v>0</v>
      </c>
      <c r="N68" s="49">
        <f t="shared" si="58"/>
        <v>0</v>
      </c>
      <c r="O68" s="67">
        <f t="shared" si="58"/>
        <v>60</v>
      </c>
      <c r="P68" s="70">
        <f>SUM(P69:P71)</f>
        <v>0</v>
      </c>
      <c r="Q68" s="13" t="s">
        <v>4</v>
      </c>
    </row>
    <row r="69" spans="1:21" x14ac:dyDescent="0.25">
      <c r="A69" s="20">
        <v>700000</v>
      </c>
      <c r="B69" s="36" t="s">
        <v>147</v>
      </c>
      <c r="C69" s="39" t="e">
        <f ca="1">-[1]!AnaBalanceCum(2,C$1,C$5,C$5,$A69,$A69)</f>
        <v>#NAME?</v>
      </c>
      <c r="D69" s="39" t="e">
        <f ca="1">-[1]!AnaBalanceCum(2,D$1,D$5,D$5,$A69,$A69)</f>
        <v>#NAME?</v>
      </c>
      <c r="E69" s="39" t="e">
        <f ca="1">-[1]!AnaBalanceCum(2,E$1,E$5,E$5,$A69,$A69)</f>
        <v>#NAME?</v>
      </c>
      <c r="F69" s="39" t="e">
        <f ca="1">-[1]!AnaBalanceCum(2,F$1,F$5,F$5,$A69,$A69)</f>
        <v>#NAME?</v>
      </c>
      <c r="G69" s="39" t="e">
        <f ca="1">-[1]!AnaBalanceCum(2,G$1,G$5,G$5,$A69,$A69)</f>
        <v>#NAME?</v>
      </c>
      <c r="H69" s="57" t="e">
        <f t="shared" ref="H69:H70" ca="1" si="60">SUM(C69:G69)</f>
        <v>#NAME?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57">
        <f t="shared" ref="O69:O70" si="61">SUM(J69:N69)</f>
        <v>0</v>
      </c>
      <c r="P69" s="69">
        <v>0</v>
      </c>
    </row>
    <row r="70" spans="1:21" x14ac:dyDescent="0.25">
      <c r="A70" s="20">
        <v>701000</v>
      </c>
      <c r="B70" s="36" t="s">
        <v>148</v>
      </c>
      <c r="C70" s="39" t="e">
        <f ca="1">-[1]!AnaBalanceCum(2,C$1,C$5,C$5,$A70,$A70)</f>
        <v>#NAME?</v>
      </c>
      <c r="D70" s="39" t="e">
        <f ca="1">-[1]!AnaBalanceCum(2,D$1,D$5,D$5,$A70,$A70)</f>
        <v>#NAME?</v>
      </c>
      <c r="E70" s="39" t="e">
        <f ca="1">-[1]!AnaBalanceCum(2,E$1,E$5,E$5,$A70,$A70)</f>
        <v>#NAME?</v>
      </c>
      <c r="F70" s="39" t="e">
        <f ca="1">-[1]!AnaBalanceCum(2,F$1,F$5,F$5,$A70,$A70)</f>
        <v>#NAME?</v>
      </c>
      <c r="G70" s="39" t="e">
        <f ca="1">-[1]!AnaBalanceCum(2,G$1,G$5,G$5,$A70,$A70)</f>
        <v>#NAME?</v>
      </c>
      <c r="H70" s="57" t="e">
        <f t="shared" ca="1" si="60"/>
        <v>#NAME?</v>
      </c>
      <c r="J70" s="39">
        <v>60</v>
      </c>
      <c r="K70" s="39">
        <v>0</v>
      </c>
      <c r="L70" s="39">
        <v>0</v>
      </c>
      <c r="M70" s="39">
        <v>0</v>
      </c>
      <c r="N70" s="39">
        <v>0</v>
      </c>
      <c r="O70" s="57">
        <f t="shared" si="61"/>
        <v>60</v>
      </c>
      <c r="P70" s="69">
        <v>0</v>
      </c>
    </row>
    <row r="71" spans="1:21" x14ac:dyDescent="0.25">
      <c r="A71" s="20"/>
      <c r="B71" s="19"/>
      <c r="C71" s="45"/>
      <c r="D71" s="45"/>
      <c r="E71" s="45"/>
      <c r="F71" s="45"/>
      <c r="G71" s="45"/>
      <c r="H71" s="65"/>
      <c r="J71" s="45"/>
      <c r="K71" s="45"/>
      <c r="L71" s="45"/>
      <c r="M71" s="45"/>
      <c r="N71" s="45"/>
      <c r="O71" s="65"/>
      <c r="P71" s="78"/>
    </row>
    <row r="72" spans="1:21" x14ac:dyDescent="0.25">
      <c r="A72" s="22">
        <v>73</v>
      </c>
      <c r="B72" s="23" t="s">
        <v>13</v>
      </c>
      <c r="C72" s="49" t="e">
        <f t="shared" ref="C72:H72" ca="1" si="62">SUM(C73:C83)</f>
        <v>#NAME?</v>
      </c>
      <c r="D72" s="49" t="e">
        <f t="shared" ca="1" si="62"/>
        <v>#NAME?</v>
      </c>
      <c r="E72" s="49" t="e">
        <f t="shared" ca="1" si="62"/>
        <v>#NAME?</v>
      </c>
      <c r="F72" s="49" t="e">
        <f t="shared" ref="F72" ca="1" si="63">SUM(F73:F83)</f>
        <v>#NAME?</v>
      </c>
      <c r="G72" s="49" t="e">
        <f t="shared" ca="1" si="62"/>
        <v>#NAME?</v>
      </c>
      <c r="H72" s="67" t="e">
        <f t="shared" ca="1" si="62"/>
        <v>#NAME?</v>
      </c>
      <c r="I72" s="13" t="s">
        <v>4</v>
      </c>
      <c r="J72" s="49">
        <f t="shared" ref="J72:O72" si="64">SUM(J73:J83)</f>
        <v>0</v>
      </c>
      <c r="K72" s="49">
        <f t="shared" si="64"/>
        <v>0</v>
      </c>
      <c r="L72" s="49">
        <f t="shared" si="64"/>
        <v>0</v>
      </c>
      <c r="M72" s="49">
        <f t="shared" ref="M72" si="65">SUM(M73:M83)</f>
        <v>0</v>
      </c>
      <c r="N72" s="49">
        <f t="shared" si="64"/>
        <v>0</v>
      </c>
      <c r="O72" s="67">
        <f t="shared" si="64"/>
        <v>0</v>
      </c>
      <c r="P72" s="70">
        <f>SUM(P73:P83)</f>
        <v>0</v>
      </c>
      <c r="Q72" s="13" t="s">
        <v>4</v>
      </c>
    </row>
    <row r="73" spans="1:21" x14ac:dyDescent="0.25">
      <c r="A73" s="20">
        <v>737000</v>
      </c>
      <c r="B73" s="36" t="s">
        <v>149</v>
      </c>
      <c r="C73" s="39" t="e">
        <f ca="1">-[1]!AnaBalanceCum(2,C$1,C$5,C$5,$A73,$A73)</f>
        <v>#NAME?</v>
      </c>
      <c r="D73" s="39" t="e">
        <f ca="1">-[1]!AnaBalanceCum(2,D$1,D$5,D$5,$A73,$A73)</f>
        <v>#NAME?</v>
      </c>
      <c r="E73" s="39" t="e">
        <f ca="1">-[1]!AnaBalanceCum(2,E$1,E$5,E$5,$A73,$A73)</f>
        <v>#NAME?</v>
      </c>
      <c r="F73" s="39" t="e">
        <f ca="1">-[1]!AnaBalanceCum(2,F$1,F$5,F$5,$A73,$A73)</f>
        <v>#NAME?</v>
      </c>
      <c r="G73" s="39" t="e">
        <f ca="1">-[1]!AnaBalanceCum(2,G$1,G$5,G$5,$A73,$A73)</f>
        <v>#NAME?</v>
      </c>
      <c r="H73" s="57" t="e">
        <f t="shared" ref="H73:H81" ca="1" si="66">SUM(C73:G73)</f>
        <v>#NAME?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57">
        <f t="shared" ref="O73:O81" si="67">SUM(J73:N73)</f>
        <v>0</v>
      </c>
      <c r="P73" s="69">
        <v>0</v>
      </c>
    </row>
    <row r="74" spans="1:21" x14ac:dyDescent="0.25">
      <c r="A74" s="20">
        <v>737100</v>
      </c>
      <c r="B74" s="36" t="s">
        <v>150</v>
      </c>
      <c r="C74" s="39" t="e">
        <f ca="1">-[1]!AnaBalanceCum(2,C$1,C$5,C$5,$A74,$A74)</f>
        <v>#NAME?</v>
      </c>
      <c r="D74" s="39" t="e">
        <f ca="1">-[1]!AnaBalanceCum(2,D$1,D$5,D$5,$A74,$A74)</f>
        <v>#NAME?</v>
      </c>
      <c r="E74" s="39" t="e">
        <f ca="1">-[1]!AnaBalanceCum(2,E$1,E$5,E$5,$A74,$A74)</f>
        <v>#NAME?</v>
      </c>
      <c r="F74" s="39" t="e">
        <f ca="1">-[1]!AnaBalanceCum(2,F$1,F$5,F$5,$A74,$A74)</f>
        <v>#NAME?</v>
      </c>
      <c r="G74" s="39" t="e">
        <f ca="1">-[1]!AnaBalanceCum(2,G$1,G$5,G$5,$A74,$A74)</f>
        <v>#NAME?</v>
      </c>
      <c r="H74" s="57" t="e">
        <f t="shared" ca="1" si="66"/>
        <v>#NAME?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57">
        <f t="shared" si="67"/>
        <v>0</v>
      </c>
      <c r="P74" s="69">
        <v>0</v>
      </c>
    </row>
    <row r="75" spans="1:21" x14ac:dyDescent="0.25">
      <c r="A75" s="20">
        <v>737200</v>
      </c>
      <c r="B75" s="36" t="s">
        <v>151</v>
      </c>
      <c r="C75" s="39" t="e">
        <f ca="1">-[1]!AnaBalanceCum(2,C$1,C$5,C$5,$A75,$A75)</f>
        <v>#NAME?</v>
      </c>
      <c r="D75" s="39" t="e">
        <f ca="1">-[1]!AnaBalanceCum(2,D$1,D$5,D$5,$A75,$A75)</f>
        <v>#NAME?</v>
      </c>
      <c r="E75" s="39" t="e">
        <f ca="1">-[1]!AnaBalanceCum(2,E$1,E$5,E$5,$A75,$A75)</f>
        <v>#NAME?</v>
      </c>
      <c r="F75" s="39" t="e">
        <f ca="1">-[1]!AnaBalanceCum(2,F$1,F$5,F$5,$A75,$A75)</f>
        <v>#NAME?</v>
      </c>
      <c r="G75" s="39" t="e">
        <f ca="1">-[1]!AnaBalanceCum(2,G$1,G$5,G$5,$A75,$A75)</f>
        <v>#NAME?</v>
      </c>
      <c r="H75" s="57" t="e">
        <f t="shared" ca="1" si="66"/>
        <v>#NAME?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57">
        <f t="shared" si="67"/>
        <v>0</v>
      </c>
      <c r="P75" s="69">
        <v>0</v>
      </c>
    </row>
    <row r="76" spans="1:21" x14ac:dyDescent="0.25">
      <c r="A76" s="20">
        <v>737300</v>
      </c>
      <c r="B76" s="36" t="s">
        <v>204</v>
      </c>
      <c r="C76" s="39" t="e">
        <f ca="1">-[1]!AnaBalanceCum(2,C$1,C$5,C$5,$A76,$A76)</f>
        <v>#NAME?</v>
      </c>
      <c r="D76" s="39" t="e">
        <f ca="1">-[1]!AnaBalanceCum(2,D$1,D$5,D$5,$A76,$A76)</f>
        <v>#NAME?</v>
      </c>
      <c r="E76" s="39" t="e">
        <f ca="1">-[1]!AnaBalanceCum(2,E$1,E$5,E$5,$A76,$A76)</f>
        <v>#NAME?</v>
      </c>
      <c r="F76" s="39" t="e">
        <f ca="1">-[1]!AnaBalanceCum(2,F$1,F$5,F$5,$A76,$A76)</f>
        <v>#NAME?</v>
      </c>
      <c r="G76" s="39" t="e">
        <f ca="1">-[1]!AnaBalanceCum(2,G$1,G$5,G$5,$A76,$A76)</f>
        <v>#NAME?</v>
      </c>
      <c r="H76" s="57" t="e">
        <f t="shared" ca="1" si="66"/>
        <v>#NAME?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57">
        <f t="shared" si="67"/>
        <v>0</v>
      </c>
      <c r="P76" s="69">
        <v>0</v>
      </c>
    </row>
    <row r="77" spans="1:21" x14ac:dyDescent="0.25">
      <c r="A77" s="20">
        <v>737900</v>
      </c>
      <c r="B77" s="36" t="s">
        <v>153</v>
      </c>
      <c r="C77" s="39" t="e">
        <f ca="1">-[1]!AnaBalanceCum(2,C$1,C$5,C$5,$A77,$A77)</f>
        <v>#NAME?</v>
      </c>
      <c r="D77" s="39" t="e">
        <f ca="1">-[1]!AnaBalanceCum(2,D$1,D$5,D$5,$A77,$A77)</f>
        <v>#NAME?</v>
      </c>
      <c r="E77" s="39" t="e">
        <f ca="1">-[1]!AnaBalanceCum(2,E$1,E$5,E$5,$A77,$A77)</f>
        <v>#NAME?</v>
      </c>
      <c r="F77" s="39" t="e">
        <f ca="1">-[1]!AnaBalanceCum(2,F$1,F$5,F$5,$A77,$A77)</f>
        <v>#NAME?</v>
      </c>
      <c r="G77" s="39" t="e">
        <f ca="1">-[1]!AnaBalanceCum(2,G$1,G$5,G$5,$A77,$A77)</f>
        <v>#NAME?</v>
      </c>
      <c r="H77" s="57" t="e">
        <f t="shared" ref="H77" ca="1" si="68">SUM(C77:G77)</f>
        <v>#NAME?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57">
        <f t="shared" ref="O77" si="69">SUM(J77:N77)</f>
        <v>0</v>
      </c>
      <c r="P77" s="69">
        <v>0</v>
      </c>
    </row>
    <row r="78" spans="1:21" x14ac:dyDescent="0.25">
      <c r="A78" s="20">
        <v>738000</v>
      </c>
      <c r="B78" s="36" t="s">
        <v>175</v>
      </c>
      <c r="C78" s="39" t="e">
        <f ca="1">-[1]!AnaBalanceCum(2,C$1,C$5,C$5,$A78,$A78)</f>
        <v>#NAME?</v>
      </c>
      <c r="D78" s="39" t="e">
        <f ca="1">-[1]!AnaBalanceCum(2,D$1,D$5,D$5,$A78,$A78)</f>
        <v>#NAME?</v>
      </c>
      <c r="E78" s="39" t="e">
        <f ca="1">-[1]!AnaBalanceCum(2,E$1,E$5,E$5,$A78,$A78)</f>
        <v>#NAME?</v>
      </c>
      <c r="F78" s="39" t="e">
        <f ca="1">-[1]!AnaBalanceCum(2,F$1,F$5,F$5,$A78,$A78)</f>
        <v>#NAME?</v>
      </c>
      <c r="G78" s="39" t="e">
        <f ca="1">-[1]!AnaBalanceCum(2,G$1,G$5,G$5,$A78,$A78)</f>
        <v>#NAME?</v>
      </c>
      <c r="H78" s="57" t="e">
        <f t="shared" ca="1" si="66"/>
        <v>#NAME?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57">
        <f t="shared" si="67"/>
        <v>0</v>
      </c>
      <c r="P78" s="69">
        <v>0</v>
      </c>
    </row>
    <row r="79" spans="1:21" x14ac:dyDescent="0.25">
      <c r="A79" s="20">
        <v>738100</v>
      </c>
      <c r="B79" s="36" t="s">
        <v>152</v>
      </c>
      <c r="C79" s="39" t="e">
        <f ca="1">-[1]!AnaBalanceCum(2,C$1,C$5,C$5,$A79,$A79)</f>
        <v>#NAME?</v>
      </c>
      <c r="D79" s="39" t="e">
        <f ca="1">-[1]!AnaBalanceCum(2,D$1,D$5,D$5,$A79,$A79)</f>
        <v>#NAME?</v>
      </c>
      <c r="E79" s="39" t="e">
        <f ca="1">-[1]!AnaBalanceCum(2,E$1,E$5,E$5,$A79,$A79)</f>
        <v>#NAME?</v>
      </c>
      <c r="F79" s="39" t="e">
        <f ca="1">-[1]!AnaBalanceCum(2,F$1,F$5,F$5,$A79,$A79)</f>
        <v>#NAME?</v>
      </c>
      <c r="G79" s="39" t="e">
        <f ca="1">-[1]!AnaBalanceCum(2,G$1,G$5,G$5,$A79,$A79)</f>
        <v>#NAME?</v>
      </c>
      <c r="H79" s="57" t="e">
        <f t="shared" ca="1" si="66"/>
        <v>#NAME?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57">
        <f t="shared" si="67"/>
        <v>0</v>
      </c>
      <c r="P79" s="69">
        <v>0</v>
      </c>
    </row>
    <row r="80" spans="1:21" x14ac:dyDescent="0.25">
      <c r="A80" s="20">
        <v>738200</v>
      </c>
      <c r="B80" s="36" t="s">
        <v>176</v>
      </c>
      <c r="C80" s="39" t="e">
        <f ca="1">-[1]!AnaBalanceCum(2,C$1,C$5,C$5,$A80,$A80)</f>
        <v>#NAME?</v>
      </c>
      <c r="D80" s="39" t="e">
        <f ca="1">-[1]!AnaBalanceCum(2,D$1,D$5,D$5,$A80,$A80)</f>
        <v>#NAME?</v>
      </c>
      <c r="E80" s="39" t="e">
        <f ca="1">-[1]!AnaBalanceCum(2,E$1,E$5,E$5,$A80,$A80)</f>
        <v>#NAME?</v>
      </c>
      <c r="F80" s="39" t="e">
        <f ca="1">-[1]!AnaBalanceCum(2,F$1,F$5,F$5,$A80,$A80)</f>
        <v>#NAME?</v>
      </c>
      <c r="G80" s="39" t="e">
        <f ca="1">-[1]!AnaBalanceCum(2,G$1,G$5,G$5,$A80,$A80)</f>
        <v>#NAME?</v>
      </c>
      <c r="H80" s="57" t="e">
        <f t="shared" ref="H80" ca="1" si="70">SUM(C80:G80)</f>
        <v>#NAME?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57">
        <f t="shared" ref="O80" si="71">SUM(J80:N80)</f>
        <v>0</v>
      </c>
      <c r="P80" s="69">
        <v>0</v>
      </c>
    </row>
    <row r="81" spans="1:21" x14ac:dyDescent="0.25">
      <c r="A81" s="20">
        <v>738300</v>
      </c>
      <c r="B81" s="36" t="s">
        <v>177</v>
      </c>
      <c r="C81" s="39" t="e">
        <f ca="1">-[1]!AnaBalanceCum(2,C$1,C$5,C$5,$A81,$A81)</f>
        <v>#NAME?</v>
      </c>
      <c r="D81" s="39" t="e">
        <f ca="1">-[1]!AnaBalanceCum(2,D$1,D$5,D$5,$A81,$A81)</f>
        <v>#NAME?</v>
      </c>
      <c r="E81" s="39" t="e">
        <f ca="1">-[1]!AnaBalanceCum(2,E$1,E$5,E$5,$A81,$A81)</f>
        <v>#NAME?</v>
      </c>
      <c r="F81" s="39" t="e">
        <f ca="1">-[1]!AnaBalanceCum(2,F$1,F$5,F$5,$A81,$A81)</f>
        <v>#NAME?</v>
      </c>
      <c r="G81" s="39" t="e">
        <f ca="1">-[1]!AnaBalanceCum(2,G$1,G$5,G$5,$A81,$A81)</f>
        <v>#NAME?</v>
      </c>
      <c r="H81" s="57" t="e">
        <f t="shared" ca="1" si="66"/>
        <v>#NAME?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57">
        <f t="shared" si="67"/>
        <v>0</v>
      </c>
      <c r="P81" s="69">
        <v>0</v>
      </c>
    </row>
    <row r="82" spans="1:21" x14ac:dyDescent="0.25">
      <c r="A82" s="20">
        <v>738400</v>
      </c>
      <c r="B82" s="36" t="s">
        <v>183</v>
      </c>
      <c r="C82" s="39" t="e">
        <f ca="1">-[1]!AnaBalanceCum(2,C$1,C$5,C$5,$A82,$A82)</f>
        <v>#NAME?</v>
      </c>
      <c r="D82" s="39" t="e">
        <f ca="1">-[1]!AnaBalanceCum(2,D$1,D$5,D$5,$A82,$A82)</f>
        <v>#NAME?</v>
      </c>
      <c r="E82" s="39" t="e">
        <f ca="1">-[1]!AnaBalanceCum(2,E$1,E$5,E$5,$A82,$A82)</f>
        <v>#NAME?</v>
      </c>
      <c r="F82" s="39" t="e">
        <f ca="1">-[1]!AnaBalanceCum(2,F$1,F$5,F$5,$A82,$A82)</f>
        <v>#NAME?</v>
      </c>
      <c r="G82" s="39" t="e">
        <f ca="1">-[1]!AnaBalanceCum(2,G$1,G$5,G$5,$A82,$A82)</f>
        <v>#NAME?</v>
      </c>
      <c r="H82" s="57" t="e">
        <f t="shared" ref="H82" ca="1" si="72">SUM(C82:G82)</f>
        <v>#NAME?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57">
        <f t="shared" ref="O82" si="73">SUM(J82:N82)</f>
        <v>0</v>
      </c>
      <c r="P82" s="69">
        <v>0</v>
      </c>
    </row>
    <row r="83" spans="1:21" x14ac:dyDescent="0.25">
      <c r="A83" s="20"/>
      <c r="B83" s="19"/>
      <c r="C83" s="45"/>
      <c r="D83" s="45"/>
      <c r="E83" s="45"/>
      <c r="F83" s="45"/>
      <c r="G83" s="45"/>
      <c r="H83" s="65"/>
      <c r="J83" s="45"/>
      <c r="K83" s="45"/>
      <c r="L83" s="45"/>
      <c r="M83" s="45"/>
      <c r="N83" s="45"/>
      <c r="O83" s="65"/>
      <c r="P83" s="78"/>
    </row>
    <row r="84" spans="1:21" x14ac:dyDescent="0.25">
      <c r="A84" s="22">
        <v>74</v>
      </c>
      <c r="B84" s="23" t="s">
        <v>14</v>
      </c>
      <c r="C84" s="49" t="e">
        <f t="shared" ref="C84:H84" ca="1" si="74">SUM(C85:C89)</f>
        <v>#NAME?</v>
      </c>
      <c r="D84" s="49" t="e">
        <f t="shared" ca="1" si="74"/>
        <v>#NAME?</v>
      </c>
      <c r="E84" s="49" t="e">
        <f t="shared" ca="1" si="74"/>
        <v>#NAME?</v>
      </c>
      <c r="F84" s="49" t="e">
        <f t="shared" ref="F84" ca="1" si="75">SUM(F85:F89)</f>
        <v>#NAME?</v>
      </c>
      <c r="G84" s="49" t="e">
        <f t="shared" ca="1" si="74"/>
        <v>#NAME?</v>
      </c>
      <c r="H84" s="67" t="e">
        <f t="shared" ca="1" si="74"/>
        <v>#NAME?</v>
      </c>
      <c r="I84" s="13" t="s">
        <v>4</v>
      </c>
      <c r="J84" s="49">
        <f t="shared" ref="J84:O84" si="76">SUM(J85:J89)</f>
        <v>0</v>
      </c>
      <c r="K84" s="49">
        <f t="shared" si="76"/>
        <v>1950</v>
      </c>
      <c r="L84" s="49">
        <f t="shared" si="76"/>
        <v>0</v>
      </c>
      <c r="M84" s="49">
        <f t="shared" ref="M84" si="77">SUM(M85:M89)</f>
        <v>0</v>
      </c>
      <c r="N84" s="49">
        <f t="shared" si="76"/>
        <v>0</v>
      </c>
      <c r="O84" s="67">
        <f t="shared" si="76"/>
        <v>1950</v>
      </c>
      <c r="P84" s="70">
        <f>SUM(P85:P89)</f>
        <v>1200</v>
      </c>
      <c r="Q84" s="13" t="s">
        <v>4</v>
      </c>
    </row>
    <row r="85" spans="1:21" x14ac:dyDescent="0.25">
      <c r="A85" s="20">
        <v>743000</v>
      </c>
      <c r="B85" s="36" t="s">
        <v>154</v>
      </c>
      <c r="C85" s="39" t="e">
        <f ca="1">-[1]!AnaBalanceCum(2,C$1,C$5,C$5,$A85,$A85)</f>
        <v>#NAME?</v>
      </c>
      <c r="D85" s="39" t="e">
        <f ca="1">-[1]!AnaBalanceCum(2,D$1,D$5,D$5,$A85,$A85)</f>
        <v>#NAME?</v>
      </c>
      <c r="E85" s="39" t="e">
        <f ca="1">-[1]!AnaBalanceCum(2,E$1,E$5,E$5,$A85,$A85)</f>
        <v>#NAME?</v>
      </c>
      <c r="F85" s="39" t="e">
        <f ca="1">-[1]!AnaBalanceCum(2,F$1,F$5,F$5,$A85,$A85)</f>
        <v>#NAME?</v>
      </c>
      <c r="G85" s="39" t="e">
        <f ca="1">-[1]!AnaBalanceCum(2,G$1,G$5,G$5,$A85,$A85)</f>
        <v>#NAME?</v>
      </c>
      <c r="H85" s="57" t="e">
        <f t="shared" ref="H85:H88" ca="1" si="78">SUM(C85:G85)</f>
        <v>#NAME?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57">
        <f t="shared" ref="O85:O88" si="79">SUM(J85:N85)</f>
        <v>0</v>
      </c>
      <c r="P85" s="69">
        <v>0</v>
      </c>
    </row>
    <row r="86" spans="1:21" x14ac:dyDescent="0.25">
      <c r="A86" s="20">
        <v>744000</v>
      </c>
      <c r="B86" s="36" t="s">
        <v>155</v>
      </c>
      <c r="C86" s="39" t="e">
        <f ca="1">-[1]!AnaBalanceCum(2,C$1,C$5,C$5,$A86,$A86)</f>
        <v>#NAME?</v>
      </c>
      <c r="D86" s="39" t="e">
        <f ca="1">-[1]!AnaBalanceCum(2,D$1,D$5,D$5,$A86,$A86)</f>
        <v>#NAME?</v>
      </c>
      <c r="E86" s="39" t="e">
        <f ca="1">-[1]!AnaBalanceCum(2,E$1,E$5,E$5,$A86,$A86)</f>
        <v>#NAME?</v>
      </c>
      <c r="F86" s="39" t="e">
        <f ca="1">-[1]!AnaBalanceCum(2,F$1,F$5,F$5,$A86,$A86)</f>
        <v>#NAME?</v>
      </c>
      <c r="G86" s="39" t="e">
        <f ca="1">-[1]!AnaBalanceCum(2,G$1,G$5,G$5,$A86,$A86)</f>
        <v>#NAME?</v>
      </c>
      <c r="H86" s="57" t="e">
        <f t="shared" ca="1" si="78"/>
        <v>#NAME?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57">
        <f t="shared" si="79"/>
        <v>0</v>
      </c>
      <c r="P86" s="69">
        <v>1200</v>
      </c>
    </row>
    <row r="87" spans="1:21" x14ac:dyDescent="0.25">
      <c r="A87" s="20">
        <v>745000</v>
      </c>
      <c r="B87" s="36" t="s">
        <v>156</v>
      </c>
      <c r="C87" s="39" t="e">
        <f ca="1">-[1]!AnaBalanceCum(2,C$1,C$5,C$5,$A87,$A87)</f>
        <v>#NAME?</v>
      </c>
      <c r="D87" s="39" t="e">
        <f ca="1">-[1]!AnaBalanceCum(2,D$1,D$5,D$5,$A87,$A87)</f>
        <v>#NAME?</v>
      </c>
      <c r="E87" s="39" t="e">
        <f ca="1">-[1]!AnaBalanceCum(2,E$1,E$5,E$5,$A87,$A87)</f>
        <v>#NAME?</v>
      </c>
      <c r="F87" s="39" t="e">
        <f ca="1">-[1]!AnaBalanceCum(2,F$1,F$5,F$5,$A87,$A87)</f>
        <v>#NAME?</v>
      </c>
      <c r="G87" s="39" t="e">
        <f ca="1">-[1]!AnaBalanceCum(2,G$1,G$5,G$5,$A87,$A87)</f>
        <v>#NAME?</v>
      </c>
      <c r="H87" s="57" t="e">
        <f t="shared" ca="1" si="78"/>
        <v>#NAME?</v>
      </c>
      <c r="J87" s="39">
        <v>0</v>
      </c>
      <c r="K87" s="39">
        <v>1950</v>
      </c>
      <c r="L87" s="39">
        <v>0</v>
      </c>
      <c r="M87" s="39">
        <v>0</v>
      </c>
      <c r="N87" s="39">
        <v>0</v>
      </c>
      <c r="O87" s="57">
        <f t="shared" si="79"/>
        <v>1950</v>
      </c>
      <c r="P87" s="69">
        <v>0</v>
      </c>
    </row>
    <row r="88" spans="1:21" x14ac:dyDescent="0.25">
      <c r="A88" s="20">
        <v>746000</v>
      </c>
      <c r="B88" s="36" t="s">
        <v>157</v>
      </c>
      <c r="C88" s="39" t="e">
        <f ca="1">-[1]!AnaBalanceCum(2,C$1,C$5,C$5,$A88,$A88)</f>
        <v>#NAME?</v>
      </c>
      <c r="D88" s="39" t="e">
        <f ca="1">-[1]!AnaBalanceCum(2,D$1,D$5,D$5,$A88,$A88)</f>
        <v>#NAME?</v>
      </c>
      <c r="E88" s="39" t="e">
        <f ca="1">-[1]!AnaBalanceCum(2,E$1,E$5,E$5,$A88,$A88)</f>
        <v>#NAME?</v>
      </c>
      <c r="F88" s="39" t="e">
        <f ca="1">-[1]!AnaBalanceCum(2,F$1,F$5,F$5,$A88,$A88)</f>
        <v>#NAME?</v>
      </c>
      <c r="G88" s="39" t="e">
        <f ca="1">-[1]!AnaBalanceCum(2,G$1,G$5,G$5,$A88,$A88)</f>
        <v>#NAME?</v>
      </c>
      <c r="H88" s="57" t="e">
        <f t="shared" ca="1" si="78"/>
        <v>#NAME?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57">
        <f t="shared" si="79"/>
        <v>0</v>
      </c>
      <c r="P88" s="69">
        <v>0</v>
      </c>
    </row>
    <row r="89" spans="1:21" x14ac:dyDescent="0.25">
      <c r="A89" s="20"/>
      <c r="B89" s="19"/>
      <c r="C89" s="45"/>
      <c r="D89" s="45"/>
      <c r="E89" s="45"/>
      <c r="F89" s="45"/>
      <c r="G89" s="45"/>
      <c r="H89" s="65"/>
      <c r="J89" s="45"/>
      <c r="K89" s="45"/>
      <c r="L89" s="45"/>
      <c r="M89" s="45"/>
      <c r="N89" s="45"/>
      <c r="O89" s="65"/>
      <c r="P89" s="78"/>
    </row>
    <row r="90" spans="1:21" x14ac:dyDescent="0.25">
      <c r="A90" s="22">
        <v>75</v>
      </c>
      <c r="B90" s="23" t="s">
        <v>15</v>
      </c>
      <c r="C90" s="49" t="e">
        <f t="shared" ref="C90:H90" ca="1" si="80">SUM(C91:C93)</f>
        <v>#NAME?</v>
      </c>
      <c r="D90" s="49" t="e">
        <f t="shared" ca="1" si="80"/>
        <v>#NAME?</v>
      </c>
      <c r="E90" s="49" t="e">
        <f t="shared" ca="1" si="80"/>
        <v>#NAME?</v>
      </c>
      <c r="F90" s="49" t="e">
        <f t="shared" ref="F90" ca="1" si="81">SUM(F91:F93)</f>
        <v>#NAME?</v>
      </c>
      <c r="G90" s="49" t="e">
        <f t="shared" ca="1" si="80"/>
        <v>#NAME?</v>
      </c>
      <c r="H90" s="67" t="e">
        <f t="shared" ca="1" si="80"/>
        <v>#NAME?</v>
      </c>
      <c r="I90" s="13" t="s">
        <v>4</v>
      </c>
      <c r="J90" s="49">
        <f t="shared" ref="J90:O90" si="82">SUM(J91:J93)</f>
        <v>0</v>
      </c>
      <c r="K90" s="49">
        <f t="shared" si="82"/>
        <v>0</v>
      </c>
      <c r="L90" s="49">
        <f t="shared" si="82"/>
        <v>0</v>
      </c>
      <c r="M90" s="49">
        <f t="shared" ref="M90" si="83">SUM(M91:M93)</f>
        <v>0</v>
      </c>
      <c r="N90" s="49">
        <f t="shared" si="82"/>
        <v>0</v>
      </c>
      <c r="O90" s="67">
        <f t="shared" si="82"/>
        <v>0</v>
      </c>
      <c r="P90" s="70">
        <f>SUM(P91:P93)</f>
        <v>0</v>
      </c>
      <c r="Q90" s="13" t="s">
        <v>4</v>
      </c>
    </row>
    <row r="91" spans="1:21" x14ac:dyDescent="0.25">
      <c r="A91" s="20">
        <v>751000</v>
      </c>
      <c r="B91" s="36" t="s">
        <v>158</v>
      </c>
      <c r="C91" s="39" t="e">
        <f ca="1">-[1]!AnaBalanceCum(2,C$1,C$5,C$5,$A91,$A91)</f>
        <v>#NAME?</v>
      </c>
      <c r="D91" s="39" t="e">
        <f ca="1">-[1]!AnaBalanceCum(2,D$1,D$5,D$5,$A91,$A91)</f>
        <v>#NAME?</v>
      </c>
      <c r="E91" s="39" t="e">
        <f ca="1">-[1]!AnaBalanceCum(2,E$1,E$5,E$5,$A91,$A91)</f>
        <v>#NAME?</v>
      </c>
      <c r="F91" s="39" t="e">
        <f ca="1">-[1]!AnaBalanceCum(2,F$1,F$5,F$5,$A91,$A91)</f>
        <v>#NAME?</v>
      </c>
      <c r="G91" s="39" t="e">
        <f ca="1">-[1]!AnaBalanceCum(2,G$1,G$5,G$5,$A91,$A91)</f>
        <v>#NAME?</v>
      </c>
      <c r="H91" s="57" t="e">
        <f t="shared" ref="H91:H92" ca="1" si="84">SUM(C91:G91)</f>
        <v>#NAME?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57">
        <f t="shared" ref="O91:O92" si="85">SUM(J91:N91)</f>
        <v>0</v>
      </c>
      <c r="P91" s="69">
        <v>0</v>
      </c>
    </row>
    <row r="92" spans="1:21" x14ac:dyDescent="0.25">
      <c r="A92" s="20">
        <v>754000</v>
      </c>
      <c r="B92" s="36" t="s">
        <v>144</v>
      </c>
      <c r="C92" s="39" t="e">
        <f ca="1">-[1]!AnaBalanceCum(2,C$1,C$5,C$5,$A92,$A92)</f>
        <v>#NAME?</v>
      </c>
      <c r="D92" s="39" t="e">
        <f ca="1">-[1]!AnaBalanceCum(2,D$1,D$5,D$5,$A92,$A92)</f>
        <v>#NAME?</v>
      </c>
      <c r="E92" s="39" t="e">
        <f ca="1">-[1]!AnaBalanceCum(2,E$1,E$5,E$5,$A92,$A92)</f>
        <v>#NAME?</v>
      </c>
      <c r="F92" s="39" t="e">
        <f ca="1">-[1]!AnaBalanceCum(2,F$1,F$5,F$5,$A92,$A92)</f>
        <v>#NAME?</v>
      </c>
      <c r="G92" s="39" t="e">
        <f ca="1">-[1]!AnaBalanceCum(2,G$1,G$5,G$5,$A92,$A92)</f>
        <v>#NAME?</v>
      </c>
      <c r="H92" s="57" t="e">
        <f t="shared" ca="1" si="84"/>
        <v>#NAME?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57">
        <f t="shared" si="85"/>
        <v>0</v>
      </c>
      <c r="P92" s="69">
        <v>0</v>
      </c>
    </row>
    <row r="93" spans="1:21" x14ac:dyDescent="0.25">
      <c r="A93" s="20"/>
      <c r="B93" s="19"/>
      <c r="C93" s="45"/>
      <c r="D93" s="45"/>
      <c r="E93" s="45"/>
      <c r="F93" s="45"/>
      <c r="G93" s="45"/>
      <c r="H93" s="65"/>
      <c r="J93" s="45"/>
      <c r="K93" s="45"/>
      <c r="L93" s="45"/>
      <c r="M93" s="45"/>
      <c r="N93" s="45"/>
      <c r="O93" s="65"/>
      <c r="P93" s="78"/>
    </row>
    <row r="94" spans="1:21" x14ac:dyDescent="0.25">
      <c r="A94" s="22">
        <v>76</v>
      </c>
      <c r="B94" s="23" t="s">
        <v>16</v>
      </c>
      <c r="C94" s="49" t="e">
        <f t="shared" ref="C94:H94" ca="1" si="86">SUM(C95:C96)</f>
        <v>#NAME?</v>
      </c>
      <c r="D94" s="49" t="e">
        <f t="shared" ca="1" si="86"/>
        <v>#NAME?</v>
      </c>
      <c r="E94" s="49" t="e">
        <f t="shared" ca="1" si="86"/>
        <v>#NAME?</v>
      </c>
      <c r="F94" s="49" t="e">
        <f t="shared" ref="F94" ca="1" si="87">SUM(F95:F96)</f>
        <v>#NAME?</v>
      </c>
      <c r="G94" s="49" t="e">
        <f t="shared" ca="1" si="86"/>
        <v>#NAME?</v>
      </c>
      <c r="H94" s="67" t="e">
        <f t="shared" ca="1" si="86"/>
        <v>#NAME?</v>
      </c>
      <c r="I94" s="13" t="s">
        <v>4</v>
      </c>
      <c r="J94" s="49">
        <f t="shared" ref="J94:O94" si="88">SUM(J95:J96)</f>
        <v>0</v>
      </c>
      <c r="K94" s="49">
        <f t="shared" si="88"/>
        <v>0</v>
      </c>
      <c r="L94" s="49">
        <f t="shared" si="88"/>
        <v>0</v>
      </c>
      <c r="M94" s="49">
        <f t="shared" ref="M94" si="89">SUM(M95:M96)</f>
        <v>0</v>
      </c>
      <c r="N94" s="49">
        <f t="shared" si="88"/>
        <v>0</v>
      </c>
      <c r="O94" s="67">
        <f t="shared" si="88"/>
        <v>0</v>
      </c>
      <c r="P94" s="70">
        <f>SUM(P95:P96)</f>
        <v>0</v>
      </c>
      <c r="Q94" s="13" t="s">
        <v>4</v>
      </c>
    </row>
    <row r="95" spans="1:21" x14ac:dyDescent="0.25">
      <c r="A95" s="20">
        <v>764000</v>
      </c>
      <c r="B95" s="36" t="s">
        <v>159</v>
      </c>
      <c r="C95" s="39" t="e">
        <f ca="1">-[1]!AnaBalanceCum(2,C$1,C$5,C$5,$A95,$A95)</f>
        <v>#NAME?</v>
      </c>
      <c r="D95" s="39" t="e">
        <f ca="1">-[1]!AnaBalanceCum(2,D$1,D$5,D$5,$A95,$A95)</f>
        <v>#NAME?</v>
      </c>
      <c r="E95" s="39" t="e">
        <f ca="1">-[1]!AnaBalanceCum(2,E$1,E$5,E$5,$A95,$A95)</f>
        <v>#NAME?</v>
      </c>
      <c r="F95" s="39" t="e">
        <f ca="1">-[1]!AnaBalanceCum(2,F$1,F$5,F$5,$A95,$A95)</f>
        <v>#NAME?</v>
      </c>
      <c r="G95" s="39" t="e">
        <f ca="1">-[1]!AnaBalanceCum(2,G$1,G$5,G$5,$A95,$A95)</f>
        <v>#NAME?</v>
      </c>
      <c r="H95" s="57" t="e">
        <f t="shared" ref="H95" ca="1" si="90">SUM(C95:G95)</f>
        <v>#NAME?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57">
        <f t="shared" ref="O95" si="91">SUM(J95:N95)</f>
        <v>0</v>
      </c>
      <c r="P95" s="69">
        <v>0</v>
      </c>
    </row>
    <row r="96" spans="1:21" s="30" customFormat="1" ht="16.5" x14ac:dyDescent="0.35">
      <c r="A96" s="11"/>
      <c r="B96" s="13"/>
      <c r="C96" s="40"/>
      <c r="D96" s="40"/>
      <c r="E96" s="40"/>
      <c r="F96" s="40"/>
      <c r="G96" s="40"/>
      <c r="H96" s="57"/>
      <c r="I96" s="28"/>
      <c r="J96" s="40"/>
      <c r="K96" s="40"/>
      <c r="L96" s="40"/>
      <c r="M96" s="40"/>
      <c r="N96" s="40"/>
      <c r="O96" s="57"/>
      <c r="P96" s="69"/>
      <c r="Q96" s="28"/>
      <c r="R96" s="29"/>
      <c r="S96" s="29"/>
      <c r="T96" s="29"/>
      <c r="U96" s="29"/>
    </row>
    <row r="97" spans="1:21" ht="16.5" x14ac:dyDescent="0.35">
      <c r="A97" s="25"/>
      <c r="B97" s="26" t="s">
        <v>17</v>
      </c>
      <c r="C97" s="50" t="e">
        <f t="shared" ref="C97:H97" ca="1" si="92">SUM(C94,C90,C84,C72,C68)</f>
        <v>#NAME?</v>
      </c>
      <c r="D97" s="50" t="e">
        <f t="shared" ca="1" si="92"/>
        <v>#NAME?</v>
      </c>
      <c r="E97" s="50" t="e">
        <f t="shared" ca="1" si="92"/>
        <v>#NAME?</v>
      </c>
      <c r="F97" s="50" t="e">
        <f t="shared" ref="F97" ca="1" si="93">SUM(F94,F90,F84,F72,F68)</f>
        <v>#NAME?</v>
      </c>
      <c r="G97" s="50" t="e">
        <f t="shared" ca="1" si="92"/>
        <v>#NAME?</v>
      </c>
      <c r="H97" s="68" t="e">
        <f t="shared" ca="1" si="92"/>
        <v>#NAME?</v>
      </c>
      <c r="I97" s="13" t="s">
        <v>4</v>
      </c>
      <c r="J97" s="50">
        <f t="shared" ref="J97:O97" si="94">SUM(J94,J90,J84,J72,J68)</f>
        <v>60</v>
      </c>
      <c r="K97" s="50">
        <f t="shared" si="94"/>
        <v>1950</v>
      </c>
      <c r="L97" s="50">
        <f t="shared" si="94"/>
        <v>0</v>
      </c>
      <c r="M97" s="50">
        <f t="shared" ref="M97" si="95">SUM(M94,M90,M84,M72,M68)</f>
        <v>0</v>
      </c>
      <c r="N97" s="50">
        <f t="shared" si="94"/>
        <v>0</v>
      </c>
      <c r="O97" s="68">
        <f t="shared" si="94"/>
        <v>2010</v>
      </c>
      <c r="P97" s="71">
        <f>SUM(P94,P90,P84,P72,P68)</f>
        <v>1200</v>
      </c>
      <c r="Q97" s="13" t="s">
        <v>4</v>
      </c>
    </row>
    <row r="98" spans="1:21" s="30" customFormat="1" ht="16.5" x14ac:dyDescent="0.35">
      <c r="A98" s="11"/>
      <c r="B98" s="13"/>
      <c r="C98" s="40"/>
      <c r="D98" s="40"/>
      <c r="E98" s="40"/>
      <c r="F98" s="40"/>
      <c r="G98" s="40"/>
      <c r="H98" s="57"/>
      <c r="I98" s="28"/>
      <c r="J98" s="40"/>
      <c r="K98" s="40"/>
      <c r="L98" s="40"/>
      <c r="M98" s="40"/>
      <c r="N98" s="40"/>
      <c r="O98" s="57"/>
      <c r="P98" s="69"/>
      <c r="Q98" s="28"/>
      <c r="R98" s="29"/>
      <c r="S98" s="29"/>
      <c r="T98" s="29"/>
      <c r="U98" s="29"/>
    </row>
    <row r="99" spans="1:21" ht="16.5" x14ac:dyDescent="0.35">
      <c r="A99" s="25"/>
      <c r="B99" s="26" t="s">
        <v>0</v>
      </c>
      <c r="C99" s="50" t="e">
        <f t="shared" ref="C99:H99" ca="1" si="96">C97-C65</f>
        <v>#NAME?</v>
      </c>
      <c r="D99" s="50" t="e">
        <f t="shared" ca="1" si="96"/>
        <v>#NAME?</v>
      </c>
      <c r="E99" s="50" t="e">
        <f t="shared" ca="1" si="96"/>
        <v>#NAME?</v>
      </c>
      <c r="F99" s="50" t="e">
        <f t="shared" ref="F99" ca="1" si="97">F97-F65</f>
        <v>#NAME?</v>
      </c>
      <c r="G99" s="50" t="e">
        <f t="shared" ca="1" si="96"/>
        <v>#NAME?</v>
      </c>
      <c r="H99" s="68" t="e">
        <f t="shared" ca="1" si="96"/>
        <v>#NAME?</v>
      </c>
      <c r="I99" s="13" t="s">
        <v>4</v>
      </c>
      <c r="J99" s="50">
        <f t="shared" ref="J99:O99" si="98">J97-J65</f>
        <v>60</v>
      </c>
      <c r="K99" s="50">
        <f t="shared" si="98"/>
        <v>1363.15</v>
      </c>
      <c r="L99" s="50">
        <f t="shared" si="98"/>
        <v>-4572.21</v>
      </c>
      <c r="M99" s="50">
        <f t="shared" ref="M99" si="99">M97-M65</f>
        <v>-615.94000000000005</v>
      </c>
      <c r="N99" s="50">
        <f t="shared" si="98"/>
        <v>-1573.16</v>
      </c>
      <c r="O99" s="68">
        <f t="shared" si="98"/>
        <v>-5338.16</v>
      </c>
      <c r="P99" s="71">
        <f>P97-P65</f>
        <v>-6450</v>
      </c>
      <c r="Q99" s="13" t="s">
        <v>4</v>
      </c>
    </row>
    <row r="101" spans="1:21" x14ac:dyDescent="0.25">
      <c r="J101" s="97"/>
    </row>
  </sheetData>
  <autoFilter ref="A2:AB106"/>
  <phoneticPr fontId="11" type="noConversion"/>
  <pageMargins left="0.47244094488188981" right="0.19685039370078741" top="0.98425196850393704" bottom="0.98425196850393704" header="0.27559055118110237" footer="0.51181102362204722"/>
  <pageSetup paperSize="9" scale="62" fitToHeight="2" orientation="landscape" r:id="rId1"/>
  <headerFooter alignWithMargins="0">
    <oddHeader>&amp;LFinancieel verslag 
Resultaatrekening&amp;RVlaamse Scholierenkoepel vzw
Nijverheidsstraat 10
1000 Brussel</oddHeader>
  </headerFooter>
  <rowBreaks count="1" manualBreakCount="1">
    <brk id="52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zoomScaleNormal="100" workbookViewId="0">
      <pane xSplit="2" ySplit="6" topLeftCell="G7" activePane="bottomRight" state="frozen"/>
      <selection activeCell="E7" sqref="E7"/>
      <selection pane="topRight" activeCell="E7" sqref="E7"/>
      <selection pane="bottomLeft" activeCell="E7" sqref="E7"/>
      <selection pane="bottomRight" activeCell="O15" sqref="O15"/>
    </sheetView>
  </sheetViews>
  <sheetFormatPr defaultColWidth="9.140625" defaultRowHeight="13.5" x14ac:dyDescent="0.25"/>
  <cols>
    <col min="1" max="1" width="9.140625" style="11"/>
    <col min="2" max="2" width="36.140625" style="13" customWidth="1"/>
    <col min="3" max="4" width="13.85546875" style="40" hidden="1" customWidth="1"/>
    <col min="5" max="5" width="13.85546875" style="57" hidden="1" customWidth="1"/>
    <col min="6" max="6" width="1.85546875" style="13" hidden="1" customWidth="1"/>
    <col min="7" max="8" width="13.85546875" style="40" customWidth="1"/>
    <col min="9" max="9" width="13.85546875" style="57" customWidth="1"/>
    <col min="10" max="10" width="13.85546875" style="69" customWidth="1"/>
    <col min="11" max="11" width="1.85546875" style="13" customWidth="1"/>
    <col min="12" max="16" width="9.140625" style="13"/>
    <col min="17" max="16384" width="9.140625" style="11"/>
  </cols>
  <sheetData>
    <row r="1" spans="1:16" s="83" customFormat="1" x14ac:dyDescent="0.25">
      <c r="C1" s="82" t="str">
        <f>Totaal!$C1</f>
        <v>99</v>
      </c>
      <c r="D1" s="82" t="str">
        <f>Totaal!$C1</f>
        <v>99</v>
      </c>
      <c r="E1" s="82" t="str">
        <f>Totaal!$C1</f>
        <v>99</v>
      </c>
      <c r="F1" s="82" t="str">
        <f>J1</f>
        <v>99</v>
      </c>
      <c r="G1" s="82" t="str">
        <f>Totaal!$C1</f>
        <v>99</v>
      </c>
      <c r="H1" s="82" t="str">
        <f>Totaal!$C1</f>
        <v>99</v>
      </c>
      <c r="I1" s="82" t="str">
        <f>Totaal!$C1</f>
        <v>99</v>
      </c>
      <c r="J1" s="82" t="str">
        <f>Totaal!$C1</f>
        <v>99</v>
      </c>
      <c r="K1" s="82" t="e">
        <f>#REF!</f>
        <v>#REF!</v>
      </c>
    </row>
    <row r="2" spans="1:16" s="1" customFormat="1" x14ac:dyDescent="0.25">
      <c r="B2" s="52"/>
      <c r="C2" s="41" t="s">
        <v>0</v>
      </c>
      <c r="D2" s="41" t="s">
        <v>0</v>
      </c>
      <c r="E2" s="58" t="s">
        <v>0</v>
      </c>
      <c r="F2" s="4" t="s">
        <v>4</v>
      </c>
      <c r="G2" s="41" t="s">
        <v>0</v>
      </c>
      <c r="H2" s="41" t="s">
        <v>0</v>
      </c>
      <c r="I2" s="58" t="s">
        <v>0</v>
      </c>
      <c r="J2" s="72" t="s">
        <v>36</v>
      </c>
      <c r="K2" s="4" t="s">
        <v>4</v>
      </c>
      <c r="L2" s="2"/>
      <c r="M2" s="2"/>
      <c r="N2" s="2"/>
      <c r="O2" s="2"/>
      <c r="P2" s="2"/>
    </row>
    <row r="3" spans="1:16" s="131" customFormat="1" ht="12.75" x14ac:dyDescent="0.2">
      <c r="C3" s="128" t="str">
        <f>Totaal!$C3</f>
        <v>2016</v>
      </c>
      <c r="D3" s="129" t="str">
        <f>Totaal!$C3</f>
        <v>2016</v>
      </c>
      <c r="E3" s="130" t="str">
        <f>Totaal!$C3</f>
        <v>2016</v>
      </c>
      <c r="F3" s="131" t="s">
        <v>4</v>
      </c>
      <c r="G3" s="128" t="str">
        <f>Totaal!$C3</f>
        <v>2016</v>
      </c>
      <c r="H3" s="129" t="str">
        <f>G3</f>
        <v>2016</v>
      </c>
      <c r="I3" s="130" t="str">
        <f t="shared" ref="I3:J3" si="0">H3</f>
        <v>2016</v>
      </c>
      <c r="J3" s="132" t="str">
        <f t="shared" si="0"/>
        <v>2016</v>
      </c>
      <c r="K3" s="131" t="s">
        <v>4</v>
      </c>
    </row>
    <row r="4" spans="1:16" s="5" customFormat="1" ht="14.25" x14ac:dyDescent="0.3">
      <c r="B4" s="6"/>
      <c r="C4" s="51" t="s">
        <v>87</v>
      </c>
      <c r="D4" s="51" t="s">
        <v>86</v>
      </c>
      <c r="E4" s="59" t="s">
        <v>1</v>
      </c>
      <c r="F4" s="8" t="s">
        <v>4</v>
      </c>
      <c r="G4" s="51" t="s">
        <v>87</v>
      </c>
      <c r="H4" s="51" t="s">
        <v>86</v>
      </c>
      <c r="I4" s="59" t="s">
        <v>1</v>
      </c>
      <c r="J4" s="73" t="s">
        <v>1</v>
      </c>
      <c r="K4" s="8" t="s">
        <v>4</v>
      </c>
      <c r="L4" s="6"/>
      <c r="M4" s="6"/>
      <c r="N4" s="6"/>
      <c r="O4" s="6"/>
      <c r="P4" s="6"/>
    </row>
    <row r="5" spans="1:16" s="5" customFormat="1" ht="14.25" x14ac:dyDescent="0.3">
      <c r="B5" s="6"/>
      <c r="C5" s="43" t="s">
        <v>53</v>
      </c>
      <c r="D5" s="43" t="s">
        <v>54</v>
      </c>
      <c r="E5" s="64" t="s">
        <v>53</v>
      </c>
      <c r="F5" s="8" t="s">
        <v>4</v>
      </c>
      <c r="G5" s="43" t="s">
        <v>53</v>
      </c>
      <c r="H5" s="43" t="s">
        <v>54</v>
      </c>
      <c r="I5" s="64" t="s">
        <v>53</v>
      </c>
      <c r="J5" s="74" t="s">
        <v>53</v>
      </c>
      <c r="K5" s="8" t="s">
        <v>4</v>
      </c>
      <c r="L5" s="6"/>
      <c r="M5" s="6"/>
      <c r="N5" s="6"/>
      <c r="O5" s="6"/>
      <c r="P5" s="6"/>
    </row>
    <row r="6" spans="1:16" s="9" customFormat="1" x14ac:dyDescent="0.25">
      <c r="B6" s="4"/>
      <c r="C6" s="44" t="str">
        <f>Totaal!C6</f>
        <v>jan-dec</v>
      </c>
      <c r="D6" s="44" t="str">
        <f>Totaal!D6</f>
        <v>jan-dec</v>
      </c>
      <c r="E6" s="60" t="str">
        <f>Totaal!E6</f>
        <v>jan-dec</v>
      </c>
      <c r="F6" s="4" t="s">
        <v>4</v>
      </c>
      <c r="G6" s="44" t="str">
        <f>Totaal!H6</f>
        <v>jan-dec</v>
      </c>
      <c r="H6" s="44" t="str">
        <f>Totaal!I6</f>
        <v>jan-dec</v>
      </c>
      <c r="I6" s="60" t="str">
        <f>Totaal!J6</f>
        <v>jan-dec</v>
      </c>
      <c r="J6" s="75" t="s">
        <v>64</v>
      </c>
      <c r="K6" s="4" t="s">
        <v>4</v>
      </c>
      <c r="L6" s="4"/>
      <c r="M6" s="4"/>
      <c r="N6" s="4"/>
      <c r="O6" s="4"/>
      <c r="P6" s="4"/>
    </row>
    <row r="7" spans="1:16" ht="19.5" x14ac:dyDescent="0.4">
      <c r="B7" s="12" t="s">
        <v>2</v>
      </c>
    </row>
    <row r="9" spans="1:16" s="17" customFormat="1" x14ac:dyDescent="0.25">
      <c r="A9" s="14">
        <v>61</v>
      </c>
      <c r="B9" s="15" t="s">
        <v>3</v>
      </c>
      <c r="C9" s="48" t="e">
        <f ca="1">SUM(C10:C27)</f>
        <v>#NAME?</v>
      </c>
      <c r="D9" s="48" t="e">
        <f ca="1">SUM(D10:D27)</f>
        <v>#NAME?</v>
      </c>
      <c r="E9" s="61" t="e">
        <f ca="1">SUM(E10:E27)</f>
        <v>#NAME?</v>
      </c>
      <c r="F9" s="13" t="s">
        <v>4</v>
      </c>
      <c r="G9" s="48">
        <f>SUM(G10:G27)</f>
        <v>939.42</v>
      </c>
      <c r="H9" s="48">
        <f>SUM(H10:H27)</f>
        <v>0</v>
      </c>
      <c r="I9" s="61">
        <f>SUM(I10:I27)</f>
        <v>939.42</v>
      </c>
      <c r="J9" s="76">
        <f>SUM(J10:J27)</f>
        <v>800</v>
      </c>
      <c r="K9" s="13" t="s">
        <v>4</v>
      </c>
      <c r="L9" s="16"/>
      <c r="M9" s="16"/>
      <c r="N9" s="16"/>
      <c r="O9" s="16"/>
      <c r="P9" s="16"/>
    </row>
    <row r="10" spans="1:16" x14ac:dyDescent="0.25">
      <c r="A10" s="11">
        <v>6100</v>
      </c>
      <c r="B10" s="38" t="s">
        <v>113</v>
      </c>
      <c r="C10" s="39" t="e">
        <f ca="1">[1]!AnaBalanceCum(2,C$1,C$5,C$5,$A10,$A10)</f>
        <v>#NAME?</v>
      </c>
      <c r="D10" s="39" t="e">
        <f ca="1">[1]!AnaBalanceCum(2,D$1,D$5,D$5,$A10,$A10)</f>
        <v>#NAME?</v>
      </c>
      <c r="E10" s="57" t="e">
        <f t="shared" ref="E10:E26" ca="1" si="1">SUM(C10:D10)</f>
        <v>#NAME?</v>
      </c>
      <c r="G10" s="39">
        <v>0</v>
      </c>
      <c r="H10" s="39">
        <v>0</v>
      </c>
      <c r="I10" s="57">
        <f t="shared" ref="I10:I26" si="2">SUM(G10:H10)</f>
        <v>0</v>
      </c>
      <c r="J10" s="69">
        <v>0</v>
      </c>
    </row>
    <row r="11" spans="1:16" x14ac:dyDescent="0.25">
      <c r="A11" s="11">
        <v>610100</v>
      </c>
      <c r="B11" s="38" t="s">
        <v>114</v>
      </c>
      <c r="C11" s="39" t="e">
        <f ca="1">[1]!AnaBalanceCum(2,C$1,C$5,C$5,$A11,$A11)</f>
        <v>#NAME?</v>
      </c>
      <c r="D11" s="39" t="e">
        <f ca="1">[1]!AnaBalanceCum(2,D$1,D$5,D$5,$A11,$A11)</f>
        <v>#NAME?</v>
      </c>
      <c r="E11" s="57" t="e">
        <f t="shared" ca="1" si="1"/>
        <v>#NAME?</v>
      </c>
      <c r="G11" s="39">
        <v>0</v>
      </c>
      <c r="H11" s="39">
        <v>0</v>
      </c>
      <c r="I11" s="57">
        <f t="shared" si="2"/>
        <v>0</v>
      </c>
      <c r="J11" s="69">
        <v>0</v>
      </c>
    </row>
    <row r="12" spans="1:16" x14ac:dyDescent="0.25">
      <c r="A12" s="20">
        <v>61200</v>
      </c>
      <c r="B12" s="38" t="s">
        <v>192</v>
      </c>
      <c r="C12" s="39" t="e">
        <f ca="1">[1]!AnaBalanceCum(2,C$1,C$5,C$5,$A12,$A12)</f>
        <v>#NAME?</v>
      </c>
      <c r="D12" s="39" t="e">
        <f ca="1">[1]!AnaBalanceCum(2,D$1,D$5,D$5,$A12,$A12)</f>
        <v>#NAME?</v>
      </c>
      <c r="E12" s="57" t="e">
        <f ca="1">SUM(C12:D12)</f>
        <v>#NAME?</v>
      </c>
      <c r="G12" s="39">
        <v>0</v>
      </c>
      <c r="H12" s="39">
        <v>0</v>
      </c>
      <c r="I12" s="57">
        <f>SUM(G12:H12)</f>
        <v>0</v>
      </c>
      <c r="J12" s="69">
        <v>0</v>
      </c>
      <c r="L12" s="11"/>
      <c r="M12" s="11"/>
      <c r="N12" s="11"/>
      <c r="O12" s="11"/>
      <c r="P12" s="11"/>
    </row>
    <row r="13" spans="1:16" x14ac:dyDescent="0.25">
      <c r="A13" s="20">
        <v>612100</v>
      </c>
      <c r="B13" s="38" t="s">
        <v>188</v>
      </c>
      <c r="C13" s="39" t="e">
        <f ca="1">[1]!AnaBalanceCum(2,C$1,C$5,C$5,$A13,$A13)</f>
        <v>#NAME?</v>
      </c>
      <c r="D13" s="39" t="e">
        <f ca="1">[1]!AnaBalanceCum(2,D$1,D$5,D$5,$A13,$A13)</f>
        <v>#NAME?</v>
      </c>
      <c r="E13" s="57" t="e">
        <f t="shared" ca="1" si="1"/>
        <v>#NAME?</v>
      </c>
      <c r="G13" s="39">
        <v>0</v>
      </c>
      <c r="H13" s="39">
        <v>0</v>
      </c>
      <c r="I13" s="57">
        <f t="shared" si="2"/>
        <v>0</v>
      </c>
      <c r="J13" s="69">
        <v>0</v>
      </c>
    </row>
    <row r="14" spans="1:16" x14ac:dyDescent="0.25">
      <c r="A14" s="20">
        <v>612200</v>
      </c>
      <c r="B14" s="38" t="s">
        <v>115</v>
      </c>
      <c r="C14" s="39" t="e">
        <f ca="1">[1]!AnaBalanceCum(2,C$1,C$5,C$5,$A14,$A14)</f>
        <v>#NAME?</v>
      </c>
      <c r="D14" s="39" t="e">
        <f ca="1">[1]!AnaBalanceCum(2,D$1,D$5,D$5,$A14,$A14)</f>
        <v>#NAME?</v>
      </c>
      <c r="E14" s="57" t="e">
        <f t="shared" ca="1" si="1"/>
        <v>#NAME?</v>
      </c>
      <c r="G14" s="39">
        <v>0</v>
      </c>
      <c r="H14" s="39">
        <v>0</v>
      </c>
      <c r="I14" s="57">
        <f t="shared" si="2"/>
        <v>0</v>
      </c>
      <c r="J14" s="69">
        <v>0</v>
      </c>
    </row>
    <row r="15" spans="1:16" x14ac:dyDescent="0.25">
      <c r="A15" s="20">
        <v>612300</v>
      </c>
      <c r="B15" s="38" t="s">
        <v>116</v>
      </c>
      <c r="C15" s="39" t="e">
        <f ca="1">[1]!AnaBalanceCum(2,C$1,C$5,C$5,$A15,$A15)</f>
        <v>#NAME?</v>
      </c>
      <c r="D15" s="39" t="e">
        <f ca="1">[1]!AnaBalanceCum(2,D$1,D$5,D$5,$A15,$A15)</f>
        <v>#NAME?</v>
      </c>
      <c r="E15" s="57" t="e">
        <f t="shared" ca="1" si="1"/>
        <v>#NAME?</v>
      </c>
      <c r="G15" s="39">
        <v>0</v>
      </c>
      <c r="H15" s="39">
        <v>0</v>
      </c>
      <c r="I15" s="57">
        <f t="shared" si="2"/>
        <v>0</v>
      </c>
      <c r="J15" s="69">
        <v>0</v>
      </c>
    </row>
    <row r="16" spans="1:16" x14ac:dyDescent="0.25">
      <c r="A16" s="20">
        <v>612400</v>
      </c>
      <c r="B16" s="38" t="s">
        <v>117</v>
      </c>
      <c r="C16" s="39" t="e">
        <f ca="1">[1]!AnaBalanceCum(2,C$1,C$5,C$5,$A16,$A16)</f>
        <v>#NAME?</v>
      </c>
      <c r="D16" s="39" t="e">
        <f ca="1">[1]!AnaBalanceCum(2,D$1,D$5,D$5,$A16,$A16)</f>
        <v>#NAME?</v>
      </c>
      <c r="E16" s="57" t="e">
        <f t="shared" ca="1" si="1"/>
        <v>#NAME?</v>
      </c>
      <c r="G16" s="39">
        <v>17</v>
      </c>
      <c r="H16" s="39">
        <v>0</v>
      </c>
      <c r="I16" s="57">
        <f t="shared" si="2"/>
        <v>17</v>
      </c>
      <c r="J16" s="69">
        <v>0</v>
      </c>
    </row>
    <row r="17" spans="1:16" x14ac:dyDescent="0.25">
      <c r="A17" s="20">
        <v>612500</v>
      </c>
      <c r="B17" s="38" t="s">
        <v>118</v>
      </c>
      <c r="C17" s="39" t="e">
        <f ca="1">[1]!AnaBalanceCum(2,C$1,C$5,C$5,$A17,$A17)</f>
        <v>#NAME?</v>
      </c>
      <c r="D17" s="39" t="e">
        <f ca="1">[1]!AnaBalanceCum(2,D$1,D$5,D$5,$A17,$A17)</f>
        <v>#NAME?</v>
      </c>
      <c r="E17" s="57" t="e">
        <f t="shared" ca="1" si="1"/>
        <v>#NAME?</v>
      </c>
      <c r="G17" s="39">
        <v>0</v>
      </c>
      <c r="H17" s="39">
        <v>0</v>
      </c>
      <c r="I17" s="57">
        <f t="shared" si="2"/>
        <v>0</v>
      </c>
      <c r="J17" s="69">
        <v>0</v>
      </c>
    </row>
    <row r="18" spans="1:16" x14ac:dyDescent="0.25">
      <c r="A18" s="20">
        <v>612600</v>
      </c>
      <c r="B18" s="38" t="s">
        <v>119</v>
      </c>
      <c r="C18" s="39" t="e">
        <f ca="1">[1]!AnaBalanceCum(2,C$1,C$5,C$5,$A18,$A18)</f>
        <v>#NAME?</v>
      </c>
      <c r="D18" s="39" t="e">
        <f ca="1">[1]!AnaBalanceCum(2,D$1,D$5,D$5,$A18,$A18)</f>
        <v>#NAME?</v>
      </c>
      <c r="E18" s="57" t="e">
        <f t="shared" ca="1" si="1"/>
        <v>#NAME?</v>
      </c>
      <c r="G18" s="39">
        <v>0</v>
      </c>
      <c r="H18" s="39">
        <v>0</v>
      </c>
      <c r="I18" s="57">
        <f t="shared" si="2"/>
        <v>0</v>
      </c>
      <c r="J18" s="69">
        <v>0</v>
      </c>
      <c r="L18" s="11"/>
      <c r="M18" s="11"/>
      <c r="N18" s="11"/>
      <c r="O18" s="11"/>
      <c r="P18" s="11"/>
    </row>
    <row r="19" spans="1:16" x14ac:dyDescent="0.25">
      <c r="A19" s="20">
        <v>612700</v>
      </c>
      <c r="B19" s="38" t="s">
        <v>191</v>
      </c>
      <c r="C19" s="39" t="e">
        <f ca="1">[1]!AnaBalanceCum(2,C$1,C$5,C$5,$A19,$A19)</f>
        <v>#NAME?</v>
      </c>
      <c r="D19" s="39" t="e">
        <f ca="1">[1]!AnaBalanceCum(2,D$1,D$5,D$5,$A19,$A19)</f>
        <v>#NAME?</v>
      </c>
      <c r="E19" s="57" t="e">
        <f t="shared" ca="1" si="1"/>
        <v>#NAME?</v>
      </c>
      <c r="G19" s="39">
        <v>0</v>
      </c>
      <c r="H19" s="39">
        <v>0</v>
      </c>
      <c r="I19" s="57">
        <f t="shared" si="2"/>
        <v>0</v>
      </c>
      <c r="J19" s="69">
        <v>0</v>
      </c>
      <c r="L19" s="11"/>
      <c r="M19" s="11"/>
      <c r="N19" s="11"/>
      <c r="O19" s="11"/>
      <c r="P19" s="11"/>
    </row>
    <row r="20" spans="1:16" x14ac:dyDescent="0.25">
      <c r="A20" s="55">
        <v>612800</v>
      </c>
      <c r="B20" s="38" t="s">
        <v>120</v>
      </c>
      <c r="C20" s="39" t="e">
        <f ca="1">[1]!AnaBalanceCum(2,C$1,C$5,C$5,$A20,$A20)</f>
        <v>#NAME?</v>
      </c>
      <c r="D20" s="39" t="e">
        <f ca="1">[1]!AnaBalanceCum(2,D$1,D$5,D$5,$A20,$A20)</f>
        <v>#NAME?</v>
      </c>
      <c r="E20" s="57" t="e">
        <f t="shared" ca="1" si="1"/>
        <v>#NAME?</v>
      </c>
      <c r="G20" s="39">
        <v>0</v>
      </c>
      <c r="H20" s="39">
        <v>0</v>
      </c>
      <c r="I20" s="57">
        <f t="shared" si="2"/>
        <v>0</v>
      </c>
      <c r="J20" s="69">
        <v>0</v>
      </c>
      <c r="L20" s="11"/>
      <c r="M20" s="11"/>
      <c r="N20" s="11"/>
      <c r="O20" s="11"/>
      <c r="P20" s="11"/>
    </row>
    <row r="21" spans="1:16" x14ac:dyDescent="0.25">
      <c r="A21" s="55">
        <v>612900</v>
      </c>
      <c r="B21" s="38" t="s">
        <v>186</v>
      </c>
      <c r="C21" s="39" t="e">
        <f ca="1">[1]!AnaBalanceCum(2,C$1,C$5,C$5,$A21,$A21)</f>
        <v>#NAME?</v>
      </c>
      <c r="D21" s="39" t="e">
        <f ca="1">[1]!AnaBalanceCum(2,D$1,D$5,D$5,$A21,$A21)</f>
        <v>#NAME?</v>
      </c>
      <c r="E21" s="57" t="e">
        <f t="shared" ref="E21" ca="1" si="3">SUM(C21:D21)</f>
        <v>#NAME?</v>
      </c>
      <c r="G21" s="39">
        <v>0</v>
      </c>
      <c r="H21" s="39">
        <v>0</v>
      </c>
      <c r="I21" s="57">
        <f t="shared" ref="I21" si="4">SUM(G21:H21)</f>
        <v>0</v>
      </c>
      <c r="J21" s="69">
        <v>100</v>
      </c>
      <c r="L21" s="11"/>
      <c r="M21" s="11"/>
      <c r="N21" s="11"/>
      <c r="O21" s="11"/>
      <c r="P21" s="11"/>
    </row>
    <row r="22" spans="1:16" x14ac:dyDescent="0.25">
      <c r="A22" s="20">
        <v>613000</v>
      </c>
      <c r="B22" s="38" t="s">
        <v>121</v>
      </c>
      <c r="C22" s="39" t="e">
        <f ca="1">[1]!AnaBalanceCum(2,C$1,C$5,C$5,$A22,$A22)</f>
        <v>#NAME?</v>
      </c>
      <c r="D22" s="39" t="e">
        <f ca="1">[1]!AnaBalanceCum(2,D$1,D$5,D$5,$A22,$A22)</f>
        <v>#NAME?</v>
      </c>
      <c r="E22" s="57" t="e">
        <f t="shared" ca="1" si="1"/>
        <v>#NAME?</v>
      </c>
      <c r="G22" s="39">
        <v>0</v>
      </c>
      <c r="H22" s="39">
        <v>0</v>
      </c>
      <c r="I22" s="57">
        <f t="shared" si="2"/>
        <v>0</v>
      </c>
      <c r="J22" s="69">
        <v>0</v>
      </c>
      <c r="L22" s="11"/>
      <c r="M22" s="11"/>
      <c r="N22" s="11"/>
      <c r="O22" s="11"/>
      <c r="P22" s="11"/>
    </row>
    <row r="23" spans="1:16" x14ac:dyDescent="0.25">
      <c r="A23" s="20">
        <v>613100</v>
      </c>
      <c r="B23" s="38" t="s">
        <v>190</v>
      </c>
      <c r="C23" s="39" t="e">
        <f ca="1">[1]!AnaBalanceCum(2,C$1,C$5,C$5,$A23,$A23)</f>
        <v>#NAME?</v>
      </c>
      <c r="D23" s="39" t="e">
        <f ca="1">[1]!AnaBalanceCum(2,D$1,D$5,D$5,$A23,$A23)</f>
        <v>#NAME?</v>
      </c>
      <c r="E23" s="57" t="e">
        <f t="shared" ca="1" si="1"/>
        <v>#NAME?</v>
      </c>
      <c r="G23" s="39">
        <v>0</v>
      </c>
      <c r="H23" s="39">
        <v>0</v>
      </c>
      <c r="I23" s="57">
        <f t="shared" si="2"/>
        <v>0</v>
      </c>
      <c r="J23" s="69">
        <v>0</v>
      </c>
      <c r="L23" s="11"/>
      <c r="M23" s="11"/>
      <c r="N23" s="11"/>
      <c r="O23" s="11"/>
      <c r="P23" s="11"/>
    </row>
    <row r="24" spans="1:16" x14ac:dyDescent="0.25">
      <c r="A24" s="20">
        <v>613200</v>
      </c>
      <c r="B24" s="38" t="s">
        <v>122</v>
      </c>
      <c r="C24" s="39" t="e">
        <f ca="1">[1]!AnaBalanceCum(2,C$1,C$5,C$5,$A24,$A24)</f>
        <v>#NAME?</v>
      </c>
      <c r="D24" s="39" t="e">
        <f ca="1">[1]!AnaBalanceCum(2,D$1,D$5,D$5,$A24,$A24)</f>
        <v>#NAME?</v>
      </c>
      <c r="E24" s="57" t="e">
        <f t="shared" ca="1" si="1"/>
        <v>#NAME?</v>
      </c>
      <c r="G24" s="39">
        <v>0</v>
      </c>
      <c r="H24" s="39">
        <v>0</v>
      </c>
      <c r="I24" s="57">
        <f t="shared" si="2"/>
        <v>0</v>
      </c>
      <c r="J24" s="69">
        <v>0</v>
      </c>
      <c r="L24" s="11"/>
      <c r="M24" s="11"/>
      <c r="N24" s="11"/>
      <c r="O24" s="11"/>
      <c r="P24" s="11"/>
    </row>
    <row r="25" spans="1:16" x14ac:dyDescent="0.25">
      <c r="A25" s="20">
        <v>615000</v>
      </c>
      <c r="B25" s="38" t="s">
        <v>126</v>
      </c>
      <c r="C25" s="39" t="e">
        <f ca="1">[1]!AnaBalanceCum(2,C$1,C$5,C$5,$A25,$A25)</f>
        <v>#NAME?</v>
      </c>
      <c r="D25" s="39" t="e">
        <f ca="1">[1]!AnaBalanceCum(2,D$1,D$5,D$5,$A25,$A25)</f>
        <v>#NAME?</v>
      </c>
      <c r="E25" s="57" t="e">
        <f t="shared" ca="1" si="1"/>
        <v>#NAME?</v>
      </c>
      <c r="G25" s="39">
        <v>922.42</v>
      </c>
      <c r="H25" s="39">
        <v>0</v>
      </c>
      <c r="I25" s="57">
        <f t="shared" si="2"/>
        <v>922.42</v>
      </c>
      <c r="J25" s="69">
        <v>700</v>
      </c>
      <c r="L25" s="11"/>
      <c r="M25" s="11"/>
      <c r="N25" s="11"/>
      <c r="O25" s="11"/>
      <c r="P25" s="11"/>
    </row>
    <row r="26" spans="1:16" x14ac:dyDescent="0.25">
      <c r="A26" s="20">
        <v>615100</v>
      </c>
      <c r="B26" s="38" t="s">
        <v>189</v>
      </c>
      <c r="C26" s="39" t="e">
        <f ca="1">[1]!AnaBalanceCum(2,C$1,C$5,C$5,$A26,$A26)</f>
        <v>#NAME?</v>
      </c>
      <c r="D26" s="39" t="e">
        <f ca="1">[1]!AnaBalanceCum(2,D$1,D$5,D$5,$A26,$A26)</f>
        <v>#NAME?</v>
      </c>
      <c r="E26" s="57" t="e">
        <f t="shared" ca="1" si="1"/>
        <v>#NAME?</v>
      </c>
      <c r="G26" s="39">
        <v>0</v>
      </c>
      <c r="H26" s="39">
        <v>0</v>
      </c>
      <c r="I26" s="57">
        <f t="shared" si="2"/>
        <v>0</v>
      </c>
      <c r="J26" s="69">
        <v>0</v>
      </c>
      <c r="L26" s="11"/>
      <c r="M26" s="11"/>
      <c r="N26" s="11"/>
      <c r="O26" s="11"/>
      <c r="P26" s="11"/>
    </row>
    <row r="27" spans="1:16" x14ac:dyDescent="0.25">
      <c r="A27" s="20"/>
      <c r="B27" s="21"/>
      <c r="C27" s="39"/>
      <c r="D27" s="39"/>
      <c r="G27" s="39"/>
      <c r="H27" s="39"/>
      <c r="L27" s="11"/>
      <c r="M27" s="11"/>
      <c r="N27" s="11"/>
      <c r="O27" s="11"/>
      <c r="P27" s="11"/>
    </row>
    <row r="28" spans="1:16" x14ac:dyDescent="0.25">
      <c r="A28" s="22">
        <v>614</v>
      </c>
      <c r="B28" s="23" t="s">
        <v>5</v>
      </c>
      <c r="C28" s="49" t="e">
        <f ca="1">SUM(C29:C34)</f>
        <v>#NAME?</v>
      </c>
      <c r="D28" s="49" t="e">
        <f ca="1">SUM(D29:D34)</f>
        <v>#NAME?</v>
      </c>
      <c r="E28" s="62" t="e">
        <f ca="1">SUM(E29:E34)</f>
        <v>#NAME?</v>
      </c>
      <c r="F28" s="13" t="s">
        <v>4</v>
      </c>
      <c r="G28" s="49">
        <f>SUM(G29:G34)</f>
        <v>0</v>
      </c>
      <c r="H28" s="49">
        <f>SUM(H29:H34)</f>
        <v>0</v>
      </c>
      <c r="I28" s="62">
        <f t="shared" ref="I28" si="5">SUM(I29:I34)</f>
        <v>0</v>
      </c>
      <c r="J28" s="77">
        <f>SUM(J29:J34)</f>
        <v>100</v>
      </c>
      <c r="K28" s="13" t="s">
        <v>4</v>
      </c>
      <c r="L28" s="11"/>
      <c r="M28" s="11"/>
      <c r="N28" s="11"/>
      <c r="O28" s="11"/>
      <c r="P28" s="11"/>
    </row>
    <row r="29" spans="1:16" x14ac:dyDescent="0.25">
      <c r="A29" s="20">
        <v>614000</v>
      </c>
      <c r="B29" s="36" t="s">
        <v>127</v>
      </c>
      <c r="C29" s="39" t="e">
        <f ca="1">[1]!AnaBalanceCum(2,C$1,C$5,C$5,$A29,$A29)</f>
        <v>#NAME?</v>
      </c>
      <c r="D29" s="39" t="e">
        <f ca="1">[1]!AnaBalanceCum(2,D$1,D$5,D$5,$A29,$A29)</f>
        <v>#NAME?</v>
      </c>
      <c r="E29" s="57" t="e">
        <f ca="1">SUM(C29:D29)</f>
        <v>#NAME?</v>
      </c>
      <c r="G29" s="39">
        <v>0</v>
      </c>
      <c r="H29" s="39">
        <v>0</v>
      </c>
      <c r="I29" s="57">
        <f>SUM(G29:H29)</f>
        <v>0</v>
      </c>
      <c r="J29" s="69">
        <v>0</v>
      </c>
      <c r="L29" s="11"/>
      <c r="M29" s="11"/>
      <c r="N29" s="11"/>
      <c r="O29" s="11"/>
      <c r="P29" s="11"/>
    </row>
    <row r="30" spans="1:16" x14ac:dyDescent="0.25">
      <c r="A30" s="20">
        <v>614200</v>
      </c>
      <c r="B30" s="36" t="s">
        <v>167</v>
      </c>
      <c r="C30" s="39" t="e">
        <f ca="1">[1]!AnaBalanceCum(2,C$1,C$5,C$5,$A30,$A30)</f>
        <v>#NAME?</v>
      </c>
      <c r="D30" s="39" t="e">
        <f ca="1">[1]!AnaBalanceCum(2,D$1,D$5,D$5,$A30,$A30)</f>
        <v>#NAME?</v>
      </c>
      <c r="E30" s="57" t="e">
        <f ca="1">SUM(C30:D30)</f>
        <v>#NAME?</v>
      </c>
      <c r="G30" s="39">
        <v>0</v>
      </c>
      <c r="H30" s="39">
        <v>0</v>
      </c>
      <c r="I30" s="57">
        <f>SUM(G30:H30)</f>
        <v>0</v>
      </c>
      <c r="J30" s="69">
        <v>100</v>
      </c>
      <c r="L30" s="11"/>
      <c r="M30" s="11"/>
      <c r="N30" s="11"/>
      <c r="O30" s="11"/>
      <c r="P30" s="11"/>
    </row>
    <row r="31" spans="1:16" x14ac:dyDescent="0.25">
      <c r="A31" s="20">
        <v>614400</v>
      </c>
      <c r="B31" s="36" t="s">
        <v>129</v>
      </c>
      <c r="C31" s="39" t="e">
        <f ca="1">[1]!AnaBalanceCum(2,C$1,C$5,C$5,$A31,$A31)</f>
        <v>#NAME?</v>
      </c>
      <c r="D31" s="39" t="e">
        <f ca="1">[1]!AnaBalanceCum(2,D$1,D$5,D$5,$A31,$A31)</f>
        <v>#NAME?</v>
      </c>
      <c r="E31" s="57" t="e">
        <f ca="1">SUM(C31:D31)</f>
        <v>#NAME?</v>
      </c>
      <c r="G31" s="39">
        <v>0</v>
      </c>
      <c r="H31" s="39">
        <v>0</v>
      </c>
      <c r="I31" s="57">
        <f>SUM(G31:H31)</f>
        <v>0</v>
      </c>
      <c r="J31" s="69">
        <v>0</v>
      </c>
      <c r="L31" s="11"/>
      <c r="M31" s="11"/>
      <c r="N31" s="11"/>
      <c r="O31" s="11"/>
      <c r="P31" s="11"/>
    </row>
    <row r="32" spans="1:16" x14ac:dyDescent="0.25">
      <c r="A32" s="20">
        <v>614500</v>
      </c>
      <c r="B32" s="36" t="s">
        <v>130</v>
      </c>
      <c r="C32" s="39" t="e">
        <f ca="1">[1]!AnaBalanceCum(2,C$1,C$5,C$5,$A32,$A32)</f>
        <v>#NAME?</v>
      </c>
      <c r="D32" s="39" t="e">
        <f ca="1">[1]!AnaBalanceCum(2,D$1,D$5,D$5,$A32,$A32)</f>
        <v>#NAME?</v>
      </c>
      <c r="E32" s="57" t="e">
        <f ca="1">SUM(C32:D32)</f>
        <v>#NAME?</v>
      </c>
      <c r="G32" s="39">
        <v>0</v>
      </c>
      <c r="H32" s="39">
        <v>0</v>
      </c>
      <c r="I32" s="57">
        <f>SUM(G32:H32)</f>
        <v>0</v>
      </c>
      <c r="J32" s="69">
        <v>0</v>
      </c>
      <c r="L32" s="11"/>
      <c r="M32" s="11"/>
      <c r="N32" s="11"/>
      <c r="O32" s="11"/>
      <c r="P32" s="11"/>
    </row>
    <row r="33" spans="1:16" x14ac:dyDescent="0.25">
      <c r="A33" s="20">
        <v>614600</v>
      </c>
      <c r="B33" s="36" t="s">
        <v>131</v>
      </c>
      <c r="C33" s="39" t="e">
        <f ca="1">[1]!AnaBalanceCum(2,C$1,C$5,C$5,$A33,$A33)</f>
        <v>#NAME?</v>
      </c>
      <c r="D33" s="39" t="e">
        <f ca="1">[1]!AnaBalanceCum(2,D$1,D$5,D$5,$A33,$A33)</f>
        <v>#NAME?</v>
      </c>
      <c r="E33" s="57" t="e">
        <f ca="1">SUM(C33:D33)</f>
        <v>#NAME?</v>
      </c>
      <c r="G33" s="39">
        <v>0</v>
      </c>
      <c r="H33" s="39">
        <v>0</v>
      </c>
      <c r="I33" s="57">
        <f>SUM(G33:H33)</f>
        <v>0</v>
      </c>
      <c r="J33" s="69">
        <v>0</v>
      </c>
      <c r="L33" s="11"/>
      <c r="M33" s="11"/>
      <c r="N33" s="11"/>
      <c r="O33" s="11"/>
      <c r="P33" s="11"/>
    </row>
    <row r="34" spans="1:16" x14ac:dyDescent="0.25">
      <c r="A34" s="20"/>
      <c r="B34" s="21"/>
      <c r="C34" s="45"/>
      <c r="D34" s="45"/>
      <c r="E34" s="65"/>
      <c r="G34" s="45"/>
      <c r="H34" s="45"/>
      <c r="I34" s="65"/>
      <c r="J34" s="78"/>
      <c r="L34" s="11"/>
      <c r="M34" s="11"/>
      <c r="N34" s="11"/>
      <c r="O34" s="11"/>
      <c r="P34" s="11"/>
    </row>
    <row r="35" spans="1:16" x14ac:dyDescent="0.25">
      <c r="A35" s="22">
        <v>62</v>
      </c>
      <c r="B35" s="23" t="s">
        <v>6</v>
      </c>
      <c r="C35" s="49" t="e">
        <f ca="1">SUM(C36:C50)</f>
        <v>#NAME?</v>
      </c>
      <c r="D35" s="49" t="e">
        <f ca="1">SUM(D36:D50)</f>
        <v>#NAME?</v>
      </c>
      <c r="E35" s="62" t="e">
        <f ca="1">SUM(E36:E50)</f>
        <v>#NAME?</v>
      </c>
      <c r="F35" s="13" t="s">
        <v>4</v>
      </c>
      <c r="G35" s="49">
        <f>SUM(G36:G50)</f>
        <v>1043.06</v>
      </c>
      <c r="H35" s="49">
        <f>SUM(H36:H50)</f>
        <v>0</v>
      </c>
      <c r="I35" s="62">
        <f t="shared" ref="I35" si="6">SUM(I36:I50)</f>
        <v>1043.06</v>
      </c>
      <c r="J35" s="77">
        <f>SUM(J36:J50)</f>
        <v>1100</v>
      </c>
      <c r="K35" s="13" t="s">
        <v>4</v>
      </c>
      <c r="L35" s="11"/>
      <c r="M35" s="11"/>
      <c r="N35" s="11"/>
      <c r="O35" s="11"/>
      <c r="P35" s="11"/>
    </row>
    <row r="36" spans="1:16" x14ac:dyDescent="0.25">
      <c r="A36" s="20">
        <v>620200</v>
      </c>
      <c r="B36" s="36" t="s">
        <v>132</v>
      </c>
      <c r="C36" s="39" t="e">
        <f ca="1">[1]!AnaBalanceCum(2,C$1,C$5,C$5,$A36,$A36)</f>
        <v>#NAME?</v>
      </c>
      <c r="D36" s="39" t="e">
        <f ca="1">[1]!AnaBalanceCum(2,D$1,D$5,D$5,$A36,$A36)</f>
        <v>#NAME?</v>
      </c>
      <c r="E36" s="57" t="e">
        <f t="shared" ref="E36:E49" ca="1" si="7">SUM(C36:D36)</f>
        <v>#NAME?</v>
      </c>
      <c r="G36" s="39">
        <v>0</v>
      </c>
      <c r="H36" s="39">
        <v>0</v>
      </c>
      <c r="I36" s="57">
        <f t="shared" ref="I36:I49" si="8">SUM(G36:H36)</f>
        <v>0</v>
      </c>
      <c r="J36" s="69">
        <v>0</v>
      </c>
      <c r="L36" s="11"/>
      <c r="M36" s="11"/>
      <c r="N36" s="11"/>
      <c r="O36" s="11"/>
      <c r="P36" s="11"/>
    </row>
    <row r="37" spans="1:16" x14ac:dyDescent="0.25">
      <c r="A37" s="20">
        <v>620210</v>
      </c>
      <c r="B37" s="36" t="s">
        <v>133</v>
      </c>
      <c r="C37" s="39" t="e">
        <f ca="1">[1]!AnaBalanceCum(2,C$1,C$5,C$5,$A37,$A37)</f>
        <v>#NAME?</v>
      </c>
      <c r="D37" s="39" t="e">
        <f ca="1">[1]!AnaBalanceCum(2,D$1,D$5,D$5,$A37,$A37)</f>
        <v>#NAME?</v>
      </c>
      <c r="E37" s="57" t="e">
        <f t="shared" ca="1" si="7"/>
        <v>#NAME?</v>
      </c>
      <c r="G37" s="39">
        <v>0</v>
      </c>
      <c r="H37" s="39">
        <v>0</v>
      </c>
      <c r="I37" s="57">
        <f t="shared" si="8"/>
        <v>0</v>
      </c>
      <c r="J37" s="69">
        <v>0</v>
      </c>
      <c r="L37" s="11"/>
      <c r="M37" s="11"/>
      <c r="N37" s="11"/>
      <c r="O37" s="11"/>
      <c r="P37" s="11"/>
    </row>
    <row r="38" spans="1:16" x14ac:dyDescent="0.25">
      <c r="A38" s="20">
        <v>620220</v>
      </c>
      <c r="B38" s="36" t="s">
        <v>134</v>
      </c>
      <c r="C38" s="39" t="e">
        <f ca="1">[1]!AnaBalanceCum(2,C$1,C$5,C$5,$A38,$A38)</f>
        <v>#NAME?</v>
      </c>
      <c r="D38" s="39" t="e">
        <f ca="1">[1]!AnaBalanceCum(2,D$1,D$5,D$5,$A38,$A38)</f>
        <v>#NAME?</v>
      </c>
      <c r="E38" s="57" t="e">
        <f t="shared" ca="1" si="7"/>
        <v>#NAME?</v>
      </c>
      <c r="G38" s="39">
        <v>0</v>
      </c>
      <c r="H38" s="39">
        <v>0</v>
      </c>
      <c r="I38" s="57">
        <f t="shared" si="8"/>
        <v>0</v>
      </c>
      <c r="J38" s="69">
        <v>0</v>
      </c>
      <c r="L38" s="11"/>
      <c r="M38" s="11"/>
      <c r="N38" s="11"/>
      <c r="O38" s="11"/>
      <c r="P38" s="11"/>
    </row>
    <row r="39" spans="1:16" x14ac:dyDescent="0.25">
      <c r="A39" s="20">
        <v>62023</v>
      </c>
      <c r="B39" s="36" t="s">
        <v>135</v>
      </c>
      <c r="C39" s="39" t="e">
        <f ca="1">[1]!AnaBalanceCum(2,C$1,C$5,C$5,$A39,$A39)</f>
        <v>#NAME?</v>
      </c>
      <c r="D39" s="39" t="e">
        <f ca="1">[1]!AnaBalanceCum(2,D$1,D$5,D$5,$A39,$A39)</f>
        <v>#NAME?</v>
      </c>
      <c r="E39" s="57" t="e">
        <f t="shared" ca="1" si="7"/>
        <v>#NAME?</v>
      </c>
      <c r="G39" s="39">
        <v>21.78</v>
      </c>
      <c r="H39" s="39">
        <v>0</v>
      </c>
      <c r="I39" s="57">
        <f t="shared" si="8"/>
        <v>21.78</v>
      </c>
      <c r="J39" s="69">
        <v>0</v>
      </c>
      <c r="L39" s="11"/>
      <c r="M39" s="11"/>
      <c r="N39" s="11"/>
      <c r="O39" s="11"/>
      <c r="P39" s="11"/>
    </row>
    <row r="40" spans="1:16" x14ac:dyDescent="0.25">
      <c r="A40" s="20">
        <v>621200</v>
      </c>
      <c r="B40" s="36" t="s">
        <v>136</v>
      </c>
      <c r="C40" s="39" t="e">
        <f ca="1">[1]!AnaBalanceCum(2,C$1,C$5,C$5,$A40,$A40)</f>
        <v>#NAME?</v>
      </c>
      <c r="D40" s="39" t="e">
        <f ca="1">[1]!AnaBalanceCum(2,D$1,D$5,D$5,$A40,$A40)</f>
        <v>#NAME?</v>
      </c>
      <c r="E40" s="57" t="e">
        <f t="shared" ca="1" si="7"/>
        <v>#NAME?</v>
      </c>
      <c r="G40" s="39">
        <v>0</v>
      </c>
      <c r="H40" s="39">
        <v>0</v>
      </c>
      <c r="I40" s="57">
        <f t="shared" si="8"/>
        <v>0</v>
      </c>
      <c r="J40" s="69">
        <v>0</v>
      </c>
      <c r="L40" s="11"/>
      <c r="M40" s="11"/>
      <c r="N40" s="11"/>
      <c r="O40" s="11"/>
      <c r="P40" s="11"/>
    </row>
    <row r="41" spans="1:16" x14ac:dyDescent="0.25">
      <c r="A41" s="20">
        <v>623000</v>
      </c>
      <c r="B41" s="38" t="s">
        <v>123</v>
      </c>
      <c r="C41" s="39" t="e">
        <f ca="1">[1]!AnaBalanceCum(2,C$1,C$5,C$5,$A41,$A41)</f>
        <v>#NAME?</v>
      </c>
      <c r="D41" s="39" t="e">
        <f ca="1">[1]!AnaBalanceCum(2,D$1,D$5,D$5,$A41,$A41)</f>
        <v>#NAME?</v>
      </c>
      <c r="E41" s="57" t="e">
        <f ca="1">SUM(C41:D41)</f>
        <v>#NAME?</v>
      </c>
      <c r="G41" s="39">
        <v>0</v>
      </c>
      <c r="H41" s="39">
        <v>0</v>
      </c>
      <c r="I41" s="57">
        <f>SUM(G41:H41)</f>
        <v>0</v>
      </c>
      <c r="J41" s="69">
        <v>0</v>
      </c>
      <c r="L41" s="11"/>
      <c r="M41" s="11"/>
      <c r="N41" s="11"/>
      <c r="O41" s="11"/>
      <c r="P41" s="11"/>
    </row>
    <row r="42" spans="1:16" x14ac:dyDescent="0.25">
      <c r="A42" s="20">
        <v>623100</v>
      </c>
      <c r="B42" s="38" t="s">
        <v>124</v>
      </c>
      <c r="C42" s="39" t="e">
        <f ca="1">[1]!AnaBalanceCum(2,C$1,C$5,C$5,$A42,$A42)</f>
        <v>#NAME?</v>
      </c>
      <c r="D42" s="39" t="e">
        <f ca="1">[1]!AnaBalanceCum(2,D$1,D$5,D$5,$A42,$A42)</f>
        <v>#NAME?</v>
      </c>
      <c r="E42" s="57" t="e">
        <f ca="1">SUM(C42:D42)</f>
        <v>#NAME?</v>
      </c>
      <c r="G42" s="39">
        <v>0</v>
      </c>
      <c r="H42" s="39">
        <v>0</v>
      </c>
      <c r="I42" s="57">
        <f>SUM(G42:H42)</f>
        <v>0</v>
      </c>
      <c r="J42" s="69">
        <v>0</v>
      </c>
      <c r="L42" s="11"/>
      <c r="M42" s="11"/>
      <c r="N42" s="11"/>
      <c r="O42" s="11"/>
      <c r="P42" s="11"/>
    </row>
    <row r="43" spans="1:16" x14ac:dyDescent="0.25">
      <c r="A43" s="20">
        <v>623110</v>
      </c>
      <c r="B43" s="38" t="s">
        <v>125</v>
      </c>
      <c r="C43" s="39" t="e">
        <f ca="1">[1]!AnaBalanceCum(2,C$1,C$5,C$5,$A43,$A43)</f>
        <v>#NAME?</v>
      </c>
      <c r="D43" s="39" t="e">
        <f ca="1">[1]!AnaBalanceCum(2,D$1,D$5,D$5,$A43,$A43)</f>
        <v>#NAME?</v>
      </c>
      <c r="E43" s="57" t="e">
        <f ca="1">SUM(C43:D43)</f>
        <v>#NAME?</v>
      </c>
      <c r="G43" s="39">
        <v>0</v>
      </c>
      <c r="H43" s="39">
        <v>0</v>
      </c>
      <c r="I43" s="57">
        <f>SUM(G43:H43)</f>
        <v>0</v>
      </c>
      <c r="J43" s="69">
        <v>0</v>
      </c>
      <c r="L43" s="11"/>
      <c r="M43" s="11"/>
      <c r="N43" s="11"/>
      <c r="O43" s="11"/>
      <c r="P43" s="11"/>
    </row>
    <row r="44" spans="1:16" x14ac:dyDescent="0.25">
      <c r="A44" s="20">
        <v>622000</v>
      </c>
      <c r="B44" s="36" t="s">
        <v>137</v>
      </c>
      <c r="C44" s="39" t="e">
        <f ca="1">[1]!AnaBalanceCum(2,C$1,C$5,C$5,$A44,$A44)</f>
        <v>#NAME?</v>
      </c>
      <c r="D44" s="39" t="e">
        <f ca="1">[1]!AnaBalanceCum(2,D$1,D$5,D$5,$A44,$A44)</f>
        <v>#NAME?</v>
      </c>
      <c r="E44" s="57" t="e">
        <f t="shared" ca="1" si="7"/>
        <v>#NAME?</v>
      </c>
      <c r="G44" s="39">
        <v>0</v>
      </c>
      <c r="H44" s="39">
        <v>0</v>
      </c>
      <c r="I44" s="57">
        <f t="shared" si="8"/>
        <v>0</v>
      </c>
      <c r="J44" s="69">
        <v>0</v>
      </c>
      <c r="L44" s="11"/>
      <c r="M44" s="11"/>
      <c r="N44" s="11"/>
      <c r="O44" s="11"/>
      <c r="P44" s="11"/>
    </row>
    <row r="45" spans="1:16" x14ac:dyDescent="0.25">
      <c r="A45" s="20">
        <v>62330</v>
      </c>
      <c r="B45" s="36" t="s">
        <v>138</v>
      </c>
      <c r="C45" s="39" t="e">
        <f ca="1">[1]!AnaBalanceCum(2,C$1,C$5,C$5,$A45,$A45)</f>
        <v>#NAME?</v>
      </c>
      <c r="D45" s="39" t="e">
        <f ca="1">[1]!AnaBalanceCum(2,D$1,D$5,D$5,$A45,$A45)</f>
        <v>#NAME?</v>
      </c>
      <c r="E45" s="57" t="e">
        <f t="shared" ca="1" si="7"/>
        <v>#NAME?</v>
      </c>
      <c r="G45" s="39">
        <v>1021.28</v>
      </c>
      <c r="H45" s="39">
        <v>0</v>
      </c>
      <c r="I45" s="57">
        <f t="shared" si="8"/>
        <v>1021.28</v>
      </c>
      <c r="J45" s="69">
        <v>1100</v>
      </c>
      <c r="L45" s="11"/>
      <c r="M45" s="11"/>
      <c r="N45" s="11"/>
      <c r="O45" s="11"/>
      <c r="P45" s="11"/>
    </row>
    <row r="46" spans="1:16" x14ac:dyDescent="0.25">
      <c r="A46" s="20">
        <v>623500</v>
      </c>
      <c r="B46" s="36" t="s">
        <v>179</v>
      </c>
      <c r="C46" s="39" t="e">
        <f ca="1">[1]!AnaBalanceCum(2,C$1,C$5,C$5,$A46,$A46)</f>
        <v>#NAME?</v>
      </c>
      <c r="D46" s="39" t="e">
        <f ca="1">[1]!AnaBalanceCum(2,D$1,D$5,D$5,$A46,$A46)</f>
        <v>#NAME?</v>
      </c>
      <c r="E46" s="57" t="e">
        <f t="shared" ca="1" si="7"/>
        <v>#NAME?</v>
      </c>
      <c r="G46" s="39">
        <v>0</v>
      </c>
      <c r="H46" s="39">
        <v>0</v>
      </c>
      <c r="I46" s="57">
        <f t="shared" si="8"/>
        <v>0</v>
      </c>
      <c r="J46" s="69">
        <v>0</v>
      </c>
      <c r="L46" s="11"/>
      <c r="M46" s="11"/>
      <c r="N46" s="11"/>
      <c r="O46" s="11"/>
      <c r="P46" s="11"/>
    </row>
    <row r="47" spans="1:16" x14ac:dyDescent="0.25">
      <c r="A47" s="20">
        <v>623501</v>
      </c>
      <c r="B47" s="36" t="s">
        <v>178</v>
      </c>
      <c r="C47" s="39" t="e">
        <f ca="1">[1]!AnaBalanceCum(2,C$1,C$5,C$5,$A47,$A47)</f>
        <v>#NAME?</v>
      </c>
      <c r="D47" s="39" t="e">
        <f ca="1">[1]!AnaBalanceCum(2,D$1,D$5,D$5,$A47,$A47)</f>
        <v>#NAME?</v>
      </c>
      <c r="E47" s="57" t="e">
        <f t="shared" ref="E47" ca="1" si="9">SUM(C47:D47)</f>
        <v>#NAME?</v>
      </c>
      <c r="G47" s="39">
        <v>0</v>
      </c>
      <c r="H47" s="39">
        <v>0</v>
      </c>
      <c r="I47" s="57">
        <f t="shared" ref="I47" si="10">SUM(G47:H47)</f>
        <v>0</v>
      </c>
      <c r="J47" s="69">
        <v>0</v>
      </c>
      <c r="L47" s="11"/>
      <c r="M47" s="11"/>
      <c r="N47" s="11"/>
      <c r="O47" s="11"/>
      <c r="P47" s="11"/>
    </row>
    <row r="48" spans="1:16" x14ac:dyDescent="0.25">
      <c r="A48" s="20">
        <v>623900</v>
      </c>
      <c r="B48" s="36" t="s">
        <v>139</v>
      </c>
      <c r="C48" s="39" t="e">
        <f ca="1">[1]!AnaBalanceCum(2,C$1,C$5,C$5,$A48,$A48)</f>
        <v>#NAME?</v>
      </c>
      <c r="D48" s="39" t="e">
        <f ca="1">[1]!AnaBalanceCum(2,D$1,D$5,D$5,$A48,$A48)</f>
        <v>#NAME?</v>
      </c>
      <c r="E48" s="57" t="e">
        <f t="shared" ca="1" si="7"/>
        <v>#NAME?</v>
      </c>
      <c r="G48" s="39">
        <v>0</v>
      </c>
      <c r="H48" s="39">
        <v>0</v>
      </c>
      <c r="I48" s="57">
        <f t="shared" si="8"/>
        <v>0</v>
      </c>
      <c r="J48" s="69">
        <v>0</v>
      </c>
      <c r="L48" s="11"/>
      <c r="M48" s="11"/>
      <c r="N48" s="11"/>
      <c r="O48" s="11"/>
      <c r="P48" s="11"/>
    </row>
    <row r="49" spans="1:16" x14ac:dyDescent="0.25">
      <c r="A49" s="20">
        <v>623910</v>
      </c>
      <c r="B49" s="36" t="s">
        <v>140</v>
      </c>
      <c r="C49" s="39" t="e">
        <f ca="1">[1]!AnaBalanceCum(2,C$1,C$5,C$5,$A49,$A49)</f>
        <v>#NAME?</v>
      </c>
      <c r="D49" s="39" t="e">
        <f ca="1">[1]!AnaBalanceCum(2,D$1,D$5,D$5,$A49,$A49)</f>
        <v>#NAME?</v>
      </c>
      <c r="E49" s="57" t="e">
        <f t="shared" ca="1" si="7"/>
        <v>#NAME?</v>
      </c>
      <c r="G49" s="39">
        <v>0</v>
      </c>
      <c r="H49" s="39">
        <v>0</v>
      </c>
      <c r="I49" s="57">
        <f t="shared" si="8"/>
        <v>0</v>
      </c>
      <c r="J49" s="69">
        <v>0</v>
      </c>
      <c r="L49" s="11"/>
      <c r="M49" s="11"/>
      <c r="N49" s="11"/>
      <c r="O49" s="11"/>
      <c r="P49" s="11"/>
    </row>
    <row r="50" spans="1:16" x14ac:dyDescent="0.25">
      <c r="A50" s="20"/>
      <c r="B50" s="19"/>
      <c r="C50" s="45"/>
      <c r="D50" s="45"/>
      <c r="E50" s="65"/>
      <c r="G50" s="45"/>
      <c r="H50" s="45"/>
      <c r="I50" s="65"/>
      <c r="J50" s="78"/>
      <c r="L50" s="11"/>
      <c r="M50" s="11"/>
      <c r="N50" s="11"/>
      <c r="O50" s="11"/>
      <c r="P50" s="11"/>
    </row>
    <row r="51" spans="1:16" x14ac:dyDescent="0.25">
      <c r="A51" s="22">
        <v>63</v>
      </c>
      <c r="B51" s="23" t="s">
        <v>7</v>
      </c>
      <c r="C51" s="49" t="e">
        <f ca="1">SUM(C52:C53)</f>
        <v>#NAME?</v>
      </c>
      <c r="D51" s="49" t="e">
        <f ca="1">SUM(D52:D53)</f>
        <v>#NAME?</v>
      </c>
      <c r="E51" s="62" t="e">
        <f ca="1">SUM(E52:E53)</f>
        <v>#NAME?</v>
      </c>
      <c r="F51" s="13" t="s">
        <v>4</v>
      </c>
      <c r="G51" s="49">
        <f>SUM(G52:G53)</f>
        <v>0</v>
      </c>
      <c r="H51" s="49">
        <f>SUM(H52:H53)</f>
        <v>0</v>
      </c>
      <c r="I51" s="62">
        <f t="shared" ref="I51" si="11">SUM(I52:I53)</f>
        <v>0</v>
      </c>
      <c r="J51" s="77">
        <f>SUM(J52:J53)</f>
        <v>0</v>
      </c>
      <c r="K51" s="13" t="s">
        <v>4</v>
      </c>
      <c r="L51" s="11"/>
      <c r="M51" s="11"/>
      <c r="N51" s="11"/>
      <c r="O51" s="11"/>
      <c r="P51" s="11"/>
    </row>
    <row r="52" spans="1:16" x14ac:dyDescent="0.25">
      <c r="A52" s="20">
        <v>630000</v>
      </c>
      <c r="B52" s="36" t="s">
        <v>141</v>
      </c>
      <c r="C52" s="39" t="e">
        <f ca="1">[1]!AnaBalanceCum(2,C$1,C$5,C$5,$A52,$A52)</f>
        <v>#NAME?</v>
      </c>
      <c r="D52" s="39" t="e">
        <f ca="1">[1]!AnaBalanceCum(2,D$1,D$5,D$5,$A52,$A52)</f>
        <v>#NAME?</v>
      </c>
      <c r="E52" s="57" t="e">
        <f ca="1">SUM(C52:D52)</f>
        <v>#NAME?</v>
      </c>
      <c r="G52" s="39">
        <v>0</v>
      </c>
      <c r="H52" s="39">
        <v>0</v>
      </c>
      <c r="I52" s="57">
        <f>SUM(G52:H52)</f>
        <v>0</v>
      </c>
      <c r="J52" s="69">
        <v>0</v>
      </c>
    </row>
    <row r="53" spans="1:16" x14ac:dyDescent="0.25">
      <c r="A53" s="20"/>
      <c r="B53" s="19"/>
      <c r="C53" s="45"/>
      <c r="D53" s="45"/>
      <c r="E53" s="65"/>
      <c r="G53" s="45"/>
      <c r="H53" s="45"/>
      <c r="I53" s="65"/>
      <c r="J53" s="78"/>
    </row>
    <row r="54" spans="1:16" x14ac:dyDescent="0.25">
      <c r="A54" s="22">
        <v>64</v>
      </c>
      <c r="B54" s="23" t="s">
        <v>8</v>
      </c>
      <c r="C54" s="49" t="e">
        <f ca="1">SUM(C55:C56)</f>
        <v>#NAME?</v>
      </c>
      <c r="D54" s="49" t="e">
        <f ca="1">SUM(D55:D56)</f>
        <v>#NAME?</v>
      </c>
      <c r="E54" s="62" t="e">
        <f ca="1">SUM(E55:E56)</f>
        <v>#NAME?</v>
      </c>
      <c r="F54" s="13" t="s">
        <v>4</v>
      </c>
      <c r="G54" s="49">
        <f>SUM(G55:G56)</f>
        <v>0</v>
      </c>
      <c r="H54" s="49">
        <f>SUM(H55:H56)</f>
        <v>0</v>
      </c>
      <c r="I54" s="62">
        <f t="shared" ref="I54" si="12">SUM(I55:I56)</f>
        <v>0</v>
      </c>
      <c r="J54" s="77">
        <f>SUM(J55:J56)</f>
        <v>0</v>
      </c>
      <c r="K54" s="13" t="s">
        <v>4</v>
      </c>
    </row>
    <row r="55" spans="1:16" x14ac:dyDescent="0.25">
      <c r="A55" s="20">
        <v>640000</v>
      </c>
      <c r="B55" s="36" t="s">
        <v>142</v>
      </c>
      <c r="C55" s="39" t="e">
        <f ca="1">[1]!AnaBalanceCum(2,C$1,C$5,C$5,$A55,$A55)</f>
        <v>#NAME?</v>
      </c>
      <c r="D55" s="39" t="e">
        <f ca="1">[1]!AnaBalanceCum(2,D$1,D$5,D$5,$A55,$A55)</f>
        <v>#NAME?</v>
      </c>
      <c r="E55" s="57" t="e">
        <f ca="1">SUM(C55:D55)</f>
        <v>#NAME?</v>
      </c>
      <c r="G55" s="39">
        <v>0</v>
      </c>
      <c r="H55" s="39">
        <v>0</v>
      </c>
      <c r="I55" s="57">
        <f>SUM(G55:H55)</f>
        <v>0</v>
      </c>
      <c r="J55" s="69">
        <v>0</v>
      </c>
    </row>
    <row r="56" spans="1:16" x14ac:dyDescent="0.25">
      <c r="A56" s="20"/>
      <c r="B56" s="19"/>
      <c r="C56" s="45"/>
      <c r="D56" s="45"/>
      <c r="E56" s="65"/>
      <c r="G56" s="45"/>
      <c r="H56" s="45"/>
      <c r="I56" s="65"/>
      <c r="J56" s="78"/>
    </row>
    <row r="57" spans="1:16" x14ac:dyDescent="0.25">
      <c r="A57" s="22">
        <v>65</v>
      </c>
      <c r="B57" s="23" t="s">
        <v>9</v>
      </c>
      <c r="C57" s="49" t="e">
        <f ca="1">SUM(C58:C61)</f>
        <v>#NAME?</v>
      </c>
      <c r="D57" s="49" t="e">
        <f ca="1">SUM(D58:D61)</f>
        <v>#NAME?</v>
      </c>
      <c r="E57" s="62" t="e">
        <f ca="1">SUM(E58:E61)</f>
        <v>#NAME?</v>
      </c>
      <c r="F57" s="13" t="s">
        <v>4</v>
      </c>
      <c r="G57" s="49">
        <f>SUM(G58:G61)</f>
        <v>0</v>
      </c>
      <c r="H57" s="49">
        <f>SUM(H58:H61)</f>
        <v>0</v>
      </c>
      <c r="I57" s="62">
        <f t="shared" ref="I57" si="13">SUM(I58:I61)</f>
        <v>0</v>
      </c>
      <c r="J57" s="77">
        <f>SUM(J58:J61)</f>
        <v>0</v>
      </c>
      <c r="K57" s="13" t="s">
        <v>4</v>
      </c>
    </row>
    <row r="58" spans="1:16" x14ac:dyDescent="0.25">
      <c r="A58" s="20">
        <v>651000</v>
      </c>
      <c r="B58" s="36" t="s">
        <v>143</v>
      </c>
      <c r="C58" s="39" t="e">
        <f ca="1">[1]!AnaBalanceCum(2,C$1,C$5,C$5,$A58,$A58)</f>
        <v>#NAME?</v>
      </c>
      <c r="D58" s="39" t="e">
        <f ca="1">[1]!AnaBalanceCum(2,D$1,D$5,D$5,$A58,$A58)</f>
        <v>#NAME?</v>
      </c>
      <c r="E58" s="57" t="e">
        <f ca="1">SUM(C58:D58)</f>
        <v>#NAME?</v>
      </c>
      <c r="G58" s="39">
        <v>0</v>
      </c>
      <c r="H58" s="39">
        <v>0</v>
      </c>
      <c r="I58" s="57">
        <f>SUM(G58:H58)</f>
        <v>0</v>
      </c>
      <c r="J58" s="69">
        <v>0</v>
      </c>
    </row>
    <row r="59" spans="1:16" x14ac:dyDescent="0.25">
      <c r="A59" s="20">
        <v>654000</v>
      </c>
      <c r="B59" s="36" t="s">
        <v>144</v>
      </c>
      <c r="C59" s="39" t="e">
        <f ca="1">[1]!AnaBalanceCum(2,C$1,C$5,C$5,$A59,$A59)</f>
        <v>#NAME?</v>
      </c>
      <c r="D59" s="39" t="e">
        <f ca="1">[1]!AnaBalanceCum(2,D$1,D$5,D$5,$A59,$A59)</f>
        <v>#NAME?</v>
      </c>
      <c r="E59" s="57" t="e">
        <f ca="1">SUM(C59:D59)</f>
        <v>#NAME?</v>
      </c>
      <c r="G59" s="39">
        <v>0</v>
      </c>
      <c r="H59" s="39">
        <v>0</v>
      </c>
      <c r="I59" s="57">
        <f>SUM(G59:H59)</f>
        <v>0</v>
      </c>
      <c r="J59" s="69">
        <v>0</v>
      </c>
    </row>
    <row r="60" spans="1:16" x14ac:dyDescent="0.25">
      <c r="A60" s="20">
        <v>657000</v>
      </c>
      <c r="B60" s="36" t="s">
        <v>145</v>
      </c>
      <c r="C60" s="39" t="e">
        <f ca="1">[1]!AnaBalanceCum(2,C$1,C$5,C$5,$A60,$A60)</f>
        <v>#NAME?</v>
      </c>
      <c r="D60" s="39" t="e">
        <f ca="1">[1]!AnaBalanceCum(2,D$1,D$5,D$5,$A60,$A60)</f>
        <v>#NAME?</v>
      </c>
      <c r="E60" s="57" t="e">
        <f ca="1">SUM(C60:D60)</f>
        <v>#NAME?</v>
      </c>
      <c r="G60" s="39">
        <v>0</v>
      </c>
      <c r="H60" s="39">
        <v>0</v>
      </c>
      <c r="I60" s="57">
        <f>SUM(G60:H60)</f>
        <v>0</v>
      </c>
      <c r="J60" s="69">
        <v>0</v>
      </c>
    </row>
    <row r="61" spans="1:16" x14ac:dyDescent="0.25">
      <c r="A61" s="20"/>
      <c r="B61" s="19"/>
      <c r="C61" s="45"/>
      <c r="D61" s="45"/>
      <c r="E61" s="65"/>
      <c r="G61" s="45"/>
      <c r="H61" s="45"/>
      <c r="I61" s="65"/>
      <c r="J61" s="78"/>
    </row>
    <row r="62" spans="1:16" x14ac:dyDescent="0.25">
      <c r="A62" s="22">
        <v>66</v>
      </c>
      <c r="B62" s="23" t="s">
        <v>10</v>
      </c>
      <c r="C62" s="49" t="e">
        <f ca="1">SUM(C63:C64)</f>
        <v>#NAME?</v>
      </c>
      <c r="D62" s="49" t="e">
        <f ca="1">SUM(D63:D64)</f>
        <v>#NAME?</v>
      </c>
      <c r="E62" s="62" t="e">
        <f ca="1">SUM(E63:E64)</f>
        <v>#NAME?</v>
      </c>
      <c r="F62" s="13" t="s">
        <v>4</v>
      </c>
      <c r="G62" s="49">
        <f>SUM(G63:G64)</f>
        <v>0</v>
      </c>
      <c r="H62" s="49">
        <f>SUM(H63:H64)</f>
        <v>0</v>
      </c>
      <c r="I62" s="62">
        <f t="shared" ref="I62" si="14">SUM(I63:I64)</f>
        <v>0</v>
      </c>
      <c r="J62" s="77">
        <f>SUM(J63:J64)</f>
        <v>0</v>
      </c>
      <c r="K62" s="13" t="s">
        <v>4</v>
      </c>
    </row>
    <row r="63" spans="1:16" x14ac:dyDescent="0.25">
      <c r="A63" s="20">
        <v>664000</v>
      </c>
      <c r="B63" s="36" t="s">
        <v>146</v>
      </c>
      <c r="C63" s="39" t="e">
        <f ca="1">[1]!AnaBalanceCum(2,C$1,C$5,C$5,$A63,$A63)</f>
        <v>#NAME?</v>
      </c>
      <c r="D63" s="39" t="e">
        <f ca="1">[1]!AnaBalanceCum(2,D$1,D$5,D$5,$A63,$A63)</f>
        <v>#NAME?</v>
      </c>
      <c r="E63" s="57" t="e">
        <f ca="1">SUM(C63:D63)</f>
        <v>#NAME?</v>
      </c>
      <c r="G63" s="39">
        <v>0</v>
      </c>
      <c r="H63" s="39">
        <v>0</v>
      </c>
      <c r="I63" s="57">
        <f>SUM(G63:H63)</f>
        <v>0</v>
      </c>
      <c r="J63" s="69">
        <v>0</v>
      </c>
    </row>
    <row r="64" spans="1:16" s="30" customFormat="1" ht="16.5" x14ac:dyDescent="0.35">
      <c r="A64" s="20"/>
      <c r="B64" s="19"/>
      <c r="C64" s="45"/>
      <c r="D64" s="45"/>
      <c r="E64" s="65"/>
      <c r="F64" s="28"/>
      <c r="G64" s="45"/>
      <c r="H64" s="45"/>
      <c r="I64" s="65"/>
      <c r="J64" s="78"/>
      <c r="K64" s="28"/>
      <c r="L64" s="29"/>
      <c r="M64" s="29"/>
      <c r="N64" s="29"/>
      <c r="O64" s="29"/>
      <c r="P64" s="29"/>
    </row>
    <row r="65" spans="1:16" s="35" customFormat="1" ht="19.5" customHeight="1" x14ac:dyDescent="0.4">
      <c r="A65" s="25"/>
      <c r="B65" s="26" t="s">
        <v>11</v>
      </c>
      <c r="C65" s="50" t="e">
        <f ca="1">SUM(C62,C57,C54,C51,C35,C28,C9)</f>
        <v>#NAME?</v>
      </c>
      <c r="D65" s="50" t="e">
        <f ca="1">SUM(D62,D57,D54,D51,D35,D28,D9)</f>
        <v>#NAME?</v>
      </c>
      <c r="E65" s="63" t="e">
        <f ca="1">SUM(E62,E57,E54,E51,E35,E28,E9)</f>
        <v>#NAME?</v>
      </c>
      <c r="F65" s="34" t="s">
        <v>4</v>
      </c>
      <c r="G65" s="50">
        <f>SUM(G62,G57,G54,G51,G35,G28,G9)</f>
        <v>1982.48</v>
      </c>
      <c r="H65" s="50">
        <f>SUM(H62,H57,H54,H51,H35,H28,H9)</f>
        <v>0</v>
      </c>
      <c r="I65" s="63">
        <f>SUM(I62,I57,I54,I51,I35,I28,I9)</f>
        <v>1982.48</v>
      </c>
      <c r="J65" s="79">
        <f>SUM(J62,J57,J54,J51,J35,J28,J9)</f>
        <v>2000</v>
      </c>
      <c r="K65" s="34" t="s">
        <v>4</v>
      </c>
      <c r="L65" s="12"/>
      <c r="M65" s="12"/>
      <c r="N65" s="12"/>
      <c r="O65" s="12"/>
      <c r="P65" s="12"/>
    </row>
    <row r="66" spans="1:16" ht="19.5" x14ac:dyDescent="0.4">
      <c r="A66" s="31"/>
      <c r="B66" s="32" t="s">
        <v>12</v>
      </c>
      <c r="C66" s="46"/>
      <c r="D66" s="46"/>
      <c r="E66" s="66"/>
      <c r="G66" s="46"/>
      <c r="H66" s="46"/>
      <c r="I66" s="66"/>
      <c r="J66" s="80"/>
    </row>
    <row r="67" spans="1:16" x14ac:dyDescent="0.25">
      <c r="A67" s="20"/>
      <c r="B67" s="19"/>
      <c r="C67" s="45"/>
      <c r="D67" s="45"/>
      <c r="E67" s="65"/>
      <c r="G67" s="45"/>
      <c r="H67" s="45"/>
      <c r="I67" s="65"/>
      <c r="J67" s="78"/>
    </row>
    <row r="68" spans="1:16" x14ac:dyDescent="0.25">
      <c r="A68" s="22">
        <v>70</v>
      </c>
      <c r="B68" s="23" t="s">
        <v>65</v>
      </c>
      <c r="C68" s="49" t="e">
        <f ca="1">SUM(C69:C71)</f>
        <v>#NAME?</v>
      </c>
      <c r="D68" s="49" t="e">
        <f ca="1">SUM(D69:D71)</f>
        <v>#NAME?</v>
      </c>
      <c r="E68" s="67" t="e">
        <f ca="1">SUM(E69:E71)</f>
        <v>#NAME?</v>
      </c>
      <c r="F68" s="13" t="s">
        <v>4</v>
      </c>
      <c r="G68" s="49">
        <f>SUM(G69:G71)</f>
        <v>0</v>
      </c>
      <c r="H68" s="49">
        <f>SUM(H69:H71)</f>
        <v>0</v>
      </c>
      <c r="I68" s="67">
        <f t="shared" ref="I68" si="15">SUM(I69:I71)</f>
        <v>0</v>
      </c>
      <c r="J68" s="70">
        <f>SUM(J69:J71)</f>
        <v>0</v>
      </c>
      <c r="K68" s="13" t="s">
        <v>4</v>
      </c>
      <c r="L68" s="11"/>
      <c r="M68" s="11"/>
      <c r="N68" s="11"/>
      <c r="O68" s="11"/>
      <c r="P68" s="11"/>
    </row>
    <row r="69" spans="1:16" x14ac:dyDescent="0.25">
      <c r="A69" s="20">
        <v>700000</v>
      </c>
      <c r="B69" s="36" t="s">
        <v>147</v>
      </c>
      <c r="C69" s="39" t="e">
        <f ca="1">-[1]!AnaBalanceCum(2,C$1,C$5,C$5,$A69,$A69)</f>
        <v>#NAME?</v>
      </c>
      <c r="D69" s="39" t="e">
        <f ca="1">-[1]!AnaBalanceCum(2,D$1,D$5,D$5,$A69,$A69)</f>
        <v>#NAME?</v>
      </c>
      <c r="E69" s="57" t="e">
        <f ca="1">SUM(C69:D69)</f>
        <v>#NAME?</v>
      </c>
      <c r="G69" s="39">
        <v>0</v>
      </c>
      <c r="H69" s="39">
        <v>0</v>
      </c>
      <c r="I69" s="57">
        <f>SUM(G69:H69)</f>
        <v>0</v>
      </c>
      <c r="J69" s="69">
        <v>0</v>
      </c>
      <c r="L69" s="11"/>
      <c r="M69" s="11"/>
      <c r="N69" s="11"/>
      <c r="O69" s="11"/>
      <c r="P69" s="11"/>
    </row>
    <row r="70" spans="1:16" x14ac:dyDescent="0.25">
      <c r="A70" s="20">
        <v>701000</v>
      </c>
      <c r="B70" s="36" t="s">
        <v>148</v>
      </c>
      <c r="C70" s="39" t="e">
        <f ca="1">-[1]!AnaBalanceCum(2,C$1,C$5,C$5,$A70,$A70)</f>
        <v>#NAME?</v>
      </c>
      <c r="D70" s="39" t="e">
        <f ca="1">-[1]!AnaBalanceCum(2,D$1,D$5,D$5,$A70,$A70)</f>
        <v>#NAME?</v>
      </c>
      <c r="E70" s="57" t="e">
        <f ca="1">SUM(C70:D70)</f>
        <v>#NAME?</v>
      </c>
      <c r="G70" s="39">
        <v>0</v>
      </c>
      <c r="H70" s="39">
        <v>0</v>
      </c>
      <c r="I70" s="57">
        <f>SUM(G70:H70)</f>
        <v>0</v>
      </c>
      <c r="J70" s="69">
        <v>0</v>
      </c>
      <c r="L70" s="11"/>
      <c r="M70" s="11"/>
      <c r="N70" s="11"/>
      <c r="O70" s="11"/>
      <c r="P70" s="11"/>
    </row>
    <row r="71" spans="1:16" x14ac:dyDescent="0.25">
      <c r="A71" s="20"/>
      <c r="B71" s="19"/>
      <c r="C71" s="45"/>
      <c r="D71" s="45"/>
      <c r="E71" s="65"/>
      <c r="G71" s="45"/>
      <c r="H71" s="45"/>
      <c r="I71" s="65"/>
      <c r="J71" s="78"/>
      <c r="L71" s="11"/>
      <c r="M71" s="11"/>
      <c r="N71" s="11"/>
      <c r="O71" s="11"/>
      <c r="P71" s="11"/>
    </row>
    <row r="72" spans="1:16" x14ac:dyDescent="0.25">
      <c r="A72" s="22">
        <v>73</v>
      </c>
      <c r="B72" s="23" t="s">
        <v>13</v>
      </c>
      <c r="C72" s="49" t="e">
        <f ca="1">SUM(C73:C83)</f>
        <v>#NAME?</v>
      </c>
      <c r="D72" s="49" t="e">
        <f ca="1">SUM(D73:D83)</f>
        <v>#NAME?</v>
      </c>
      <c r="E72" s="67" t="e">
        <f ca="1">SUM(E73:E83)</f>
        <v>#NAME?</v>
      </c>
      <c r="F72" s="13" t="s">
        <v>4</v>
      </c>
      <c r="G72" s="49">
        <f>SUM(G73:G83)</f>
        <v>2500</v>
      </c>
      <c r="H72" s="49">
        <f>SUM(H73:H83)</f>
        <v>0</v>
      </c>
      <c r="I72" s="67">
        <f t="shared" ref="I72" si="16">SUM(I73:I83)</f>
        <v>2500</v>
      </c>
      <c r="J72" s="70">
        <f>SUM(J73:J83)</f>
        <v>2500</v>
      </c>
      <c r="K72" s="13" t="s">
        <v>4</v>
      </c>
      <c r="L72" s="11"/>
      <c r="M72" s="11"/>
      <c r="N72" s="11"/>
      <c r="O72" s="11"/>
      <c r="P72" s="11"/>
    </row>
    <row r="73" spans="1:16" x14ac:dyDescent="0.25">
      <c r="A73" s="20">
        <v>737000</v>
      </c>
      <c r="B73" s="36" t="s">
        <v>149</v>
      </c>
      <c r="C73" s="39" t="e">
        <f ca="1">-[1]!AnaBalanceCum(2,C$1,C$5,C$5,$A73,$A73)</f>
        <v>#NAME?</v>
      </c>
      <c r="D73" s="39" t="e">
        <f ca="1">-[1]!AnaBalanceCum(2,D$1,D$5,D$5,$A73,$A73)</f>
        <v>#NAME?</v>
      </c>
      <c r="E73" s="57" t="e">
        <f t="shared" ref="E73:E81" ca="1" si="17">SUM(C73:D73)</f>
        <v>#NAME?</v>
      </c>
      <c r="G73" s="39">
        <v>0</v>
      </c>
      <c r="H73" s="39">
        <v>0</v>
      </c>
      <c r="I73" s="57">
        <f t="shared" ref="I73:I81" si="18">SUM(G73:H73)</f>
        <v>0</v>
      </c>
      <c r="J73" s="69">
        <v>0</v>
      </c>
      <c r="L73" s="11"/>
      <c r="M73" s="11"/>
      <c r="N73" s="11"/>
      <c r="O73" s="11"/>
      <c r="P73" s="11"/>
    </row>
    <row r="74" spans="1:16" x14ac:dyDescent="0.25">
      <c r="A74" s="20">
        <v>737100</v>
      </c>
      <c r="B74" s="36" t="s">
        <v>150</v>
      </c>
      <c r="C74" s="39" t="e">
        <f ca="1">-[1]!AnaBalanceCum(2,C$1,C$5,C$5,$A74,$A74)</f>
        <v>#NAME?</v>
      </c>
      <c r="D74" s="39" t="e">
        <f ca="1">-[1]!AnaBalanceCum(2,D$1,D$5,D$5,$A74,$A74)</f>
        <v>#NAME?</v>
      </c>
      <c r="E74" s="57" t="e">
        <f t="shared" ca="1" si="17"/>
        <v>#NAME?</v>
      </c>
      <c r="G74" s="39">
        <v>2500</v>
      </c>
      <c r="H74" s="39">
        <v>0</v>
      </c>
      <c r="I74" s="57">
        <f t="shared" si="18"/>
        <v>2500</v>
      </c>
      <c r="J74" s="69">
        <v>2500</v>
      </c>
      <c r="L74" s="11"/>
      <c r="M74" s="11"/>
      <c r="N74" s="11"/>
      <c r="O74" s="11"/>
      <c r="P74" s="11"/>
    </row>
    <row r="75" spans="1:16" x14ac:dyDescent="0.25">
      <c r="A75" s="20">
        <v>737200</v>
      </c>
      <c r="B75" s="36" t="s">
        <v>151</v>
      </c>
      <c r="C75" s="39" t="e">
        <f ca="1">-[1]!AnaBalanceCum(2,C$1,C$5,C$5,$A75,$A75)</f>
        <v>#NAME?</v>
      </c>
      <c r="D75" s="39" t="e">
        <f ca="1">-[1]!AnaBalanceCum(2,D$1,D$5,D$5,$A75,$A75)</f>
        <v>#NAME?</v>
      </c>
      <c r="E75" s="57" t="e">
        <f t="shared" ca="1" si="17"/>
        <v>#NAME?</v>
      </c>
      <c r="G75" s="39">
        <v>0</v>
      </c>
      <c r="H75" s="39">
        <v>0</v>
      </c>
      <c r="I75" s="57">
        <f t="shared" si="18"/>
        <v>0</v>
      </c>
      <c r="J75" s="69">
        <v>0</v>
      </c>
      <c r="L75" s="11"/>
      <c r="M75" s="11"/>
      <c r="N75" s="11"/>
      <c r="O75" s="11"/>
      <c r="P75" s="11"/>
    </row>
    <row r="76" spans="1:16" x14ac:dyDescent="0.25">
      <c r="A76" s="20">
        <v>737300</v>
      </c>
      <c r="B76" s="36" t="s">
        <v>204</v>
      </c>
      <c r="C76" s="39" t="e">
        <f ca="1">-[1]!AnaBalanceCum(2,C$1,C$5,C$5,$A76,$A76)</f>
        <v>#NAME?</v>
      </c>
      <c r="D76" s="39" t="e">
        <f ca="1">-[1]!AnaBalanceCum(2,D$1,D$5,D$5,$A76,$A76)</f>
        <v>#NAME?</v>
      </c>
      <c r="E76" s="57" t="e">
        <f t="shared" ca="1" si="17"/>
        <v>#NAME?</v>
      </c>
      <c r="G76" s="39">
        <v>0</v>
      </c>
      <c r="H76" s="39">
        <v>0</v>
      </c>
      <c r="I76" s="57">
        <f t="shared" si="18"/>
        <v>0</v>
      </c>
      <c r="J76" s="69">
        <v>0</v>
      </c>
      <c r="L76" s="11"/>
      <c r="M76" s="11"/>
      <c r="N76" s="11"/>
      <c r="O76" s="11"/>
      <c r="P76" s="11"/>
    </row>
    <row r="77" spans="1:16" x14ac:dyDescent="0.25">
      <c r="A77" s="20">
        <v>737900</v>
      </c>
      <c r="B77" s="36" t="s">
        <v>153</v>
      </c>
      <c r="C77" s="39" t="e">
        <f ca="1">-[1]!AnaBalanceCum(2,C$1,C$5,C$5,$A77,$A77)</f>
        <v>#NAME?</v>
      </c>
      <c r="D77" s="39" t="e">
        <f ca="1">-[1]!AnaBalanceCum(2,D$1,D$5,D$5,$A77,$A77)</f>
        <v>#NAME?</v>
      </c>
      <c r="E77" s="57" t="e">
        <f t="shared" ref="E77" ca="1" si="19">SUM(C77:D77)</f>
        <v>#NAME?</v>
      </c>
      <c r="G77" s="39">
        <v>0</v>
      </c>
      <c r="H77" s="39">
        <v>0</v>
      </c>
      <c r="I77" s="57">
        <f t="shared" ref="I77" si="20">SUM(G77:H77)</f>
        <v>0</v>
      </c>
      <c r="J77" s="69">
        <v>0</v>
      </c>
      <c r="L77" s="11"/>
      <c r="M77" s="11"/>
      <c r="N77" s="11"/>
      <c r="O77" s="11"/>
      <c r="P77" s="11"/>
    </row>
    <row r="78" spans="1:16" x14ac:dyDescent="0.25">
      <c r="A78" s="20">
        <v>738000</v>
      </c>
      <c r="B78" s="36" t="s">
        <v>175</v>
      </c>
      <c r="C78" s="39" t="e">
        <f ca="1">-[1]!AnaBalanceCum(2,C$1,C$5,C$5,$A78,$A78)</f>
        <v>#NAME?</v>
      </c>
      <c r="D78" s="39" t="e">
        <f ca="1">-[1]!AnaBalanceCum(2,D$1,D$5,D$5,$A78,$A78)</f>
        <v>#NAME?</v>
      </c>
      <c r="E78" s="57" t="e">
        <f t="shared" ca="1" si="17"/>
        <v>#NAME?</v>
      </c>
      <c r="G78" s="39">
        <v>0</v>
      </c>
      <c r="H78" s="39">
        <v>0</v>
      </c>
      <c r="I78" s="57">
        <f t="shared" si="18"/>
        <v>0</v>
      </c>
      <c r="J78" s="69">
        <v>0</v>
      </c>
      <c r="L78" s="11"/>
      <c r="M78" s="11"/>
      <c r="N78" s="11"/>
      <c r="O78" s="11"/>
      <c r="P78" s="11"/>
    </row>
    <row r="79" spans="1:16" x14ac:dyDescent="0.25">
      <c r="A79" s="20">
        <v>738100</v>
      </c>
      <c r="B79" s="36" t="s">
        <v>152</v>
      </c>
      <c r="C79" s="39" t="e">
        <f ca="1">-[1]!AnaBalanceCum(2,C$1,C$5,C$5,$A79,$A79)</f>
        <v>#NAME?</v>
      </c>
      <c r="D79" s="39" t="e">
        <f ca="1">-[1]!AnaBalanceCum(2,D$1,D$5,D$5,$A79,$A79)</f>
        <v>#NAME?</v>
      </c>
      <c r="E79" s="57" t="e">
        <f t="shared" ca="1" si="17"/>
        <v>#NAME?</v>
      </c>
      <c r="G79" s="39">
        <v>0</v>
      </c>
      <c r="H79" s="39">
        <v>0</v>
      </c>
      <c r="I79" s="57">
        <f t="shared" si="18"/>
        <v>0</v>
      </c>
      <c r="J79" s="69">
        <v>0</v>
      </c>
      <c r="L79" s="11"/>
      <c r="M79" s="11"/>
      <c r="N79" s="11"/>
      <c r="O79" s="11"/>
      <c r="P79" s="11"/>
    </row>
    <row r="80" spans="1:16" x14ac:dyDescent="0.25">
      <c r="A80" s="20">
        <v>738200</v>
      </c>
      <c r="B80" s="36" t="s">
        <v>176</v>
      </c>
      <c r="C80" s="39" t="e">
        <f ca="1">-[1]!AnaBalanceCum(2,C$1,C$5,C$5,$A80,$A80)</f>
        <v>#NAME?</v>
      </c>
      <c r="D80" s="39" t="e">
        <f ca="1">-[1]!AnaBalanceCum(2,D$1,D$5,D$5,$A80,$A80)</f>
        <v>#NAME?</v>
      </c>
      <c r="E80" s="57" t="e">
        <f t="shared" ref="E80" ca="1" si="21">SUM(C80:D80)</f>
        <v>#NAME?</v>
      </c>
      <c r="G80" s="39">
        <v>0</v>
      </c>
      <c r="H80" s="39">
        <v>0</v>
      </c>
      <c r="I80" s="57">
        <f t="shared" ref="I80" si="22">SUM(G80:H80)</f>
        <v>0</v>
      </c>
      <c r="J80" s="69">
        <v>0</v>
      </c>
      <c r="L80" s="11"/>
      <c r="M80" s="11"/>
      <c r="N80" s="11"/>
      <c r="O80" s="11"/>
      <c r="P80" s="11"/>
    </row>
    <row r="81" spans="1:16" x14ac:dyDescent="0.25">
      <c r="A81" s="20">
        <v>738300</v>
      </c>
      <c r="B81" s="36" t="s">
        <v>177</v>
      </c>
      <c r="C81" s="39" t="e">
        <f ca="1">-[1]!AnaBalanceCum(2,C$1,C$5,C$5,$A81,$A81)</f>
        <v>#NAME?</v>
      </c>
      <c r="D81" s="39" t="e">
        <f ca="1">-[1]!AnaBalanceCum(2,D$1,D$5,D$5,$A81,$A81)</f>
        <v>#NAME?</v>
      </c>
      <c r="E81" s="57" t="e">
        <f t="shared" ca="1" si="17"/>
        <v>#NAME?</v>
      </c>
      <c r="G81" s="39">
        <v>0</v>
      </c>
      <c r="H81" s="39">
        <v>0</v>
      </c>
      <c r="I81" s="57">
        <f t="shared" si="18"/>
        <v>0</v>
      </c>
      <c r="J81" s="69">
        <v>0</v>
      </c>
      <c r="L81" s="11"/>
      <c r="M81" s="11"/>
      <c r="N81" s="11"/>
      <c r="O81" s="11"/>
      <c r="P81" s="11"/>
    </row>
    <row r="82" spans="1:16" x14ac:dyDescent="0.25">
      <c r="A82" s="20">
        <v>738400</v>
      </c>
      <c r="B82" s="36" t="s">
        <v>183</v>
      </c>
      <c r="C82" s="39" t="e">
        <f ca="1">-[1]!AnaBalanceCum(2,C$1,C$5,C$5,$A82,$A82)</f>
        <v>#NAME?</v>
      </c>
      <c r="D82" s="39" t="e">
        <f ca="1">-[1]!AnaBalanceCum(2,D$1,D$5,D$5,$A82,$A82)</f>
        <v>#NAME?</v>
      </c>
      <c r="E82" s="57" t="e">
        <f t="shared" ref="E82" ca="1" si="23">SUM(C82:D82)</f>
        <v>#NAME?</v>
      </c>
      <c r="G82" s="39">
        <v>0</v>
      </c>
      <c r="H82" s="39">
        <v>0</v>
      </c>
      <c r="I82" s="57">
        <f t="shared" ref="I82" si="24">SUM(G82:H82)</f>
        <v>0</v>
      </c>
      <c r="J82" s="69">
        <v>0</v>
      </c>
      <c r="L82" s="11"/>
      <c r="M82" s="11"/>
      <c r="N82" s="11"/>
      <c r="O82" s="11"/>
      <c r="P82" s="11"/>
    </row>
    <row r="83" spans="1:16" x14ac:dyDescent="0.25">
      <c r="A83" s="20"/>
      <c r="B83" s="19"/>
      <c r="C83" s="45"/>
      <c r="D83" s="45"/>
      <c r="E83" s="65"/>
      <c r="G83" s="45"/>
      <c r="H83" s="45"/>
      <c r="I83" s="65"/>
      <c r="J83" s="78"/>
      <c r="L83" s="11"/>
      <c r="M83" s="11"/>
      <c r="N83" s="11"/>
      <c r="O83" s="11"/>
      <c r="P83" s="11"/>
    </row>
    <row r="84" spans="1:16" x14ac:dyDescent="0.25">
      <c r="A84" s="22">
        <v>74</v>
      </c>
      <c r="B84" s="23" t="s">
        <v>14</v>
      </c>
      <c r="C84" s="49" t="e">
        <f ca="1">SUM(C85:C89)</f>
        <v>#NAME?</v>
      </c>
      <c r="D84" s="49" t="e">
        <f ca="1">SUM(D85:D89)</f>
        <v>#NAME?</v>
      </c>
      <c r="E84" s="67" t="e">
        <f ca="1">SUM(E85:E89)</f>
        <v>#NAME?</v>
      </c>
      <c r="F84" s="13" t="s">
        <v>4</v>
      </c>
      <c r="G84" s="49">
        <f>SUM(G85:G89)</f>
        <v>0</v>
      </c>
      <c r="H84" s="49">
        <f>SUM(H85:H89)</f>
        <v>0</v>
      </c>
      <c r="I84" s="67">
        <f t="shared" ref="I84" si="25">SUM(I85:I89)</f>
        <v>0</v>
      </c>
      <c r="J84" s="70">
        <f>SUM(J85:J89)</f>
        <v>0</v>
      </c>
      <c r="K84" s="13" t="s">
        <v>4</v>
      </c>
      <c r="L84" s="11"/>
      <c r="M84" s="11"/>
      <c r="N84" s="11"/>
      <c r="O84" s="11"/>
      <c r="P84" s="11"/>
    </row>
    <row r="85" spans="1:16" x14ac:dyDescent="0.25">
      <c r="A85" s="20">
        <v>743000</v>
      </c>
      <c r="B85" s="36" t="s">
        <v>154</v>
      </c>
      <c r="C85" s="39" t="e">
        <f ca="1">-[1]!AnaBalanceCum(2,C$1,C$5,C$5,$A85,$A85)</f>
        <v>#NAME?</v>
      </c>
      <c r="D85" s="39" t="e">
        <f ca="1">-[1]!AnaBalanceCum(2,D$1,D$5,D$5,$A85,$A85)</f>
        <v>#NAME?</v>
      </c>
      <c r="E85" s="57" t="e">
        <f ca="1">SUM(C85:D85)</f>
        <v>#NAME?</v>
      </c>
      <c r="G85" s="39">
        <v>0</v>
      </c>
      <c r="H85" s="39">
        <v>0</v>
      </c>
      <c r="I85" s="57">
        <f>SUM(G85:H85)</f>
        <v>0</v>
      </c>
      <c r="J85" s="69">
        <v>0</v>
      </c>
      <c r="L85" s="11"/>
      <c r="M85" s="11"/>
      <c r="N85" s="11"/>
      <c r="O85" s="11"/>
      <c r="P85" s="11"/>
    </row>
    <row r="86" spans="1:16" x14ac:dyDescent="0.25">
      <c r="A86" s="20">
        <v>744000</v>
      </c>
      <c r="B86" s="36" t="s">
        <v>155</v>
      </c>
      <c r="C86" s="39" t="e">
        <f ca="1">-[1]!AnaBalanceCum(2,C$1,C$5,C$5,$A86,$A86)</f>
        <v>#NAME?</v>
      </c>
      <c r="D86" s="39" t="e">
        <f ca="1">-[1]!AnaBalanceCum(2,D$1,D$5,D$5,$A86,$A86)</f>
        <v>#NAME?</v>
      </c>
      <c r="E86" s="57" t="e">
        <f ca="1">SUM(C86:D86)</f>
        <v>#NAME?</v>
      </c>
      <c r="G86" s="39">
        <v>0</v>
      </c>
      <c r="H86" s="39">
        <v>0</v>
      </c>
      <c r="I86" s="57">
        <f>SUM(G86:H86)</f>
        <v>0</v>
      </c>
      <c r="J86" s="69">
        <v>0</v>
      </c>
      <c r="L86" s="11"/>
      <c r="M86" s="11"/>
      <c r="N86" s="11"/>
      <c r="O86" s="11"/>
      <c r="P86" s="11"/>
    </row>
    <row r="87" spans="1:16" x14ac:dyDescent="0.25">
      <c r="A87" s="20">
        <v>745000</v>
      </c>
      <c r="B87" s="36" t="s">
        <v>156</v>
      </c>
      <c r="C87" s="39" t="e">
        <f ca="1">-[1]!AnaBalanceCum(2,C$1,C$5,C$5,$A87,$A87)</f>
        <v>#NAME?</v>
      </c>
      <c r="D87" s="39" t="e">
        <f ca="1">-[1]!AnaBalanceCum(2,D$1,D$5,D$5,$A87,$A87)</f>
        <v>#NAME?</v>
      </c>
      <c r="E87" s="57" t="e">
        <f ca="1">SUM(C87:D87)</f>
        <v>#NAME?</v>
      </c>
      <c r="G87" s="39">
        <v>0</v>
      </c>
      <c r="H87" s="39">
        <v>0</v>
      </c>
      <c r="I87" s="57">
        <f>SUM(G87:H87)</f>
        <v>0</v>
      </c>
      <c r="J87" s="69">
        <v>0</v>
      </c>
    </row>
    <row r="88" spans="1:16" x14ac:dyDescent="0.25">
      <c r="A88" s="20">
        <v>746000</v>
      </c>
      <c r="B88" s="36" t="s">
        <v>157</v>
      </c>
      <c r="C88" s="39" t="e">
        <f ca="1">-[1]!AnaBalanceCum(2,C$1,C$5,C$5,$A88,$A88)</f>
        <v>#NAME?</v>
      </c>
      <c r="D88" s="39" t="e">
        <f ca="1">-[1]!AnaBalanceCum(2,D$1,D$5,D$5,$A88,$A88)</f>
        <v>#NAME?</v>
      </c>
      <c r="E88" s="57" t="e">
        <f ca="1">SUM(C88:D88)</f>
        <v>#NAME?</v>
      </c>
      <c r="G88" s="39">
        <v>0</v>
      </c>
      <c r="H88" s="39">
        <v>0</v>
      </c>
      <c r="I88" s="57">
        <f>SUM(G88:H88)</f>
        <v>0</v>
      </c>
      <c r="J88" s="69">
        <v>0</v>
      </c>
    </row>
    <row r="89" spans="1:16" x14ac:dyDescent="0.25">
      <c r="A89" s="20"/>
      <c r="B89" s="19"/>
      <c r="C89" s="45"/>
      <c r="D89" s="45"/>
      <c r="E89" s="65"/>
      <c r="G89" s="45"/>
      <c r="H89" s="45"/>
      <c r="I89" s="65"/>
      <c r="J89" s="78"/>
    </row>
    <row r="90" spans="1:16" x14ac:dyDescent="0.25">
      <c r="A90" s="22">
        <v>75</v>
      </c>
      <c r="B90" s="23" t="s">
        <v>15</v>
      </c>
      <c r="C90" s="49" t="e">
        <f ca="1">SUM(C91:C93)</f>
        <v>#NAME?</v>
      </c>
      <c r="D90" s="49" t="e">
        <f ca="1">SUM(D91:D93)</f>
        <v>#NAME?</v>
      </c>
      <c r="E90" s="67" t="e">
        <f ca="1">SUM(E91:E93)</f>
        <v>#NAME?</v>
      </c>
      <c r="F90" s="13" t="s">
        <v>4</v>
      </c>
      <c r="G90" s="49">
        <f>SUM(G91:G93)</f>
        <v>0</v>
      </c>
      <c r="H90" s="49">
        <f>SUM(H91:H93)</f>
        <v>0</v>
      </c>
      <c r="I90" s="67">
        <f t="shared" ref="I90" si="26">SUM(I91:I93)</f>
        <v>0</v>
      </c>
      <c r="J90" s="70">
        <f>SUM(J91:J93)</f>
        <v>0</v>
      </c>
      <c r="K90" s="13" t="s">
        <v>4</v>
      </c>
    </row>
    <row r="91" spans="1:16" x14ac:dyDescent="0.25">
      <c r="A91" s="20">
        <v>751000</v>
      </c>
      <c r="B91" s="36" t="s">
        <v>158</v>
      </c>
      <c r="C91" s="39" t="e">
        <f ca="1">-[1]!AnaBalanceCum(2,C$1,C$5,C$5,$A91,$A91)</f>
        <v>#NAME?</v>
      </c>
      <c r="D91" s="39" t="e">
        <f ca="1">-[1]!AnaBalanceCum(2,D$1,D$5,D$5,$A91,$A91)</f>
        <v>#NAME?</v>
      </c>
      <c r="E91" s="57" t="e">
        <f ca="1">SUM(C91:D91)</f>
        <v>#NAME?</v>
      </c>
      <c r="G91" s="39">
        <v>0</v>
      </c>
      <c r="H91" s="39">
        <v>0</v>
      </c>
      <c r="I91" s="57">
        <f>SUM(G91:H91)</f>
        <v>0</v>
      </c>
      <c r="J91" s="69">
        <v>0</v>
      </c>
    </row>
    <row r="92" spans="1:16" x14ac:dyDescent="0.25">
      <c r="A92" s="20">
        <v>754000</v>
      </c>
      <c r="B92" s="36" t="s">
        <v>144</v>
      </c>
      <c r="C92" s="39" t="e">
        <f ca="1">-[1]!AnaBalanceCum(2,C$1,C$5,C$5,$A92,$A92)</f>
        <v>#NAME?</v>
      </c>
      <c r="D92" s="39" t="e">
        <f ca="1">-[1]!AnaBalanceCum(2,D$1,D$5,D$5,$A92,$A92)</f>
        <v>#NAME?</v>
      </c>
      <c r="E92" s="57" t="e">
        <f ca="1">SUM(C92:D92)</f>
        <v>#NAME?</v>
      </c>
      <c r="G92" s="39">
        <v>0</v>
      </c>
      <c r="H92" s="39">
        <v>0</v>
      </c>
      <c r="I92" s="57">
        <f>SUM(G92:H92)</f>
        <v>0</v>
      </c>
      <c r="J92" s="69">
        <v>0</v>
      </c>
    </row>
    <row r="93" spans="1:16" x14ac:dyDescent="0.25">
      <c r="A93" s="20"/>
      <c r="B93" s="19"/>
      <c r="C93" s="45"/>
      <c r="D93" s="45"/>
      <c r="E93" s="65"/>
      <c r="G93" s="45"/>
      <c r="H93" s="45"/>
      <c r="I93" s="65"/>
      <c r="J93" s="78"/>
    </row>
    <row r="94" spans="1:16" x14ac:dyDescent="0.25">
      <c r="A94" s="22">
        <v>76</v>
      </c>
      <c r="B94" s="23" t="s">
        <v>16</v>
      </c>
      <c r="C94" s="49" t="e">
        <f ca="1">SUM(C95:C96)</f>
        <v>#NAME?</v>
      </c>
      <c r="D94" s="49" t="e">
        <f ca="1">SUM(D95:D96)</f>
        <v>#NAME?</v>
      </c>
      <c r="E94" s="67" t="e">
        <f ca="1">SUM(E95:E96)</f>
        <v>#NAME?</v>
      </c>
      <c r="F94" s="13" t="s">
        <v>4</v>
      </c>
      <c r="G94" s="49">
        <f>SUM(G95:G96)</f>
        <v>0</v>
      </c>
      <c r="H94" s="49">
        <f>SUM(H95:H96)</f>
        <v>0</v>
      </c>
      <c r="I94" s="67">
        <f t="shared" ref="I94" si="27">SUM(I95:I96)</f>
        <v>0</v>
      </c>
      <c r="J94" s="70">
        <f>SUM(J95:J96)</f>
        <v>0</v>
      </c>
      <c r="K94" s="13" t="s">
        <v>4</v>
      </c>
    </row>
    <row r="95" spans="1:16" x14ac:dyDescent="0.25">
      <c r="A95" s="20">
        <v>764000</v>
      </c>
      <c r="B95" s="36" t="s">
        <v>159</v>
      </c>
      <c r="C95" s="39" t="e">
        <f ca="1">-[1]!AnaBalanceCum(2,C$1,C$5,C$5,$A95,$A95)</f>
        <v>#NAME?</v>
      </c>
      <c r="D95" s="39" t="e">
        <f ca="1">-[1]!AnaBalanceCum(2,D$1,D$5,D$5,$A95,$A95)</f>
        <v>#NAME?</v>
      </c>
      <c r="E95" s="57" t="e">
        <f ca="1">SUM(C95:D95)</f>
        <v>#NAME?</v>
      </c>
      <c r="G95" s="39">
        <v>0</v>
      </c>
      <c r="H95" s="39">
        <v>0</v>
      </c>
      <c r="I95" s="57">
        <f>SUM(G95:H95)</f>
        <v>0</v>
      </c>
      <c r="J95" s="69">
        <v>0</v>
      </c>
    </row>
    <row r="96" spans="1:16" s="30" customFormat="1" ht="16.5" x14ac:dyDescent="0.35">
      <c r="A96" s="11"/>
      <c r="B96" s="13"/>
      <c r="C96" s="40"/>
      <c r="D96" s="40"/>
      <c r="E96" s="57"/>
      <c r="F96" s="28"/>
      <c r="G96" s="40"/>
      <c r="H96" s="40"/>
      <c r="I96" s="57"/>
      <c r="J96" s="69"/>
      <c r="K96" s="28"/>
      <c r="L96" s="29"/>
      <c r="M96" s="29"/>
      <c r="N96" s="29"/>
      <c r="O96" s="29"/>
      <c r="P96" s="29"/>
    </row>
    <row r="97" spans="1:16" ht="16.5" x14ac:dyDescent="0.35">
      <c r="A97" s="25"/>
      <c r="B97" s="26" t="s">
        <v>17</v>
      </c>
      <c r="C97" s="50" t="e">
        <f ca="1">SUM(C94,C90,C84,C72,C68)</f>
        <v>#NAME?</v>
      </c>
      <c r="D97" s="50" t="e">
        <f ca="1">SUM(D94,D90,D84,D72,D68)</f>
        <v>#NAME?</v>
      </c>
      <c r="E97" s="68" t="e">
        <f ca="1">SUM(E94,E90,E84,E72,E68)</f>
        <v>#NAME?</v>
      </c>
      <c r="F97" s="13" t="s">
        <v>4</v>
      </c>
      <c r="G97" s="50">
        <f>SUM(G94,G90,G84,G72,G68)</f>
        <v>2500</v>
      </c>
      <c r="H97" s="50">
        <f>SUM(H94,H90,H84,H72,H68)</f>
        <v>0</v>
      </c>
      <c r="I97" s="68">
        <f t="shared" ref="I97" si="28">SUM(I94,I90,I84,I72,I68)</f>
        <v>2500</v>
      </c>
      <c r="J97" s="71">
        <f>SUM(J94,J90,J84,J72,J68)</f>
        <v>2500</v>
      </c>
      <c r="K97" s="13" t="s">
        <v>4</v>
      </c>
    </row>
    <row r="98" spans="1:16" s="30" customFormat="1" ht="16.5" x14ac:dyDescent="0.35">
      <c r="A98" s="11"/>
      <c r="B98" s="13"/>
      <c r="C98" s="40"/>
      <c r="D98" s="40"/>
      <c r="E98" s="57"/>
      <c r="F98" s="28"/>
      <c r="G98" s="40"/>
      <c r="H98" s="40"/>
      <c r="I98" s="57"/>
      <c r="J98" s="69"/>
      <c r="K98" s="28"/>
      <c r="L98" s="29"/>
      <c r="M98" s="29"/>
      <c r="N98" s="29"/>
      <c r="O98" s="29"/>
      <c r="P98" s="29"/>
    </row>
    <row r="99" spans="1:16" ht="16.5" x14ac:dyDescent="0.35">
      <c r="A99" s="25"/>
      <c r="B99" s="26" t="s">
        <v>0</v>
      </c>
      <c r="C99" s="50" t="e">
        <f ca="1">C97-C65</f>
        <v>#NAME?</v>
      </c>
      <c r="D99" s="50" t="e">
        <f ca="1">D97-D65</f>
        <v>#NAME?</v>
      </c>
      <c r="E99" s="68" t="e">
        <f ca="1">E97-E65</f>
        <v>#NAME?</v>
      </c>
      <c r="F99" s="13" t="s">
        <v>4</v>
      </c>
      <c r="G99" s="50">
        <f>G97-G65</f>
        <v>517.52</v>
      </c>
      <c r="H99" s="50">
        <f>H97-H65</f>
        <v>0</v>
      </c>
      <c r="I99" s="68">
        <f t="shared" ref="I99" si="29">I97-I65</f>
        <v>517.52</v>
      </c>
      <c r="J99" s="71">
        <f>J97-J65</f>
        <v>500</v>
      </c>
      <c r="K99" s="13" t="s">
        <v>4</v>
      </c>
    </row>
  </sheetData>
  <autoFilter ref="A2:V106"/>
  <phoneticPr fontId="11" type="noConversion"/>
  <pageMargins left="0.47244094488188981" right="0.19685039370078741" top="0.98425196850393704" bottom="0.98425196850393704" header="0.27559055118110237" footer="0.51181102362204722"/>
  <pageSetup paperSize="9" scale="62" fitToHeight="2" orientation="landscape" r:id="rId1"/>
  <headerFooter alignWithMargins="0">
    <oddHeader>&amp;LFinancieel verslag 
Resultaatrekening&amp;RVlaamse Scholierenkoepel vzw
Nijverheidsstraat 10
1000 Brussel</oddHeader>
  </headerFooter>
  <rowBreaks count="1" manualBreakCount="1">
    <brk id="5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zoomScale="90" zoomScaleNormal="90" workbookViewId="0">
      <pane xSplit="2" ySplit="6" topLeftCell="I7" activePane="bottomRight" state="frozen"/>
      <selection activeCell="E7" sqref="E7"/>
      <selection pane="topRight" activeCell="E7" sqref="E7"/>
      <selection pane="bottomLeft" activeCell="E7" sqref="E7"/>
      <selection pane="bottomRight" activeCell="Q105" sqref="A1:Q105"/>
    </sheetView>
  </sheetViews>
  <sheetFormatPr defaultColWidth="9.140625" defaultRowHeight="13.5" x14ac:dyDescent="0.25"/>
  <cols>
    <col min="1" max="1" width="9.140625" style="11"/>
    <col min="2" max="2" width="36.140625" style="13" customWidth="1"/>
    <col min="3" max="6" width="13.85546875" style="40" hidden="1" customWidth="1"/>
    <col min="7" max="7" width="14.5703125" style="57" hidden="1" customWidth="1"/>
    <col min="8" max="8" width="1.85546875" style="13" hidden="1" customWidth="1"/>
    <col min="9" max="12" width="13.85546875" style="40" customWidth="1"/>
    <col min="13" max="13" width="13.85546875" style="57" customWidth="1"/>
    <col min="14" max="14" width="13.85546875" style="69" customWidth="1"/>
    <col min="15" max="15" width="1.85546875" style="13" customWidth="1"/>
    <col min="16" max="17" width="9.140625" style="13"/>
    <col min="18" max="18" width="11.42578125" style="13" bestFit="1" customWidth="1"/>
    <col min="19" max="19" width="9.140625" style="13"/>
    <col min="20" max="20" width="11.42578125" style="13" bestFit="1" customWidth="1"/>
    <col min="21" max="21" width="9.140625" style="13"/>
    <col min="22" max="16384" width="9.140625" style="11"/>
  </cols>
  <sheetData>
    <row r="1" spans="1:21" s="83" customFormat="1" x14ac:dyDescent="0.25">
      <c r="C1" s="40" t="str">
        <f>Totaal!$C1</f>
        <v>99</v>
      </c>
      <c r="D1" s="40" t="str">
        <f>Totaal!$C1</f>
        <v>99</v>
      </c>
      <c r="E1" s="40" t="str">
        <f>Totaal!$C1</f>
        <v>99</v>
      </c>
      <c r="F1" s="40" t="str">
        <f>Totaal!$C1</f>
        <v>99</v>
      </c>
      <c r="G1" s="40" t="str">
        <f>Totaal!$C1</f>
        <v>99</v>
      </c>
      <c r="H1" s="40" t="str">
        <f>Totaal!$C1</f>
        <v>99</v>
      </c>
      <c r="I1" s="82" t="str">
        <f>Totaal!$C1</f>
        <v>99</v>
      </c>
      <c r="J1" s="82" t="str">
        <f>Totaal!$C1</f>
        <v>99</v>
      </c>
      <c r="K1" s="82" t="str">
        <f>Totaal!$C1</f>
        <v>99</v>
      </c>
      <c r="L1" s="82" t="str">
        <f>Totaal!$C1</f>
        <v>99</v>
      </c>
      <c r="M1" s="82" t="str">
        <f>Totaal!$C1</f>
        <v>99</v>
      </c>
      <c r="N1" s="82" t="str">
        <f>Totaal!$C1</f>
        <v>99</v>
      </c>
      <c r="O1" s="82" t="e">
        <f>#REF!</f>
        <v>#REF!</v>
      </c>
    </row>
    <row r="2" spans="1:21" s="1" customFormat="1" x14ac:dyDescent="0.25">
      <c r="B2" s="52"/>
      <c r="C2" s="41" t="s">
        <v>0</v>
      </c>
      <c r="D2" s="41" t="s">
        <v>0</v>
      </c>
      <c r="E2" s="41" t="s">
        <v>0</v>
      </c>
      <c r="F2" s="41" t="s">
        <v>0</v>
      </c>
      <c r="G2" s="58" t="s">
        <v>0</v>
      </c>
      <c r="H2" s="4" t="s">
        <v>4</v>
      </c>
      <c r="I2" s="41" t="s">
        <v>0</v>
      </c>
      <c r="J2" s="41" t="s">
        <v>0</v>
      </c>
      <c r="K2" s="41" t="s">
        <v>0</v>
      </c>
      <c r="L2" s="41" t="s">
        <v>0</v>
      </c>
      <c r="M2" s="58" t="s">
        <v>0</v>
      </c>
      <c r="N2" s="72" t="s">
        <v>36</v>
      </c>
      <c r="O2" s="4" t="s">
        <v>4</v>
      </c>
      <c r="P2" s="2"/>
      <c r="Q2" s="2"/>
      <c r="R2" s="2"/>
      <c r="S2" s="2"/>
      <c r="T2" s="2"/>
      <c r="U2" s="2"/>
    </row>
    <row r="3" spans="1:21" s="131" customFormat="1" ht="12.75" x14ac:dyDescent="0.2">
      <c r="C3" s="128" t="str">
        <f>Totaal!$C3</f>
        <v>2016</v>
      </c>
      <c r="D3" s="129" t="str">
        <f>Totaal!$C3</f>
        <v>2016</v>
      </c>
      <c r="E3" s="129" t="str">
        <f>Totaal!$C3</f>
        <v>2016</v>
      </c>
      <c r="F3" s="129" t="str">
        <f>Totaal!$C3</f>
        <v>2016</v>
      </c>
      <c r="G3" s="130" t="str">
        <f>Totaal!$C3</f>
        <v>2016</v>
      </c>
      <c r="H3" s="131" t="s">
        <v>4</v>
      </c>
      <c r="I3" s="100" t="str">
        <f>Totaal!C3</f>
        <v>2016</v>
      </c>
      <c r="J3" s="90" t="str">
        <f>I3</f>
        <v>2016</v>
      </c>
      <c r="K3" s="129" t="str">
        <f t="shared" ref="K3:N3" si="0">J3</f>
        <v>2016</v>
      </c>
      <c r="L3" s="129" t="str">
        <f t="shared" si="0"/>
        <v>2016</v>
      </c>
      <c r="M3" s="130" t="str">
        <f t="shared" si="0"/>
        <v>2016</v>
      </c>
      <c r="N3" s="132" t="str">
        <f t="shared" si="0"/>
        <v>2016</v>
      </c>
      <c r="O3" s="131" t="s">
        <v>4</v>
      </c>
    </row>
    <row r="4" spans="1:21" s="5" customFormat="1" ht="14.25" x14ac:dyDescent="0.3">
      <c r="B4" s="6"/>
      <c r="C4" s="51" t="s">
        <v>33</v>
      </c>
      <c r="D4" s="51" t="s">
        <v>202</v>
      </c>
      <c r="E4" s="51" t="s">
        <v>203</v>
      </c>
      <c r="F4" s="51" t="s">
        <v>195</v>
      </c>
      <c r="G4" s="59" t="s">
        <v>1</v>
      </c>
      <c r="H4" s="8" t="s">
        <v>4</v>
      </c>
      <c r="I4" s="51" t="s">
        <v>33</v>
      </c>
      <c r="J4" s="51" t="s">
        <v>202</v>
      </c>
      <c r="K4" s="51" t="s">
        <v>203</v>
      </c>
      <c r="L4" s="51" t="s">
        <v>195</v>
      </c>
      <c r="M4" s="59" t="s">
        <v>1</v>
      </c>
      <c r="N4" s="73" t="s">
        <v>1</v>
      </c>
      <c r="O4" s="8" t="s">
        <v>4</v>
      </c>
      <c r="P4" s="6"/>
      <c r="Q4" s="6"/>
      <c r="R4" s="6"/>
      <c r="S4" s="6"/>
      <c r="T4" s="6"/>
      <c r="U4" s="6"/>
    </row>
    <row r="5" spans="1:21" s="5" customFormat="1" ht="14.25" x14ac:dyDescent="0.3">
      <c r="B5" s="6"/>
      <c r="C5" s="43" t="s">
        <v>105</v>
      </c>
      <c r="D5" s="43" t="s">
        <v>106</v>
      </c>
      <c r="E5" s="43" t="s">
        <v>174</v>
      </c>
      <c r="F5" s="43" t="s">
        <v>194</v>
      </c>
      <c r="G5" s="64" t="s">
        <v>105</v>
      </c>
      <c r="H5" s="8" t="s">
        <v>4</v>
      </c>
      <c r="I5" s="43" t="s">
        <v>105</v>
      </c>
      <c r="J5" s="43" t="s">
        <v>106</v>
      </c>
      <c r="K5" s="43" t="s">
        <v>174</v>
      </c>
      <c r="L5" s="43" t="s">
        <v>194</v>
      </c>
      <c r="M5" s="64" t="s">
        <v>105</v>
      </c>
      <c r="N5" s="74" t="s">
        <v>105</v>
      </c>
      <c r="O5" s="8" t="s">
        <v>4</v>
      </c>
      <c r="P5" s="6"/>
      <c r="Q5" s="6"/>
      <c r="R5" s="6"/>
      <c r="S5" s="6"/>
      <c r="T5" s="6"/>
      <c r="U5" s="6"/>
    </row>
    <row r="6" spans="1:21" s="9" customFormat="1" x14ac:dyDescent="0.25">
      <c r="B6" s="4"/>
      <c r="C6" s="44" t="str">
        <f>Totaal!C6</f>
        <v>jan-dec</v>
      </c>
      <c r="D6" s="44" t="str">
        <f>C6</f>
        <v>jan-dec</v>
      </c>
      <c r="E6" s="44">
        <f>B6</f>
        <v>0</v>
      </c>
      <c r="F6" s="44" t="str">
        <f>C6</f>
        <v>jan-dec</v>
      </c>
      <c r="G6" s="60" t="str">
        <f>C6</f>
        <v>jan-dec</v>
      </c>
      <c r="H6" s="4" t="s">
        <v>4</v>
      </c>
      <c r="I6" s="44" t="str">
        <f>C6</f>
        <v>jan-dec</v>
      </c>
      <c r="J6" s="44" t="str">
        <f>D6</f>
        <v>jan-dec</v>
      </c>
      <c r="K6" s="44">
        <f>E6</f>
        <v>0</v>
      </c>
      <c r="L6" s="44" t="str">
        <f>F6</f>
        <v>jan-dec</v>
      </c>
      <c r="M6" s="60" t="str">
        <f>G6</f>
        <v>jan-dec</v>
      </c>
      <c r="N6" s="75" t="s">
        <v>59</v>
      </c>
      <c r="O6" s="4" t="s">
        <v>4</v>
      </c>
      <c r="P6" s="4"/>
      <c r="Q6" s="4"/>
      <c r="R6" s="4"/>
      <c r="S6" s="4"/>
      <c r="T6" s="4"/>
      <c r="U6" s="4"/>
    </row>
    <row r="7" spans="1:21" ht="19.5" x14ac:dyDescent="0.4">
      <c r="B7" s="12" t="s">
        <v>2</v>
      </c>
    </row>
    <row r="9" spans="1:21" s="17" customFormat="1" x14ac:dyDescent="0.25">
      <c r="A9" s="14">
        <v>61</v>
      </c>
      <c r="B9" s="15" t="s">
        <v>3</v>
      </c>
      <c r="C9" s="48" t="e">
        <f ca="1">SUM(C10:C27)</f>
        <v>#NAME?</v>
      </c>
      <c r="D9" s="48" t="e">
        <f ca="1">SUM(D10:D27)</f>
        <v>#NAME?</v>
      </c>
      <c r="E9" s="48" t="e">
        <f ca="1">SUM(E10:E27)</f>
        <v>#NAME?</v>
      </c>
      <c r="F9" s="48" t="e">
        <f ca="1">SUM(F10:F27)</f>
        <v>#NAME?</v>
      </c>
      <c r="G9" s="61" t="e">
        <f ca="1">SUM(G10:G27)</f>
        <v>#NAME?</v>
      </c>
      <c r="H9" s="13" t="s">
        <v>4</v>
      </c>
      <c r="I9" s="48">
        <f t="shared" ref="I9:N9" si="1">SUM(I10:I27)</f>
        <v>0</v>
      </c>
      <c r="J9" s="48">
        <f t="shared" si="1"/>
        <v>34539.919999999998</v>
      </c>
      <c r="K9" s="48">
        <f t="shared" si="1"/>
        <v>931.64</v>
      </c>
      <c r="L9" s="48">
        <f t="shared" si="1"/>
        <v>4829.37</v>
      </c>
      <c r="M9" s="61">
        <f t="shared" si="1"/>
        <v>40300.93</v>
      </c>
      <c r="N9" s="76">
        <f t="shared" si="1"/>
        <v>40000</v>
      </c>
      <c r="O9" s="13" t="s">
        <v>4</v>
      </c>
      <c r="P9" s="16"/>
      <c r="Q9" s="16"/>
      <c r="R9" s="16"/>
      <c r="S9" s="16"/>
      <c r="T9" s="16"/>
      <c r="U9" s="16"/>
    </row>
    <row r="10" spans="1:21" x14ac:dyDescent="0.25">
      <c r="A10" s="11">
        <v>6100</v>
      </c>
      <c r="B10" s="38" t="s">
        <v>113</v>
      </c>
      <c r="C10" s="39" t="e">
        <f ca="1">[1]!AnaBalanceCum(2,C$1,C$5,C$5,$A10,$A10)</f>
        <v>#NAME?</v>
      </c>
      <c r="D10" s="39" t="e">
        <f ca="1">[1]!AnaBalanceCum(2,D$1,D$5,D$5,$A10,$A10)</f>
        <v>#NAME?</v>
      </c>
      <c r="E10" s="39" t="e">
        <f ca="1">[1]!AnaBalanceCum(2,E$1,E$5,E$5,$A10,$A10)</f>
        <v>#NAME?</v>
      </c>
      <c r="F10" s="39" t="e">
        <f ca="1">[1]!AnaBalanceCum(2,F$1,F$5,F$5,$A10,$A10)</f>
        <v>#NAME?</v>
      </c>
      <c r="G10" s="57" t="e">
        <f ca="1">SUM(C10:F10)</f>
        <v>#NAME?</v>
      </c>
      <c r="I10" s="39">
        <v>0</v>
      </c>
      <c r="J10" s="39">
        <v>0</v>
      </c>
      <c r="K10" s="39">
        <v>0</v>
      </c>
      <c r="L10" s="39">
        <v>0</v>
      </c>
      <c r="M10" s="57">
        <f>SUM(I10:L10)</f>
        <v>0</v>
      </c>
      <c r="N10" s="69">
        <v>0</v>
      </c>
    </row>
    <row r="11" spans="1:21" x14ac:dyDescent="0.25">
      <c r="A11" s="11">
        <v>610100</v>
      </c>
      <c r="B11" s="38" t="s">
        <v>114</v>
      </c>
      <c r="C11" s="39" t="e">
        <f ca="1">[1]!AnaBalanceCum(2,C$1,C$5,C$5,$A11,$A11)</f>
        <v>#NAME?</v>
      </c>
      <c r="D11" s="39" t="e">
        <f ca="1">[1]!AnaBalanceCum(2,D$1,D$5,D$5,$A11,$A11)</f>
        <v>#NAME?</v>
      </c>
      <c r="E11" s="39" t="e">
        <f ca="1">[1]!AnaBalanceCum(2,E$1,E$5,E$5,$A11,$A11)</f>
        <v>#NAME?</v>
      </c>
      <c r="F11" s="39" t="e">
        <f ca="1">[1]!AnaBalanceCum(2,F$1,F$5,F$5,$A11,$A11)</f>
        <v>#NAME?</v>
      </c>
      <c r="G11" s="57" t="e">
        <f t="shared" ref="G11:G26" ca="1" si="2">SUM(C11:F11)</f>
        <v>#NAME?</v>
      </c>
      <c r="I11" s="39">
        <v>0</v>
      </c>
      <c r="J11" s="39">
        <v>0</v>
      </c>
      <c r="K11" s="39">
        <v>0</v>
      </c>
      <c r="L11" s="39">
        <v>0</v>
      </c>
      <c r="M11" s="57">
        <f t="shared" ref="M11:M26" si="3">SUM(I11:L11)</f>
        <v>0</v>
      </c>
      <c r="N11" s="69">
        <v>0</v>
      </c>
    </row>
    <row r="12" spans="1:21" x14ac:dyDescent="0.25">
      <c r="A12" s="20">
        <v>61200</v>
      </c>
      <c r="B12" s="38" t="s">
        <v>192</v>
      </c>
      <c r="C12" s="39" t="e">
        <f ca="1">[1]!AnaBalanceCum(2,C$1,C$5,C$5,$A12,$A12)</f>
        <v>#NAME?</v>
      </c>
      <c r="D12" s="39" t="e">
        <f ca="1">[1]!AnaBalanceCum(2,D$1,D$5,D$5,$A12,$A12)</f>
        <v>#NAME?</v>
      </c>
      <c r="E12" s="39" t="e">
        <f ca="1">[1]!AnaBalanceCum(2,E$1,E$5,E$5,$A12,$A12)</f>
        <v>#NAME?</v>
      </c>
      <c r="F12" s="39" t="e">
        <f ca="1">[1]!AnaBalanceCum(2,F$1,F$5,F$5,$A12,$A12)</f>
        <v>#NAME?</v>
      </c>
      <c r="G12" s="57" t="e">
        <f ca="1">SUM(C12:F12)</f>
        <v>#NAME?</v>
      </c>
      <c r="I12" s="39">
        <v>0</v>
      </c>
      <c r="J12" s="39">
        <v>0</v>
      </c>
      <c r="K12" s="39">
        <v>0</v>
      </c>
      <c r="L12" s="39">
        <v>0</v>
      </c>
      <c r="M12" s="57">
        <f>SUM(I12:L12)</f>
        <v>0</v>
      </c>
      <c r="N12" s="69">
        <v>0</v>
      </c>
      <c r="P12" s="11"/>
      <c r="Q12" s="11"/>
      <c r="R12" s="11"/>
      <c r="S12" s="11"/>
      <c r="T12" s="11"/>
      <c r="U12" s="11"/>
    </row>
    <row r="13" spans="1:21" x14ac:dyDescent="0.25">
      <c r="A13" s="20">
        <v>612100</v>
      </c>
      <c r="B13" s="38" t="s">
        <v>188</v>
      </c>
      <c r="C13" s="39" t="e">
        <f ca="1">[1]!AnaBalanceCum(2,C$1,C$5,C$5,$A13,$A13)</f>
        <v>#NAME?</v>
      </c>
      <c r="D13" s="39" t="e">
        <f ca="1">[1]!AnaBalanceCum(2,D$1,D$5,D$5,$A13,$A13)</f>
        <v>#NAME?</v>
      </c>
      <c r="E13" s="39" t="e">
        <f ca="1">[1]!AnaBalanceCum(2,E$1,E$5,E$5,$A13,$A13)</f>
        <v>#NAME?</v>
      </c>
      <c r="F13" s="39" t="e">
        <f ca="1">[1]!AnaBalanceCum(2,F$1,F$5,F$5,$A13,$A13)</f>
        <v>#NAME?</v>
      </c>
      <c r="G13" s="57" t="e">
        <f t="shared" ca="1" si="2"/>
        <v>#NAME?</v>
      </c>
      <c r="I13" s="39">
        <v>0</v>
      </c>
      <c r="J13" s="39">
        <v>0</v>
      </c>
      <c r="K13" s="39">
        <v>0</v>
      </c>
      <c r="L13" s="39">
        <v>0</v>
      </c>
      <c r="M13" s="57">
        <f t="shared" si="3"/>
        <v>0</v>
      </c>
      <c r="N13" s="69">
        <v>0</v>
      </c>
    </row>
    <row r="14" spans="1:21" x14ac:dyDescent="0.25">
      <c r="A14" s="20">
        <v>612200</v>
      </c>
      <c r="B14" s="38" t="s">
        <v>115</v>
      </c>
      <c r="C14" s="39" t="e">
        <f ca="1">[1]!AnaBalanceCum(2,C$1,C$5,C$5,$A14,$A14)</f>
        <v>#NAME?</v>
      </c>
      <c r="D14" s="39" t="e">
        <f ca="1">[1]!AnaBalanceCum(2,D$1,D$5,D$5,$A14,$A14)</f>
        <v>#NAME?</v>
      </c>
      <c r="E14" s="39" t="e">
        <f ca="1">[1]!AnaBalanceCum(2,E$1,E$5,E$5,$A14,$A14)</f>
        <v>#NAME?</v>
      </c>
      <c r="F14" s="39" t="e">
        <f ca="1">[1]!AnaBalanceCum(2,F$1,F$5,F$5,$A14,$A14)</f>
        <v>#NAME?</v>
      </c>
      <c r="G14" s="57" t="e">
        <f t="shared" ca="1" si="2"/>
        <v>#NAME?</v>
      </c>
      <c r="I14" s="39">
        <v>0</v>
      </c>
      <c r="J14" s="39">
        <v>4823.79</v>
      </c>
      <c r="K14" s="39">
        <v>0</v>
      </c>
      <c r="L14" s="39">
        <v>167.14</v>
      </c>
      <c r="M14" s="57">
        <f t="shared" si="3"/>
        <v>4990.93</v>
      </c>
      <c r="N14" s="69">
        <v>10000</v>
      </c>
    </row>
    <row r="15" spans="1:21" x14ac:dyDescent="0.25">
      <c r="A15" s="20">
        <v>612300</v>
      </c>
      <c r="B15" s="38" t="s">
        <v>116</v>
      </c>
      <c r="C15" s="39" t="e">
        <f ca="1">[1]!AnaBalanceCum(2,C$1,C$5,C$5,$A15,$A15)</f>
        <v>#NAME?</v>
      </c>
      <c r="D15" s="39" t="e">
        <f ca="1">[1]!AnaBalanceCum(2,D$1,D$5,D$5,$A15,$A15)</f>
        <v>#NAME?</v>
      </c>
      <c r="E15" s="39" t="e">
        <f ca="1">[1]!AnaBalanceCum(2,E$1,E$5,E$5,$A15,$A15)</f>
        <v>#NAME?</v>
      </c>
      <c r="F15" s="39" t="e">
        <f ca="1">[1]!AnaBalanceCum(2,F$1,F$5,F$5,$A15,$A15)</f>
        <v>#NAME?</v>
      </c>
      <c r="G15" s="57" t="e">
        <f t="shared" ca="1" si="2"/>
        <v>#NAME?</v>
      </c>
      <c r="I15" s="39">
        <v>0</v>
      </c>
      <c r="J15" s="39">
        <v>0</v>
      </c>
      <c r="K15" s="39">
        <v>0</v>
      </c>
      <c r="L15" s="39">
        <v>179</v>
      </c>
      <c r="M15" s="57">
        <f t="shared" si="3"/>
        <v>179</v>
      </c>
      <c r="N15" s="69">
        <v>0</v>
      </c>
    </row>
    <row r="16" spans="1:21" x14ac:dyDescent="0.25">
      <c r="A16" s="20">
        <v>612400</v>
      </c>
      <c r="B16" s="38" t="s">
        <v>117</v>
      </c>
      <c r="C16" s="39" t="e">
        <f ca="1">[1]!AnaBalanceCum(2,C$1,C$5,C$5,$A16,$A16)</f>
        <v>#NAME?</v>
      </c>
      <c r="D16" s="39" t="e">
        <f ca="1">[1]!AnaBalanceCum(2,D$1,D$5,D$5,$A16,$A16)</f>
        <v>#NAME?</v>
      </c>
      <c r="E16" s="39" t="e">
        <f ca="1">[1]!AnaBalanceCum(2,E$1,E$5,E$5,$A16,$A16)</f>
        <v>#NAME?</v>
      </c>
      <c r="F16" s="39" t="e">
        <f ca="1">[1]!AnaBalanceCum(2,F$1,F$5,F$5,$A16,$A16)</f>
        <v>#NAME?</v>
      </c>
      <c r="G16" s="57" t="e">
        <f t="shared" ca="1" si="2"/>
        <v>#NAME?</v>
      </c>
      <c r="I16" s="39">
        <v>0</v>
      </c>
      <c r="J16" s="39">
        <v>0</v>
      </c>
      <c r="K16" s="39">
        <v>41.99</v>
      </c>
      <c r="L16" s="39">
        <v>0</v>
      </c>
      <c r="M16" s="57">
        <f t="shared" si="3"/>
        <v>41.99</v>
      </c>
      <c r="N16" s="69">
        <v>0</v>
      </c>
    </row>
    <row r="17" spans="1:21" x14ac:dyDescent="0.25">
      <c r="A17" s="20">
        <v>612500</v>
      </c>
      <c r="B17" s="38" t="s">
        <v>118</v>
      </c>
      <c r="C17" s="39" t="e">
        <f ca="1">[1]!AnaBalanceCum(2,C$1,C$5,C$5,$A17,$A17)</f>
        <v>#NAME?</v>
      </c>
      <c r="D17" s="39" t="e">
        <f ca="1">[1]!AnaBalanceCum(2,D$1,D$5,D$5,$A17,$A17)</f>
        <v>#NAME?</v>
      </c>
      <c r="E17" s="39" t="e">
        <f ca="1">[1]!AnaBalanceCum(2,E$1,E$5,E$5,$A17,$A17)</f>
        <v>#NAME?</v>
      </c>
      <c r="F17" s="39" t="e">
        <f ca="1">[1]!AnaBalanceCum(2,F$1,F$5,F$5,$A17,$A17)</f>
        <v>#NAME?</v>
      </c>
      <c r="G17" s="57" t="e">
        <f t="shared" ca="1" si="2"/>
        <v>#NAME?</v>
      </c>
      <c r="I17" s="39">
        <v>0</v>
      </c>
      <c r="J17" s="39">
        <v>28662.67</v>
      </c>
      <c r="K17" s="39">
        <v>51.26</v>
      </c>
      <c r="L17" s="39">
        <v>2722.61</v>
      </c>
      <c r="M17" s="57">
        <f t="shared" si="3"/>
        <v>31436.539999999997</v>
      </c>
      <c r="N17" s="69">
        <v>30000</v>
      </c>
    </row>
    <row r="18" spans="1:21" x14ac:dyDescent="0.25">
      <c r="A18" s="20">
        <v>612600</v>
      </c>
      <c r="B18" s="38" t="s">
        <v>119</v>
      </c>
      <c r="C18" s="39" t="e">
        <f ca="1">[1]!AnaBalanceCum(2,C$1,C$5,C$5,$A18,$A18)</f>
        <v>#NAME?</v>
      </c>
      <c r="D18" s="39" t="e">
        <f ca="1">[1]!AnaBalanceCum(2,D$1,D$5,D$5,$A18,$A18)</f>
        <v>#NAME?</v>
      </c>
      <c r="E18" s="39" t="e">
        <f ca="1">[1]!AnaBalanceCum(2,E$1,E$5,E$5,$A18,$A18)</f>
        <v>#NAME?</v>
      </c>
      <c r="F18" s="39" t="e">
        <f ca="1">[1]!AnaBalanceCum(2,F$1,F$5,F$5,$A18,$A18)</f>
        <v>#NAME?</v>
      </c>
      <c r="G18" s="57" t="e">
        <f t="shared" ca="1" si="2"/>
        <v>#NAME?</v>
      </c>
      <c r="I18" s="39">
        <v>0</v>
      </c>
      <c r="J18" s="39">
        <v>0</v>
      </c>
      <c r="K18" s="39">
        <v>0</v>
      </c>
      <c r="L18" s="39">
        <v>0</v>
      </c>
      <c r="M18" s="57">
        <f t="shared" si="3"/>
        <v>0</v>
      </c>
      <c r="N18" s="69">
        <v>0</v>
      </c>
      <c r="P18" s="11"/>
      <c r="Q18" s="11"/>
      <c r="R18" s="11"/>
      <c r="S18" s="11"/>
      <c r="T18" s="11"/>
      <c r="U18" s="11"/>
    </row>
    <row r="19" spans="1:21" x14ac:dyDescent="0.25">
      <c r="A19" s="20">
        <v>612700</v>
      </c>
      <c r="B19" s="38" t="s">
        <v>191</v>
      </c>
      <c r="C19" s="39" t="e">
        <f ca="1">[1]!AnaBalanceCum(2,C$1,C$5,C$5,$A19,$A19)</f>
        <v>#NAME?</v>
      </c>
      <c r="D19" s="39" t="e">
        <f ca="1">[1]!AnaBalanceCum(2,D$1,D$5,D$5,$A19,$A19)</f>
        <v>#NAME?</v>
      </c>
      <c r="E19" s="39" t="e">
        <f ca="1">[1]!AnaBalanceCum(2,E$1,E$5,E$5,$A19,$A19)</f>
        <v>#NAME?</v>
      </c>
      <c r="F19" s="39" t="e">
        <f ca="1">[1]!AnaBalanceCum(2,F$1,F$5,F$5,$A19,$A19)</f>
        <v>#NAME?</v>
      </c>
      <c r="G19" s="57" t="e">
        <f t="shared" ca="1" si="2"/>
        <v>#NAME?</v>
      </c>
      <c r="I19" s="39">
        <v>0</v>
      </c>
      <c r="J19" s="39">
        <v>0</v>
      </c>
      <c r="K19" s="39">
        <v>0</v>
      </c>
      <c r="L19" s="39">
        <v>70.3</v>
      </c>
      <c r="M19" s="57">
        <f t="shared" si="3"/>
        <v>70.3</v>
      </c>
      <c r="N19" s="69">
        <v>0</v>
      </c>
      <c r="P19" s="11"/>
      <c r="Q19" s="11"/>
      <c r="R19" s="11"/>
      <c r="S19" s="11"/>
      <c r="T19" s="11"/>
      <c r="U19" s="11"/>
    </row>
    <row r="20" spans="1:21" x14ac:dyDescent="0.25">
      <c r="A20" s="55">
        <v>612800</v>
      </c>
      <c r="B20" s="38" t="s">
        <v>120</v>
      </c>
      <c r="C20" s="39" t="e">
        <f ca="1">[1]!AnaBalanceCum(2,C$1,C$5,C$5,$A20,$A20)</f>
        <v>#NAME?</v>
      </c>
      <c r="D20" s="39" t="e">
        <f ca="1">[1]!AnaBalanceCum(2,D$1,D$5,D$5,$A20,$A20)</f>
        <v>#NAME?</v>
      </c>
      <c r="E20" s="39" t="e">
        <f ca="1">[1]!AnaBalanceCum(2,E$1,E$5,E$5,$A20,$A20)</f>
        <v>#NAME?</v>
      </c>
      <c r="F20" s="39" t="e">
        <f ca="1">[1]!AnaBalanceCum(2,F$1,F$5,F$5,$A20,$A20)</f>
        <v>#NAME?</v>
      </c>
      <c r="G20" s="57" t="e">
        <f t="shared" ca="1" si="2"/>
        <v>#NAME?</v>
      </c>
      <c r="I20" s="39">
        <v>0</v>
      </c>
      <c r="J20" s="39">
        <v>0</v>
      </c>
      <c r="K20" s="39">
        <v>181.5</v>
      </c>
      <c r="L20" s="39">
        <v>126.13</v>
      </c>
      <c r="M20" s="57">
        <f t="shared" si="3"/>
        <v>307.63</v>
      </c>
      <c r="N20" s="69">
        <v>0</v>
      </c>
      <c r="P20" s="11"/>
      <c r="Q20" s="11"/>
      <c r="R20" s="11"/>
      <c r="S20" s="11"/>
      <c r="T20" s="11"/>
      <c r="U20" s="11"/>
    </row>
    <row r="21" spans="1:21" x14ac:dyDescent="0.25">
      <c r="A21" s="55">
        <v>612900</v>
      </c>
      <c r="B21" s="38" t="s">
        <v>186</v>
      </c>
      <c r="C21" s="39" t="e">
        <f ca="1">[1]!AnaBalanceCum(2,C$1,C$5,C$5,$A21,$A21)</f>
        <v>#NAME?</v>
      </c>
      <c r="D21" s="39" t="e">
        <f ca="1">[1]!AnaBalanceCum(2,D$1,D$5,D$5,$A21,$A21)</f>
        <v>#NAME?</v>
      </c>
      <c r="E21" s="39" t="e">
        <f ca="1">[1]!AnaBalanceCum(2,E$1,E$5,E$5,$A21,$A21)</f>
        <v>#NAME?</v>
      </c>
      <c r="F21" s="39" t="e">
        <f ca="1">[1]!AnaBalanceCum(2,F$1,F$5,F$5,$A21,$A21)</f>
        <v>#NAME?</v>
      </c>
      <c r="G21" s="57" t="e">
        <f t="shared" ref="G21" ca="1" si="4">SUM(C21:F21)</f>
        <v>#NAME?</v>
      </c>
      <c r="I21" s="39">
        <v>0</v>
      </c>
      <c r="J21" s="39">
        <v>0</v>
      </c>
      <c r="K21" s="39">
        <v>0</v>
      </c>
      <c r="L21" s="39">
        <v>0</v>
      </c>
      <c r="M21" s="57">
        <f t="shared" ref="M21" si="5">SUM(I21:L21)</f>
        <v>0</v>
      </c>
      <c r="N21" s="69">
        <v>0</v>
      </c>
      <c r="P21" s="11"/>
      <c r="Q21" s="11"/>
      <c r="R21" s="11"/>
      <c r="S21" s="11"/>
      <c r="T21" s="11"/>
      <c r="U21" s="11"/>
    </row>
    <row r="22" spans="1:21" x14ac:dyDescent="0.25">
      <c r="A22" s="20">
        <v>613000</v>
      </c>
      <c r="B22" s="38" t="s">
        <v>121</v>
      </c>
      <c r="C22" s="39" t="e">
        <f ca="1">[1]!AnaBalanceCum(2,C$1,C$5,C$5,$A22,$A22)</f>
        <v>#NAME?</v>
      </c>
      <c r="D22" s="39" t="e">
        <f ca="1">[1]!AnaBalanceCum(2,D$1,D$5,D$5,$A22,$A22)</f>
        <v>#NAME?</v>
      </c>
      <c r="E22" s="39" t="e">
        <f ca="1">[1]!AnaBalanceCum(2,E$1,E$5,E$5,$A22,$A22)</f>
        <v>#NAME?</v>
      </c>
      <c r="F22" s="39" t="e">
        <f ca="1">[1]!AnaBalanceCum(2,F$1,F$5,F$5,$A22,$A22)</f>
        <v>#NAME?</v>
      </c>
      <c r="G22" s="57" t="e">
        <f t="shared" ca="1" si="2"/>
        <v>#NAME?</v>
      </c>
      <c r="I22" s="39">
        <v>0</v>
      </c>
      <c r="J22" s="39">
        <v>0</v>
      </c>
      <c r="K22" s="39">
        <v>0</v>
      </c>
      <c r="L22" s="39">
        <v>0</v>
      </c>
      <c r="M22" s="57">
        <f t="shared" si="3"/>
        <v>0</v>
      </c>
      <c r="N22" s="69">
        <v>0</v>
      </c>
      <c r="P22" s="11"/>
      <c r="Q22" s="11"/>
      <c r="R22" s="11"/>
      <c r="S22" s="11"/>
      <c r="T22" s="11"/>
      <c r="U22" s="11"/>
    </row>
    <row r="23" spans="1:21" x14ac:dyDescent="0.25">
      <c r="A23" s="20">
        <v>613100</v>
      </c>
      <c r="B23" s="38" t="s">
        <v>190</v>
      </c>
      <c r="C23" s="39" t="e">
        <f ca="1">[1]!AnaBalanceCum(2,C$1,C$5,C$5,$A23,$A23)</f>
        <v>#NAME?</v>
      </c>
      <c r="D23" s="39" t="e">
        <f ca="1">[1]!AnaBalanceCum(2,D$1,D$5,D$5,$A23,$A23)</f>
        <v>#NAME?</v>
      </c>
      <c r="E23" s="39" t="e">
        <f ca="1">[1]!AnaBalanceCum(2,E$1,E$5,E$5,$A23,$A23)</f>
        <v>#NAME?</v>
      </c>
      <c r="F23" s="39" t="e">
        <f ca="1">[1]!AnaBalanceCum(2,F$1,F$5,F$5,$A23,$A23)</f>
        <v>#NAME?</v>
      </c>
      <c r="G23" s="57" t="e">
        <f t="shared" ca="1" si="2"/>
        <v>#NAME?</v>
      </c>
      <c r="I23" s="39">
        <v>0</v>
      </c>
      <c r="J23" s="39">
        <v>0</v>
      </c>
      <c r="K23" s="39">
        <v>0</v>
      </c>
      <c r="L23" s="39">
        <v>0</v>
      </c>
      <c r="M23" s="57">
        <f t="shared" si="3"/>
        <v>0</v>
      </c>
      <c r="N23" s="69">
        <v>0</v>
      </c>
      <c r="P23" s="11"/>
      <c r="Q23" s="11"/>
      <c r="R23" s="11"/>
      <c r="S23" s="11"/>
      <c r="T23" s="11"/>
      <c r="U23" s="11"/>
    </row>
    <row r="24" spans="1:21" x14ac:dyDescent="0.25">
      <c r="A24" s="20">
        <v>613200</v>
      </c>
      <c r="B24" s="38" t="s">
        <v>122</v>
      </c>
      <c r="C24" s="39" t="e">
        <f ca="1">[1]!AnaBalanceCum(2,C$1,C$5,C$5,$A24,$A24)</f>
        <v>#NAME?</v>
      </c>
      <c r="D24" s="39" t="e">
        <f ca="1">[1]!AnaBalanceCum(2,D$1,D$5,D$5,$A24,$A24)</f>
        <v>#NAME?</v>
      </c>
      <c r="E24" s="39" t="e">
        <f ca="1">[1]!AnaBalanceCum(2,E$1,E$5,E$5,$A24,$A24)</f>
        <v>#NAME?</v>
      </c>
      <c r="F24" s="39" t="e">
        <f ca="1">[1]!AnaBalanceCum(2,F$1,F$5,F$5,$A24,$A24)</f>
        <v>#NAME?</v>
      </c>
      <c r="G24" s="57" t="e">
        <f t="shared" ca="1" si="2"/>
        <v>#NAME?</v>
      </c>
      <c r="I24" s="39">
        <v>0</v>
      </c>
      <c r="J24" s="39">
        <v>477.95</v>
      </c>
      <c r="K24" s="39">
        <v>0</v>
      </c>
      <c r="L24" s="39">
        <v>296.45</v>
      </c>
      <c r="M24" s="57">
        <f t="shared" si="3"/>
        <v>774.4</v>
      </c>
      <c r="N24" s="69">
        <v>0</v>
      </c>
      <c r="P24" s="11"/>
      <c r="Q24" s="11"/>
      <c r="R24" s="11"/>
      <c r="S24" s="11"/>
      <c r="T24" s="11"/>
      <c r="U24" s="11"/>
    </row>
    <row r="25" spans="1:21" x14ac:dyDescent="0.25">
      <c r="A25" s="20">
        <v>615000</v>
      </c>
      <c r="B25" s="38" t="s">
        <v>126</v>
      </c>
      <c r="C25" s="39" t="e">
        <f ca="1">[1]!AnaBalanceCum(2,C$1,C$5,C$5,$A25,$A25)</f>
        <v>#NAME?</v>
      </c>
      <c r="D25" s="39" t="e">
        <f ca="1">[1]!AnaBalanceCum(2,D$1,D$5,D$5,$A25,$A25)</f>
        <v>#NAME?</v>
      </c>
      <c r="E25" s="39" t="e">
        <f ca="1">[1]!AnaBalanceCum(2,E$1,E$5,E$5,$A25,$A25)</f>
        <v>#NAME?</v>
      </c>
      <c r="F25" s="39" t="e">
        <f ca="1">[1]!AnaBalanceCum(2,F$1,F$5,F$5,$A25,$A25)</f>
        <v>#NAME?</v>
      </c>
      <c r="G25" s="57" t="e">
        <f t="shared" ca="1" si="2"/>
        <v>#NAME?</v>
      </c>
      <c r="I25" s="39">
        <v>0</v>
      </c>
      <c r="J25" s="39">
        <v>575.51</v>
      </c>
      <c r="K25" s="39">
        <v>633.48</v>
      </c>
      <c r="L25" s="39">
        <v>1219</v>
      </c>
      <c r="M25" s="57">
        <f t="shared" si="3"/>
        <v>2427.9899999999998</v>
      </c>
      <c r="N25" s="69">
        <v>0</v>
      </c>
      <c r="P25" s="11"/>
      <c r="Q25" s="11"/>
      <c r="R25" s="11"/>
      <c r="S25" s="11"/>
      <c r="T25" s="11"/>
      <c r="U25" s="11"/>
    </row>
    <row r="26" spans="1:21" x14ac:dyDescent="0.25">
      <c r="A26" s="20">
        <v>615100</v>
      </c>
      <c r="B26" s="38" t="s">
        <v>189</v>
      </c>
      <c r="C26" s="39" t="e">
        <f ca="1">[1]!AnaBalanceCum(2,C$1,C$5,C$5,$A26,$A26)</f>
        <v>#NAME?</v>
      </c>
      <c r="D26" s="39" t="e">
        <f ca="1">[1]!AnaBalanceCum(2,D$1,D$5,D$5,$A26,$A26)</f>
        <v>#NAME?</v>
      </c>
      <c r="E26" s="39" t="e">
        <f ca="1">[1]!AnaBalanceCum(2,E$1,E$5,E$5,$A26,$A26)</f>
        <v>#NAME?</v>
      </c>
      <c r="F26" s="39" t="e">
        <f ca="1">[1]!AnaBalanceCum(2,F$1,F$5,F$5,$A26,$A26)</f>
        <v>#NAME?</v>
      </c>
      <c r="G26" s="57" t="e">
        <f t="shared" ca="1" si="2"/>
        <v>#NAME?</v>
      </c>
      <c r="I26" s="39">
        <v>0</v>
      </c>
      <c r="J26" s="39">
        <v>0</v>
      </c>
      <c r="K26" s="39">
        <v>23.41</v>
      </c>
      <c r="L26" s="39">
        <v>48.74</v>
      </c>
      <c r="M26" s="57">
        <f t="shared" si="3"/>
        <v>72.150000000000006</v>
      </c>
      <c r="N26" s="69">
        <v>0</v>
      </c>
      <c r="P26" s="11"/>
      <c r="Q26" s="11"/>
      <c r="R26" s="11"/>
      <c r="S26" s="11"/>
      <c r="T26" s="11"/>
      <c r="U26" s="11"/>
    </row>
    <row r="27" spans="1:21" x14ac:dyDescent="0.25">
      <c r="A27" s="20"/>
      <c r="B27" s="21"/>
      <c r="C27" s="39"/>
      <c r="D27" s="39"/>
      <c r="E27" s="39"/>
      <c r="F27" s="39"/>
      <c r="I27" s="39"/>
      <c r="J27" s="39"/>
      <c r="K27" s="39"/>
      <c r="L27" s="39"/>
      <c r="P27" s="11"/>
      <c r="Q27" s="11"/>
      <c r="R27" s="11"/>
      <c r="S27" s="11"/>
      <c r="T27" s="11"/>
      <c r="U27" s="11"/>
    </row>
    <row r="28" spans="1:21" x14ac:dyDescent="0.25">
      <c r="A28" s="22">
        <v>614</v>
      </c>
      <c r="B28" s="23" t="s">
        <v>5</v>
      </c>
      <c r="C28" s="49" t="e">
        <f ca="1">SUM(C29:C34)</f>
        <v>#NAME?</v>
      </c>
      <c r="D28" s="49" t="e">
        <f ca="1">SUM(D29:D34)</f>
        <v>#NAME?</v>
      </c>
      <c r="E28" s="49" t="e">
        <f ca="1">SUM(E29:E34)</f>
        <v>#NAME?</v>
      </c>
      <c r="F28" s="49" t="e">
        <f ca="1">SUM(F29:F34)</f>
        <v>#NAME?</v>
      </c>
      <c r="G28" s="62" t="e">
        <f ca="1">SUM(G29:G34)</f>
        <v>#NAME?</v>
      </c>
      <c r="H28" s="13" t="s">
        <v>4</v>
      </c>
      <c r="I28" s="49">
        <f t="shared" ref="I28:N28" si="6">SUM(I29:I34)</f>
        <v>0</v>
      </c>
      <c r="J28" s="49">
        <f t="shared" si="6"/>
        <v>1435.9599999999998</v>
      </c>
      <c r="K28" s="49">
        <f t="shared" si="6"/>
        <v>1408.8400000000001</v>
      </c>
      <c r="L28" s="49">
        <f t="shared" si="6"/>
        <v>18376.399999999998</v>
      </c>
      <c r="M28" s="62">
        <f t="shared" si="6"/>
        <v>21221.200000000001</v>
      </c>
      <c r="N28" s="77">
        <f t="shared" si="6"/>
        <v>0</v>
      </c>
      <c r="O28" s="13" t="s">
        <v>4</v>
      </c>
      <c r="P28" s="11"/>
      <c r="Q28" s="11"/>
      <c r="R28" s="11"/>
      <c r="S28" s="11"/>
      <c r="T28" s="11"/>
      <c r="U28" s="11"/>
    </row>
    <row r="29" spans="1:21" x14ac:dyDescent="0.25">
      <c r="A29" s="20">
        <v>614000</v>
      </c>
      <c r="B29" s="36" t="s">
        <v>127</v>
      </c>
      <c r="C29" s="39" t="e">
        <f ca="1">[1]!AnaBalanceCum(2,C$1,C$5,C$5,$A29,$A29)</f>
        <v>#NAME?</v>
      </c>
      <c r="D29" s="39" t="e">
        <f ca="1">[1]!AnaBalanceCum(2,D$1,D$5,D$5,$A29,$A29)</f>
        <v>#NAME?</v>
      </c>
      <c r="E29" s="39" t="e">
        <f ca="1">[1]!AnaBalanceCum(2,E$1,E$5,E$5,$A29,$A29)</f>
        <v>#NAME?</v>
      </c>
      <c r="F29" s="39" t="e">
        <f ca="1">[1]!AnaBalanceCum(2,F$1,F$5,F$5,$A29,$A29)</f>
        <v>#NAME?</v>
      </c>
      <c r="G29" s="57" t="e">
        <f t="shared" ref="G29:G33" ca="1" si="7">SUM(C29:F29)</f>
        <v>#NAME?</v>
      </c>
      <c r="I29" s="39">
        <v>0</v>
      </c>
      <c r="J29" s="39">
        <v>0</v>
      </c>
      <c r="K29" s="39">
        <v>0</v>
      </c>
      <c r="L29" s="39">
        <v>4253.71</v>
      </c>
      <c r="M29" s="57">
        <f t="shared" ref="M29:M33" si="8">SUM(I29:L29)</f>
        <v>4253.71</v>
      </c>
      <c r="N29" s="69">
        <v>0</v>
      </c>
      <c r="P29" s="11"/>
      <c r="Q29" s="11"/>
      <c r="R29" s="11"/>
      <c r="S29" s="11"/>
      <c r="T29" s="11"/>
      <c r="U29" s="11"/>
    </row>
    <row r="30" spans="1:21" x14ac:dyDescent="0.25">
      <c r="A30" s="20">
        <v>614200</v>
      </c>
      <c r="B30" s="36" t="s">
        <v>167</v>
      </c>
      <c r="C30" s="39" t="e">
        <f ca="1">[1]!AnaBalanceCum(2,C$1,C$5,C$5,$A30,$A30)</f>
        <v>#NAME?</v>
      </c>
      <c r="D30" s="39" t="e">
        <f ca="1">[1]!AnaBalanceCum(2,D$1,D$5,D$5,$A30,$A30)</f>
        <v>#NAME?</v>
      </c>
      <c r="E30" s="39" t="e">
        <f ca="1">[1]!AnaBalanceCum(2,E$1,E$5,E$5,$A30,$A30)</f>
        <v>#NAME?</v>
      </c>
      <c r="F30" s="39" t="e">
        <f ca="1">[1]!AnaBalanceCum(2,F$1,F$5,F$5,$A30,$A30)</f>
        <v>#NAME?</v>
      </c>
      <c r="G30" s="57" t="e">
        <f t="shared" ca="1" si="7"/>
        <v>#NAME?</v>
      </c>
      <c r="I30" s="39">
        <v>0</v>
      </c>
      <c r="J30" s="39">
        <v>80.040000000000006</v>
      </c>
      <c r="K30" s="39">
        <v>875</v>
      </c>
      <c r="L30" s="39">
        <v>5162.4799999999996</v>
      </c>
      <c r="M30" s="57">
        <f t="shared" si="8"/>
        <v>6117.5199999999995</v>
      </c>
      <c r="N30" s="69">
        <v>0</v>
      </c>
      <c r="P30" s="11"/>
      <c r="Q30" s="11"/>
      <c r="R30" s="11"/>
      <c r="S30" s="11"/>
      <c r="T30" s="11"/>
      <c r="U30" s="11"/>
    </row>
    <row r="31" spans="1:21" x14ac:dyDescent="0.25">
      <c r="A31" s="20">
        <v>614400</v>
      </c>
      <c r="B31" s="36" t="s">
        <v>129</v>
      </c>
      <c r="C31" s="39" t="e">
        <f ca="1">[1]!AnaBalanceCum(2,C$1,C$5,C$5,$A31,$A31)</f>
        <v>#NAME?</v>
      </c>
      <c r="D31" s="39" t="e">
        <f ca="1">[1]!AnaBalanceCum(2,D$1,D$5,D$5,$A31,$A31)</f>
        <v>#NAME?</v>
      </c>
      <c r="E31" s="39" t="e">
        <f ca="1">[1]!AnaBalanceCum(2,E$1,E$5,E$5,$A31,$A31)</f>
        <v>#NAME?</v>
      </c>
      <c r="F31" s="39" t="e">
        <f ca="1">[1]!AnaBalanceCum(2,F$1,F$5,F$5,$A31,$A31)</f>
        <v>#NAME?</v>
      </c>
      <c r="G31" s="57" t="e">
        <f t="shared" ca="1" si="7"/>
        <v>#NAME?</v>
      </c>
      <c r="I31" s="39">
        <v>0</v>
      </c>
      <c r="J31" s="39">
        <v>1125.8399999999999</v>
      </c>
      <c r="K31" s="39">
        <v>183.94</v>
      </c>
      <c r="L31" s="39">
        <v>4756.76</v>
      </c>
      <c r="M31" s="57">
        <f t="shared" si="8"/>
        <v>6066.54</v>
      </c>
      <c r="N31" s="69">
        <v>0</v>
      </c>
      <c r="P31" s="11"/>
      <c r="Q31" s="11"/>
      <c r="R31" s="11"/>
      <c r="S31" s="11"/>
      <c r="T31" s="11"/>
      <c r="U31" s="11"/>
    </row>
    <row r="32" spans="1:21" x14ac:dyDescent="0.25">
      <c r="A32" s="20">
        <v>614500</v>
      </c>
      <c r="B32" s="36" t="s">
        <v>130</v>
      </c>
      <c r="C32" s="39" t="e">
        <f ca="1">[1]!AnaBalanceCum(2,C$1,C$5,C$5,$A32,$A32)</f>
        <v>#NAME?</v>
      </c>
      <c r="D32" s="39" t="e">
        <f ca="1">[1]!AnaBalanceCum(2,D$1,D$5,D$5,$A32,$A32)</f>
        <v>#NAME?</v>
      </c>
      <c r="E32" s="39" t="e">
        <f ca="1">[1]!AnaBalanceCum(2,E$1,E$5,E$5,$A32,$A32)</f>
        <v>#NAME?</v>
      </c>
      <c r="F32" s="39" t="e">
        <f ca="1">[1]!AnaBalanceCum(2,F$1,F$5,F$5,$A32,$A32)</f>
        <v>#NAME?</v>
      </c>
      <c r="G32" s="57" t="e">
        <f t="shared" ca="1" si="7"/>
        <v>#NAME?</v>
      </c>
      <c r="I32" s="39">
        <v>0</v>
      </c>
      <c r="J32" s="39">
        <v>0</v>
      </c>
      <c r="K32" s="39">
        <v>0</v>
      </c>
      <c r="L32" s="39">
        <v>556</v>
      </c>
      <c r="M32" s="57">
        <f t="shared" si="8"/>
        <v>556</v>
      </c>
      <c r="N32" s="69">
        <v>0</v>
      </c>
      <c r="P32" s="11"/>
      <c r="Q32" s="11"/>
      <c r="R32" s="11"/>
      <c r="S32" s="11"/>
      <c r="T32" s="11"/>
      <c r="U32" s="11"/>
    </row>
    <row r="33" spans="1:21" x14ac:dyDescent="0.25">
      <c r="A33" s="20">
        <v>614600</v>
      </c>
      <c r="B33" s="36" t="s">
        <v>131</v>
      </c>
      <c r="C33" s="39" t="e">
        <f ca="1">[1]!AnaBalanceCum(2,C$1,C$5,C$5,$A33,$A33)</f>
        <v>#NAME?</v>
      </c>
      <c r="D33" s="39" t="e">
        <f ca="1">[1]!AnaBalanceCum(2,D$1,D$5,D$5,$A33,$A33)</f>
        <v>#NAME?</v>
      </c>
      <c r="E33" s="39" t="e">
        <f ca="1">[1]!AnaBalanceCum(2,E$1,E$5,E$5,$A33,$A33)</f>
        <v>#NAME?</v>
      </c>
      <c r="F33" s="39" t="e">
        <f ca="1">[1]!AnaBalanceCum(2,F$1,F$5,F$5,$A33,$A33)</f>
        <v>#NAME?</v>
      </c>
      <c r="G33" s="57" t="e">
        <f t="shared" ca="1" si="7"/>
        <v>#NAME?</v>
      </c>
      <c r="I33" s="39">
        <v>0</v>
      </c>
      <c r="J33" s="39">
        <v>230.08</v>
      </c>
      <c r="K33" s="39">
        <v>349.9</v>
      </c>
      <c r="L33" s="39">
        <v>3647.45</v>
      </c>
      <c r="M33" s="57">
        <f t="shared" si="8"/>
        <v>4227.43</v>
      </c>
      <c r="N33" s="69">
        <v>0</v>
      </c>
      <c r="P33" s="11"/>
      <c r="Q33" s="11"/>
      <c r="R33" s="11"/>
      <c r="S33" s="11"/>
      <c r="T33" s="11"/>
      <c r="U33" s="11"/>
    </row>
    <row r="34" spans="1:21" x14ac:dyDescent="0.25">
      <c r="A34" s="20"/>
      <c r="B34" s="21"/>
      <c r="C34" s="45"/>
      <c r="D34" s="45"/>
      <c r="E34" s="45"/>
      <c r="F34" s="45"/>
      <c r="G34" s="65"/>
      <c r="I34" s="45"/>
      <c r="J34" s="45"/>
      <c r="K34" s="45"/>
      <c r="L34" s="45"/>
      <c r="M34" s="65"/>
      <c r="N34" s="78"/>
      <c r="P34" s="11"/>
      <c r="Q34" s="11"/>
      <c r="R34" s="11"/>
      <c r="S34" s="11"/>
      <c r="T34" s="11"/>
      <c r="U34" s="11"/>
    </row>
    <row r="35" spans="1:21" x14ac:dyDescent="0.25">
      <c r="A35" s="22">
        <v>62</v>
      </c>
      <c r="B35" s="23" t="s">
        <v>6</v>
      </c>
      <c r="C35" s="49" t="e">
        <f ca="1">SUM(C36:C50)</f>
        <v>#NAME?</v>
      </c>
      <c r="D35" s="49" t="e">
        <f ca="1">SUM(D36:D50)</f>
        <v>#NAME?</v>
      </c>
      <c r="E35" s="49" t="e">
        <f ca="1">SUM(E36:E50)</f>
        <v>#NAME?</v>
      </c>
      <c r="F35" s="49" t="e">
        <f ca="1">SUM(F36:F50)</f>
        <v>#NAME?</v>
      </c>
      <c r="G35" s="62" t="e">
        <f ca="1">SUM(G36:G50)</f>
        <v>#NAME?</v>
      </c>
      <c r="H35" s="13" t="s">
        <v>4</v>
      </c>
      <c r="I35" s="49">
        <f t="shared" ref="I35:N35" si="9">SUM(I36:I50)</f>
        <v>0</v>
      </c>
      <c r="J35" s="49">
        <f t="shared" si="9"/>
        <v>0</v>
      </c>
      <c r="K35" s="49">
        <f t="shared" si="9"/>
        <v>1540.35</v>
      </c>
      <c r="L35" s="49">
        <f t="shared" si="9"/>
        <v>584</v>
      </c>
      <c r="M35" s="62">
        <f t="shared" si="9"/>
        <v>2124.35</v>
      </c>
      <c r="N35" s="77">
        <f t="shared" si="9"/>
        <v>8814.33</v>
      </c>
      <c r="O35" s="13" t="s">
        <v>4</v>
      </c>
      <c r="P35" s="11"/>
      <c r="Q35" s="11"/>
      <c r="R35" s="11"/>
      <c r="S35" s="11"/>
      <c r="T35" s="11"/>
      <c r="U35" s="11"/>
    </row>
    <row r="36" spans="1:21" x14ac:dyDescent="0.25">
      <c r="A36" s="20">
        <v>620200</v>
      </c>
      <c r="B36" s="36" t="s">
        <v>132</v>
      </c>
      <c r="C36" s="39" t="e">
        <f ca="1">[1]!AnaBalanceCum(2,C$1,C$5,C$5,$A36,$A36)</f>
        <v>#NAME?</v>
      </c>
      <c r="D36" s="39" t="e">
        <f ca="1">[1]!AnaBalanceCum(2,D$1,D$5,D$5,$A36,$A36)</f>
        <v>#NAME?</v>
      </c>
      <c r="E36" s="39" t="e">
        <f ca="1">[1]!AnaBalanceCum(2,E$1,E$5,E$5,$A36,$A36)</f>
        <v>#NAME?</v>
      </c>
      <c r="F36" s="39" t="e">
        <f ca="1">[1]!AnaBalanceCum(2,F$1,F$5,F$5,$A36,$A36)</f>
        <v>#NAME?</v>
      </c>
      <c r="G36" s="57" t="e">
        <f t="shared" ref="G36:G49" ca="1" si="10">SUM(C36:F36)</f>
        <v>#NAME?</v>
      </c>
      <c r="I36" s="39">
        <v>0</v>
      </c>
      <c r="J36" s="39">
        <v>0</v>
      </c>
      <c r="K36" s="39">
        <v>0</v>
      </c>
      <c r="L36" s="39">
        <v>0</v>
      </c>
      <c r="M36" s="57">
        <f t="shared" ref="M36:M49" si="11">SUM(I36:L36)</f>
        <v>0</v>
      </c>
      <c r="N36" s="69">
        <v>8814.33</v>
      </c>
      <c r="P36" s="11"/>
      <c r="Q36" s="11"/>
      <c r="R36" s="11"/>
      <c r="S36" s="11"/>
      <c r="T36" s="11"/>
      <c r="U36" s="11"/>
    </row>
    <row r="37" spans="1:21" x14ac:dyDescent="0.25">
      <c r="A37" s="20">
        <v>620210</v>
      </c>
      <c r="B37" s="36" t="s">
        <v>133</v>
      </c>
      <c r="C37" s="39" t="e">
        <f ca="1">[1]!AnaBalanceCum(2,C$1,C$5,C$5,$A37,$A37)</f>
        <v>#NAME?</v>
      </c>
      <c r="D37" s="39" t="e">
        <f ca="1">[1]!AnaBalanceCum(2,D$1,D$5,D$5,$A37,$A37)</f>
        <v>#NAME?</v>
      </c>
      <c r="E37" s="39" t="e">
        <f ca="1">[1]!AnaBalanceCum(2,E$1,E$5,E$5,$A37,$A37)</f>
        <v>#NAME?</v>
      </c>
      <c r="F37" s="39" t="e">
        <f ca="1">[1]!AnaBalanceCum(2,F$1,F$5,F$5,$A37,$A37)</f>
        <v>#NAME?</v>
      </c>
      <c r="G37" s="57" t="e">
        <f t="shared" ca="1" si="10"/>
        <v>#NAME?</v>
      </c>
      <c r="I37" s="39">
        <v>0</v>
      </c>
      <c r="J37" s="39">
        <v>0</v>
      </c>
      <c r="K37" s="39">
        <v>0</v>
      </c>
      <c r="L37" s="39">
        <v>0</v>
      </c>
      <c r="M37" s="57">
        <f t="shared" si="11"/>
        <v>0</v>
      </c>
      <c r="N37" s="69">
        <v>0</v>
      </c>
      <c r="P37" s="11"/>
      <c r="Q37" s="11"/>
      <c r="R37" s="11"/>
      <c r="S37" s="11"/>
      <c r="T37" s="11"/>
      <c r="U37" s="11"/>
    </row>
    <row r="38" spans="1:21" x14ac:dyDescent="0.25">
      <c r="A38" s="20">
        <v>620220</v>
      </c>
      <c r="B38" s="36" t="s">
        <v>134</v>
      </c>
      <c r="C38" s="39" t="e">
        <f ca="1">[1]!AnaBalanceCum(2,C$1,C$5,C$5,$A38,$A38)</f>
        <v>#NAME?</v>
      </c>
      <c r="D38" s="39" t="e">
        <f ca="1">[1]!AnaBalanceCum(2,D$1,D$5,D$5,$A38,$A38)</f>
        <v>#NAME?</v>
      </c>
      <c r="E38" s="39" t="e">
        <f ca="1">[1]!AnaBalanceCum(2,E$1,E$5,E$5,$A38,$A38)</f>
        <v>#NAME?</v>
      </c>
      <c r="F38" s="39" t="e">
        <f ca="1">[1]!AnaBalanceCum(2,F$1,F$5,F$5,$A38,$A38)</f>
        <v>#NAME?</v>
      </c>
      <c r="G38" s="57" t="e">
        <f t="shared" ca="1" si="10"/>
        <v>#NAME?</v>
      </c>
      <c r="I38" s="39">
        <v>0</v>
      </c>
      <c r="J38" s="39">
        <v>0</v>
      </c>
      <c r="K38" s="39">
        <v>0</v>
      </c>
      <c r="L38" s="39">
        <v>0</v>
      </c>
      <c r="M38" s="57">
        <f t="shared" si="11"/>
        <v>0</v>
      </c>
      <c r="N38" s="69">
        <v>0</v>
      </c>
      <c r="P38" s="11"/>
      <c r="Q38" s="11"/>
      <c r="R38" s="11"/>
      <c r="S38" s="11"/>
      <c r="T38" s="11"/>
      <c r="U38" s="11"/>
    </row>
    <row r="39" spans="1:21" x14ac:dyDescent="0.25">
      <c r="A39" s="20">
        <v>62023</v>
      </c>
      <c r="B39" s="36" t="s">
        <v>135</v>
      </c>
      <c r="C39" s="39" t="e">
        <f ca="1">[1]!AnaBalanceCum(2,C$1,C$5,C$5,$A39,$A39)</f>
        <v>#NAME?</v>
      </c>
      <c r="D39" s="39" t="e">
        <f ca="1">[1]!AnaBalanceCum(2,D$1,D$5,D$5,$A39,$A39)</f>
        <v>#NAME?</v>
      </c>
      <c r="E39" s="39" t="e">
        <f ca="1">[1]!AnaBalanceCum(2,E$1,E$5,E$5,$A39,$A39)</f>
        <v>#NAME?</v>
      </c>
      <c r="F39" s="39" t="e">
        <f ca="1">[1]!AnaBalanceCum(2,F$1,F$5,F$5,$A39,$A39)</f>
        <v>#NAME?</v>
      </c>
      <c r="G39" s="57" t="e">
        <f t="shared" ca="1" si="10"/>
        <v>#NAME?</v>
      </c>
      <c r="I39" s="39">
        <v>0</v>
      </c>
      <c r="J39" s="39">
        <v>0</v>
      </c>
      <c r="K39" s="39">
        <v>1131.74</v>
      </c>
      <c r="L39" s="39">
        <v>584</v>
      </c>
      <c r="M39" s="57">
        <f t="shared" si="11"/>
        <v>1715.74</v>
      </c>
      <c r="N39" s="69">
        <v>0</v>
      </c>
      <c r="P39" s="11"/>
      <c r="Q39" s="11"/>
      <c r="R39" s="11"/>
      <c r="S39" s="11"/>
      <c r="T39" s="11"/>
      <c r="U39" s="11"/>
    </row>
    <row r="40" spans="1:21" x14ac:dyDescent="0.25">
      <c r="A40" s="20">
        <v>621200</v>
      </c>
      <c r="B40" s="36" t="s">
        <v>136</v>
      </c>
      <c r="C40" s="39" t="e">
        <f ca="1">[1]!AnaBalanceCum(2,C$1,C$5,C$5,$A40,$A40)</f>
        <v>#NAME?</v>
      </c>
      <c r="D40" s="39" t="e">
        <f ca="1">[1]!AnaBalanceCum(2,D$1,D$5,D$5,$A40,$A40)</f>
        <v>#NAME?</v>
      </c>
      <c r="E40" s="39" t="e">
        <f ca="1">[1]!AnaBalanceCum(2,E$1,E$5,E$5,$A40,$A40)</f>
        <v>#NAME?</v>
      </c>
      <c r="F40" s="39" t="e">
        <f ca="1">[1]!AnaBalanceCum(2,F$1,F$5,F$5,$A40,$A40)</f>
        <v>#NAME?</v>
      </c>
      <c r="G40" s="57" t="e">
        <f t="shared" ca="1" si="10"/>
        <v>#NAME?</v>
      </c>
      <c r="I40" s="39">
        <v>0</v>
      </c>
      <c r="J40" s="39">
        <v>0</v>
      </c>
      <c r="K40" s="39">
        <v>0</v>
      </c>
      <c r="L40" s="39">
        <v>0</v>
      </c>
      <c r="M40" s="57">
        <f t="shared" si="11"/>
        <v>0</v>
      </c>
      <c r="N40" s="69">
        <v>0</v>
      </c>
      <c r="P40" s="11"/>
      <c r="Q40" s="11"/>
      <c r="R40" s="11"/>
      <c r="S40" s="11"/>
      <c r="T40" s="11"/>
      <c r="U40" s="11"/>
    </row>
    <row r="41" spans="1:21" x14ac:dyDescent="0.25">
      <c r="A41" s="20">
        <v>623000</v>
      </c>
      <c r="B41" s="38" t="s">
        <v>123</v>
      </c>
      <c r="C41" s="39" t="e">
        <f ca="1">[1]!AnaBalanceCum(2,C$1,C$5,C$5,$A41,$A41)</f>
        <v>#NAME?</v>
      </c>
      <c r="D41" s="39" t="e">
        <f ca="1">[1]!AnaBalanceCum(2,D$1,D$5,D$5,$A41,$A41)</f>
        <v>#NAME?</v>
      </c>
      <c r="E41" s="39" t="e">
        <f ca="1">[1]!AnaBalanceCum(2,E$1,E$5,E$5,$A41,$A41)</f>
        <v>#NAME?</v>
      </c>
      <c r="F41" s="39" t="e">
        <f ca="1">[1]!AnaBalanceCum(2,F$1,F$5,F$5,$A41,$A41)</f>
        <v>#NAME?</v>
      </c>
      <c r="G41" s="57" t="e">
        <f ca="1">SUM(C41:F41)</f>
        <v>#NAME?</v>
      </c>
      <c r="I41" s="39">
        <v>0</v>
      </c>
      <c r="J41" s="39">
        <v>0</v>
      </c>
      <c r="K41" s="39">
        <v>0</v>
      </c>
      <c r="L41" s="39">
        <v>0</v>
      </c>
      <c r="M41" s="57">
        <f>SUM(I41:L41)</f>
        <v>0</v>
      </c>
      <c r="N41" s="69">
        <v>0</v>
      </c>
      <c r="P41" s="11"/>
      <c r="Q41" s="11"/>
      <c r="R41" s="11"/>
      <c r="S41" s="11"/>
      <c r="T41" s="11"/>
      <c r="U41" s="11"/>
    </row>
    <row r="42" spans="1:21" x14ac:dyDescent="0.25">
      <c r="A42" s="20">
        <v>623100</v>
      </c>
      <c r="B42" s="38" t="s">
        <v>124</v>
      </c>
      <c r="C42" s="39" t="e">
        <f ca="1">[1]!AnaBalanceCum(2,C$1,C$5,C$5,$A42,$A42)</f>
        <v>#NAME?</v>
      </c>
      <c r="D42" s="39" t="e">
        <f ca="1">[1]!AnaBalanceCum(2,D$1,D$5,D$5,$A42,$A42)</f>
        <v>#NAME?</v>
      </c>
      <c r="E42" s="39" t="e">
        <f ca="1">[1]!AnaBalanceCum(2,E$1,E$5,E$5,$A42,$A42)</f>
        <v>#NAME?</v>
      </c>
      <c r="F42" s="39" t="e">
        <f ca="1">[1]!AnaBalanceCum(2,F$1,F$5,F$5,$A42,$A42)</f>
        <v>#NAME?</v>
      </c>
      <c r="G42" s="57" t="e">
        <f ca="1">SUM(C42:F42)</f>
        <v>#NAME?</v>
      </c>
      <c r="I42" s="39">
        <v>0</v>
      </c>
      <c r="J42" s="39">
        <v>0</v>
      </c>
      <c r="K42" s="39">
        <v>0</v>
      </c>
      <c r="L42" s="39">
        <v>0</v>
      </c>
      <c r="M42" s="57">
        <f>SUM(I42:L42)</f>
        <v>0</v>
      </c>
      <c r="N42" s="69">
        <v>0</v>
      </c>
      <c r="P42" s="11"/>
      <c r="Q42" s="11"/>
      <c r="R42" s="11"/>
      <c r="S42" s="11"/>
      <c r="T42" s="11"/>
      <c r="U42" s="11"/>
    </row>
    <row r="43" spans="1:21" x14ac:dyDescent="0.25">
      <c r="A43" s="20">
        <v>623110</v>
      </c>
      <c r="B43" s="38" t="s">
        <v>125</v>
      </c>
      <c r="C43" s="39" t="e">
        <f ca="1">[1]!AnaBalanceCum(2,C$1,C$5,C$5,$A43,$A43)</f>
        <v>#NAME?</v>
      </c>
      <c r="D43" s="39" t="e">
        <f ca="1">[1]!AnaBalanceCum(2,D$1,D$5,D$5,$A43,$A43)</f>
        <v>#NAME?</v>
      </c>
      <c r="E43" s="39" t="e">
        <f ca="1">[1]!AnaBalanceCum(2,E$1,E$5,E$5,$A43,$A43)</f>
        <v>#NAME?</v>
      </c>
      <c r="F43" s="39" t="e">
        <f ca="1">[1]!AnaBalanceCum(2,F$1,F$5,F$5,$A43,$A43)</f>
        <v>#NAME?</v>
      </c>
      <c r="G43" s="57" t="e">
        <f ca="1">SUM(C43:F43)</f>
        <v>#NAME?</v>
      </c>
      <c r="I43" s="39">
        <v>0</v>
      </c>
      <c r="J43" s="39">
        <v>0</v>
      </c>
      <c r="K43" s="39">
        <v>0</v>
      </c>
      <c r="L43" s="39">
        <v>0</v>
      </c>
      <c r="M43" s="57">
        <f>SUM(I43:L43)</f>
        <v>0</v>
      </c>
      <c r="N43" s="69">
        <v>0</v>
      </c>
      <c r="P43" s="11"/>
      <c r="Q43" s="11"/>
      <c r="R43" s="11"/>
      <c r="S43" s="11"/>
      <c r="T43" s="11"/>
      <c r="U43" s="11"/>
    </row>
    <row r="44" spans="1:21" x14ac:dyDescent="0.25">
      <c r="A44" s="20">
        <v>622000</v>
      </c>
      <c r="B44" s="36" t="s">
        <v>137</v>
      </c>
      <c r="C44" s="39" t="e">
        <f ca="1">[1]!AnaBalanceCum(2,C$1,C$5,C$5,$A44,$A44)</f>
        <v>#NAME?</v>
      </c>
      <c r="D44" s="39" t="e">
        <f ca="1">[1]!AnaBalanceCum(2,D$1,D$5,D$5,$A44,$A44)</f>
        <v>#NAME?</v>
      </c>
      <c r="E44" s="39" t="e">
        <f ca="1">[1]!AnaBalanceCum(2,E$1,E$5,E$5,$A44,$A44)</f>
        <v>#NAME?</v>
      </c>
      <c r="F44" s="39" t="e">
        <f ca="1">[1]!AnaBalanceCum(2,F$1,F$5,F$5,$A44,$A44)</f>
        <v>#NAME?</v>
      </c>
      <c r="G44" s="57" t="e">
        <f t="shared" ca="1" si="10"/>
        <v>#NAME?</v>
      </c>
      <c r="I44" s="39">
        <v>0</v>
      </c>
      <c r="J44" s="39">
        <v>0</v>
      </c>
      <c r="K44" s="39">
        <v>0</v>
      </c>
      <c r="L44" s="39">
        <v>0</v>
      </c>
      <c r="M44" s="57">
        <f t="shared" si="11"/>
        <v>0</v>
      </c>
      <c r="N44" s="69">
        <v>0</v>
      </c>
      <c r="P44" s="11"/>
      <c r="Q44" s="11"/>
      <c r="R44" s="11"/>
      <c r="S44" s="11"/>
      <c r="T44" s="11"/>
      <c r="U44" s="11"/>
    </row>
    <row r="45" spans="1:21" x14ac:dyDescent="0.25">
      <c r="A45" s="20">
        <v>62330</v>
      </c>
      <c r="B45" s="36" t="s">
        <v>138</v>
      </c>
      <c r="C45" s="39" t="e">
        <f ca="1">[1]!AnaBalanceCum(2,C$1,C$5,C$5,$A45,$A45)</f>
        <v>#NAME?</v>
      </c>
      <c r="D45" s="39" t="e">
        <f ca="1">[1]!AnaBalanceCum(2,D$1,D$5,D$5,$A45,$A45)</f>
        <v>#NAME?</v>
      </c>
      <c r="E45" s="39" t="e">
        <f ca="1">[1]!AnaBalanceCum(2,E$1,E$5,E$5,$A45,$A45)</f>
        <v>#NAME?</v>
      </c>
      <c r="F45" s="39" t="e">
        <f ca="1">[1]!AnaBalanceCum(2,F$1,F$5,F$5,$A45,$A45)</f>
        <v>#NAME?</v>
      </c>
      <c r="G45" s="57" t="e">
        <f t="shared" ca="1" si="10"/>
        <v>#NAME?</v>
      </c>
      <c r="I45" s="39">
        <v>0</v>
      </c>
      <c r="J45" s="39">
        <v>0</v>
      </c>
      <c r="K45" s="39">
        <v>348.61</v>
      </c>
      <c r="L45" s="39">
        <v>0</v>
      </c>
      <c r="M45" s="57">
        <f t="shared" si="11"/>
        <v>348.61</v>
      </c>
      <c r="N45" s="69">
        <v>0</v>
      </c>
      <c r="P45" s="11"/>
      <c r="Q45" s="11"/>
      <c r="R45" s="11"/>
      <c r="S45" s="11"/>
      <c r="T45" s="11"/>
      <c r="U45" s="11"/>
    </row>
    <row r="46" spans="1:21" x14ac:dyDescent="0.25">
      <c r="A46" s="20">
        <v>623500</v>
      </c>
      <c r="B46" s="36" t="s">
        <v>179</v>
      </c>
      <c r="C46" s="39" t="e">
        <f ca="1">[1]!AnaBalanceCum(2,C$1,C$5,C$5,$A46,$A46)</f>
        <v>#NAME?</v>
      </c>
      <c r="D46" s="39" t="e">
        <f ca="1">[1]!AnaBalanceCum(2,D$1,D$5,D$5,$A46,$A46)</f>
        <v>#NAME?</v>
      </c>
      <c r="E46" s="39" t="e">
        <f ca="1">[1]!AnaBalanceCum(2,E$1,E$5,E$5,$A46,$A46)</f>
        <v>#NAME?</v>
      </c>
      <c r="F46" s="39" t="e">
        <f ca="1">[1]!AnaBalanceCum(2,F$1,F$5,F$5,$A46,$A46)</f>
        <v>#NAME?</v>
      </c>
      <c r="G46" s="57" t="e">
        <f t="shared" ca="1" si="10"/>
        <v>#NAME?</v>
      </c>
      <c r="I46" s="39">
        <v>0</v>
      </c>
      <c r="J46" s="39">
        <v>0</v>
      </c>
      <c r="K46" s="39">
        <v>0</v>
      </c>
      <c r="L46" s="39">
        <v>0</v>
      </c>
      <c r="M46" s="57">
        <f t="shared" si="11"/>
        <v>0</v>
      </c>
      <c r="N46" s="69">
        <v>0</v>
      </c>
      <c r="P46" s="11"/>
      <c r="Q46" s="11"/>
      <c r="R46" s="11"/>
      <c r="S46" s="11"/>
      <c r="T46" s="11"/>
      <c r="U46" s="11"/>
    </row>
    <row r="47" spans="1:21" x14ac:dyDescent="0.25">
      <c r="A47" s="20">
        <v>623501</v>
      </c>
      <c r="B47" s="36" t="s">
        <v>178</v>
      </c>
      <c r="C47" s="39" t="e">
        <f ca="1">[1]!AnaBalanceCum(2,C$1,C$5,C$5,$A47,$A47)</f>
        <v>#NAME?</v>
      </c>
      <c r="D47" s="39" t="e">
        <f ca="1">[1]!AnaBalanceCum(2,D$1,D$5,D$5,$A47,$A47)</f>
        <v>#NAME?</v>
      </c>
      <c r="E47" s="39" t="e">
        <f ca="1">[1]!AnaBalanceCum(2,E$1,E$5,E$5,$A47,$A47)</f>
        <v>#NAME?</v>
      </c>
      <c r="F47" s="39" t="e">
        <f ca="1">[1]!AnaBalanceCum(2,F$1,F$5,F$5,$A47,$A47)</f>
        <v>#NAME?</v>
      </c>
      <c r="G47" s="57" t="e">
        <f t="shared" ref="G47" ca="1" si="12">SUM(C47:F47)</f>
        <v>#NAME?</v>
      </c>
      <c r="I47" s="39">
        <v>0</v>
      </c>
      <c r="J47" s="39">
        <v>0</v>
      </c>
      <c r="K47" s="39">
        <v>0</v>
      </c>
      <c r="L47" s="39">
        <v>0</v>
      </c>
      <c r="M47" s="57">
        <f t="shared" si="11"/>
        <v>0</v>
      </c>
      <c r="N47" s="69">
        <v>0</v>
      </c>
      <c r="P47" s="11"/>
      <c r="Q47" s="11"/>
      <c r="R47" s="11"/>
      <c r="S47" s="11"/>
      <c r="T47" s="11"/>
      <c r="U47" s="11"/>
    </row>
    <row r="48" spans="1:21" x14ac:dyDescent="0.25">
      <c r="A48" s="20">
        <v>623900</v>
      </c>
      <c r="B48" s="36" t="s">
        <v>139</v>
      </c>
      <c r="C48" s="39" t="e">
        <f ca="1">[1]!AnaBalanceCum(2,C$1,C$5,C$5,$A48,$A48)</f>
        <v>#NAME?</v>
      </c>
      <c r="D48" s="39" t="e">
        <f ca="1">[1]!AnaBalanceCum(2,D$1,D$5,D$5,$A48,$A48)</f>
        <v>#NAME?</v>
      </c>
      <c r="E48" s="39" t="e">
        <f ca="1">[1]!AnaBalanceCum(2,E$1,E$5,E$5,$A48,$A48)</f>
        <v>#NAME?</v>
      </c>
      <c r="F48" s="39" t="e">
        <f ca="1">[1]!AnaBalanceCum(2,F$1,F$5,F$5,$A48,$A48)</f>
        <v>#NAME?</v>
      </c>
      <c r="G48" s="57" t="e">
        <f t="shared" ca="1" si="10"/>
        <v>#NAME?</v>
      </c>
      <c r="I48" s="39">
        <v>0</v>
      </c>
      <c r="J48" s="39">
        <v>0</v>
      </c>
      <c r="K48" s="39">
        <v>60</v>
      </c>
      <c r="L48" s="39">
        <v>0</v>
      </c>
      <c r="M48" s="57">
        <f t="shared" si="11"/>
        <v>60</v>
      </c>
      <c r="N48" s="69">
        <v>0</v>
      </c>
      <c r="P48" s="11"/>
      <c r="Q48" s="11"/>
      <c r="R48" s="11"/>
      <c r="S48" s="11"/>
      <c r="T48" s="11"/>
      <c r="U48" s="11"/>
    </row>
    <row r="49" spans="1:21" x14ac:dyDescent="0.25">
      <c r="A49" s="20">
        <v>623910</v>
      </c>
      <c r="B49" s="36" t="s">
        <v>140</v>
      </c>
      <c r="C49" s="39" t="e">
        <f ca="1">[1]!AnaBalanceCum(2,C$1,C$5,C$5,$A49,$A49)</f>
        <v>#NAME?</v>
      </c>
      <c r="D49" s="39" t="e">
        <f ca="1">[1]!AnaBalanceCum(2,D$1,D$5,D$5,$A49,$A49)</f>
        <v>#NAME?</v>
      </c>
      <c r="E49" s="39" t="e">
        <f ca="1">[1]!AnaBalanceCum(2,E$1,E$5,E$5,$A49,$A49)</f>
        <v>#NAME?</v>
      </c>
      <c r="F49" s="39" t="e">
        <f ca="1">[1]!AnaBalanceCum(2,F$1,F$5,F$5,$A49,$A49)</f>
        <v>#NAME?</v>
      </c>
      <c r="G49" s="57" t="e">
        <f t="shared" ca="1" si="10"/>
        <v>#NAME?</v>
      </c>
      <c r="I49" s="39">
        <v>0</v>
      </c>
      <c r="J49" s="39">
        <v>0</v>
      </c>
      <c r="K49" s="39">
        <v>0</v>
      </c>
      <c r="L49" s="39">
        <v>0</v>
      </c>
      <c r="M49" s="57">
        <f t="shared" si="11"/>
        <v>0</v>
      </c>
      <c r="N49" s="69">
        <v>0</v>
      </c>
      <c r="P49" s="11"/>
      <c r="Q49" s="11"/>
      <c r="R49" s="11"/>
      <c r="S49" s="11"/>
      <c r="T49" s="11"/>
      <c r="U49" s="11"/>
    </row>
    <row r="50" spans="1:21" x14ac:dyDescent="0.25">
      <c r="A50" s="20"/>
      <c r="B50" s="19"/>
      <c r="C50" s="45"/>
      <c r="D50" s="45"/>
      <c r="E50" s="45"/>
      <c r="F50" s="45"/>
      <c r="G50" s="65"/>
      <c r="I50" s="45"/>
      <c r="J50" s="45"/>
      <c r="K50" s="45"/>
      <c r="L50" s="45"/>
      <c r="M50" s="65"/>
      <c r="N50" s="78"/>
      <c r="P50" s="11"/>
      <c r="Q50" s="11"/>
      <c r="R50" s="11"/>
      <c r="S50" s="11"/>
      <c r="T50" s="11"/>
      <c r="U50" s="11"/>
    </row>
    <row r="51" spans="1:21" x14ac:dyDescent="0.25">
      <c r="A51" s="22">
        <v>63</v>
      </c>
      <c r="B51" s="23" t="s">
        <v>7</v>
      </c>
      <c r="C51" s="49" t="e">
        <f ca="1">SUM(C52:C53)</f>
        <v>#NAME?</v>
      </c>
      <c r="D51" s="49" t="e">
        <f ca="1">SUM(D52:D53)</f>
        <v>#NAME?</v>
      </c>
      <c r="E51" s="49" t="e">
        <f ca="1">SUM(E52:E53)</f>
        <v>#NAME?</v>
      </c>
      <c r="F51" s="49" t="e">
        <f ca="1">SUM(F52:F53)</f>
        <v>#NAME?</v>
      </c>
      <c r="G51" s="62" t="e">
        <f ca="1">SUM(G52:G53)</f>
        <v>#NAME?</v>
      </c>
      <c r="H51" s="13" t="s">
        <v>4</v>
      </c>
      <c r="I51" s="49">
        <f t="shared" ref="I51:N51" si="13">SUM(I52:I53)</f>
        <v>0</v>
      </c>
      <c r="J51" s="49">
        <f t="shared" si="13"/>
        <v>0</v>
      </c>
      <c r="K51" s="49">
        <f t="shared" si="13"/>
        <v>0</v>
      </c>
      <c r="L51" s="49">
        <f t="shared" si="13"/>
        <v>312.56</v>
      </c>
      <c r="M51" s="62">
        <f t="shared" si="13"/>
        <v>312.56</v>
      </c>
      <c r="N51" s="77">
        <f t="shared" si="13"/>
        <v>0</v>
      </c>
      <c r="O51" s="13" t="s">
        <v>4</v>
      </c>
      <c r="P51" s="11"/>
      <c r="Q51" s="11"/>
      <c r="R51" s="11"/>
      <c r="S51" s="11"/>
      <c r="T51" s="11"/>
      <c r="U51" s="11"/>
    </row>
    <row r="52" spans="1:21" x14ac:dyDescent="0.25">
      <c r="A52" s="20">
        <v>630000</v>
      </c>
      <c r="B52" s="36" t="s">
        <v>141</v>
      </c>
      <c r="C52" s="39" t="e">
        <f ca="1">[1]!AnaBalanceCum(2,C$1,C$5,C$5,$A52,$A52)</f>
        <v>#NAME?</v>
      </c>
      <c r="D52" s="39" t="e">
        <f ca="1">[1]!AnaBalanceCum(2,D$1,D$5,D$5,$A52,$A52)</f>
        <v>#NAME?</v>
      </c>
      <c r="E52" s="39" t="e">
        <f ca="1">[1]!AnaBalanceCum(2,E$1,E$5,E$5,$A52,$A52)</f>
        <v>#NAME?</v>
      </c>
      <c r="F52" s="39" t="e">
        <f ca="1">[1]!AnaBalanceCum(2,F$1,F$5,F$5,$A52,$A52)</f>
        <v>#NAME?</v>
      </c>
      <c r="G52" s="57" t="e">
        <f ca="1">SUM(C52:F52)</f>
        <v>#NAME?</v>
      </c>
      <c r="I52" s="39">
        <v>0</v>
      </c>
      <c r="J52" s="39">
        <v>0</v>
      </c>
      <c r="K52" s="39">
        <v>0</v>
      </c>
      <c r="L52" s="39">
        <v>312.56</v>
      </c>
      <c r="M52" s="57">
        <f>SUM(I52:L52)</f>
        <v>312.56</v>
      </c>
      <c r="N52" s="69">
        <v>0</v>
      </c>
    </row>
    <row r="53" spans="1:21" x14ac:dyDescent="0.25">
      <c r="A53" s="20"/>
      <c r="B53" s="19"/>
      <c r="C53" s="45"/>
      <c r="D53" s="45"/>
      <c r="E53" s="45"/>
      <c r="F53" s="45"/>
      <c r="G53" s="65"/>
      <c r="I53" s="45"/>
      <c r="J53" s="45"/>
      <c r="K53" s="45"/>
      <c r="L53" s="45"/>
      <c r="M53" s="65"/>
      <c r="N53" s="78"/>
    </row>
    <row r="54" spans="1:21" x14ac:dyDescent="0.25">
      <c r="A54" s="22">
        <v>64</v>
      </c>
      <c r="B54" s="23" t="s">
        <v>8</v>
      </c>
      <c r="C54" s="49" t="e">
        <f ca="1">SUM(C55:C56)</f>
        <v>#NAME?</v>
      </c>
      <c r="D54" s="49" t="e">
        <f ca="1">SUM(D55:D56)</f>
        <v>#NAME?</v>
      </c>
      <c r="E54" s="49" t="e">
        <f ca="1">SUM(E55:E56)</f>
        <v>#NAME?</v>
      </c>
      <c r="F54" s="49" t="e">
        <f ca="1">SUM(F55:F56)</f>
        <v>#NAME?</v>
      </c>
      <c r="G54" s="62" t="e">
        <f ca="1">SUM(G55:G56)</f>
        <v>#NAME?</v>
      </c>
      <c r="H54" s="13" t="s">
        <v>4</v>
      </c>
      <c r="I54" s="49">
        <f t="shared" ref="I54:N54" si="14">SUM(I55:I56)</f>
        <v>0</v>
      </c>
      <c r="J54" s="49">
        <f t="shared" si="14"/>
        <v>0</v>
      </c>
      <c r="K54" s="49">
        <f t="shared" si="14"/>
        <v>0</v>
      </c>
      <c r="L54" s="49">
        <f t="shared" si="14"/>
        <v>0</v>
      </c>
      <c r="M54" s="62">
        <f t="shared" si="14"/>
        <v>0</v>
      </c>
      <c r="N54" s="77">
        <f t="shared" si="14"/>
        <v>0</v>
      </c>
      <c r="O54" s="13" t="s">
        <v>4</v>
      </c>
    </row>
    <row r="55" spans="1:21" x14ac:dyDescent="0.25">
      <c r="A55" s="20">
        <v>640000</v>
      </c>
      <c r="B55" s="36" t="s">
        <v>142</v>
      </c>
      <c r="C55" s="39" t="e">
        <f ca="1">[1]!AnaBalanceCum(2,C$1,C$5,C$5,$A55,$A55)</f>
        <v>#NAME?</v>
      </c>
      <c r="D55" s="39" t="e">
        <f ca="1">[1]!AnaBalanceCum(2,D$1,D$5,D$5,$A55,$A55)</f>
        <v>#NAME?</v>
      </c>
      <c r="E55" s="39" t="e">
        <f ca="1">[1]!AnaBalanceCum(2,E$1,E$5,E$5,$A55,$A55)</f>
        <v>#NAME?</v>
      </c>
      <c r="F55" s="39" t="e">
        <f ca="1">[1]!AnaBalanceCum(2,F$1,F$5,F$5,$A55,$A55)</f>
        <v>#NAME?</v>
      </c>
      <c r="G55" s="57" t="e">
        <f ca="1">SUM(C55:F55)</f>
        <v>#NAME?</v>
      </c>
      <c r="I55" s="39">
        <v>0</v>
      </c>
      <c r="J55" s="39">
        <v>0</v>
      </c>
      <c r="K55" s="39">
        <v>0</v>
      </c>
      <c r="L55" s="39">
        <v>0</v>
      </c>
      <c r="M55" s="57">
        <f>SUM(I55:L55)</f>
        <v>0</v>
      </c>
      <c r="N55" s="69">
        <v>0</v>
      </c>
    </row>
    <row r="56" spans="1:21" x14ac:dyDescent="0.25">
      <c r="A56" s="20"/>
      <c r="B56" s="19"/>
      <c r="C56" s="45"/>
      <c r="D56" s="45"/>
      <c r="E56" s="45"/>
      <c r="F56" s="45"/>
      <c r="G56" s="65"/>
      <c r="I56" s="45"/>
      <c r="J56" s="45"/>
      <c r="K56" s="45"/>
      <c r="L56" s="45"/>
      <c r="M56" s="65"/>
      <c r="N56" s="78"/>
    </row>
    <row r="57" spans="1:21" x14ac:dyDescent="0.25">
      <c r="A57" s="22">
        <v>65</v>
      </c>
      <c r="B57" s="23" t="s">
        <v>9</v>
      </c>
      <c r="C57" s="49" t="e">
        <f ca="1">SUM(C58:C61)</f>
        <v>#NAME?</v>
      </c>
      <c r="D57" s="49" t="e">
        <f ca="1">SUM(D58:D61)</f>
        <v>#NAME?</v>
      </c>
      <c r="E57" s="49" t="e">
        <f ca="1">SUM(E58:E61)</f>
        <v>#NAME?</v>
      </c>
      <c r="F57" s="49" t="e">
        <f ca="1">SUM(F58:F61)</f>
        <v>#NAME?</v>
      </c>
      <c r="G57" s="62" t="e">
        <f ca="1">SUM(G58:G61)</f>
        <v>#NAME?</v>
      </c>
      <c r="H57" s="13" t="s">
        <v>4</v>
      </c>
      <c r="I57" s="49">
        <f t="shared" ref="I57:N57" si="15">SUM(I58:I61)</f>
        <v>0</v>
      </c>
      <c r="J57" s="49">
        <f t="shared" si="15"/>
        <v>0</v>
      </c>
      <c r="K57" s="49">
        <f t="shared" si="15"/>
        <v>0</v>
      </c>
      <c r="L57" s="49">
        <f t="shared" si="15"/>
        <v>0</v>
      </c>
      <c r="M57" s="62">
        <f t="shared" si="15"/>
        <v>0</v>
      </c>
      <c r="N57" s="77">
        <f t="shared" si="15"/>
        <v>0</v>
      </c>
      <c r="O57" s="13" t="s">
        <v>4</v>
      </c>
    </row>
    <row r="58" spans="1:21" x14ac:dyDescent="0.25">
      <c r="A58" s="20">
        <v>651000</v>
      </c>
      <c r="B58" s="36" t="s">
        <v>143</v>
      </c>
      <c r="C58" s="39" t="e">
        <f ca="1">[1]!AnaBalanceCum(2,C$1,C$5,C$5,$A58,$A58)</f>
        <v>#NAME?</v>
      </c>
      <c r="D58" s="39" t="e">
        <f ca="1">[1]!AnaBalanceCum(2,D$1,D$5,D$5,$A58,$A58)</f>
        <v>#NAME?</v>
      </c>
      <c r="E58" s="39" t="e">
        <f ca="1">[1]!AnaBalanceCum(2,E$1,E$5,E$5,$A58,$A58)</f>
        <v>#NAME?</v>
      </c>
      <c r="F58" s="39" t="e">
        <f ca="1">[1]!AnaBalanceCum(2,F$1,F$5,F$5,$A58,$A58)</f>
        <v>#NAME?</v>
      </c>
      <c r="G58" s="57" t="e">
        <f t="shared" ref="G58:G60" ca="1" si="16">SUM(C58:F58)</f>
        <v>#NAME?</v>
      </c>
      <c r="I58" s="39">
        <v>0</v>
      </c>
      <c r="J58" s="39">
        <v>0</v>
      </c>
      <c r="K58" s="39">
        <v>0</v>
      </c>
      <c r="L58" s="39">
        <v>0</v>
      </c>
      <c r="M58" s="57">
        <f t="shared" ref="M58:M60" si="17">SUM(I58:L58)</f>
        <v>0</v>
      </c>
      <c r="N58" s="69">
        <v>0</v>
      </c>
    </row>
    <row r="59" spans="1:21" x14ac:dyDescent="0.25">
      <c r="A59" s="20">
        <v>654000</v>
      </c>
      <c r="B59" s="36" t="s">
        <v>144</v>
      </c>
      <c r="C59" s="39" t="e">
        <f ca="1">[1]!AnaBalanceCum(2,C$1,C$5,C$5,$A59,$A59)</f>
        <v>#NAME?</v>
      </c>
      <c r="D59" s="39" t="e">
        <f ca="1">[1]!AnaBalanceCum(2,D$1,D$5,D$5,$A59,$A59)</f>
        <v>#NAME?</v>
      </c>
      <c r="E59" s="39" t="e">
        <f ca="1">[1]!AnaBalanceCum(2,E$1,E$5,E$5,$A59,$A59)</f>
        <v>#NAME?</v>
      </c>
      <c r="F59" s="39" t="e">
        <f ca="1">[1]!AnaBalanceCum(2,F$1,F$5,F$5,$A59,$A59)</f>
        <v>#NAME?</v>
      </c>
      <c r="G59" s="57" t="e">
        <f t="shared" ca="1" si="16"/>
        <v>#NAME?</v>
      </c>
      <c r="I59" s="39">
        <v>0</v>
      </c>
      <c r="J59" s="39">
        <v>0</v>
      </c>
      <c r="K59" s="39">
        <v>0</v>
      </c>
      <c r="L59" s="39">
        <v>0</v>
      </c>
      <c r="M59" s="57">
        <f t="shared" si="17"/>
        <v>0</v>
      </c>
      <c r="N59" s="69">
        <v>0</v>
      </c>
    </row>
    <row r="60" spans="1:21" x14ac:dyDescent="0.25">
      <c r="A60" s="20">
        <v>657000</v>
      </c>
      <c r="B60" s="36" t="s">
        <v>145</v>
      </c>
      <c r="C60" s="39" t="e">
        <f ca="1">[1]!AnaBalanceCum(2,C$1,C$5,C$5,$A60,$A60)</f>
        <v>#NAME?</v>
      </c>
      <c r="D60" s="39" t="e">
        <f ca="1">[1]!AnaBalanceCum(2,D$1,D$5,D$5,$A60,$A60)</f>
        <v>#NAME?</v>
      </c>
      <c r="E60" s="39" t="e">
        <f ca="1">[1]!AnaBalanceCum(2,E$1,E$5,E$5,$A60,$A60)</f>
        <v>#NAME?</v>
      </c>
      <c r="F60" s="39" t="e">
        <f ca="1">[1]!AnaBalanceCum(2,F$1,F$5,F$5,$A60,$A60)</f>
        <v>#NAME?</v>
      </c>
      <c r="G60" s="57" t="e">
        <f t="shared" ca="1" si="16"/>
        <v>#NAME?</v>
      </c>
      <c r="I60" s="39">
        <v>0</v>
      </c>
      <c r="J60" s="39">
        <v>0</v>
      </c>
      <c r="K60" s="39">
        <v>0</v>
      </c>
      <c r="L60" s="39">
        <v>0</v>
      </c>
      <c r="M60" s="57">
        <f t="shared" si="17"/>
        <v>0</v>
      </c>
      <c r="N60" s="69">
        <v>0</v>
      </c>
    </row>
    <row r="61" spans="1:21" x14ac:dyDescent="0.25">
      <c r="A61" s="20"/>
      <c r="B61" s="19"/>
      <c r="C61" s="45"/>
      <c r="D61" s="45"/>
      <c r="E61" s="45"/>
      <c r="F61" s="45"/>
      <c r="G61" s="65"/>
      <c r="I61" s="45"/>
      <c r="J61" s="45"/>
      <c r="K61" s="45"/>
      <c r="L61" s="45"/>
      <c r="M61" s="65"/>
      <c r="N61" s="78"/>
    </row>
    <row r="62" spans="1:21" x14ac:dyDescent="0.25">
      <c r="A62" s="22">
        <v>66</v>
      </c>
      <c r="B62" s="23" t="s">
        <v>10</v>
      </c>
      <c r="C62" s="49" t="e">
        <f ca="1">SUM(C63:C64)</f>
        <v>#NAME?</v>
      </c>
      <c r="D62" s="49" t="e">
        <f ca="1">SUM(D63:D64)</f>
        <v>#NAME?</v>
      </c>
      <c r="E62" s="49" t="e">
        <f ca="1">SUM(E63:E64)</f>
        <v>#NAME?</v>
      </c>
      <c r="F62" s="49" t="e">
        <f ca="1">SUM(F63:F64)</f>
        <v>#NAME?</v>
      </c>
      <c r="G62" s="62" t="e">
        <f ca="1">SUM(G63:G64)</f>
        <v>#NAME?</v>
      </c>
      <c r="H62" s="13" t="s">
        <v>4</v>
      </c>
      <c r="I62" s="49">
        <f t="shared" ref="I62:N62" si="18">SUM(I63:I64)</f>
        <v>0</v>
      </c>
      <c r="J62" s="49">
        <f t="shared" si="18"/>
        <v>0</v>
      </c>
      <c r="K62" s="49">
        <f t="shared" si="18"/>
        <v>0</v>
      </c>
      <c r="L62" s="49">
        <f t="shared" si="18"/>
        <v>0</v>
      </c>
      <c r="M62" s="62">
        <f t="shared" si="18"/>
        <v>0</v>
      </c>
      <c r="N62" s="77">
        <f t="shared" si="18"/>
        <v>0</v>
      </c>
      <c r="O62" s="13" t="s">
        <v>4</v>
      </c>
    </row>
    <row r="63" spans="1:21" x14ac:dyDescent="0.25">
      <c r="A63" s="20">
        <v>664000</v>
      </c>
      <c r="B63" s="36" t="s">
        <v>146</v>
      </c>
      <c r="C63" s="39" t="e">
        <f ca="1">[1]!AnaBalanceCum(2,C$1,C$5,C$5,$A63,$A63)</f>
        <v>#NAME?</v>
      </c>
      <c r="D63" s="39" t="e">
        <f ca="1">[1]!AnaBalanceCum(2,D$1,D$5,D$5,$A63,$A63)</f>
        <v>#NAME?</v>
      </c>
      <c r="E63" s="39" t="e">
        <f ca="1">[1]!AnaBalanceCum(2,E$1,E$5,E$5,$A63,$A63)</f>
        <v>#NAME?</v>
      </c>
      <c r="F63" s="39" t="e">
        <f ca="1">[1]!AnaBalanceCum(2,F$1,F$5,F$5,$A63,$A63)</f>
        <v>#NAME?</v>
      </c>
      <c r="G63" s="57" t="e">
        <f ca="1">SUM(C63:F63)</f>
        <v>#NAME?</v>
      </c>
      <c r="I63" s="39">
        <v>0</v>
      </c>
      <c r="J63" s="39">
        <v>0</v>
      </c>
      <c r="K63" s="39">
        <v>0</v>
      </c>
      <c r="L63" s="39">
        <v>0</v>
      </c>
      <c r="M63" s="57">
        <f>SUM(I63:L63)</f>
        <v>0</v>
      </c>
      <c r="N63" s="69">
        <v>0</v>
      </c>
    </row>
    <row r="64" spans="1:21" s="30" customFormat="1" ht="16.5" x14ac:dyDescent="0.35">
      <c r="A64" s="20"/>
      <c r="B64" s="19"/>
      <c r="C64" s="45"/>
      <c r="D64" s="45"/>
      <c r="E64" s="45"/>
      <c r="F64" s="45"/>
      <c r="G64" s="65"/>
      <c r="H64" s="28"/>
      <c r="I64" s="45"/>
      <c r="J64" s="45"/>
      <c r="K64" s="45"/>
      <c r="L64" s="45"/>
      <c r="M64" s="65"/>
      <c r="N64" s="78"/>
      <c r="O64" s="28"/>
      <c r="P64" s="29"/>
      <c r="Q64" s="29"/>
      <c r="R64" s="29"/>
      <c r="S64" s="29"/>
      <c r="T64" s="29"/>
      <c r="U64" s="29"/>
    </row>
    <row r="65" spans="1:21" s="35" customFormat="1" ht="19.5" x14ac:dyDescent="0.4">
      <c r="A65" s="25"/>
      <c r="B65" s="26" t="s">
        <v>11</v>
      </c>
      <c r="C65" s="50" t="e">
        <f ca="1">SUM(C62,C57,C54,C51,C35,C28,C9)</f>
        <v>#NAME?</v>
      </c>
      <c r="D65" s="50" t="e">
        <f ca="1">SUM(D62,D57,D54,D51,D35,D28,D9)</f>
        <v>#NAME?</v>
      </c>
      <c r="E65" s="50" t="e">
        <f ca="1">SUM(E62,E57,E54,E51,E35,E28,E9)</f>
        <v>#NAME?</v>
      </c>
      <c r="F65" s="50" t="e">
        <f ca="1">SUM(F62,F57,F54,F51,F35,F28,F9)</f>
        <v>#NAME?</v>
      </c>
      <c r="G65" s="63" t="e">
        <f ca="1">SUM(G62,G57,G54,G51,G35,G28,G9)</f>
        <v>#NAME?</v>
      </c>
      <c r="H65" s="34" t="s">
        <v>4</v>
      </c>
      <c r="I65" s="50">
        <f t="shared" ref="I65:N65" si="19">SUM(I62,I57,I54,I51,I35,I28,I9)</f>
        <v>0</v>
      </c>
      <c r="J65" s="50">
        <f t="shared" si="19"/>
        <v>35975.879999999997</v>
      </c>
      <c r="K65" s="50">
        <f t="shared" si="19"/>
        <v>3880.83</v>
      </c>
      <c r="L65" s="50">
        <f t="shared" si="19"/>
        <v>24102.329999999998</v>
      </c>
      <c r="M65" s="63">
        <f t="shared" si="19"/>
        <v>63959.040000000001</v>
      </c>
      <c r="N65" s="79">
        <f t="shared" si="19"/>
        <v>48814.33</v>
      </c>
      <c r="O65" s="34" t="s">
        <v>4</v>
      </c>
      <c r="P65" s="12"/>
      <c r="Q65" s="12"/>
      <c r="R65" s="12"/>
      <c r="S65" s="12"/>
      <c r="T65" s="12"/>
      <c r="U65" s="12"/>
    </row>
    <row r="66" spans="1:21" ht="19.5" x14ac:dyDescent="0.4">
      <c r="A66" s="31"/>
      <c r="B66" s="32" t="s">
        <v>12</v>
      </c>
      <c r="C66" s="46"/>
      <c r="D66" s="46"/>
      <c r="E66" s="46"/>
      <c r="F66" s="46"/>
      <c r="G66" s="66"/>
      <c r="I66" s="46"/>
      <c r="J66" s="46"/>
      <c r="K66" s="46"/>
      <c r="L66" s="46"/>
      <c r="M66" s="66"/>
      <c r="N66" s="80"/>
    </row>
    <row r="67" spans="1:21" x14ac:dyDescent="0.25">
      <c r="A67" s="20"/>
      <c r="B67" s="19"/>
      <c r="C67" s="45"/>
      <c r="D67" s="45"/>
      <c r="E67" s="45"/>
      <c r="F67" s="45"/>
      <c r="G67" s="65"/>
      <c r="I67" s="45"/>
      <c r="J67" s="45"/>
      <c r="K67" s="45"/>
      <c r="L67" s="45"/>
      <c r="M67" s="65"/>
      <c r="N67" s="78"/>
    </row>
    <row r="68" spans="1:21" x14ac:dyDescent="0.25">
      <c r="A68" s="22">
        <v>70</v>
      </c>
      <c r="B68" s="23" t="s">
        <v>65</v>
      </c>
      <c r="C68" s="49" t="e">
        <f ca="1">SUM(C69:C71)</f>
        <v>#NAME?</v>
      </c>
      <c r="D68" s="49" t="e">
        <f ca="1">SUM(D69:D71)</f>
        <v>#NAME?</v>
      </c>
      <c r="E68" s="49" t="e">
        <f ca="1">SUM(E69:E71)</f>
        <v>#NAME?</v>
      </c>
      <c r="F68" s="49" t="e">
        <f ca="1">SUM(F69:F71)</f>
        <v>#NAME?</v>
      </c>
      <c r="G68" s="67" t="e">
        <f ca="1">SUM(G69:G71)</f>
        <v>#NAME?</v>
      </c>
      <c r="H68" s="13" t="s">
        <v>4</v>
      </c>
      <c r="I68" s="49">
        <f t="shared" ref="I68:N68" si="20">SUM(I69:I71)</f>
        <v>0</v>
      </c>
      <c r="J68" s="49">
        <f t="shared" si="20"/>
        <v>0</v>
      </c>
      <c r="K68" s="49">
        <f t="shared" si="20"/>
        <v>1140</v>
      </c>
      <c r="L68" s="49">
        <f t="shared" si="20"/>
        <v>0</v>
      </c>
      <c r="M68" s="67">
        <f t="shared" si="20"/>
        <v>1140</v>
      </c>
      <c r="N68" s="70">
        <f t="shared" si="20"/>
        <v>0</v>
      </c>
      <c r="O68" s="13" t="s">
        <v>4</v>
      </c>
      <c r="P68" s="11"/>
      <c r="Q68" s="11"/>
      <c r="R68" s="11"/>
      <c r="S68" s="11"/>
      <c r="T68" s="11"/>
      <c r="U68" s="11"/>
    </row>
    <row r="69" spans="1:21" x14ac:dyDescent="0.25">
      <c r="A69" s="20">
        <v>700000</v>
      </c>
      <c r="B69" s="36" t="s">
        <v>147</v>
      </c>
      <c r="C69" s="39" t="e">
        <f ca="1">-[1]!AnaBalanceCum(2,C$1,C$5,C$5,$A69,$A69)</f>
        <v>#NAME?</v>
      </c>
      <c r="D69" s="39" t="e">
        <f ca="1">-[1]!AnaBalanceCum(2,D$1,D$5,D$5,$A69,$A69)</f>
        <v>#NAME?</v>
      </c>
      <c r="E69" s="39" t="e">
        <f ca="1">-[1]!AnaBalanceCum(2,E$1,E$5,E$5,$A69,$A69)</f>
        <v>#NAME?</v>
      </c>
      <c r="F69" s="39" t="e">
        <f ca="1">-[1]!AnaBalanceCum(2,F$1,F$5,F$5,$A69,$A69)</f>
        <v>#NAME?</v>
      </c>
      <c r="G69" s="57" t="e">
        <f t="shared" ref="G69:G70" ca="1" si="21">SUM(C69:F69)</f>
        <v>#NAME?</v>
      </c>
      <c r="I69" s="39">
        <v>0</v>
      </c>
      <c r="J69" s="39">
        <v>0</v>
      </c>
      <c r="K69" s="39">
        <v>0</v>
      </c>
      <c r="L69" s="39">
        <v>0</v>
      </c>
      <c r="M69" s="57">
        <f t="shared" ref="M69:M70" si="22">SUM(I69:L69)</f>
        <v>0</v>
      </c>
      <c r="N69" s="69">
        <v>0</v>
      </c>
      <c r="P69" s="11"/>
      <c r="Q69" s="11"/>
      <c r="R69" s="11"/>
      <c r="S69" s="11"/>
      <c r="T69" s="11"/>
      <c r="U69" s="11"/>
    </row>
    <row r="70" spans="1:21" x14ac:dyDescent="0.25">
      <c r="A70" s="20">
        <v>701000</v>
      </c>
      <c r="B70" s="36" t="s">
        <v>148</v>
      </c>
      <c r="C70" s="39" t="e">
        <f ca="1">-[1]!AnaBalanceCum(2,C$1,C$5,C$5,$A70,$A70)</f>
        <v>#NAME?</v>
      </c>
      <c r="D70" s="39" t="e">
        <f ca="1">-[1]!AnaBalanceCum(2,D$1,D$5,D$5,$A70,$A70)</f>
        <v>#NAME?</v>
      </c>
      <c r="E70" s="39" t="e">
        <f ca="1">-[1]!AnaBalanceCum(2,E$1,E$5,E$5,$A70,$A70)</f>
        <v>#NAME?</v>
      </c>
      <c r="F70" s="39" t="e">
        <f ca="1">-[1]!AnaBalanceCum(2,F$1,F$5,F$5,$A70,$A70)</f>
        <v>#NAME?</v>
      </c>
      <c r="G70" s="57" t="e">
        <f t="shared" ca="1" si="21"/>
        <v>#NAME?</v>
      </c>
      <c r="I70" s="39">
        <v>0</v>
      </c>
      <c r="J70" s="39">
        <v>0</v>
      </c>
      <c r="K70" s="39">
        <v>1140</v>
      </c>
      <c r="L70" s="39">
        <v>0</v>
      </c>
      <c r="M70" s="57">
        <f t="shared" si="22"/>
        <v>1140</v>
      </c>
      <c r="N70" s="69">
        <v>0</v>
      </c>
      <c r="P70" s="11"/>
      <c r="Q70" s="11"/>
      <c r="R70" s="11"/>
      <c r="S70" s="11"/>
      <c r="T70" s="11"/>
      <c r="U70" s="11"/>
    </row>
    <row r="71" spans="1:21" x14ac:dyDescent="0.25">
      <c r="A71" s="20"/>
      <c r="B71" s="19"/>
      <c r="C71" s="45"/>
      <c r="D71" s="45"/>
      <c r="E71" s="45"/>
      <c r="F71" s="45"/>
      <c r="G71" s="65"/>
      <c r="I71" s="45"/>
      <c r="J71" s="45"/>
      <c r="K71" s="45"/>
      <c r="L71" s="45"/>
      <c r="M71" s="65"/>
      <c r="N71" s="78"/>
      <c r="P71" s="11"/>
      <c r="Q71" s="11"/>
      <c r="R71" s="11"/>
      <c r="S71" s="11"/>
      <c r="T71" s="11"/>
      <c r="U71" s="11"/>
    </row>
    <row r="72" spans="1:21" x14ac:dyDescent="0.25">
      <c r="A72" s="22">
        <v>73</v>
      </c>
      <c r="B72" s="23" t="s">
        <v>13</v>
      </c>
      <c r="C72" s="49" t="e">
        <f ca="1">SUM(C73:C83)</f>
        <v>#NAME?</v>
      </c>
      <c r="D72" s="49" t="e">
        <f ca="1">SUM(D73:D83)</f>
        <v>#NAME?</v>
      </c>
      <c r="E72" s="49" t="e">
        <f ca="1">SUM(E73:E83)</f>
        <v>#NAME?</v>
      </c>
      <c r="F72" s="49" t="e">
        <f ca="1">SUM(F73:F83)</f>
        <v>#NAME?</v>
      </c>
      <c r="G72" s="67" t="e">
        <f ca="1">SUM(G73:G83)</f>
        <v>#NAME?</v>
      </c>
      <c r="H72" s="13" t="s">
        <v>4</v>
      </c>
      <c r="I72" s="49">
        <f t="shared" ref="I72:N72" si="23">SUM(I73:I83)</f>
        <v>0</v>
      </c>
      <c r="J72" s="49">
        <f t="shared" si="23"/>
        <v>50000</v>
      </c>
      <c r="K72" s="49">
        <f t="shared" si="23"/>
        <v>15687.970000000001</v>
      </c>
      <c r="L72" s="49">
        <f t="shared" si="23"/>
        <v>69339.5</v>
      </c>
      <c r="M72" s="67">
        <f t="shared" si="23"/>
        <v>135027.47</v>
      </c>
      <c r="N72" s="70">
        <f t="shared" si="23"/>
        <v>59400</v>
      </c>
      <c r="O72" s="13" t="s">
        <v>4</v>
      </c>
      <c r="P72" s="11"/>
      <c r="Q72" s="11"/>
      <c r="R72" s="11"/>
      <c r="S72" s="11"/>
      <c r="T72" s="11"/>
      <c r="U72" s="11"/>
    </row>
    <row r="73" spans="1:21" x14ac:dyDescent="0.25">
      <c r="A73" s="20">
        <v>737000</v>
      </c>
      <c r="B73" s="36" t="s">
        <v>149</v>
      </c>
      <c r="C73" s="39" t="e">
        <f ca="1">-[1]!AnaBalanceCum(2,C$1,C$5,C$5,$A73,$A73)</f>
        <v>#NAME?</v>
      </c>
      <c r="D73" s="39" t="e">
        <f ca="1">-[1]!AnaBalanceCum(2,D$1,D$5,D$5,$A73,$A73)</f>
        <v>#NAME?</v>
      </c>
      <c r="E73" s="39" t="e">
        <f ca="1">-[1]!AnaBalanceCum(2,E$1,E$5,E$5,$A73,$A73)</f>
        <v>#NAME?</v>
      </c>
      <c r="F73" s="39" t="e">
        <f ca="1">-[1]!AnaBalanceCum(2,F$1,F$5,F$5,$A73,$A73)</f>
        <v>#NAME?</v>
      </c>
      <c r="G73" s="57" t="e">
        <f t="shared" ref="G73:G82" ca="1" si="24">SUM(C73:F73)</f>
        <v>#NAME?</v>
      </c>
      <c r="I73" s="39">
        <v>0</v>
      </c>
      <c r="J73" s="39">
        <v>0</v>
      </c>
      <c r="K73" s="39">
        <v>0</v>
      </c>
      <c r="L73" s="39">
        <v>0</v>
      </c>
      <c r="M73" s="57">
        <f t="shared" ref="M73:M82" si="25">SUM(I73:L73)</f>
        <v>0</v>
      </c>
      <c r="N73" s="69">
        <v>0</v>
      </c>
      <c r="P73" s="11"/>
      <c r="Q73" s="11"/>
      <c r="R73" s="11"/>
      <c r="S73" s="11"/>
      <c r="T73" s="11"/>
      <c r="U73" s="11"/>
    </row>
    <row r="74" spans="1:21" x14ac:dyDescent="0.25">
      <c r="A74" s="20">
        <v>737100</v>
      </c>
      <c r="B74" s="36" t="s">
        <v>150</v>
      </c>
      <c r="C74" s="39" t="e">
        <f ca="1">-[1]!AnaBalanceCum(2,C$1,C$5,C$5,$A74,$A74)</f>
        <v>#NAME?</v>
      </c>
      <c r="D74" s="39" t="e">
        <f ca="1">-[1]!AnaBalanceCum(2,D$1,D$5,D$5,$A74,$A74)</f>
        <v>#NAME?</v>
      </c>
      <c r="E74" s="39" t="e">
        <f ca="1">-[1]!AnaBalanceCum(2,E$1,E$5,E$5,$A74,$A74)</f>
        <v>#NAME?</v>
      </c>
      <c r="F74" s="39" t="e">
        <f ca="1">-[1]!AnaBalanceCum(2,F$1,F$5,F$5,$A74,$A74)</f>
        <v>#NAME?</v>
      </c>
      <c r="G74" s="57" t="e">
        <f t="shared" ca="1" si="24"/>
        <v>#NAME?</v>
      </c>
      <c r="I74" s="39">
        <v>0</v>
      </c>
      <c r="J74" s="39">
        <v>0</v>
      </c>
      <c r="K74" s="39">
        <v>0</v>
      </c>
      <c r="L74" s="39">
        <v>0</v>
      </c>
      <c r="M74" s="57">
        <f t="shared" si="25"/>
        <v>0</v>
      </c>
      <c r="N74" s="69">
        <v>0</v>
      </c>
      <c r="P74" s="11"/>
      <c r="Q74" s="11"/>
      <c r="R74" s="11"/>
      <c r="S74" s="11"/>
      <c r="T74" s="11"/>
      <c r="U74" s="11"/>
    </row>
    <row r="75" spans="1:21" x14ac:dyDescent="0.25">
      <c r="A75" s="20">
        <v>737200</v>
      </c>
      <c r="B75" s="36" t="s">
        <v>151</v>
      </c>
      <c r="C75" s="39" t="e">
        <f ca="1">-[1]!AnaBalanceCum(2,C$1,C$5,C$5,$A75,$A75)</f>
        <v>#NAME?</v>
      </c>
      <c r="D75" s="39" t="e">
        <f ca="1">-[1]!AnaBalanceCum(2,D$1,D$5,D$5,$A75,$A75)</f>
        <v>#NAME?</v>
      </c>
      <c r="E75" s="39" t="e">
        <f ca="1">-[1]!AnaBalanceCum(2,E$1,E$5,E$5,$A75,$A75)</f>
        <v>#NAME?</v>
      </c>
      <c r="F75" s="39" t="e">
        <f ca="1">-[1]!AnaBalanceCum(2,F$1,F$5,F$5,$A75,$A75)</f>
        <v>#NAME?</v>
      </c>
      <c r="G75" s="57" t="e">
        <f t="shared" ca="1" si="24"/>
        <v>#NAME?</v>
      </c>
      <c r="I75" s="39">
        <v>0</v>
      </c>
      <c r="J75" s="39">
        <v>0</v>
      </c>
      <c r="K75" s="39">
        <v>0</v>
      </c>
      <c r="L75" s="39">
        <v>0</v>
      </c>
      <c r="M75" s="57">
        <f t="shared" si="25"/>
        <v>0</v>
      </c>
      <c r="N75" s="69">
        <v>0</v>
      </c>
      <c r="P75" s="11"/>
      <c r="Q75" s="11"/>
      <c r="R75" s="11"/>
      <c r="S75" s="11"/>
      <c r="T75" s="11"/>
      <c r="U75" s="11"/>
    </row>
    <row r="76" spans="1:21" x14ac:dyDescent="0.25">
      <c r="A76" s="20">
        <v>737300</v>
      </c>
      <c r="B76" s="36" t="s">
        <v>204</v>
      </c>
      <c r="C76" s="39" t="e">
        <f ca="1">-[1]!AnaBalanceCum(2,C$1,C$5,C$5,$A76,$A76)</f>
        <v>#NAME?</v>
      </c>
      <c r="D76" s="39" t="e">
        <f ca="1">-[1]!AnaBalanceCum(2,D$1,D$5,D$5,$A76,$A76)</f>
        <v>#NAME?</v>
      </c>
      <c r="E76" s="39" t="e">
        <f ca="1">-[1]!AnaBalanceCum(2,E$1,E$5,E$5,$A76,$A76)</f>
        <v>#NAME?</v>
      </c>
      <c r="F76" s="39" t="e">
        <f ca="1">-[1]!AnaBalanceCum(2,F$1,F$5,F$5,$A76,$A76)</f>
        <v>#NAME?</v>
      </c>
      <c r="G76" s="57" t="e">
        <f t="shared" ca="1" si="24"/>
        <v>#NAME?</v>
      </c>
      <c r="I76" s="39">
        <v>0</v>
      </c>
      <c r="J76" s="39">
        <v>0</v>
      </c>
      <c r="K76" s="39">
        <v>0</v>
      </c>
      <c r="L76" s="39">
        <v>0</v>
      </c>
      <c r="M76" s="57">
        <f t="shared" si="25"/>
        <v>0</v>
      </c>
      <c r="N76" s="69">
        <v>0</v>
      </c>
      <c r="P76" s="11"/>
      <c r="Q76" s="11"/>
      <c r="R76" s="11"/>
      <c r="S76" s="11"/>
      <c r="T76" s="11"/>
      <c r="U76" s="11"/>
    </row>
    <row r="77" spans="1:21" x14ac:dyDescent="0.25">
      <c r="A77" s="20">
        <v>737900</v>
      </c>
      <c r="B77" s="36" t="s">
        <v>153</v>
      </c>
      <c r="C77" s="39" t="e">
        <f ca="1">-[1]!AnaBalanceCum(2,C$1,C$5,C$5,$A77,$A77)</f>
        <v>#NAME?</v>
      </c>
      <c r="D77" s="39" t="e">
        <f ca="1">-[1]!AnaBalanceCum(2,D$1,D$5,D$5,$A77,$A77)</f>
        <v>#NAME?</v>
      </c>
      <c r="E77" s="39" t="e">
        <f ca="1">-[1]!AnaBalanceCum(2,E$1,E$5,E$5,$A77,$A77)</f>
        <v>#NAME?</v>
      </c>
      <c r="F77" s="39" t="e">
        <f ca="1">-[1]!AnaBalanceCum(2,F$1,F$5,F$5,$A77,$A77)</f>
        <v>#NAME?</v>
      </c>
      <c r="G77" s="57" t="e">
        <f t="shared" ca="1" si="24"/>
        <v>#NAME?</v>
      </c>
      <c r="I77" s="39">
        <v>0</v>
      </c>
      <c r="J77" s="39">
        <v>50000</v>
      </c>
      <c r="K77" s="39">
        <f>SUM(4555.8 + 13865.67-2733.5)</f>
        <v>15687.970000000001</v>
      </c>
      <c r="L77" s="39">
        <v>69339.5</v>
      </c>
      <c r="M77" s="57">
        <f t="shared" si="25"/>
        <v>135027.47</v>
      </c>
      <c r="N77" s="69">
        <v>59400</v>
      </c>
      <c r="P77" s="11"/>
      <c r="R77" s="11"/>
      <c r="S77" s="11"/>
      <c r="T77" s="11"/>
      <c r="U77" s="11"/>
    </row>
    <row r="78" spans="1:21" x14ac:dyDescent="0.25">
      <c r="A78" s="20">
        <v>738000</v>
      </c>
      <c r="B78" s="36" t="s">
        <v>175</v>
      </c>
      <c r="C78" s="39" t="e">
        <f ca="1">-[1]!AnaBalanceCum(2,C$1,C$5,C$5,$A78,$A78)</f>
        <v>#NAME?</v>
      </c>
      <c r="D78" s="39" t="e">
        <f ca="1">-[1]!AnaBalanceCum(2,D$1,D$5,D$5,$A78,$A78)</f>
        <v>#NAME?</v>
      </c>
      <c r="E78" s="39" t="e">
        <f ca="1">-[1]!AnaBalanceCum(2,E$1,E$5,E$5,$A78,$A78)</f>
        <v>#NAME?</v>
      </c>
      <c r="F78" s="39" t="e">
        <f ca="1">-[1]!AnaBalanceCum(2,F$1,F$5,F$5,$A78,$A78)</f>
        <v>#NAME?</v>
      </c>
      <c r="G78" s="57" t="e">
        <f t="shared" ca="1" si="24"/>
        <v>#NAME?</v>
      </c>
      <c r="I78" s="39">
        <v>0</v>
      </c>
      <c r="J78" s="39">
        <v>0</v>
      </c>
      <c r="K78" s="39">
        <v>0</v>
      </c>
      <c r="L78" s="39">
        <v>0</v>
      </c>
      <c r="M78" s="57">
        <f t="shared" si="25"/>
        <v>0</v>
      </c>
      <c r="N78" s="69">
        <v>0</v>
      </c>
      <c r="P78" s="11"/>
      <c r="Q78" s="11"/>
      <c r="R78" s="11"/>
      <c r="S78" s="11"/>
      <c r="T78" s="11"/>
      <c r="U78" s="11"/>
    </row>
    <row r="79" spans="1:21" ht="16.5" x14ac:dyDescent="0.3">
      <c r="A79" s="20">
        <v>738100</v>
      </c>
      <c r="B79" s="36" t="s">
        <v>152</v>
      </c>
      <c r="C79" s="39" t="e">
        <f ca="1">-[1]!AnaBalanceCum(2,C$1,C$5,C$5,$A79,$A79)</f>
        <v>#NAME?</v>
      </c>
      <c r="D79" s="39" t="e">
        <f ca="1">-[1]!AnaBalanceCum(2,D$1,D$5,D$5,$A79,$A79)</f>
        <v>#NAME?</v>
      </c>
      <c r="E79" s="39" t="e">
        <f ca="1">-[1]!AnaBalanceCum(2,E$1,E$5,E$5,$A79,$A79)</f>
        <v>#NAME?</v>
      </c>
      <c r="F79" s="39" t="e">
        <f ca="1">-[1]!AnaBalanceCum(2,F$1,F$5,F$5,$A79,$A79)</f>
        <v>#NAME?</v>
      </c>
      <c r="G79" s="57" t="e">
        <f t="shared" ca="1" si="24"/>
        <v>#NAME?</v>
      </c>
      <c r="I79" s="39">
        <v>0</v>
      </c>
      <c r="J79" s="39">
        <v>0</v>
      </c>
      <c r="K79" s="39">
        <v>0</v>
      </c>
      <c r="L79" s="39">
        <v>0</v>
      </c>
      <c r="M79" s="57">
        <f t="shared" si="25"/>
        <v>0</v>
      </c>
      <c r="N79" s="69">
        <v>0</v>
      </c>
      <c r="P79" s="11"/>
      <c r="Q79" s="11"/>
      <c r="R79" s="164"/>
      <c r="S79" s="11"/>
      <c r="T79" s="11"/>
      <c r="U79" s="11"/>
    </row>
    <row r="80" spans="1:21" x14ac:dyDescent="0.25">
      <c r="A80" s="20">
        <v>738200</v>
      </c>
      <c r="B80" s="36" t="s">
        <v>176</v>
      </c>
      <c r="C80" s="39" t="e">
        <f ca="1">-[1]!AnaBalanceCum(2,C$1,C$5,C$5,$A80,$A80)</f>
        <v>#NAME?</v>
      </c>
      <c r="D80" s="39" t="e">
        <f ca="1">-[1]!AnaBalanceCum(2,D$1,D$5,D$5,$A80,$A80)</f>
        <v>#NAME?</v>
      </c>
      <c r="E80" s="39" t="e">
        <f ca="1">-[1]!AnaBalanceCum(2,E$1,E$5,E$5,$A80,$A80)</f>
        <v>#NAME?</v>
      </c>
      <c r="F80" s="39" t="e">
        <f ca="1">-[1]!AnaBalanceCum(2,F$1,F$5,F$5,$A80,$A80)</f>
        <v>#NAME?</v>
      </c>
      <c r="G80" s="57" t="e">
        <f t="shared" ca="1" si="24"/>
        <v>#NAME?</v>
      </c>
      <c r="I80" s="39">
        <v>0</v>
      </c>
      <c r="J80" s="39">
        <v>0</v>
      </c>
      <c r="K80" s="39">
        <v>0</v>
      </c>
      <c r="L80" s="39">
        <v>0</v>
      </c>
      <c r="M80" s="57">
        <f t="shared" si="25"/>
        <v>0</v>
      </c>
      <c r="N80" s="69">
        <v>0</v>
      </c>
      <c r="P80" s="11"/>
      <c r="Q80" s="11"/>
      <c r="R80" s="11"/>
      <c r="S80" s="11"/>
      <c r="U80" s="11"/>
    </row>
    <row r="81" spans="1:21" x14ac:dyDescent="0.25">
      <c r="A81" s="20">
        <v>738300</v>
      </c>
      <c r="B81" s="36" t="s">
        <v>177</v>
      </c>
      <c r="C81" s="39" t="e">
        <f ca="1">-[1]!AnaBalanceCum(2,C$1,C$5,C$5,$A81,$A81)</f>
        <v>#NAME?</v>
      </c>
      <c r="D81" s="39" t="e">
        <f ca="1">-[1]!AnaBalanceCum(2,D$1,D$5,D$5,$A81,$A81)</f>
        <v>#NAME?</v>
      </c>
      <c r="E81" s="39" t="e">
        <f ca="1">-[1]!AnaBalanceCum(2,E$1,E$5,E$5,$A81,$A81)</f>
        <v>#NAME?</v>
      </c>
      <c r="F81" s="39" t="e">
        <f ca="1">-[1]!AnaBalanceCum(2,F$1,F$5,F$5,$A81,$A81)</f>
        <v>#NAME?</v>
      </c>
      <c r="G81" s="57" t="e">
        <f t="shared" ca="1" si="24"/>
        <v>#NAME?</v>
      </c>
      <c r="I81" s="39">
        <v>0</v>
      </c>
      <c r="J81" s="39">
        <v>0</v>
      </c>
      <c r="K81" s="39">
        <v>0</v>
      </c>
      <c r="L81" s="39">
        <v>0</v>
      </c>
      <c r="M81" s="57">
        <f t="shared" si="25"/>
        <v>0</v>
      </c>
      <c r="N81" s="69">
        <v>0</v>
      </c>
      <c r="P81" s="11"/>
      <c r="Q81" s="11"/>
      <c r="S81" s="11"/>
      <c r="T81" s="11"/>
      <c r="U81" s="11"/>
    </row>
    <row r="82" spans="1:21" x14ac:dyDescent="0.25">
      <c r="A82" s="20">
        <v>738400</v>
      </c>
      <c r="B82" s="36" t="s">
        <v>183</v>
      </c>
      <c r="C82" s="39" t="e">
        <f ca="1">-[1]!AnaBalanceCum(2,C$1,C$5,C$5,$A82,$A82)</f>
        <v>#NAME?</v>
      </c>
      <c r="D82" s="39" t="e">
        <f ca="1">-[1]!AnaBalanceCum(2,D$1,D$5,D$5,$A82,$A82)</f>
        <v>#NAME?</v>
      </c>
      <c r="E82" s="39" t="e">
        <f ca="1">-[1]!AnaBalanceCum(2,E$1,E$5,E$5,$A82,$A82)</f>
        <v>#NAME?</v>
      </c>
      <c r="F82" s="39" t="e">
        <f ca="1">-[1]!AnaBalanceCum(2,F$1,F$5,F$5,$A82,$A82)</f>
        <v>#NAME?</v>
      </c>
      <c r="G82" s="57" t="e">
        <f t="shared" ca="1" si="24"/>
        <v>#NAME?</v>
      </c>
      <c r="I82" s="39">
        <v>0</v>
      </c>
      <c r="J82" s="39">
        <v>0</v>
      </c>
      <c r="K82" s="39">
        <v>0</v>
      </c>
      <c r="L82" s="39">
        <v>0</v>
      </c>
      <c r="M82" s="57">
        <f t="shared" si="25"/>
        <v>0</v>
      </c>
      <c r="N82" s="69">
        <v>0</v>
      </c>
      <c r="P82" s="11"/>
      <c r="Q82" s="11"/>
      <c r="R82" s="11"/>
      <c r="S82" s="11"/>
      <c r="T82" s="11"/>
      <c r="U82" s="11"/>
    </row>
    <row r="83" spans="1:21" x14ac:dyDescent="0.25">
      <c r="A83" s="20"/>
      <c r="B83" s="19"/>
      <c r="C83" s="45"/>
      <c r="D83" s="45"/>
      <c r="E83" s="45"/>
      <c r="F83" s="45"/>
      <c r="G83" s="65"/>
      <c r="I83" s="45"/>
      <c r="J83" s="45"/>
      <c r="K83" s="45"/>
      <c r="L83" s="45"/>
      <c r="M83" s="65"/>
      <c r="N83" s="78"/>
      <c r="P83" s="11"/>
      <c r="Q83" s="11"/>
      <c r="R83" s="11"/>
      <c r="S83" s="11"/>
      <c r="T83" s="11"/>
      <c r="U83" s="11"/>
    </row>
    <row r="84" spans="1:21" x14ac:dyDescent="0.25">
      <c r="A84" s="22">
        <v>74</v>
      </c>
      <c r="B84" s="23" t="s">
        <v>14</v>
      </c>
      <c r="C84" s="49" t="e">
        <f ca="1">SUM(C85:C89)</f>
        <v>#NAME?</v>
      </c>
      <c r="D84" s="49" t="e">
        <f ca="1">SUM(D85:D89)</f>
        <v>#NAME?</v>
      </c>
      <c r="E84" s="49" t="e">
        <f ca="1">SUM(E85:E89)</f>
        <v>#NAME?</v>
      </c>
      <c r="F84" s="49" t="e">
        <f ca="1">SUM(F85:F89)</f>
        <v>#NAME?</v>
      </c>
      <c r="G84" s="67" t="e">
        <f ca="1">SUM(G85:G89)</f>
        <v>#NAME?</v>
      </c>
      <c r="H84" s="13" t="s">
        <v>4</v>
      </c>
      <c r="I84" s="49">
        <f t="shared" ref="I84:N84" si="26">SUM(I85:I89)</f>
        <v>0</v>
      </c>
      <c r="J84" s="49">
        <f t="shared" si="26"/>
        <v>0</v>
      </c>
      <c r="K84" s="49">
        <f t="shared" si="26"/>
        <v>0</v>
      </c>
      <c r="L84" s="49">
        <f t="shared" si="26"/>
        <v>0</v>
      </c>
      <c r="M84" s="67">
        <f t="shared" si="26"/>
        <v>0</v>
      </c>
      <c r="N84" s="70">
        <f t="shared" si="26"/>
        <v>0</v>
      </c>
      <c r="O84" s="13" t="s">
        <v>4</v>
      </c>
      <c r="P84" s="11"/>
      <c r="Q84" s="11"/>
      <c r="R84" s="11"/>
      <c r="S84" s="11"/>
      <c r="T84" s="11"/>
      <c r="U84" s="11"/>
    </row>
    <row r="85" spans="1:21" x14ac:dyDescent="0.25">
      <c r="A85" s="20">
        <v>743000</v>
      </c>
      <c r="B85" s="36" t="s">
        <v>154</v>
      </c>
      <c r="C85" s="39" t="e">
        <f ca="1">-[1]!AnaBalanceCum(2,C$1,C$5,C$5,$A85,$A85)</f>
        <v>#NAME?</v>
      </c>
      <c r="D85" s="39" t="e">
        <f ca="1">-[1]!AnaBalanceCum(2,D$1,D$5,D$5,$A85,$A85)</f>
        <v>#NAME?</v>
      </c>
      <c r="E85" s="39" t="e">
        <f ca="1">-[1]!AnaBalanceCum(2,E$1,E$5,E$5,$A85,$A85)</f>
        <v>#NAME?</v>
      </c>
      <c r="F85" s="39" t="e">
        <f ca="1">-[1]!AnaBalanceCum(2,F$1,F$5,F$5,$A85,$A85)</f>
        <v>#NAME?</v>
      </c>
      <c r="G85" s="57" t="e">
        <f t="shared" ref="G85:G88" ca="1" si="27">SUM(C85:F85)</f>
        <v>#NAME?</v>
      </c>
      <c r="I85" s="39">
        <v>0</v>
      </c>
      <c r="J85" s="39">
        <v>0</v>
      </c>
      <c r="K85" s="39">
        <v>0</v>
      </c>
      <c r="L85" s="39">
        <v>0</v>
      </c>
      <c r="M85" s="57">
        <f t="shared" ref="M85:M88" si="28">SUM(I85:L85)</f>
        <v>0</v>
      </c>
      <c r="N85" s="69">
        <v>0</v>
      </c>
      <c r="P85" s="11"/>
      <c r="Q85" s="11"/>
      <c r="R85" s="11"/>
      <c r="S85" s="11"/>
      <c r="T85" s="11"/>
      <c r="U85" s="11"/>
    </row>
    <row r="86" spans="1:21" x14ac:dyDescent="0.25">
      <c r="A86" s="20">
        <v>744000</v>
      </c>
      <c r="B86" s="36" t="s">
        <v>155</v>
      </c>
      <c r="C86" s="39" t="e">
        <f ca="1">-[1]!AnaBalanceCum(2,C$1,C$5,C$5,$A86,$A86)</f>
        <v>#NAME?</v>
      </c>
      <c r="D86" s="39" t="e">
        <f ca="1">-[1]!AnaBalanceCum(2,D$1,D$5,D$5,$A86,$A86)</f>
        <v>#NAME?</v>
      </c>
      <c r="E86" s="39" t="e">
        <f ca="1">-[1]!AnaBalanceCum(2,E$1,E$5,E$5,$A86,$A86)</f>
        <v>#NAME?</v>
      </c>
      <c r="F86" s="39" t="e">
        <f ca="1">-[1]!AnaBalanceCum(2,F$1,F$5,F$5,$A86,$A86)</f>
        <v>#NAME?</v>
      </c>
      <c r="G86" s="57" t="e">
        <f t="shared" ca="1" si="27"/>
        <v>#NAME?</v>
      </c>
      <c r="I86" s="39">
        <v>0</v>
      </c>
      <c r="J86" s="39">
        <v>0</v>
      </c>
      <c r="K86" s="39">
        <v>0</v>
      </c>
      <c r="L86" s="39">
        <v>0</v>
      </c>
      <c r="M86" s="57">
        <f t="shared" si="28"/>
        <v>0</v>
      </c>
      <c r="N86" s="69">
        <v>0</v>
      </c>
      <c r="P86" s="11"/>
      <c r="Q86" s="11"/>
      <c r="R86" s="11"/>
      <c r="S86" s="11"/>
      <c r="T86" s="11"/>
      <c r="U86" s="11"/>
    </row>
    <row r="87" spans="1:21" x14ac:dyDescent="0.25">
      <c r="A87" s="20">
        <v>745000</v>
      </c>
      <c r="B87" s="36" t="s">
        <v>156</v>
      </c>
      <c r="C87" s="39" t="e">
        <f ca="1">-[1]!AnaBalanceCum(2,C$1,C$5,C$5,$A87,$A87)</f>
        <v>#NAME?</v>
      </c>
      <c r="D87" s="39" t="e">
        <f ca="1">-[1]!AnaBalanceCum(2,D$1,D$5,D$5,$A87,$A87)</f>
        <v>#NAME?</v>
      </c>
      <c r="E87" s="39" t="e">
        <f ca="1">-[1]!AnaBalanceCum(2,E$1,E$5,E$5,$A87,$A87)</f>
        <v>#NAME?</v>
      </c>
      <c r="F87" s="39" t="e">
        <f ca="1">-[1]!AnaBalanceCum(2,F$1,F$5,F$5,$A87,$A87)</f>
        <v>#NAME?</v>
      </c>
      <c r="G87" s="57" t="e">
        <f t="shared" ca="1" si="27"/>
        <v>#NAME?</v>
      </c>
      <c r="I87" s="39">
        <v>0</v>
      </c>
      <c r="J87" s="39">
        <v>0</v>
      </c>
      <c r="K87" s="39">
        <v>0</v>
      </c>
      <c r="L87" s="39">
        <v>0</v>
      </c>
      <c r="M87" s="57">
        <f t="shared" si="28"/>
        <v>0</v>
      </c>
      <c r="N87" s="69">
        <v>0</v>
      </c>
    </row>
    <row r="88" spans="1:21" x14ac:dyDescent="0.25">
      <c r="A88" s="20">
        <v>746000</v>
      </c>
      <c r="B88" s="36" t="s">
        <v>157</v>
      </c>
      <c r="C88" s="39" t="e">
        <f ca="1">-[1]!AnaBalanceCum(2,C$1,C$5,C$5,$A88,$A88)</f>
        <v>#NAME?</v>
      </c>
      <c r="D88" s="39" t="e">
        <f ca="1">-[1]!AnaBalanceCum(2,D$1,D$5,D$5,$A88,$A88)</f>
        <v>#NAME?</v>
      </c>
      <c r="E88" s="39" t="e">
        <f ca="1">-[1]!AnaBalanceCum(2,E$1,E$5,E$5,$A88,$A88)</f>
        <v>#NAME?</v>
      </c>
      <c r="F88" s="39" t="e">
        <f ca="1">-[1]!AnaBalanceCum(2,F$1,F$5,F$5,$A88,$A88)</f>
        <v>#NAME?</v>
      </c>
      <c r="G88" s="57" t="e">
        <f t="shared" ca="1" si="27"/>
        <v>#NAME?</v>
      </c>
      <c r="I88" s="39">
        <v>0</v>
      </c>
      <c r="J88" s="39">
        <v>0</v>
      </c>
      <c r="K88" s="39">
        <v>0</v>
      </c>
      <c r="L88" s="39">
        <v>0</v>
      </c>
      <c r="M88" s="57">
        <f t="shared" si="28"/>
        <v>0</v>
      </c>
      <c r="N88" s="69">
        <v>0</v>
      </c>
    </row>
    <row r="89" spans="1:21" x14ac:dyDescent="0.25">
      <c r="A89" s="20"/>
      <c r="B89" s="19"/>
      <c r="C89" s="45"/>
      <c r="D89" s="45"/>
      <c r="E89" s="45"/>
      <c r="F89" s="45"/>
      <c r="G89" s="65"/>
      <c r="I89" s="45"/>
      <c r="J89" s="45"/>
      <c r="K89" s="45"/>
      <c r="L89" s="45"/>
      <c r="M89" s="65"/>
      <c r="N89" s="78"/>
    </row>
    <row r="90" spans="1:21" x14ac:dyDescent="0.25">
      <c r="A90" s="22">
        <v>75</v>
      </c>
      <c r="B90" s="23" t="s">
        <v>15</v>
      </c>
      <c r="C90" s="49" t="e">
        <f ca="1">SUM(C91:C93)</f>
        <v>#NAME?</v>
      </c>
      <c r="D90" s="49" t="e">
        <f ca="1">SUM(D91:D93)</f>
        <v>#NAME?</v>
      </c>
      <c r="E90" s="49" t="e">
        <f ca="1">SUM(E91:E93)</f>
        <v>#NAME?</v>
      </c>
      <c r="F90" s="49" t="e">
        <f ca="1">SUM(F91:F93)</f>
        <v>#NAME?</v>
      </c>
      <c r="G90" s="67" t="e">
        <f ca="1">SUM(G91:G93)</f>
        <v>#NAME?</v>
      </c>
      <c r="H90" s="13" t="s">
        <v>4</v>
      </c>
      <c r="I90" s="49">
        <f t="shared" ref="I90:N90" si="29">SUM(I91:I93)</f>
        <v>0</v>
      </c>
      <c r="J90" s="49">
        <f t="shared" si="29"/>
        <v>0</v>
      </c>
      <c r="K90" s="49">
        <f t="shared" si="29"/>
        <v>0</v>
      </c>
      <c r="L90" s="49">
        <f t="shared" si="29"/>
        <v>0</v>
      </c>
      <c r="M90" s="67">
        <f t="shared" si="29"/>
        <v>0</v>
      </c>
      <c r="N90" s="70">
        <f t="shared" si="29"/>
        <v>0</v>
      </c>
      <c r="O90" s="13" t="s">
        <v>4</v>
      </c>
    </row>
    <row r="91" spans="1:21" x14ac:dyDescent="0.25">
      <c r="A91" s="20">
        <v>751000</v>
      </c>
      <c r="B91" s="36" t="s">
        <v>158</v>
      </c>
      <c r="C91" s="39" t="e">
        <f ca="1">-[1]!AnaBalanceCum(2,C$1,C$5,C$5,$A91,$A91)</f>
        <v>#NAME?</v>
      </c>
      <c r="D91" s="39" t="e">
        <f ca="1">-[1]!AnaBalanceCum(2,D$1,D$5,D$5,$A91,$A91)</f>
        <v>#NAME?</v>
      </c>
      <c r="E91" s="39" t="e">
        <f ca="1">-[1]!AnaBalanceCum(2,E$1,E$5,E$5,$A91,$A91)</f>
        <v>#NAME?</v>
      </c>
      <c r="F91" s="39" t="e">
        <f ca="1">-[1]!AnaBalanceCum(2,F$1,F$5,F$5,$A91,$A91)</f>
        <v>#NAME?</v>
      </c>
      <c r="G91" s="57" t="e">
        <f t="shared" ref="G91:G92" ca="1" si="30">C91+F91</f>
        <v>#NAME?</v>
      </c>
      <c r="I91" s="39">
        <v>0</v>
      </c>
      <c r="J91" s="39">
        <v>0</v>
      </c>
      <c r="K91" s="39">
        <v>0</v>
      </c>
      <c r="L91" s="39">
        <v>0</v>
      </c>
      <c r="M91" s="57">
        <f t="shared" ref="M91:M92" si="31">I91+L91</f>
        <v>0</v>
      </c>
      <c r="N91" s="69">
        <v>0</v>
      </c>
    </row>
    <row r="92" spans="1:21" x14ac:dyDescent="0.25">
      <c r="A92" s="20">
        <v>754000</v>
      </c>
      <c r="B92" s="36" t="s">
        <v>144</v>
      </c>
      <c r="C92" s="39" t="e">
        <f ca="1">-[1]!AnaBalanceCum(2,C$1,C$5,C$5,$A92,$A92)</f>
        <v>#NAME?</v>
      </c>
      <c r="D92" s="39" t="e">
        <f ca="1">-[1]!AnaBalanceCum(2,D$1,D$5,D$5,$A92,$A92)</f>
        <v>#NAME?</v>
      </c>
      <c r="E92" s="39" t="e">
        <f ca="1">-[1]!AnaBalanceCum(2,E$1,E$5,E$5,$A92,$A92)</f>
        <v>#NAME?</v>
      </c>
      <c r="F92" s="39" t="e">
        <f ca="1">-[1]!AnaBalanceCum(2,F$1,F$5,F$5,$A92,$A92)</f>
        <v>#NAME?</v>
      </c>
      <c r="G92" s="57" t="e">
        <f t="shared" ca="1" si="30"/>
        <v>#NAME?</v>
      </c>
      <c r="I92" s="39">
        <v>0</v>
      </c>
      <c r="J92" s="39">
        <v>0</v>
      </c>
      <c r="K92" s="39">
        <v>0</v>
      </c>
      <c r="L92" s="39">
        <v>0</v>
      </c>
      <c r="M92" s="57">
        <f t="shared" si="31"/>
        <v>0</v>
      </c>
      <c r="N92" s="69">
        <v>0</v>
      </c>
    </row>
    <row r="93" spans="1:21" x14ac:dyDescent="0.25">
      <c r="A93" s="20"/>
      <c r="B93" s="19"/>
      <c r="C93" s="45"/>
      <c r="D93" s="45"/>
      <c r="E93" s="45"/>
      <c r="F93" s="45"/>
      <c r="G93" s="65"/>
      <c r="I93" s="45"/>
      <c r="J93" s="45"/>
      <c r="K93" s="45"/>
      <c r="L93" s="45"/>
      <c r="M93" s="65"/>
      <c r="N93" s="78"/>
    </row>
    <row r="94" spans="1:21" x14ac:dyDescent="0.25">
      <c r="A94" s="22">
        <v>76</v>
      </c>
      <c r="B94" s="23" t="s">
        <v>16</v>
      </c>
      <c r="C94" s="49" t="e">
        <f ca="1">SUM(C95:C96)</f>
        <v>#NAME?</v>
      </c>
      <c r="D94" s="49" t="e">
        <f ca="1">SUM(D95:D96)</f>
        <v>#NAME?</v>
      </c>
      <c r="E94" s="49" t="e">
        <f ca="1">SUM(E95:E96)</f>
        <v>#NAME?</v>
      </c>
      <c r="F94" s="49" t="e">
        <f ca="1">SUM(F95:F96)</f>
        <v>#NAME?</v>
      </c>
      <c r="G94" s="67" t="e">
        <f ca="1">SUM(G95:G96)</f>
        <v>#NAME?</v>
      </c>
      <c r="H94" s="13" t="s">
        <v>4</v>
      </c>
      <c r="I94" s="49">
        <f t="shared" ref="I94:N94" si="32">SUM(I95:I96)</f>
        <v>0</v>
      </c>
      <c r="J94" s="49">
        <f t="shared" si="32"/>
        <v>0</v>
      </c>
      <c r="K94" s="49">
        <f t="shared" si="32"/>
        <v>0</v>
      </c>
      <c r="L94" s="49">
        <f t="shared" si="32"/>
        <v>0</v>
      </c>
      <c r="M94" s="67">
        <f t="shared" si="32"/>
        <v>0</v>
      </c>
      <c r="N94" s="70">
        <f t="shared" si="32"/>
        <v>0</v>
      </c>
      <c r="O94" s="13" t="s">
        <v>4</v>
      </c>
    </row>
    <row r="95" spans="1:21" x14ac:dyDescent="0.25">
      <c r="A95" s="20">
        <v>764000</v>
      </c>
      <c r="B95" s="36" t="s">
        <v>159</v>
      </c>
      <c r="C95" s="39" t="e">
        <f ca="1">-[1]!AnaBalanceCum(2,C$1,C$5,C$5,$A95,$A95)</f>
        <v>#NAME?</v>
      </c>
      <c r="D95" s="39" t="e">
        <f ca="1">-[1]!AnaBalanceCum(2,D$1,D$5,D$5,$A95,$A95)</f>
        <v>#NAME?</v>
      </c>
      <c r="E95" s="39" t="e">
        <f ca="1">-[1]!AnaBalanceCum(2,E$1,E$5,E$5,$A95,$A95)</f>
        <v>#NAME?</v>
      </c>
      <c r="F95" s="39" t="e">
        <f ca="1">-[1]!AnaBalanceCum(2,F$1,F$5,F$5,$A95,$A95)</f>
        <v>#NAME?</v>
      </c>
      <c r="G95" s="57" t="e">
        <f t="shared" ref="G95" ca="1" si="33">C95+F95</f>
        <v>#NAME?</v>
      </c>
      <c r="I95" s="39">
        <v>0</v>
      </c>
      <c r="J95" s="39">
        <v>0</v>
      </c>
      <c r="K95" s="39">
        <v>0</v>
      </c>
      <c r="L95" s="39">
        <v>0</v>
      </c>
      <c r="M95" s="57">
        <f t="shared" ref="M95" si="34">I95+L95</f>
        <v>0</v>
      </c>
      <c r="N95" s="69">
        <v>0</v>
      </c>
    </row>
    <row r="96" spans="1:21" s="30" customFormat="1" ht="16.5" x14ac:dyDescent="0.35">
      <c r="A96" s="11"/>
      <c r="B96" s="13"/>
      <c r="C96" s="40"/>
      <c r="D96" s="40"/>
      <c r="E96" s="40"/>
      <c r="F96" s="40"/>
      <c r="G96" s="57"/>
      <c r="H96" s="28"/>
      <c r="I96" s="40"/>
      <c r="J96" s="40"/>
      <c r="K96" s="40"/>
      <c r="L96" s="40"/>
      <c r="M96" s="57"/>
      <c r="N96" s="69"/>
      <c r="O96" s="28"/>
      <c r="P96" s="29"/>
      <c r="Q96" s="29"/>
      <c r="R96" s="29"/>
      <c r="S96" s="29"/>
      <c r="T96" s="29"/>
      <c r="U96" s="29"/>
    </row>
    <row r="97" spans="1:21" ht="16.5" x14ac:dyDescent="0.35">
      <c r="A97" s="25"/>
      <c r="B97" s="26" t="s">
        <v>17</v>
      </c>
      <c r="C97" s="50" t="e">
        <f ca="1">SUM(C94,C90,C84,C72,C68)</f>
        <v>#NAME?</v>
      </c>
      <c r="D97" s="50" t="e">
        <f ca="1">SUM(D94,D90,D84,D72,D68)</f>
        <v>#NAME?</v>
      </c>
      <c r="E97" s="50" t="e">
        <f ca="1">SUM(E94,E90,E84,E72,E68)</f>
        <v>#NAME?</v>
      </c>
      <c r="F97" s="50" t="e">
        <f ca="1">SUM(F94,F90,F84,F72,F68)</f>
        <v>#NAME?</v>
      </c>
      <c r="G97" s="68" t="e">
        <f ca="1">SUM(G94,G90,G84,G72,G68)</f>
        <v>#NAME?</v>
      </c>
      <c r="H97" s="13" t="s">
        <v>4</v>
      </c>
      <c r="I97" s="50">
        <f t="shared" ref="I97:N97" si="35">SUM(I94,I90,I84,I72,I68)</f>
        <v>0</v>
      </c>
      <c r="J97" s="50">
        <f t="shared" si="35"/>
        <v>50000</v>
      </c>
      <c r="K97" s="50">
        <f t="shared" si="35"/>
        <v>16827.97</v>
      </c>
      <c r="L97" s="50">
        <f t="shared" si="35"/>
        <v>69339.5</v>
      </c>
      <c r="M97" s="68">
        <f t="shared" si="35"/>
        <v>136167.47</v>
      </c>
      <c r="N97" s="71">
        <f t="shared" si="35"/>
        <v>59400</v>
      </c>
      <c r="O97" s="13" t="s">
        <v>4</v>
      </c>
    </row>
    <row r="98" spans="1:21" s="30" customFormat="1" ht="16.5" x14ac:dyDescent="0.35">
      <c r="A98" s="11"/>
      <c r="B98" s="13"/>
      <c r="C98" s="40"/>
      <c r="D98" s="40"/>
      <c r="E98" s="40"/>
      <c r="F98" s="40"/>
      <c r="G98" s="57"/>
      <c r="H98" s="28"/>
      <c r="I98" s="40"/>
      <c r="J98" s="40"/>
      <c r="K98" s="40"/>
      <c r="L98" s="40"/>
      <c r="M98" s="57"/>
      <c r="N98" s="69"/>
      <c r="O98" s="28"/>
      <c r="P98" s="29"/>
      <c r="Q98" s="29"/>
      <c r="R98" s="29"/>
      <c r="S98" s="29"/>
      <c r="T98" s="29"/>
      <c r="U98" s="29"/>
    </row>
    <row r="99" spans="1:21" ht="16.5" x14ac:dyDescent="0.35">
      <c r="A99" s="25"/>
      <c r="B99" s="26" t="s">
        <v>0</v>
      </c>
      <c r="C99" s="50" t="e">
        <f ca="1">C97-C65</f>
        <v>#NAME?</v>
      </c>
      <c r="D99" s="50" t="e">
        <f ca="1">D97-D65</f>
        <v>#NAME?</v>
      </c>
      <c r="E99" s="50" t="e">
        <f ca="1">E97-E65</f>
        <v>#NAME?</v>
      </c>
      <c r="F99" s="50" t="e">
        <f ca="1">F97-F65</f>
        <v>#NAME?</v>
      </c>
      <c r="G99" s="68" t="e">
        <f ca="1">G97-G65</f>
        <v>#NAME?</v>
      </c>
      <c r="H99" s="13" t="s">
        <v>4</v>
      </c>
      <c r="I99" s="50">
        <f t="shared" ref="I99:N99" si="36">I97-I65</f>
        <v>0</v>
      </c>
      <c r="J99" s="50">
        <f t="shared" si="36"/>
        <v>14024.120000000003</v>
      </c>
      <c r="K99" s="50">
        <f t="shared" si="36"/>
        <v>12947.140000000001</v>
      </c>
      <c r="L99" s="50">
        <f t="shared" si="36"/>
        <v>45237.17</v>
      </c>
      <c r="M99" s="68">
        <f t="shared" si="36"/>
        <v>72208.429999999993</v>
      </c>
      <c r="N99" s="71">
        <f t="shared" si="36"/>
        <v>10585.669999999998</v>
      </c>
      <c r="O99" s="13" t="s">
        <v>4</v>
      </c>
    </row>
  </sheetData>
  <pageMargins left="0.47244094488188981" right="0.19685039370078741" top="0.98425196850393704" bottom="0.98425196850393704" header="0.27559055118110237" footer="0.51181102362204722"/>
  <pageSetup paperSize="9" scale="62" fitToHeight="2" orientation="landscape" r:id="rId1"/>
  <headerFooter alignWithMargins="0">
    <oddHeader>&amp;LFinancieel verslag 
Resultaatrekening&amp;RVlaamse Scholierenkoepel vzw
Nijverheidsstraat 10
1000 Brussel</oddHeader>
  </headerFooter>
  <rowBreaks count="1" manualBreakCount="1">
    <brk id="5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A159BA-D15A-4624-B298-E442C5BD81E1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9440C37-55F5-4768-A889-FBD125835F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52734-86E9-4975-A0E9-36DC7EDA6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18</vt:i4>
      </vt:variant>
    </vt:vector>
  </HeadingPairs>
  <TitlesOfParts>
    <vt:vector size="27" baseType="lpstr">
      <vt:lpstr>Balans</vt:lpstr>
      <vt:lpstr>Totaal</vt:lpstr>
      <vt:lpstr>10</vt:lpstr>
      <vt:lpstr>20</vt:lpstr>
      <vt:lpstr>30</vt:lpstr>
      <vt:lpstr>40</vt:lpstr>
      <vt:lpstr>50</vt:lpstr>
      <vt:lpstr>60</vt:lpstr>
      <vt:lpstr>70</vt:lpstr>
      <vt:lpstr>Totaal!Afdrukbereik</vt:lpstr>
      <vt:lpstr>'10'!Print_Area</vt:lpstr>
      <vt:lpstr>'20'!Print_Area</vt:lpstr>
      <vt:lpstr>'30'!Print_Area</vt:lpstr>
      <vt:lpstr>'40'!Print_Area</vt:lpstr>
      <vt:lpstr>'50'!Print_Area</vt:lpstr>
      <vt:lpstr>'60'!Print_Area</vt:lpstr>
      <vt:lpstr>'70'!Print_Area</vt:lpstr>
      <vt:lpstr>Balans!Print_Area</vt:lpstr>
      <vt:lpstr>Totaal!Print_Area</vt:lpstr>
      <vt:lpstr>'10'!Print_Titles</vt:lpstr>
      <vt:lpstr>'20'!Print_Titles</vt:lpstr>
      <vt:lpstr>'30'!Print_Titles</vt:lpstr>
      <vt:lpstr>'40'!Print_Titles</vt:lpstr>
      <vt:lpstr>'50'!Print_Titles</vt:lpstr>
      <vt:lpstr>'60'!Print_Titles</vt:lpstr>
      <vt:lpstr>'70'!Print_Titles</vt:lpstr>
      <vt:lpstr>Totaal!Print_Titles</vt:lpstr>
    </vt:vector>
  </TitlesOfParts>
  <Company>q-bus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Tytgat, Caroline</cp:lastModifiedBy>
  <cp:lastPrinted>2017-06-20T08:27:58Z</cp:lastPrinted>
  <dcterms:created xsi:type="dcterms:W3CDTF">2007-09-20T09:07:29Z</dcterms:created>
  <dcterms:modified xsi:type="dcterms:W3CDTF">2017-06-22T12:53:06Z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