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351 - 400\"/>
    </mc:Choice>
  </mc:AlternateContent>
  <bookViews>
    <workbookView xWindow="480" yWindow="300" windowWidth="14355" windowHeight="3420"/>
  </bookViews>
  <sheets>
    <sheet name="Overzicht " sheetId="4" r:id="rId1"/>
  </sheets>
  <definedNames>
    <definedName name="_xlnm.Print_Area" localSheetId="0">'Overzicht '!$A$1:$G$67</definedName>
  </definedNames>
  <calcPr calcId="152511"/>
</workbook>
</file>

<file path=xl/calcChain.xml><?xml version="1.0" encoding="utf-8"?>
<calcChain xmlns="http://schemas.openxmlformats.org/spreadsheetml/2006/main">
  <c r="F48" i="4" l="1"/>
  <c r="C55" i="4"/>
  <c r="C53" i="4"/>
  <c r="E41" i="4"/>
  <c r="E40" i="4"/>
  <c r="E39" i="4"/>
  <c r="E38" i="4"/>
  <c r="E37" i="4"/>
  <c r="E36" i="4"/>
  <c r="E35" i="4"/>
  <c r="E34" i="4"/>
  <c r="E24" i="4"/>
  <c r="E20" i="4"/>
  <c r="E23" i="4"/>
  <c r="E22" i="4"/>
  <c r="E19" i="4"/>
  <c r="E18" i="4"/>
  <c r="E16" i="4"/>
  <c r="E15" i="4"/>
  <c r="E14" i="4"/>
  <c r="F21" i="4"/>
  <c r="D21" i="4"/>
  <c r="C21" i="4"/>
  <c r="B21" i="4"/>
  <c r="F17" i="4"/>
  <c r="D17" i="4"/>
  <c r="C17" i="4"/>
  <c r="B17" i="4"/>
  <c r="C13" i="4"/>
  <c r="F13" i="4"/>
  <c r="D13" i="4"/>
  <c r="B13" i="4"/>
  <c r="E17" i="4" l="1"/>
  <c r="E13" i="4"/>
  <c r="E21" i="4"/>
  <c r="F55" i="4"/>
  <c r="F54" i="4"/>
  <c r="F53" i="4"/>
  <c r="F52" i="4"/>
  <c r="F51" i="4"/>
  <c r="F50" i="4"/>
  <c r="F49" i="4"/>
  <c r="C54" i="4"/>
  <c r="C52" i="4"/>
  <c r="C51" i="4"/>
  <c r="C50" i="4"/>
  <c r="C49" i="4"/>
  <c r="C48" i="4"/>
  <c r="F33" i="4"/>
  <c r="D33" i="4"/>
  <c r="C33" i="4"/>
  <c r="C42" i="4" s="1"/>
  <c r="B33" i="4"/>
  <c r="D42" i="4" l="1"/>
  <c r="D51" i="4" s="1"/>
  <c r="E33" i="4"/>
  <c r="F42" i="4"/>
  <c r="F47" i="4"/>
  <c r="B42" i="4"/>
  <c r="B56" i="4" s="1"/>
  <c r="D50" i="4"/>
  <c r="C47" i="4"/>
  <c r="B49" i="4" l="1"/>
  <c r="B51" i="4"/>
  <c r="D55" i="4"/>
  <c r="E42" i="4"/>
  <c r="E50" i="4" s="1"/>
  <c r="B50" i="4"/>
  <c r="D49" i="4"/>
  <c r="D56" i="4"/>
  <c r="D48" i="4"/>
  <c r="B54" i="4"/>
  <c r="B48" i="4"/>
  <c r="C56" i="4"/>
  <c r="D47" i="4"/>
  <c r="D54" i="4"/>
  <c r="B55" i="4"/>
  <c r="F56" i="4"/>
  <c r="D53" i="4"/>
  <c r="B53" i="4"/>
  <c r="D52" i="4"/>
  <c r="B52" i="4"/>
  <c r="B47" i="4"/>
  <c r="E54" i="4" l="1"/>
  <c r="E48" i="4"/>
  <c r="E51" i="4"/>
  <c r="E49" i="4"/>
  <c r="E47" i="4"/>
  <c r="E55" i="4"/>
  <c r="E52" i="4"/>
  <c r="E53" i="4"/>
  <c r="E56" i="4"/>
</calcChain>
</file>

<file path=xl/sharedStrings.xml><?xml version="1.0" encoding="utf-8"?>
<sst xmlns="http://schemas.openxmlformats.org/spreadsheetml/2006/main" count="64" uniqueCount="37">
  <si>
    <t xml:space="preserve">/GEGEVENSBEHEER </t>
  </si>
  <si>
    <t>Afdeling School- en Studietoelagen</t>
  </si>
  <si>
    <t>Bron:</t>
  </si>
  <si>
    <t>Opmerkingen:</t>
  </si>
  <si>
    <t>Aantal
goedkeuringen</t>
  </si>
  <si>
    <t>Aantal
aanvragen</t>
  </si>
  <si>
    <t>Gemiddelde
toelage</t>
  </si>
  <si>
    <t>Toegekend
bedrag</t>
  </si>
  <si>
    <t>Totaal aantal
afwijzingen</t>
  </si>
  <si>
    <t>Aanvraagjaar 2013-2014</t>
  </si>
  <si>
    <t>Aanvraagjaar 2014-2015</t>
  </si>
  <si>
    <t>Aanvraagjaar 2015-2016</t>
  </si>
  <si>
    <t>ANTWERPEN</t>
  </si>
  <si>
    <t>LIMBURG</t>
  </si>
  <si>
    <t>OOST-VLAANDEREN</t>
  </si>
  <si>
    <t>VLAAMS BRABANT</t>
  </si>
  <si>
    <t>WEST-VLAANDEREN</t>
  </si>
  <si>
    <t>BRUSSELS HOOFDSTEDELIJK GEWEST</t>
  </si>
  <si>
    <t>VLAAMS GEWEST</t>
  </si>
  <si>
    <t>WAALS GEWEST</t>
  </si>
  <si>
    <t>TOTAAL</t>
  </si>
  <si>
    <t>Per aanvraagjaar</t>
  </si>
  <si>
    <t>Hoger onderwijs</t>
  </si>
  <si>
    <t>HOGESCHOOL</t>
  </si>
  <si>
    <t>UNIVERSITEIT</t>
  </si>
  <si>
    <r>
      <t>Per gewest/provincie</t>
    </r>
    <r>
      <rPr>
        <b/>
        <vertAlign val="superscript"/>
        <sz val="10"/>
        <color theme="1"/>
        <rFont val="Calibri"/>
        <family val="2"/>
      </rPr>
      <t>(**)</t>
    </r>
    <r>
      <rPr>
        <b/>
        <sz val="10"/>
        <color theme="1"/>
        <rFont val="Calibri"/>
        <family val="2"/>
      </rPr>
      <t xml:space="preserve"> (absoluut)</t>
    </r>
  </si>
  <si>
    <r>
      <t>Per gewest/provincie</t>
    </r>
    <r>
      <rPr>
        <b/>
        <vertAlign val="superscript"/>
        <sz val="10"/>
        <color theme="1"/>
        <rFont val="Calibri"/>
        <family val="2"/>
      </rPr>
      <t>(**)</t>
    </r>
    <r>
      <rPr>
        <b/>
        <sz val="10"/>
        <color theme="1"/>
        <rFont val="Calibri"/>
        <family val="2"/>
      </rPr>
      <t xml:space="preserve"> (relatief)</t>
    </r>
  </si>
  <si>
    <r>
      <rPr>
        <vertAlign val="superscript"/>
        <sz val="10"/>
        <color theme="1"/>
        <rFont val="Calibri"/>
        <family val="2"/>
        <scheme val="minor"/>
      </rPr>
      <t>(*)</t>
    </r>
    <r>
      <rPr>
        <sz val="10"/>
        <color theme="1"/>
        <rFont val="Calibri"/>
        <family val="2"/>
        <scheme val="minor"/>
      </rPr>
      <t xml:space="preserve">   Aanvraagjaar 2015-2016 nog in behandeling</t>
    </r>
  </si>
  <si>
    <r>
      <t>ONBEKEND</t>
    </r>
    <r>
      <rPr>
        <vertAlign val="superscript"/>
        <sz val="9"/>
        <color theme="1"/>
        <rFont val="Calibri"/>
        <family val="2"/>
      </rPr>
      <t>(***)</t>
    </r>
  </si>
  <si>
    <t>Antwoord SV 363</t>
  </si>
  <si>
    <t>Evolutie cijfers studiefinanciering</t>
  </si>
  <si>
    <r>
      <t>Studiefinanciering aanvraagjaar 2015-2016</t>
    </r>
    <r>
      <rPr>
        <b/>
        <vertAlign val="superscript"/>
        <sz val="12"/>
        <color theme="1"/>
        <rFont val="FlandersArtSerif-Regular"/>
      </rPr>
      <t>(*)</t>
    </r>
  </si>
  <si>
    <r>
      <rPr>
        <vertAlign val="superscript"/>
        <sz val="10"/>
        <color theme="1"/>
        <rFont val="Calibri"/>
        <family val="2"/>
        <scheme val="minor"/>
      </rPr>
      <t>(***)</t>
    </r>
    <r>
      <rPr>
        <sz val="10"/>
        <color theme="1"/>
        <rFont val="Calibri"/>
        <family val="2"/>
        <scheme val="minor"/>
      </rPr>
      <t xml:space="preserve"> Pedagogische gegevens van de kandidaat werden nog niet bepaald of er zijn ontbrekende gegevens van de instelling in de databank</t>
    </r>
  </si>
  <si>
    <r>
      <t>ANDERE</t>
    </r>
    <r>
      <rPr>
        <b/>
        <vertAlign val="superscript"/>
        <sz val="9"/>
        <color theme="1"/>
        <rFont val="Calibri"/>
        <family val="2"/>
      </rPr>
      <t>(****)</t>
    </r>
  </si>
  <si>
    <r>
      <rPr>
        <vertAlign val="superscript"/>
        <sz val="10"/>
        <color theme="1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 Woonplaats o.b.v. domicilie van kandidaat op 31/12/2015</t>
    </r>
  </si>
  <si>
    <r>
      <rPr>
        <vertAlign val="superscript"/>
        <sz val="10"/>
        <color theme="1"/>
        <rFont val="Calibri"/>
        <family val="2"/>
        <scheme val="minor"/>
      </rPr>
      <t>(****)</t>
    </r>
    <r>
      <rPr>
        <sz val="10"/>
        <color theme="1"/>
        <rFont val="Calibri"/>
        <family val="2"/>
        <scheme val="minor"/>
      </rPr>
      <t xml:space="preserve"> De kandidaat heeft geen domicilieadres in België</t>
    </r>
  </si>
  <si>
    <t>afdeling School- en Studietoelagen - stand van zaken 27 maart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</si>
</sst>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FlandersArtSerif-Regular"/>
    </font>
    <font>
      <b/>
      <sz val="22"/>
      <color theme="1"/>
      <name val="FlandersArtSans-Regular"/>
    </font>
    <font>
      <sz val="11"/>
      <color theme="1"/>
      <name val="FlandersArtSans-Regula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FlandersArtSerif-Regular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FlandersArtSerif-Regular"/>
    </font>
    <font>
      <b/>
      <vertAlign val="superscript"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i/>
      <sz val="11"/>
      <color theme="3"/>
      <name val="Calibri"/>
      <family val="2"/>
      <scheme val="minor"/>
    </font>
    <font>
      <b/>
      <vertAlign val="superscript"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rgb="FFA6A6A6"/>
      </left>
      <right style="dotted">
        <color rgb="FFA6A6A6"/>
      </right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dotted">
        <color rgb="FFA6A6A6"/>
      </left>
      <right/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thin">
        <color rgb="FFA6A6A6"/>
      </top>
      <bottom style="medium">
        <color rgb="FFA6A6A6"/>
      </bottom>
      <diagonal/>
    </border>
    <border>
      <left style="dotted">
        <color rgb="FFA6A6A6"/>
      </left>
      <right/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/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/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 style="medium">
        <color rgb="FFA6A6A6"/>
      </right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dotted">
        <color rgb="FFA6A6A6"/>
      </right>
      <top/>
      <bottom/>
      <diagonal/>
    </border>
    <border>
      <left style="dotted">
        <color rgb="FFA6A6A6"/>
      </left>
      <right/>
      <top/>
      <bottom/>
      <diagonal/>
    </border>
    <border>
      <left style="dotted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/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/>
      <diagonal/>
    </border>
    <border>
      <left style="dotted">
        <color rgb="FFA6A6A6"/>
      </left>
      <right/>
      <top style="dashed">
        <color rgb="FFA6A6A6"/>
      </top>
      <bottom/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thin">
        <color rgb="FFA6A6A6"/>
      </top>
      <bottom style="thin">
        <color rgb="FFA6A6A6"/>
      </bottom>
      <diagonal/>
    </border>
    <border>
      <left style="dotted">
        <color rgb="FFA6A6A6"/>
      </left>
      <right/>
      <top style="thin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vertical="center"/>
    </xf>
    <xf numFmtId="0" fontId="11" fillId="0" borderId="0" xfId="0" applyFont="1"/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0" xfId="0" applyBorder="1"/>
    <xf numFmtId="0" fontId="2" fillId="3" borderId="3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5" fontId="2" fillId="3" borderId="34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30" xfId="1" applyNumberFormat="1" applyFont="1" applyBorder="1" applyAlignment="1">
      <alignment horizontal="center" vertical="center" wrapText="1"/>
    </xf>
    <xf numFmtId="165" fontId="10" fillId="0" borderId="27" xfId="1" applyNumberFormat="1" applyFont="1" applyBorder="1" applyAlignment="1">
      <alignment horizontal="center" vertical="center" wrapText="1"/>
    </xf>
    <xf numFmtId="165" fontId="2" fillId="3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2" fillId="3" borderId="35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Border="1" applyAlignment="1">
      <alignment horizontal="center" vertical="center" wrapText="1"/>
    </xf>
    <xf numFmtId="165" fontId="10" fillId="0" borderId="31" xfId="1" applyNumberFormat="1" applyFont="1" applyBorder="1" applyAlignment="1">
      <alignment horizontal="center" vertical="center" wrapText="1"/>
    </xf>
    <xf numFmtId="165" fontId="10" fillId="0" borderId="28" xfId="1" applyNumberFormat="1" applyFont="1" applyBorder="1" applyAlignment="1">
      <alignment horizontal="center" vertical="center" wrapText="1"/>
    </xf>
    <xf numFmtId="165" fontId="2" fillId="3" borderId="6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12" xfId="1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165" fontId="2" fillId="3" borderId="36" xfId="1" applyNumberFormat="1" applyFont="1" applyFill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165" fontId="10" fillId="0" borderId="32" xfId="1" applyNumberFormat="1" applyFont="1" applyBorder="1" applyAlignment="1">
      <alignment horizontal="center" vertical="center" wrapText="1"/>
    </xf>
    <xf numFmtId="165" fontId="10" fillId="0" borderId="29" xfId="1" applyNumberFormat="1" applyFont="1" applyBorder="1" applyAlignment="1">
      <alignment horizontal="center" vertical="center" wrapText="1"/>
    </xf>
    <xf numFmtId="165" fontId="2" fillId="3" borderId="12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38100</xdr:rowOff>
    </xdr:from>
    <xdr:to>
      <xdr:col>1</xdr:col>
      <xdr:colOff>152400</xdr:colOff>
      <xdr:row>4</xdr:row>
      <xdr:rowOff>114300</xdr:rowOff>
    </xdr:to>
    <xdr:pic>
      <xdr:nvPicPr>
        <xdr:cNvPr id="5" name="Afbeelding 4" descr="PNG versie naak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H71"/>
  <sheetViews>
    <sheetView showGridLines="0" tabSelected="1" topLeftCell="A13" zoomScaleNormal="100" workbookViewId="0">
      <selection activeCell="A58" sqref="A58:XFD91"/>
    </sheetView>
  </sheetViews>
  <sheetFormatPr defaultRowHeight="15" x14ac:dyDescent="0.25"/>
  <cols>
    <col min="1" max="1" width="31.7109375" customWidth="1"/>
    <col min="2" max="3" width="17.7109375" customWidth="1"/>
    <col min="4" max="4" width="17.7109375" style="1" customWidth="1"/>
    <col min="5" max="7" width="17.7109375" customWidth="1"/>
    <col min="8" max="8" width="58.7109375" bestFit="1" customWidth="1"/>
  </cols>
  <sheetData>
    <row r="1" spans="1:8" ht="4.5" customHeight="1" x14ac:dyDescent="0.25">
      <c r="A1" s="2"/>
    </row>
    <row r="2" spans="1:8" s="1" customFormat="1" x14ac:dyDescent="0.25">
      <c r="A2" s="3"/>
      <c r="B2" s="3"/>
      <c r="C2" s="3"/>
      <c r="D2" s="3"/>
    </row>
    <row r="3" spans="1:8" s="1" customFormat="1" ht="27.75" x14ac:dyDescent="0.4">
      <c r="A3" s="3"/>
      <c r="B3" s="3"/>
      <c r="C3" s="3"/>
      <c r="D3" s="3"/>
      <c r="G3" s="5" t="s">
        <v>0</v>
      </c>
    </row>
    <row r="4" spans="1:8" s="1" customFormat="1" x14ac:dyDescent="0.25">
      <c r="A4" s="3"/>
      <c r="B4" s="3"/>
      <c r="C4" s="3"/>
      <c r="D4" s="3"/>
      <c r="G4" s="6" t="s">
        <v>1</v>
      </c>
      <c r="H4"/>
    </row>
    <row r="5" spans="1:8" s="1" customFormat="1" x14ac:dyDescent="0.25">
      <c r="A5" s="3"/>
      <c r="B5" s="3"/>
      <c r="C5" s="3"/>
      <c r="D5" s="3"/>
      <c r="H5"/>
    </row>
    <row r="6" spans="1:8" s="1" customFormat="1" x14ac:dyDescent="0.25">
      <c r="A6" s="3"/>
      <c r="B6" s="3"/>
      <c r="C6" s="3"/>
      <c r="D6" s="3"/>
      <c r="G6" s="71" t="s">
        <v>29</v>
      </c>
    </row>
    <row r="7" spans="1:8" s="1" customFormat="1" ht="15.75" x14ac:dyDescent="0.25">
      <c r="A7" s="17" t="s">
        <v>30</v>
      </c>
      <c r="B7" s="3"/>
      <c r="C7" s="3"/>
      <c r="D7" s="3"/>
      <c r="H7"/>
    </row>
    <row r="8" spans="1:8" s="1" customFormat="1" x14ac:dyDescent="0.25">
      <c r="A8" s="3"/>
      <c r="B8" s="3"/>
      <c r="C8" s="3"/>
      <c r="D8" s="3"/>
    </row>
    <row r="9" spans="1:8" s="1" customFormat="1" x14ac:dyDescent="0.25">
      <c r="A9" s="4" t="s">
        <v>22</v>
      </c>
      <c r="B9" s="3"/>
      <c r="C9" s="3"/>
      <c r="D9" s="3"/>
    </row>
    <row r="10" spans="1:8" s="1" customFormat="1" ht="15.75" thickBot="1" x14ac:dyDescent="0.3">
      <c r="A10" s="3"/>
      <c r="B10" s="3"/>
      <c r="C10" s="3"/>
      <c r="D10" s="3"/>
    </row>
    <row r="11" spans="1:8" ht="15.75" customHeight="1" x14ac:dyDescent="0.25">
      <c r="A11" s="74" t="s">
        <v>21</v>
      </c>
      <c r="B11" s="76" t="s">
        <v>5</v>
      </c>
      <c r="C11" s="78" t="s">
        <v>4</v>
      </c>
      <c r="D11" s="78" t="s">
        <v>7</v>
      </c>
      <c r="E11" s="78" t="s">
        <v>6</v>
      </c>
      <c r="F11" s="72" t="s">
        <v>8</v>
      </c>
      <c r="G11" s="1"/>
    </row>
    <row r="12" spans="1:8" ht="18" customHeight="1" x14ac:dyDescent="0.25">
      <c r="A12" s="75"/>
      <c r="B12" s="77"/>
      <c r="C12" s="79"/>
      <c r="D12" s="79"/>
      <c r="E12" s="79"/>
      <c r="F12" s="73"/>
      <c r="G12" s="1"/>
    </row>
    <row r="13" spans="1:8" s="1" customFormat="1" ht="18" customHeight="1" x14ac:dyDescent="0.25">
      <c r="A13" s="21" t="s">
        <v>9</v>
      </c>
      <c r="B13" s="33">
        <f>SUM(B14:B16)</f>
        <v>67506</v>
      </c>
      <c r="C13" s="34">
        <f>SUM(C14:C16)</f>
        <v>47445</v>
      </c>
      <c r="D13" s="35">
        <f t="shared" ref="D13:F13" si="0">SUM(D14:D16)</f>
        <v>81401890.229994282</v>
      </c>
      <c r="E13" s="35">
        <f>D13/C13</f>
        <v>1715.7106171355101</v>
      </c>
      <c r="F13" s="62">
        <f t="shared" si="0"/>
        <v>14568</v>
      </c>
    </row>
    <row r="14" spans="1:8" s="1" customFormat="1" ht="18" customHeight="1" x14ac:dyDescent="0.25">
      <c r="A14" s="15" t="s">
        <v>23</v>
      </c>
      <c r="B14" s="27">
        <v>40993</v>
      </c>
      <c r="C14" s="28">
        <v>29168</v>
      </c>
      <c r="D14" s="29">
        <v>48158453.439995714</v>
      </c>
      <c r="E14" s="29">
        <f t="shared" ref="E14:E23" si="1">D14/C14</f>
        <v>1651.0714975313945</v>
      </c>
      <c r="F14" s="59">
        <v>8623</v>
      </c>
    </row>
    <row r="15" spans="1:8" s="1" customFormat="1" ht="18" customHeight="1" x14ac:dyDescent="0.25">
      <c r="A15" s="19" t="s">
        <v>24</v>
      </c>
      <c r="B15" s="36">
        <v>25240</v>
      </c>
      <c r="C15" s="37">
        <v>18085</v>
      </c>
      <c r="D15" s="38">
        <v>32789149.79999857</v>
      </c>
      <c r="E15" s="38">
        <f t="shared" si="1"/>
        <v>1813.0577716338717</v>
      </c>
      <c r="F15" s="60">
        <v>5638</v>
      </c>
    </row>
    <row r="16" spans="1:8" s="1" customFormat="1" ht="18" customHeight="1" x14ac:dyDescent="0.25">
      <c r="A16" s="18" t="s">
        <v>28</v>
      </c>
      <c r="B16" s="39">
        <v>1273</v>
      </c>
      <c r="C16" s="40">
        <v>192</v>
      </c>
      <c r="D16" s="41">
        <v>454286.99000000005</v>
      </c>
      <c r="E16" s="41">
        <f t="shared" si="1"/>
        <v>2366.0780729166668</v>
      </c>
      <c r="F16" s="64">
        <v>307</v>
      </c>
    </row>
    <row r="17" spans="1:8" s="1" customFormat="1" ht="18" customHeight="1" x14ac:dyDescent="0.25">
      <c r="A17" s="21" t="s">
        <v>10</v>
      </c>
      <c r="B17" s="33">
        <f>SUM(B18:B20)</f>
        <v>70905</v>
      </c>
      <c r="C17" s="34">
        <f>SUM(C18:C20)</f>
        <v>48177</v>
      </c>
      <c r="D17" s="35">
        <f t="shared" ref="D17" si="2">SUM(D18:D20)</f>
        <v>83241049.570000231</v>
      </c>
      <c r="E17" s="35">
        <f t="shared" si="1"/>
        <v>1727.8172067584164</v>
      </c>
      <c r="F17" s="62">
        <f t="shared" ref="F17" si="3">SUM(F18:F20)</f>
        <v>16070</v>
      </c>
    </row>
    <row r="18" spans="1:8" s="1" customFormat="1" ht="18" customHeight="1" x14ac:dyDescent="0.25">
      <c r="A18" s="15" t="s">
        <v>23</v>
      </c>
      <c r="B18" s="24">
        <v>43493</v>
      </c>
      <c r="C18" s="25">
        <v>30272</v>
      </c>
      <c r="D18" s="26">
        <v>50559375.690000869</v>
      </c>
      <c r="E18" s="26">
        <f t="shared" si="1"/>
        <v>1670.1696514931577</v>
      </c>
      <c r="F18" s="63">
        <v>9322</v>
      </c>
    </row>
    <row r="19" spans="1:8" s="1" customFormat="1" ht="18" customHeight="1" x14ac:dyDescent="0.25">
      <c r="A19" s="19" t="s">
        <v>24</v>
      </c>
      <c r="B19" s="36">
        <v>25975</v>
      </c>
      <c r="C19" s="37">
        <v>17688</v>
      </c>
      <c r="D19" s="38">
        <v>32132751.699999347</v>
      </c>
      <c r="E19" s="38">
        <f t="shared" si="1"/>
        <v>1816.6413218000534</v>
      </c>
      <c r="F19" s="60">
        <v>6378</v>
      </c>
    </row>
    <row r="20" spans="1:8" s="1" customFormat="1" ht="18" customHeight="1" x14ac:dyDescent="0.25">
      <c r="A20" s="18" t="s">
        <v>28</v>
      </c>
      <c r="B20" s="39">
        <v>1437</v>
      </c>
      <c r="C20" s="40">
        <v>217</v>
      </c>
      <c r="D20" s="41">
        <v>548922.18000000017</v>
      </c>
      <c r="E20" s="41">
        <f>D20/C20</f>
        <v>2529.5952995391713</v>
      </c>
      <c r="F20" s="64">
        <v>370</v>
      </c>
    </row>
    <row r="21" spans="1:8" s="1" customFormat="1" ht="18" customHeight="1" x14ac:dyDescent="0.25">
      <c r="A21" s="21" t="s">
        <v>11</v>
      </c>
      <c r="B21" s="33">
        <f>SUM(B22:B24)</f>
        <v>75025</v>
      </c>
      <c r="C21" s="34">
        <f>SUM(C22:C24)</f>
        <v>49132</v>
      </c>
      <c r="D21" s="35">
        <f t="shared" ref="D21" si="4">SUM(D22:D24)</f>
        <v>85679556.609999031</v>
      </c>
      <c r="E21" s="35">
        <f t="shared" si="1"/>
        <v>1743.8646220385701</v>
      </c>
      <c r="F21" s="62">
        <f t="shared" ref="F21" si="5">SUM(F22:F24)</f>
        <v>17540</v>
      </c>
    </row>
    <row r="22" spans="1:8" s="1" customFormat="1" ht="18" customHeight="1" x14ac:dyDescent="0.25">
      <c r="A22" s="10" t="s">
        <v>23</v>
      </c>
      <c r="B22" s="24">
        <v>46535</v>
      </c>
      <c r="C22" s="25">
        <v>31451</v>
      </c>
      <c r="D22" s="26">
        <v>52922146.259999931</v>
      </c>
      <c r="E22" s="26">
        <f t="shared" si="1"/>
        <v>1682.6856462433605</v>
      </c>
      <c r="F22" s="63">
        <v>10321</v>
      </c>
    </row>
    <row r="23" spans="1:8" s="1" customFormat="1" ht="18" customHeight="1" x14ac:dyDescent="0.25">
      <c r="A23" s="19" t="s">
        <v>24</v>
      </c>
      <c r="B23" s="36">
        <v>26827</v>
      </c>
      <c r="C23" s="37">
        <v>17509</v>
      </c>
      <c r="D23" s="38">
        <v>32330518.749999098</v>
      </c>
      <c r="E23" s="38">
        <f t="shared" si="1"/>
        <v>1846.5085813009937</v>
      </c>
      <c r="F23" s="60">
        <v>6629</v>
      </c>
    </row>
    <row r="24" spans="1:8" ht="15.75" thickBot="1" x14ac:dyDescent="0.3">
      <c r="A24" s="16" t="s">
        <v>28</v>
      </c>
      <c r="B24" s="30">
        <v>1663</v>
      </c>
      <c r="C24" s="31">
        <v>172</v>
      </c>
      <c r="D24" s="32">
        <v>426891.60000000021</v>
      </c>
      <c r="E24" s="32">
        <f>D24/C24</f>
        <v>2481.9279069767454</v>
      </c>
      <c r="F24" s="61">
        <v>590</v>
      </c>
      <c r="G24" s="1"/>
      <c r="H24" s="1"/>
    </row>
    <row r="26" spans="1:8" s="1" customFormat="1" x14ac:dyDescent="0.25"/>
    <row r="27" spans="1:8" ht="18" x14ac:dyDescent="0.25">
      <c r="A27" s="17" t="s">
        <v>31</v>
      </c>
    </row>
    <row r="29" spans="1:8" s="1" customFormat="1" x14ac:dyDescent="0.25">
      <c r="A29" s="4" t="s">
        <v>22</v>
      </c>
    </row>
    <row r="30" spans="1:8" s="1" customFormat="1" ht="15.75" thickBot="1" x14ac:dyDescent="0.3"/>
    <row r="31" spans="1:8" s="1" customFormat="1" ht="15" customHeight="1" x14ac:dyDescent="0.25">
      <c r="A31" s="80" t="s">
        <v>25</v>
      </c>
      <c r="B31" s="76" t="s">
        <v>5</v>
      </c>
      <c r="C31" s="78" t="s">
        <v>4</v>
      </c>
      <c r="D31" s="78" t="s">
        <v>7</v>
      </c>
      <c r="E31" s="78" t="s">
        <v>6</v>
      </c>
      <c r="F31" s="72" t="s">
        <v>8</v>
      </c>
    </row>
    <row r="32" spans="1:8" s="1" customFormat="1" x14ac:dyDescent="0.25">
      <c r="A32" s="81"/>
      <c r="B32" s="77"/>
      <c r="C32" s="79"/>
      <c r="D32" s="79"/>
      <c r="E32" s="79"/>
      <c r="F32" s="73"/>
    </row>
    <row r="33" spans="1:7" s="20" customFormat="1" x14ac:dyDescent="0.25">
      <c r="A33" s="21" t="s">
        <v>18</v>
      </c>
      <c r="B33" s="33">
        <f>SUM(B34:B38)</f>
        <v>72237</v>
      </c>
      <c r="C33" s="34">
        <f t="shared" ref="C33:F33" si="6">SUM(C34:C38)</f>
        <v>47198</v>
      </c>
      <c r="D33" s="35">
        <f t="shared" si="6"/>
        <v>81884808.100000963</v>
      </c>
      <c r="E33" s="35">
        <f>D33/C33</f>
        <v>1734.9211428450562</v>
      </c>
      <c r="F33" s="62">
        <f t="shared" si="6"/>
        <v>17057</v>
      </c>
    </row>
    <row r="34" spans="1:7" s="20" customFormat="1" x14ac:dyDescent="0.25">
      <c r="A34" s="10" t="s">
        <v>12</v>
      </c>
      <c r="B34" s="24">
        <v>21884</v>
      </c>
      <c r="C34" s="25">
        <v>14778</v>
      </c>
      <c r="D34" s="26">
        <v>25784580.159999955</v>
      </c>
      <c r="E34" s="26">
        <f t="shared" ref="E34:E41" si="7">D34/C34</f>
        <v>1744.7949763161425</v>
      </c>
      <c r="F34" s="63">
        <v>4725</v>
      </c>
    </row>
    <row r="35" spans="1:7" s="20" customFormat="1" x14ac:dyDescent="0.25">
      <c r="A35" s="19" t="s">
        <v>13</v>
      </c>
      <c r="B35" s="36">
        <v>11016</v>
      </c>
      <c r="C35" s="37">
        <v>7389</v>
      </c>
      <c r="D35" s="38">
        <v>12728189.470000241</v>
      </c>
      <c r="E35" s="38">
        <f t="shared" si="7"/>
        <v>1722.5862051698796</v>
      </c>
      <c r="F35" s="60">
        <v>2521</v>
      </c>
    </row>
    <row r="36" spans="1:7" s="20" customFormat="1" x14ac:dyDescent="0.25">
      <c r="A36" s="19" t="s">
        <v>14</v>
      </c>
      <c r="B36" s="36">
        <v>16150</v>
      </c>
      <c r="C36" s="37">
        <v>10466</v>
      </c>
      <c r="D36" s="38">
        <v>17718075.150000412</v>
      </c>
      <c r="E36" s="38">
        <f t="shared" si="7"/>
        <v>1692.9175568507942</v>
      </c>
      <c r="F36" s="60">
        <v>3811</v>
      </c>
    </row>
    <row r="37" spans="1:7" s="20" customFormat="1" x14ac:dyDescent="0.25">
      <c r="A37" s="19" t="s">
        <v>15</v>
      </c>
      <c r="B37" s="36">
        <v>9651</v>
      </c>
      <c r="C37" s="37">
        <v>6110</v>
      </c>
      <c r="D37" s="38">
        <v>10517996.460000044</v>
      </c>
      <c r="E37" s="38">
        <f t="shared" si="7"/>
        <v>1721.4396824877322</v>
      </c>
      <c r="F37" s="60">
        <v>2321</v>
      </c>
    </row>
    <row r="38" spans="1:7" s="20" customFormat="1" x14ac:dyDescent="0.25">
      <c r="A38" s="18" t="s">
        <v>16</v>
      </c>
      <c r="B38" s="39">
        <v>13536</v>
      </c>
      <c r="C38" s="40">
        <v>8455</v>
      </c>
      <c r="D38" s="41">
        <v>15135966.860000305</v>
      </c>
      <c r="E38" s="41">
        <f t="shared" si="7"/>
        <v>1790.1794039030519</v>
      </c>
      <c r="F38" s="64">
        <v>3679</v>
      </c>
    </row>
    <row r="39" spans="1:7" s="20" customFormat="1" x14ac:dyDescent="0.25">
      <c r="A39" s="21" t="s">
        <v>17</v>
      </c>
      <c r="B39" s="33">
        <v>2192</v>
      </c>
      <c r="C39" s="34">
        <v>1581</v>
      </c>
      <c r="D39" s="35">
        <v>3060198.5299999928</v>
      </c>
      <c r="E39" s="35">
        <f t="shared" si="7"/>
        <v>1935.6094433902547</v>
      </c>
      <c r="F39" s="62">
        <v>335</v>
      </c>
    </row>
    <row r="40" spans="1:7" s="20" customFormat="1" x14ac:dyDescent="0.25">
      <c r="A40" s="21" t="s">
        <v>19</v>
      </c>
      <c r="B40" s="33">
        <v>474</v>
      </c>
      <c r="C40" s="34">
        <v>303</v>
      </c>
      <c r="D40" s="35">
        <v>619308.94000000064</v>
      </c>
      <c r="E40" s="35">
        <f t="shared" si="7"/>
        <v>2043.9238943894411</v>
      </c>
      <c r="F40" s="62">
        <v>115</v>
      </c>
    </row>
    <row r="41" spans="1:7" s="20" customFormat="1" ht="15.75" thickBot="1" x14ac:dyDescent="0.3">
      <c r="A41" s="22" t="s">
        <v>33</v>
      </c>
      <c r="B41" s="42">
        <v>122</v>
      </c>
      <c r="C41" s="43">
        <v>50</v>
      </c>
      <c r="D41" s="44">
        <v>115241.04000000002</v>
      </c>
      <c r="E41" s="44">
        <f t="shared" si="7"/>
        <v>2304.8208000000004</v>
      </c>
      <c r="F41" s="65">
        <v>33</v>
      </c>
    </row>
    <row r="42" spans="1:7" s="1" customFormat="1" ht="15.75" thickBot="1" x14ac:dyDescent="0.3">
      <c r="A42" s="45" t="s">
        <v>20</v>
      </c>
      <c r="B42" s="12">
        <f>B33+B39+B40+B41</f>
        <v>75025</v>
      </c>
      <c r="C42" s="13">
        <f>C33+C39+C40+C41</f>
        <v>49132</v>
      </c>
      <c r="D42" s="23">
        <f>D33+D39+D40+D41</f>
        <v>85679556.610000953</v>
      </c>
      <c r="E42" s="23">
        <f>D42/C42</f>
        <v>1743.8646220386092</v>
      </c>
      <c r="F42" s="14">
        <f>F33+F39+F40+F41</f>
        <v>17540</v>
      </c>
    </row>
    <row r="43" spans="1:7" s="1" customFormat="1" x14ac:dyDescent="0.25"/>
    <row r="44" spans="1:7" s="1" customFormat="1" ht="15.75" thickBot="1" x14ac:dyDescent="0.3"/>
    <row r="45" spans="1:7" s="1" customFormat="1" ht="15" customHeight="1" x14ac:dyDescent="0.25">
      <c r="A45" s="80" t="s">
        <v>26</v>
      </c>
      <c r="B45" s="76" t="s">
        <v>5</v>
      </c>
      <c r="C45" s="78" t="s">
        <v>4</v>
      </c>
      <c r="D45" s="78" t="s">
        <v>7</v>
      </c>
      <c r="E45" s="78" t="s">
        <v>6</v>
      </c>
      <c r="F45" s="72" t="s">
        <v>8</v>
      </c>
    </row>
    <row r="46" spans="1:7" s="1" customFormat="1" x14ac:dyDescent="0.25">
      <c r="A46" s="81"/>
      <c r="B46" s="77"/>
      <c r="C46" s="79"/>
      <c r="D46" s="79"/>
      <c r="E46" s="79"/>
      <c r="F46" s="73"/>
    </row>
    <row r="47" spans="1:7" s="1" customFormat="1" x14ac:dyDescent="0.25">
      <c r="A47" s="21" t="s">
        <v>18</v>
      </c>
      <c r="B47" s="46">
        <f>B33/$B$42</f>
        <v>0.96283905364878375</v>
      </c>
      <c r="C47" s="52">
        <f>C33/B33</f>
        <v>0.65337707822860858</v>
      </c>
      <c r="D47" s="52">
        <f>D33/$D$42</f>
        <v>0.955709988938516</v>
      </c>
      <c r="E47" s="52">
        <f>E33/$E$42</f>
        <v>0.99487146015778571</v>
      </c>
      <c r="F47" s="66">
        <f>F33/B33</f>
        <v>0.2361255312374545</v>
      </c>
      <c r="G47" s="20"/>
    </row>
    <row r="48" spans="1:7" s="1" customFormat="1" x14ac:dyDescent="0.25">
      <c r="A48" s="10" t="s">
        <v>12</v>
      </c>
      <c r="B48" s="47">
        <f>B34/$B$42</f>
        <v>0.29168943685438187</v>
      </c>
      <c r="C48" s="53">
        <f t="shared" ref="C48:C56" si="8">C34/B34</f>
        <v>0.67528788155730213</v>
      </c>
      <c r="D48" s="53">
        <f t="shared" ref="D48:D56" si="9">D34/$D$42</f>
        <v>0.30094203541886966</v>
      </c>
      <c r="E48" s="53">
        <f t="shared" ref="E48:E56" si="10">E34/$E$42</f>
        <v>1.0005335014345584</v>
      </c>
      <c r="F48" s="67">
        <f>F34/B34</f>
        <v>0.21591116797660392</v>
      </c>
      <c r="G48" s="20"/>
    </row>
    <row r="49" spans="1:7" s="1" customFormat="1" x14ac:dyDescent="0.25">
      <c r="A49" s="19" t="s">
        <v>13</v>
      </c>
      <c r="B49" s="48">
        <f t="shared" ref="B49:B56" si="11">B35/$B$42</f>
        <v>0.14683105631456181</v>
      </c>
      <c r="C49" s="54">
        <f t="shared" si="8"/>
        <v>0.67075163398692805</v>
      </c>
      <c r="D49" s="54">
        <f t="shared" si="9"/>
        <v>0.14855573457198007</v>
      </c>
      <c r="E49" s="54">
        <f t="shared" si="10"/>
        <v>0.98779812572615022</v>
      </c>
      <c r="F49" s="68">
        <f t="shared" ref="F49:F56" si="12">F35/B35</f>
        <v>0.2288489469862019</v>
      </c>
      <c r="G49" s="20"/>
    </row>
    <row r="50" spans="1:7" s="1" customFormat="1" x14ac:dyDescent="0.25">
      <c r="A50" s="19" t="s">
        <v>14</v>
      </c>
      <c r="B50" s="48">
        <f t="shared" si="11"/>
        <v>0.21526157947350882</v>
      </c>
      <c r="C50" s="54">
        <f t="shared" si="8"/>
        <v>0.64804953560371514</v>
      </c>
      <c r="D50" s="54">
        <f t="shared" si="9"/>
        <v>0.20679466434041127</v>
      </c>
      <c r="E50" s="54">
        <f t="shared" si="10"/>
        <v>0.97078496544745718</v>
      </c>
      <c r="F50" s="68">
        <f t="shared" si="12"/>
        <v>0.23597523219814243</v>
      </c>
      <c r="G50" s="20"/>
    </row>
    <row r="51" spans="1:7" s="1" customFormat="1" x14ac:dyDescent="0.25">
      <c r="A51" s="19" t="s">
        <v>15</v>
      </c>
      <c r="B51" s="48">
        <f t="shared" si="11"/>
        <v>0.12863712095968011</v>
      </c>
      <c r="C51" s="54">
        <f t="shared" si="8"/>
        <v>0.63309501606051188</v>
      </c>
      <c r="D51" s="54">
        <f t="shared" si="9"/>
        <v>0.12275969760063313</v>
      </c>
      <c r="E51" s="54">
        <f t="shared" si="10"/>
        <v>0.98714066489595853</v>
      </c>
      <c r="F51" s="68">
        <f t="shared" si="12"/>
        <v>0.24049321313853486</v>
      </c>
      <c r="G51" s="20"/>
    </row>
    <row r="52" spans="1:7" x14ac:dyDescent="0.25">
      <c r="A52" s="18" t="s">
        <v>16</v>
      </c>
      <c r="B52" s="49">
        <f t="shared" si="11"/>
        <v>0.18041986004665111</v>
      </c>
      <c r="C52" s="55">
        <f t="shared" si="8"/>
        <v>0.62463061465721037</v>
      </c>
      <c r="D52" s="55">
        <f t="shared" si="9"/>
        <v>0.17665785700662179</v>
      </c>
      <c r="E52" s="55">
        <f t="shared" si="10"/>
        <v>1.026558702596019</v>
      </c>
      <c r="F52" s="69">
        <f t="shared" si="12"/>
        <v>0.27179373522458627</v>
      </c>
      <c r="G52" s="20"/>
    </row>
    <row r="53" spans="1:7" x14ac:dyDescent="0.25">
      <c r="A53" s="21" t="s">
        <v>17</v>
      </c>
      <c r="B53" s="46">
        <f t="shared" si="11"/>
        <v>2.9216927690769744E-2</v>
      </c>
      <c r="C53" s="52">
        <f>C39/B39</f>
        <v>0.72125912408759119</v>
      </c>
      <c r="D53" s="52">
        <f t="shared" si="9"/>
        <v>3.571678765717131E-2</v>
      </c>
      <c r="E53" s="52">
        <f t="shared" si="10"/>
        <v>1.1099539602606836</v>
      </c>
      <c r="F53" s="66">
        <f t="shared" si="12"/>
        <v>0.15282846715328466</v>
      </c>
      <c r="G53" s="20"/>
    </row>
    <row r="54" spans="1:7" s="1" customFormat="1" x14ac:dyDescent="0.25">
      <c r="A54" s="21" t="s">
        <v>19</v>
      </c>
      <c r="B54" s="46">
        <f t="shared" si="11"/>
        <v>6.3178940353215592E-3</v>
      </c>
      <c r="C54" s="52">
        <f t="shared" si="8"/>
        <v>0.63924050632911389</v>
      </c>
      <c r="D54" s="52">
        <f t="shared" si="9"/>
        <v>7.228199637154889E-3</v>
      </c>
      <c r="E54" s="52">
        <f t="shared" si="10"/>
        <v>1.1720656916590562</v>
      </c>
      <c r="F54" s="66">
        <f t="shared" si="12"/>
        <v>0.24261603375527427</v>
      </c>
      <c r="G54" s="20"/>
    </row>
    <row r="55" spans="1:7" s="1" customFormat="1" ht="15.75" thickBot="1" x14ac:dyDescent="0.3">
      <c r="A55" s="22" t="s">
        <v>33</v>
      </c>
      <c r="B55" s="50">
        <f t="shared" si="11"/>
        <v>1.6261246251249584E-3</v>
      </c>
      <c r="C55" s="56">
        <f>C41/B41</f>
        <v>0.4098360655737705</v>
      </c>
      <c r="D55" s="56">
        <f t="shared" si="9"/>
        <v>1.3450237671578766E-3</v>
      </c>
      <c r="E55" s="56">
        <f>E41/$E$42</f>
        <v>1.3216741545600159</v>
      </c>
      <c r="F55" s="70">
        <f t="shared" si="12"/>
        <v>0.27049180327868855</v>
      </c>
      <c r="G55" s="20"/>
    </row>
    <row r="56" spans="1:7" s="1" customFormat="1" ht="15.75" thickBot="1" x14ac:dyDescent="0.3">
      <c r="A56" s="45" t="s">
        <v>20</v>
      </c>
      <c r="B56" s="51">
        <f t="shared" si="11"/>
        <v>1</v>
      </c>
      <c r="C56" s="57">
        <f t="shared" si="8"/>
        <v>0.65487504165278243</v>
      </c>
      <c r="D56" s="57">
        <f t="shared" si="9"/>
        <v>1</v>
      </c>
      <c r="E56" s="57">
        <f t="shared" si="10"/>
        <v>1</v>
      </c>
      <c r="F56" s="58">
        <f t="shared" si="12"/>
        <v>0.23378873708763745</v>
      </c>
    </row>
    <row r="57" spans="1:7" s="1" customFormat="1" x14ac:dyDescent="0.25"/>
    <row r="58" spans="1:7" s="1" customFormat="1" x14ac:dyDescent="0.25"/>
    <row r="59" spans="1:7" x14ac:dyDescent="0.25">
      <c r="A59" s="8" t="s">
        <v>3</v>
      </c>
    </row>
    <row r="60" spans="1:7" ht="15.75" x14ac:dyDescent="0.25">
      <c r="A60" s="11" t="s">
        <v>27</v>
      </c>
    </row>
    <row r="61" spans="1:7" ht="15.75" x14ac:dyDescent="0.25">
      <c r="A61" s="11" t="s">
        <v>34</v>
      </c>
    </row>
    <row r="62" spans="1:7" s="1" customFormat="1" ht="15.75" x14ac:dyDescent="0.25">
      <c r="A62" s="11" t="s">
        <v>32</v>
      </c>
    </row>
    <row r="63" spans="1:7" s="1" customFormat="1" ht="15.75" x14ac:dyDescent="0.25">
      <c r="A63" s="11" t="s">
        <v>35</v>
      </c>
    </row>
    <row r="64" spans="1:7" s="1" customFormat="1" x14ac:dyDescent="0.25">
      <c r="A64" s="11"/>
    </row>
    <row r="65" spans="1:1" x14ac:dyDescent="0.25">
      <c r="A65" s="1"/>
    </row>
    <row r="66" spans="1:1" x14ac:dyDescent="0.25">
      <c r="A66" s="9" t="s">
        <v>2</v>
      </c>
    </row>
    <row r="67" spans="1:1" x14ac:dyDescent="0.25">
      <c r="A67" s="7" t="s">
        <v>36</v>
      </c>
    </row>
    <row r="71" spans="1:1" s="1" customFormat="1" x14ac:dyDescent="0.25"/>
  </sheetData>
  <mergeCells count="18">
    <mergeCell ref="F45:F46"/>
    <mergeCell ref="A45:A46"/>
    <mergeCell ref="B45:B46"/>
    <mergeCell ref="C45:C46"/>
    <mergeCell ref="D45:D46"/>
    <mergeCell ref="E45:E46"/>
    <mergeCell ref="F31:F32"/>
    <mergeCell ref="A31:A32"/>
    <mergeCell ref="B31:B32"/>
    <mergeCell ref="C31:C32"/>
    <mergeCell ref="D31:D32"/>
    <mergeCell ref="E31:E32"/>
    <mergeCell ref="F11:F12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E3529-C540-4A23-A8CB-696D726F2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4D60F7-52A5-4374-9F13-64A726FA5B9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6A718-36C8-41C8-B284-706194FDDA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2017-04-03T13:24:11Z</cp:lastPrinted>
  <dcterms:created xsi:type="dcterms:W3CDTF">2015-03-12T12:24:58Z</dcterms:created>
  <dcterms:modified xsi:type="dcterms:W3CDTF">2017-04-03T13:24:28Z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