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351 - 400\"/>
    </mc:Choice>
  </mc:AlternateContent>
  <bookViews>
    <workbookView xWindow="480" yWindow="300" windowWidth="14355" windowHeight="3420"/>
  </bookViews>
  <sheets>
    <sheet name="Overzicht " sheetId="4" r:id="rId1"/>
  </sheets>
  <definedNames>
    <definedName name="_xlnm.Print_Area" localSheetId="0">'Overzicht '!$A$1:$G$97</definedName>
  </definedNames>
  <calcPr calcId="152511"/>
</workbook>
</file>

<file path=xl/calcChain.xml><?xml version="1.0" encoding="utf-8"?>
<calcChain xmlns="http://schemas.openxmlformats.org/spreadsheetml/2006/main">
  <c r="F56" i="4" l="1"/>
  <c r="G53" i="4"/>
  <c r="F53" i="4"/>
  <c r="F47" i="4"/>
  <c r="E78" i="4"/>
  <c r="D85" i="4"/>
  <c r="D77" i="4"/>
  <c r="C83" i="4"/>
  <c r="C77" i="4"/>
  <c r="F78" i="4" l="1"/>
  <c r="B78" i="4"/>
  <c r="B81" i="4"/>
  <c r="G85" i="4"/>
  <c r="F85" i="4"/>
  <c r="C85" i="4"/>
  <c r="G84" i="4"/>
  <c r="F84" i="4"/>
  <c r="C84" i="4"/>
  <c r="G83" i="4"/>
  <c r="F83" i="4"/>
  <c r="G82" i="4"/>
  <c r="F82" i="4"/>
  <c r="C82" i="4"/>
  <c r="G81" i="4"/>
  <c r="F81" i="4"/>
  <c r="C81" i="4"/>
  <c r="G80" i="4"/>
  <c r="F80" i="4"/>
  <c r="C80" i="4"/>
  <c r="G79" i="4"/>
  <c r="F79" i="4"/>
  <c r="C79" i="4"/>
  <c r="G78" i="4"/>
  <c r="C78" i="4"/>
  <c r="G49" i="4"/>
  <c r="G48" i="4"/>
  <c r="G55" i="4"/>
  <c r="G54" i="4"/>
  <c r="G52" i="4"/>
  <c r="G51" i="4"/>
  <c r="G50" i="4"/>
  <c r="F55" i="4"/>
  <c r="F54" i="4"/>
  <c r="F52" i="4"/>
  <c r="F51" i="4"/>
  <c r="F50" i="4"/>
  <c r="F49" i="4"/>
  <c r="F48" i="4"/>
  <c r="C55" i="4"/>
  <c r="C54" i="4"/>
  <c r="C53" i="4"/>
  <c r="C52" i="4"/>
  <c r="C51" i="4"/>
  <c r="C50" i="4"/>
  <c r="C49" i="4"/>
  <c r="C48" i="4"/>
  <c r="E39" i="4"/>
  <c r="E41" i="4"/>
  <c r="E40" i="4"/>
  <c r="E38" i="4"/>
  <c r="E37" i="4"/>
  <c r="E36" i="4"/>
  <c r="E35" i="4"/>
  <c r="E34" i="4"/>
  <c r="G63" i="4"/>
  <c r="G72" i="4" s="1"/>
  <c r="F63" i="4"/>
  <c r="F72" i="4" s="1"/>
  <c r="F86" i="4" s="1"/>
  <c r="C63" i="4"/>
  <c r="C72" i="4" s="1"/>
  <c r="B63" i="4"/>
  <c r="B72" i="4" s="1"/>
  <c r="B84" i="4" s="1"/>
  <c r="G33" i="4"/>
  <c r="G42" i="4" s="1"/>
  <c r="F33" i="4"/>
  <c r="F42" i="4" s="1"/>
  <c r="D33" i="4"/>
  <c r="D42" i="4" s="1"/>
  <c r="D55" i="4" s="1"/>
  <c r="C33" i="4"/>
  <c r="C42" i="4" s="1"/>
  <c r="B33" i="4"/>
  <c r="B42" i="4" s="1"/>
  <c r="B54" i="4" s="1"/>
  <c r="G86" i="4" l="1"/>
  <c r="B82" i="4"/>
  <c r="B86" i="4"/>
  <c r="B77" i="4"/>
  <c r="B83" i="4"/>
  <c r="F77" i="4"/>
  <c r="C86" i="4"/>
  <c r="B79" i="4"/>
  <c r="B85" i="4"/>
  <c r="B80" i="4"/>
  <c r="G77" i="4"/>
  <c r="B48" i="4"/>
  <c r="B56" i="4"/>
  <c r="G56" i="4"/>
  <c r="B51" i="4"/>
  <c r="B52" i="4"/>
  <c r="B47" i="4"/>
  <c r="B55" i="4"/>
  <c r="D48" i="4"/>
  <c r="D50" i="4"/>
  <c r="D52" i="4"/>
  <c r="D54" i="4"/>
  <c r="D56" i="4"/>
  <c r="G47" i="4"/>
  <c r="B49" i="4"/>
  <c r="B53" i="4"/>
  <c r="D47" i="4"/>
  <c r="D49" i="4"/>
  <c r="D51" i="4"/>
  <c r="D53" i="4"/>
  <c r="C56" i="4"/>
  <c r="B50" i="4"/>
  <c r="C47" i="4"/>
  <c r="E42" i="4"/>
  <c r="E52" i="4" s="1"/>
  <c r="E33" i="4"/>
  <c r="E47" i="4" s="1"/>
  <c r="E51" i="4" l="1"/>
  <c r="E56" i="4"/>
  <c r="E50" i="4"/>
  <c r="E55" i="4"/>
  <c r="E48" i="4"/>
  <c r="E54" i="4"/>
  <c r="E53" i="4"/>
  <c r="E49" i="4"/>
  <c r="E70" i="4"/>
  <c r="E71" i="4"/>
  <c r="E64" i="4"/>
  <c r="E67" i="4"/>
  <c r="E66" i="4"/>
  <c r="E69" i="4"/>
  <c r="E65" i="4"/>
  <c r="D63" i="4"/>
  <c r="D72" i="4" s="1"/>
  <c r="E72" i="4" s="1"/>
  <c r="E86" i="4" s="1"/>
  <c r="E68" i="4"/>
  <c r="E82" i="4" l="1"/>
  <c r="E83" i="4"/>
  <c r="E80" i="4"/>
  <c r="E85" i="4"/>
  <c r="E81" i="4"/>
  <c r="E79" i="4"/>
  <c r="D84" i="4"/>
  <c r="D80" i="4"/>
  <c r="D81" i="4"/>
  <c r="D83" i="4"/>
  <c r="D79" i="4"/>
  <c r="D86" i="4"/>
  <c r="D82" i="4"/>
  <c r="D78" i="4"/>
  <c r="E84" i="4"/>
  <c r="E63" i="4"/>
  <c r="E77" i="4" s="1"/>
</calcChain>
</file>

<file path=xl/sharedStrings.xml><?xml version="1.0" encoding="utf-8"?>
<sst xmlns="http://schemas.openxmlformats.org/spreadsheetml/2006/main" count="103" uniqueCount="36">
  <si>
    <t xml:space="preserve">/GEGEVENSBEHEER </t>
  </si>
  <si>
    <t>Afdeling School- en Studietoelagen</t>
  </si>
  <si>
    <t>Bron:</t>
  </si>
  <si>
    <t>Opmerkingen:</t>
  </si>
  <si>
    <t>Aantal
goedkeuringen</t>
  </si>
  <si>
    <t>Aantal
aanvragen</t>
  </si>
  <si>
    <t>Gemiddelde
toelage</t>
  </si>
  <si>
    <t>Toegekend
bedrag</t>
  </si>
  <si>
    <t>Totaal aantal
afwijzingen</t>
  </si>
  <si>
    <t>Aantal
afwijzingen financieel</t>
  </si>
  <si>
    <t>Aanvraagjaar 2013-2014</t>
  </si>
  <si>
    <t>Aanvraagjaar 2014-2015</t>
  </si>
  <si>
    <t>Aanvraagjaar 2015-2016</t>
  </si>
  <si>
    <t>ANTWERPEN</t>
  </si>
  <si>
    <t>LIMBURG</t>
  </si>
  <si>
    <t>OOST-VLAANDEREN</t>
  </si>
  <si>
    <t>VLAAMS BRABANT</t>
  </si>
  <si>
    <t>WEST-VLAANDEREN</t>
  </si>
  <si>
    <t>BRUSSELS HOOFDSTEDELIJK GEWEST</t>
  </si>
  <si>
    <t>VLAAMS GEWEST</t>
  </si>
  <si>
    <t>WAALS GEWEST</t>
  </si>
  <si>
    <t>ANDERE</t>
  </si>
  <si>
    <t>TOTAAL</t>
  </si>
  <si>
    <t>afdeling School- en Studietoelagen - stand van zaken 22 maart 2017</t>
  </si>
  <si>
    <t>Kleuteronderwijs</t>
  </si>
  <si>
    <t>Lager onderwijs</t>
  </si>
  <si>
    <t>Per aanvraagjaar</t>
  </si>
  <si>
    <r>
      <t>Per gewest/provincie</t>
    </r>
    <r>
      <rPr>
        <b/>
        <vertAlign val="superscript"/>
        <sz val="10"/>
        <color theme="1"/>
        <rFont val="Calibri"/>
        <family val="2"/>
      </rPr>
      <t>(**)</t>
    </r>
    <r>
      <rPr>
        <b/>
        <sz val="10"/>
        <color theme="1"/>
        <rFont val="Calibri"/>
        <family val="2"/>
      </rPr>
      <t xml:space="preserve"> (absoluut)</t>
    </r>
  </si>
  <si>
    <r>
      <t>Per gewest/provincie</t>
    </r>
    <r>
      <rPr>
        <b/>
        <vertAlign val="superscript"/>
        <sz val="10"/>
        <color theme="1"/>
        <rFont val="Calibri"/>
        <family val="2"/>
      </rPr>
      <t>(**)</t>
    </r>
    <r>
      <rPr>
        <b/>
        <sz val="10"/>
        <color theme="1"/>
        <rFont val="Calibri"/>
        <family val="2"/>
      </rPr>
      <t xml:space="preserve"> (relatief)</t>
    </r>
  </si>
  <si>
    <t>Evolutie cijfers studiefinanciering</t>
  </si>
  <si>
    <t>Antwoord SV 366</t>
  </si>
  <si>
    <r>
      <t>Studiefinanciering aanvraagjaar 2015-2016</t>
    </r>
    <r>
      <rPr>
        <b/>
        <vertAlign val="superscript"/>
        <sz val="12"/>
        <color theme="1"/>
        <rFont val="FlandersArtSerif-Regular"/>
      </rPr>
      <t>(*)</t>
    </r>
  </si>
  <si>
    <r>
      <rPr>
        <vertAlign val="superscript"/>
        <sz val="10"/>
        <color theme="1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  Aanvraagjaar 2015-2016 nog in behandeling</t>
    </r>
  </si>
  <si>
    <r>
      <rPr>
        <vertAlign val="superscript"/>
        <sz val="10"/>
        <color theme="1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 Woonplaats o.b.v. domicilie van kandidaat op 31/12/2015</t>
    </r>
  </si>
  <si>
    <r>
      <rPr>
        <vertAlign val="superscript"/>
        <sz val="10"/>
        <color theme="1"/>
        <rFont val="Calibri"/>
        <family val="2"/>
        <scheme val="minor"/>
      </rPr>
      <t>(***)</t>
    </r>
    <r>
      <rPr>
        <sz val="10"/>
        <color theme="1"/>
        <rFont val="Calibri"/>
        <family val="2"/>
        <scheme val="minor"/>
      </rPr>
      <t xml:space="preserve"> De kandidaat heeft geen domicilieadres in België</t>
    </r>
  </si>
  <si>
    <r>
      <t>ANDERE</t>
    </r>
    <r>
      <rPr>
        <b/>
        <vertAlign val="superscript"/>
        <sz val="9"/>
        <color theme="1"/>
        <rFont val="Calibri"/>
        <family val="2"/>
      </rPr>
      <t>(***)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</si>
</sst>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FlandersArtSerif-Regular"/>
    </font>
    <font>
      <b/>
      <sz val="22"/>
      <color theme="1"/>
      <name val="FlandersArtSans-Regular"/>
    </font>
    <font>
      <sz val="11"/>
      <color theme="1"/>
      <name val="FlandersArtSans-Regula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2"/>
      <color theme="1"/>
      <name val="FlandersArtSerif-Regular"/>
    </font>
    <font>
      <sz val="11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b/>
      <vertAlign val="superscript"/>
      <sz val="12"/>
      <color theme="1"/>
      <name val="FlandersArtSerif-Regular"/>
    </font>
    <font>
      <b/>
      <vertAlign val="superscript"/>
      <sz val="10"/>
      <color theme="1"/>
      <name val="Calibri"/>
      <family val="2"/>
    </font>
    <font>
      <i/>
      <sz val="11"/>
      <color theme="3"/>
      <name val="Calibri"/>
      <family val="2"/>
      <scheme val="minor"/>
    </font>
    <font>
      <b/>
      <vertAlign val="superscript"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rgb="FFA6A6A6"/>
      </left>
      <right style="dotted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otted">
        <color rgb="FFA6A6A6"/>
      </left>
      <right/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medium">
        <color rgb="FFA6A6A6"/>
      </bottom>
      <diagonal/>
    </border>
    <border>
      <left style="dotted">
        <color rgb="FFA6A6A6"/>
      </left>
      <right/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/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/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/>
      <top/>
      <bottom/>
      <diagonal/>
    </border>
    <border>
      <left style="dotted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/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/>
      <diagonal/>
    </border>
    <border>
      <left style="dotted">
        <color rgb="FFA6A6A6"/>
      </left>
      <right/>
      <top style="dashed">
        <color rgb="FFA6A6A6"/>
      </top>
      <bottom/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rgb="FFA6A6A6"/>
      </left>
      <right/>
      <top style="thin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vertical="center"/>
    </xf>
    <xf numFmtId="0" fontId="11" fillId="0" borderId="0" xfId="0" applyFont="1"/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0" xfId="0" applyBorder="1"/>
    <xf numFmtId="0" fontId="2" fillId="3" borderId="3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7" fillId="0" borderId="11" xfId="1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3" fontId="17" fillId="0" borderId="20" xfId="1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3" fontId="17" fillId="0" borderId="24" xfId="1" applyNumberFormat="1" applyFont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center" vertical="center" wrapText="1"/>
    </xf>
    <xf numFmtId="3" fontId="18" fillId="3" borderId="36" xfId="1" applyNumberFormat="1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3" fontId="17" fillId="0" borderId="32" xfId="1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3" fontId="17" fillId="0" borderId="29" xfId="1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3" fontId="18" fillId="3" borderId="12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5" fontId="2" fillId="3" borderId="34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Border="1" applyAlignment="1">
      <alignment horizontal="center" vertical="center" wrapText="1"/>
    </xf>
    <xf numFmtId="165" fontId="10" fillId="0" borderId="30" xfId="2" applyNumberFormat="1" applyFont="1" applyBorder="1" applyAlignment="1">
      <alignment horizontal="center" vertical="center" wrapText="1"/>
    </xf>
    <xf numFmtId="165" fontId="10" fillId="0" borderId="27" xfId="2" applyNumberFormat="1" applyFont="1" applyBorder="1" applyAlignment="1">
      <alignment horizontal="center" vertical="center" wrapText="1"/>
    </xf>
    <xf numFmtId="165" fontId="2" fillId="3" borderId="5" xfId="2" applyNumberFormat="1" applyFont="1" applyFill="1" applyBorder="1" applyAlignment="1">
      <alignment horizontal="center" vertical="center" wrapText="1"/>
    </xf>
    <xf numFmtId="165" fontId="3" fillId="2" borderId="5" xfId="2" applyNumberFormat="1" applyFont="1" applyFill="1" applyBorder="1" applyAlignment="1">
      <alignment horizontal="center" vertical="center" wrapText="1"/>
    </xf>
    <xf numFmtId="165" fontId="2" fillId="3" borderId="35" xfId="2" applyNumberFormat="1" applyFont="1" applyFill="1" applyBorder="1" applyAlignment="1">
      <alignment horizontal="center" vertical="center" wrapText="1"/>
    </xf>
    <xf numFmtId="165" fontId="10" fillId="0" borderId="3" xfId="2" applyNumberFormat="1" applyFont="1" applyBorder="1" applyAlignment="1">
      <alignment horizontal="center" vertical="center" wrapText="1"/>
    </xf>
    <xf numFmtId="165" fontId="10" fillId="0" borderId="31" xfId="2" applyNumberFormat="1" applyFont="1" applyBorder="1" applyAlignment="1">
      <alignment horizontal="center" vertical="center" wrapText="1"/>
    </xf>
    <xf numFmtId="165" fontId="10" fillId="0" borderId="28" xfId="2" applyNumberFormat="1" applyFont="1" applyBorder="1" applyAlignment="1">
      <alignment horizontal="center" vertical="center" wrapText="1"/>
    </xf>
    <xf numFmtId="165" fontId="2" fillId="3" borderId="6" xfId="2" applyNumberFormat="1" applyFont="1" applyFill="1" applyBorder="1" applyAlignment="1">
      <alignment horizontal="center" vertical="center" wrapText="1"/>
    </xf>
    <xf numFmtId="165" fontId="3" fillId="2" borderId="6" xfId="2" applyNumberFormat="1" applyFont="1" applyFill="1" applyBorder="1" applyAlignment="1">
      <alignment horizontal="center" vertical="center" wrapText="1"/>
    </xf>
    <xf numFmtId="165" fontId="18" fillId="3" borderId="36" xfId="2" applyNumberFormat="1" applyFont="1" applyFill="1" applyBorder="1" applyAlignment="1">
      <alignment horizontal="center" vertical="center" wrapText="1"/>
    </xf>
    <xf numFmtId="165" fontId="17" fillId="0" borderId="11" xfId="2" applyNumberFormat="1" applyFont="1" applyBorder="1" applyAlignment="1">
      <alignment horizontal="center" vertical="center" wrapText="1"/>
    </xf>
    <xf numFmtId="165" fontId="17" fillId="0" borderId="32" xfId="2" applyNumberFormat="1" applyFont="1" applyBorder="1" applyAlignment="1">
      <alignment horizontal="center" vertical="center" wrapText="1"/>
    </xf>
    <xf numFmtId="165" fontId="17" fillId="0" borderId="29" xfId="2" applyNumberFormat="1" applyFont="1" applyBorder="1" applyAlignment="1">
      <alignment horizontal="center" vertical="center" wrapText="1"/>
    </xf>
    <xf numFmtId="165" fontId="18" fillId="3" borderId="12" xfId="2" applyNumberFormat="1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</cellXfs>
  <cellStyles count="3">
    <cellStyle name="Procent" xfId="2" builtinId="5"/>
    <cellStyle name="Standaard" xfId="0" builtinId="0"/>
    <cellStyle name="Verklarende teks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38100</xdr:rowOff>
    </xdr:from>
    <xdr:to>
      <xdr:col>1</xdr:col>
      <xdr:colOff>152400</xdr:colOff>
      <xdr:row>4</xdr:row>
      <xdr:rowOff>114300</xdr:rowOff>
    </xdr:to>
    <xdr:pic>
      <xdr:nvPicPr>
        <xdr:cNvPr id="5" name="Afbeelding 4" descr="PNG versie naak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H101"/>
  <sheetViews>
    <sheetView showGridLines="0" tabSelected="1" zoomScaleNormal="100" workbookViewId="0">
      <selection activeCell="F57" sqref="F57"/>
    </sheetView>
  </sheetViews>
  <sheetFormatPr defaultRowHeight="15" x14ac:dyDescent="0.25"/>
  <cols>
    <col min="1" max="1" width="31.7109375" customWidth="1"/>
    <col min="2" max="3" width="17.7109375" customWidth="1"/>
    <col min="4" max="4" width="17.7109375" style="1" customWidth="1"/>
    <col min="5" max="7" width="17.7109375" customWidth="1"/>
  </cols>
  <sheetData>
    <row r="1" spans="1:8" ht="4.5" customHeight="1" x14ac:dyDescent="0.25">
      <c r="A1" s="2"/>
    </row>
    <row r="2" spans="1:8" s="1" customFormat="1" x14ac:dyDescent="0.25">
      <c r="A2" s="3"/>
      <c r="B2" s="3"/>
      <c r="C2" s="3"/>
      <c r="D2" s="3"/>
    </row>
    <row r="3" spans="1:8" s="1" customFormat="1" ht="27.75" x14ac:dyDescent="0.4">
      <c r="A3" s="3"/>
      <c r="B3" s="3"/>
      <c r="C3" s="3"/>
      <c r="D3" s="3"/>
      <c r="G3" s="5" t="s">
        <v>0</v>
      </c>
    </row>
    <row r="4" spans="1:8" s="1" customFormat="1" x14ac:dyDescent="0.25">
      <c r="A4" s="3"/>
      <c r="B4" s="3"/>
      <c r="C4" s="3"/>
      <c r="D4" s="3"/>
      <c r="G4" s="6" t="s">
        <v>1</v>
      </c>
      <c r="H4"/>
    </row>
    <row r="5" spans="1:8" s="1" customFormat="1" x14ac:dyDescent="0.25">
      <c r="A5" s="3"/>
      <c r="B5" s="3"/>
      <c r="C5" s="3"/>
      <c r="D5" s="3"/>
      <c r="H5"/>
    </row>
    <row r="6" spans="1:8" s="1" customFormat="1" x14ac:dyDescent="0.25">
      <c r="A6" s="3"/>
      <c r="B6" s="3"/>
      <c r="C6" s="3"/>
      <c r="D6" s="3"/>
    </row>
    <row r="7" spans="1:8" s="1" customFormat="1" ht="15.75" x14ac:dyDescent="0.25">
      <c r="A7" s="17" t="s">
        <v>29</v>
      </c>
      <c r="B7" s="3"/>
      <c r="C7" s="3"/>
      <c r="D7" s="3"/>
      <c r="G7" s="71" t="s">
        <v>30</v>
      </c>
      <c r="H7"/>
    </row>
    <row r="8" spans="1:8" s="1" customFormat="1" x14ac:dyDescent="0.25">
      <c r="A8" s="3"/>
      <c r="B8" s="3"/>
      <c r="C8" s="3"/>
      <c r="D8" s="3"/>
    </row>
    <row r="9" spans="1:8" s="1" customFormat="1" x14ac:dyDescent="0.25">
      <c r="A9" s="4" t="s">
        <v>24</v>
      </c>
      <c r="B9" s="3"/>
      <c r="C9" s="3"/>
      <c r="D9" s="3"/>
    </row>
    <row r="10" spans="1:8" s="1" customFormat="1" ht="15.75" thickBot="1" x14ac:dyDescent="0.3">
      <c r="A10" s="3"/>
      <c r="B10" s="3"/>
      <c r="C10" s="3"/>
      <c r="D10" s="3"/>
    </row>
    <row r="11" spans="1:8" ht="15.75" customHeight="1" x14ac:dyDescent="0.25">
      <c r="A11" s="80" t="s">
        <v>26</v>
      </c>
      <c r="B11" s="78" t="s">
        <v>5</v>
      </c>
      <c r="C11" s="72" t="s">
        <v>4</v>
      </c>
      <c r="D11" s="72" t="s">
        <v>7</v>
      </c>
      <c r="E11" s="72" t="s">
        <v>6</v>
      </c>
      <c r="F11" s="72" t="s">
        <v>8</v>
      </c>
      <c r="G11" s="74" t="s">
        <v>9</v>
      </c>
    </row>
    <row r="12" spans="1:8" ht="18" customHeight="1" x14ac:dyDescent="0.25">
      <c r="A12" s="81"/>
      <c r="B12" s="79"/>
      <c r="C12" s="73"/>
      <c r="D12" s="73"/>
      <c r="E12" s="73"/>
      <c r="F12" s="73"/>
      <c r="G12" s="75"/>
    </row>
    <row r="13" spans="1:8" s="1" customFormat="1" ht="18" customHeight="1" x14ac:dyDescent="0.25">
      <c r="A13" s="10" t="s">
        <v>10</v>
      </c>
      <c r="B13" s="24">
        <v>75550</v>
      </c>
      <c r="C13" s="25">
        <v>55819</v>
      </c>
      <c r="D13" s="26">
        <v>5035990.1800017646</v>
      </c>
      <c r="E13" s="26">
        <v>90.21</v>
      </c>
      <c r="F13" s="25">
        <v>10274</v>
      </c>
      <c r="G13" s="27">
        <v>8389</v>
      </c>
    </row>
    <row r="14" spans="1:8" s="1" customFormat="1" ht="18" customHeight="1" x14ac:dyDescent="0.25">
      <c r="A14" s="15" t="s">
        <v>11</v>
      </c>
      <c r="B14" s="28">
        <v>77794</v>
      </c>
      <c r="C14" s="29">
        <v>56553</v>
      </c>
      <c r="D14" s="30">
        <v>5214186.6000055494</v>
      </c>
      <c r="E14" s="30">
        <v>92.200000000098129</v>
      </c>
      <c r="F14" s="29">
        <v>10852</v>
      </c>
      <c r="G14" s="31">
        <v>8840</v>
      </c>
    </row>
    <row r="15" spans="1:8" ht="15.75" thickBot="1" x14ac:dyDescent="0.3">
      <c r="A15" s="16" t="s">
        <v>12</v>
      </c>
      <c r="B15" s="32">
        <v>76354</v>
      </c>
      <c r="C15" s="33">
        <v>57090</v>
      </c>
      <c r="D15" s="34">
        <v>5321358.8999981349</v>
      </c>
      <c r="E15" s="34">
        <v>93.209999999967337</v>
      </c>
      <c r="F15" s="33">
        <v>9859</v>
      </c>
      <c r="G15" s="35">
        <v>7963</v>
      </c>
      <c r="H15" s="1"/>
    </row>
    <row r="18" spans="1:7" x14ac:dyDescent="0.25">
      <c r="A18" s="4" t="s">
        <v>25</v>
      </c>
      <c r="B18" s="3"/>
      <c r="C18" s="3"/>
      <c r="D18" s="3"/>
      <c r="E18" s="1"/>
      <c r="F18" s="1"/>
      <c r="G18" s="1"/>
    </row>
    <row r="19" spans="1:7" ht="15.75" thickBot="1" x14ac:dyDescent="0.3">
      <c r="A19" s="3"/>
      <c r="B19" s="3"/>
      <c r="C19" s="3"/>
      <c r="D19" s="3"/>
      <c r="E19" s="1"/>
      <c r="F19" s="1"/>
      <c r="G19" s="1"/>
    </row>
    <row r="20" spans="1:7" ht="15" customHeight="1" x14ac:dyDescent="0.25">
      <c r="A20" s="76" t="s">
        <v>26</v>
      </c>
      <c r="B20" s="78" t="s">
        <v>5</v>
      </c>
      <c r="C20" s="72" t="s">
        <v>4</v>
      </c>
      <c r="D20" s="72" t="s">
        <v>7</v>
      </c>
      <c r="E20" s="72" t="s">
        <v>6</v>
      </c>
      <c r="F20" s="72" t="s">
        <v>8</v>
      </c>
      <c r="G20" s="74" t="s">
        <v>9</v>
      </c>
    </row>
    <row r="21" spans="1:7" x14ac:dyDescent="0.25">
      <c r="A21" s="77"/>
      <c r="B21" s="79"/>
      <c r="C21" s="73"/>
      <c r="D21" s="73"/>
      <c r="E21" s="73"/>
      <c r="F21" s="73"/>
      <c r="G21" s="75"/>
    </row>
    <row r="22" spans="1:7" x14ac:dyDescent="0.25">
      <c r="A22" s="10" t="s">
        <v>10</v>
      </c>
      <c r="B22" s="24">
        <v>136818</v>
      </c>
      <c r="C22" s="25">
        <v>109070</v>
      </c>
      <c r="D22" s="26">
        <v>13973280.300015708</v>
      </c>
      <c r="E22" s="26">
        <v>128.11295773370964</v>
      </c>
      <c r="F22" s="25">
        <v>13925</v>
      </c>
      <c r="G22" s="27">
        <v>12185</v>
      </c>
    </row>
    <row r="23" spans="1:7" x14ac:dyDescent="0.25">
      <c r="A23" s="15" t="s">
        <v>11</v>
      </c>
      <c r="B23" s="28">
        <v>145840</v>
      </c>
      <c r="C23" s="29">
        <v>113994</v>
      </c>
      <c r="D23" s="30">
        <v>14941583.060013181</v>
      </c>
      <c r="E23" s="30">
        <v>131.07341667116847</v>
      </c>
      <c r="F23" s="29">
        <v>15668</v>
      </c>
      <c r="G23" s="31">
        <v>13845</v>
      </c>
    </row>
    <row r="24" spans="1:7" ht="15.75" thickBot="1" x14ac:dyDescent="0.3">
      <c r="A24" s="16" t="s">
        <v>12</v>
      </c>
      <c r="B24" s="32">
        <v>152868</v>
      </c>
      <c r="C24" s="33">
        <v>118507</v>
      </c>
      <c r="D24" s="34">
        <v>15757338.499972248</v>
      </c>
      <c r="E24" s="34">
        <v>132.96546617475971</v>
      </c>
      <c r="F24" s="33">
        <v>16976</v>
      </c>
      <c r="G24" s="35">
        <v>15081</v>
      </c>
    </row>
    <row r="27" spans="1:7" ht="18" x14ac:dyDescent="0.25">
      <c r="A27" s="17" t="s">
        <v>31</v>
      </c>
    </row>
    <row r="29" spans="1:7" s="1" customFormat="1" x14ac:dyDescent="0.25">
      <c r="A29" s="4" t="s">
        <v>24</v>
      </c>
    </row>
    <row r="30" spans="1:7" s="1" customFormat="1" ht="15.75" thickBot="1" x14ac:dyDescent="0.3"/>
    <row r="31" spans="1:7" s="1" customFormat="1" x14ac:dyDescent="0.25">
      <c r="A31" s="76" t="s">
        <v>27</v>
      </c>
      <c r="B31" s="78" t="s">
        <v>5</v>
      </c>
      <c r="C31" s="72" t="s">
        <v>4</v>
      </c>
      <c r="D31" s="72" t="s">
        <v>7</v>
      </c>
      <c r="E31" s="72" t="s">
        <v>6</v>
      </c>
      <c r="F31" s="72" t="s">
        <v>8</v>
      </c>
      <c r="G31" s="74" t="s">
        <v>9</v>
      </c>
    </row>
    <row r="32" spans="1:7" s="1" customFormat="1" x14ac:dyDescent="0.25">
      <c r="A32" s="77"/>
      <c r="B32" s="79"/>
      <c r="C32" s="73"/>
      <c r="D32" s="73"/>
      <c r="E32" s="73"/>
      <c r="F32" s="73"/>
      <c r="G32" s="75"/>
    </row>
    <row r="33" spans="1:7" s="20" customFormat="1" x14ac:dyDescent="0.25">
      <c r="A33" s="21" t="s">
        <v>19</v>
      </c>
      <c r="B33" s="36">
        <f>SUM(B34:B38)</f>
        <v>70142</v>
      </c>
      <c r="C33" s="37">
        <f t="shared" ref="C33:G33" si="0">SUM(C34:C38)</f>
        <v>52280</v>
      </c>
      <c r="D33" s="38">
        <f t="shared" si="0"/>
        <v>4873018.7999993572</v>
      </c>
      <c r="E33" s="38">
        <f>D33/C33</f>
        <v>93.209999999987701</v>
      </c>
      <c r="F33" s="37">
        <f t="shared" si="0"/>
        <v>9149</v>
      </c>
      <c r="G33" s="39">
        <f t="shared" si="0"/>
        <v>7538</v>
      </c>
    </row>
    <row r="34" spans="1:7" s="20" customFormat="1" x14ac:dyDescent="0.25">
      <c r="A34" s="10" t="s">
        <v>13</v>
      </c>
      <c r="B34" s="24">
        <v>25422</v>
      </c>
      <c r="C34" s="25">
        <v>19675</v>
      </c>
      <c r="D34" s="26">
        <v>1833906.7499995281</v>
      </c>
      <c r="E34" s="26">
        <f>D34/C34</f>
        <v>93.209999999976006</v>
      </c>
      <c r="F34" s="25">
        <v>2908</v>
      </c>
      <c r="G34" s="27">
        <v>2244</v>
      </c>
    </row>
    <row r="35" spans="1:7" s="20" customFormat="1" x14ac:dyDescent="0.25">
      <c r="A35" s="19" t="s">
        <v>14</v>
      </c>
      <c r="B35" s="40">
        <v>9701</v>
      </c>
      <c r="C35" s="41">
        <v>7263</v>
      </c>
      <c r="D35" s="42">
        <v>676984.22999999044</v>
      </c>
      <c r="E35" s="42">
        <f t="shared" ref="E35:E42" si="1">D35/C35</f>
        <v>93.209999999998686</v>
      </c>
      <c r="F35" s="41">
        <v>1237</v>
      </c>
      <c r="G35" s="43">
        <v>1064</v>
      </c>
    </row>
    <row r="36" spans="1:7" s="20" customFormat="1" x14ac:dyDescent="0.25">
      <c r="A36" s="19" t="s">
        <v>15</v>
      </c>
      <c r="B36" s="40">
        <v>15957</v>
      </c>
      <c r="C36" s="41">
        <v>11754</v>
      </c>
      <c r="D36" s="42">
        <v>1095590.3399998231</v>
      </c>
      <c r="E36" s="42">
        <f t="shared" si="1"/>
        <v>93.209999999984959</v>
      </c>
      <c r="F36" s="41">
        <v>2069</v>
      </c>
      <c r="G36" s="43">
        <v>1679</v>
      </c>
    </row>
    <row r="37" spans="1:7" s="20" customFormat="1" x14ac:dyDescent="0.25">
      <c r="A37" s="19" t="s">
        <v>16</v>
      </c>
      <c r="B37" s="40">
        <v>8174</v>
      </c>
      <c r="C37" s="41">
        <v>5995</v>
      </c>
      <c r="D37" s="42">
        <v>558793.95000003767</v>
      </c>
      <c r="E37" s="42">
        <f t="shared" si="1"/>
        <v>93.210000000006289</v>
      </c>
      <c r="F37" s="41">
        <v>1119</v>
      </c>
      <c r="G37" s="43">
        <v>957</v>
      </c>
    </row>
    <row r="38" spans="1:7" s="20" customFormat="1" x14ac:dyDescent="0.25">
      <c r="A38" s="18" t="s">
        <v>17</v>
      </c>
      <c r="B38" s="44">
        <v>10888</v>
      </c>
      <c r="C38" s="45">
        <v>7593</v>
      </c>
      <c r="D38" s="46">
        <v>707743.52999997814</v>
      </c>
      <c r="E38" s="46">
        <f t="shared" si="1"/>
        <v>93.209999999997123</v>
      </c>
      <c r="F38" s="45">
        <v>1816</v>
      </c>
      <c r="G38" s="47">
        <v>1594</v>
      </c>
    </row>
    <row r="39" spans="1:7" s="20" customFormat="1" x14ac:dyDescent="0.25">
      <c r="A39" s="21" t="s">
        <v>18</v>
      </c>
      <c r="B39" s="36">
        <v>5808</v>
      </c>
      <c r="C39" s="37">
        <v>4655</v>
      </c>
      <c r="D39" s="38">
        <v>433892.55000003113</v>
      </c>
      <c r="E39" s="38">
        <f>D39/C39</f>
        <v>93.210000000006687</v>
      </c>
      <c r="F39" s="37">
        <v>558</v>
      </c>
      <c r="G39" s="39">
        <v>396</v>
      </c>
    </row>
    <row r="40" spans="1:7" s="20" customFormat="1" x14ac:dyDescent="0.25">
      <c r="A40" s="21" t="s">
        <v>20</v>
      </c>
      <c r="B40" s="36">
        <v>214</v>
      </c>
      <c r="C40" s="37">
        <v>133</v>
      </c>
      <c r="D40" s="38">
        <v>12396.929999999962</v>
      </c>
      <c r="E40" s="38">
        <f t="shared" si="1"/>
        <v>93.20999999999971</v>
      </c>
      <c r="F40" s="37">
        <v>44</v>
      </c>
      <c r="G40" s="39">
        <v>25</v>
      </c>
    </row>
    <row r="41" spans="1:7" s="20" customFormat="1" ht="15.75" thickBot="1" x14ac:dyDescent="0.3">
      <c r="A41" s="22" t="s">
        <v>21</v>
      </c>
      <c r="B41" s="48">
        <v>190</v>
      </c>
      <c r="C41" s="49">
        <v>22</v>
      </c>
      <c r="D41" s="50">
        <v>2050.6200000000003</v>
      </c>
      <c r="E41" s="50">
        <f t="shared" si="1"/>
        <v>93.210000000000022</v>
      </c>
      <c r="F41" s="49">
        <v>108</v>
      </c>
      <c r="G41" s="51">
        <v>4</v>
      </c>
    </row>
    <row r="42" spans="1:7" s="1" customFormat="1" ht="15.75" thickBot="1" x14ac:dyDescent="0.3">
      <c r="A42" s="52" t="s">
        <v>22</v>
      </c>
      <c r="B42" s="12">
        <f>B33+B39+B40+B41</f>
        <v>76354</v>
      </c>
      <c r="C42" s="13">
        <f>C33+C39+C40+C41</f>
        <v>57090</v>
      </c>
      <c r="D42" s="23">
        <f>D33+D39+D40+D41</f>
        <v>5321358.8999993885</v>
      </c>
      <c r="E42" s="23">
        <f t="shared" si="1"/>
        <v>93.209999999989293</v>
      </c>
      <c r="F42" s="13">
        <f>F33+F39+F40+F41</f>
        <v>9859</v>
      </c>
      <c r="G42" s="14">
        <f>G33+G39+G40+G41</f>
        <v>7963</v>
      </c>
    </row>
    <row r="43" spans="1:7" s="1" customFormat="1" x14ac:dyDescent="0.25"/>
    <row r="44" spans="1:7" s="1" customFormat="1" ht="15.75" thickBot="1" x14ac:dyDescent="0.3"/>
    <row r="45" spans="1:7" s="1" customFormat="1" x14ac:dyDescent="0.25">
      <c r="A45" s="76" t="s">
        <v>28</v>
      </c>
      <c r="B45" s="78" t="s">
        <v>5</v>
      </c>
      <c r="C45" s="72" t="s">
        <v>4</v>
      </c>
      <c r="D45" s="72" t="s">
        <v>7</v>
      </c>
      <c r="E45" s="72" t="s">
        <v>6</v>
      </c>
      <c r="F45" s="72" t="s">
        <v>8</v>
      </c>
      <c r="G45" s="74" t="s">
        <v>9</v>
      </c>
    </row>
    <row r="46" spans="1:7" s="1" customFormat="1" x14ac:dyDescent="0.25">
      <c r="A46" s="77"/>
      <c r="B46" s="79"/>
      <c r="C46" s="73"/>
      <c r="D46" s="73"/>
      <c r="E46" s="73"/>
      <c r="F46" s="73"/>
      <c r="G46" s="75"/>
    </row>
    <row r="47" spans="1:7" s="1" customFormat="1" x14ac:dyDescent="0.25">
      <c r="A47" s="21" t="s">
        <v>19</v>
      </c>
      <c r="B47" s="53">
        <f>B33/$B$42</f>
        <v>0.91864211436205045</v>
      </c>
      <c r="C47" s="59">
        <f>C33/B33</f>
        <v>0.74534515696729486</v>
      </c>
      <c r="D47" s="59">
        <f>D33/$D$42</f>
        <v>0.91574706603606781</v>
      </c>
      <c r="E47" s="59">
        <f>E33/$E$42</f>
        <v>0.9999999999999829</v>
      </c>
      <c r="F47" s="59">
        <f>F33/B33</f>
        <v>0.13043540246927662</v>
      </c>
      <c r="G47" s="65">
        <f t="shared" ref="G47:G56" si="2">G33/F33</f>
        <v>0.82391518198710245</v>
      </c>
    </row>
    <row r="48" spans="1:7" s="1" customFormat="1" x14ac:dyDescent="0.25">
      <c r="A48" s="10" t="s">
        <v>13</v>
      </c>
      <c r="B48" s="54">
        <f t="shared" ref="B48:B56" si="3">B34/$B$42</f>
        <v>0.33294915786992169</v>
      </c>
      <c r="C48" s="60">
        <f t="shared" ref="C48:C56" si="4">C34/B34</f>
        <v>0.77393596097867989</v>
      </c>
      <c r="D48" s="60">
        <f t="shared" ref="D48:D56" si="5">D34/$D$42</f>
        <v>0.34463128393759324</v>
      </c>
      <c r="E48" s="60">
        <f t="shared" ref="E48:E56" si="6">E34/$E$42</f>
        <v>0.99999999999985745</v>
      </c>
      <c r="F48" s="60">
        <f t="shared" ref="F48:F55" si="7">F34/B34</f>
        <v>0.11438911179293525</v>
      </c>
      <c r="G48" s="66">
        <f t="shared" si="2"/>
        <v>0.77166437414030264</v>
      </c>
    </row>
    <row r="49" spans="1:7" s="1" customFormat="1" x14ac:dyDescent="0.25">
      <c r="A49" s="19" t="s">
        <v>14</v>
      </c>
      <c r="B49" s="55">
        <f t="shared" si="3"/>
        <v>0.12705293763260603</v>
      </c>
      <c r="C49" s="61">
        <f t="shared" si="4"/>
        <v>0.74868570250489641</v>
      </c>
      <c r="D49" s="61">
        <f t="shared" si="5"/>
        <v>0.12722017866527818</v>
      </c>
      <c r="E49" s="61">
        <f t="shared" si="6"/>
        <v>1.0000000000001008</v>
      </c>
      <c r="F49" s="61">
        <f t="shared" si="7"/>
        <v>0.12751262756416865</v>
      </c>
      <c r="G49" s="67">
        <f t="shared" si="2"/>
        <v>0.86014551333872269</v>
      </c>
    </row>
    <row r="50" spans="1:7" s="1" customFormat="1" x14ac:dyDescent="0.25">
      <c r="A50" s="19" t="s">
        <v>15</v>
      </c>
      <c r="B50" s="55">
        <f t="shared" si="3"/>
        <v>0.20898708646567304</v>
      </c>
      <c r="C50" s="61">
        <f t="shared" si="4"/>
        <v>0.73660462492949808</v>
      </c>
      <c r="D50" s="61">
        <f t="shared" si="5"/>
        <v>0.20588544403572348</v>
      </c>
      <c r="E50" s="61">
        <f t="shared" si="6"/>
        <v>0.99999999999995348</v>
      </c>
      <c r="F50" s="61">
        <f t="shared" si="7"/>
        <v>0.12966096384032086</v>
      </c>
      <c r="G50" s="67">
        <f t="shared" si="2"/>
        <v>0.81150314161430648</v>
      </c>
    </row>
    <row r="51" spans="1:7" s="1" customFormat="1" x14ac:dyDescent="0.25">
      <c r="A51" s="19" t="s">
        <v>16</v>
      </c>
      <c r="B51" s="55">
        <f t="shared" si="3"/>
        <v>0.10705398538386987</v>
      </c>
      <c r="C51" s="61">
        <f t="shared" si="4"/>
        <v>0.73342304869097141</v>
      </c>
      <c r="D51" s="61">
        <f t="shared" si="5"/>
        <v>0.10500963391138717</v>
      </c>
      <c r="E51" s="61">
        <f t="shared" si="6"/>
        <v>1.0000000000001823</v>
      </c>
      <c r="F51" s="61">
        <f t="shared" si="7"/>
        <v>0.13689747981404454</v>
      </c>
      <c r="G51" s="67">
        <f t="shared" si="2"/>
        <v>0.85522788203753353</v>
      </c>
    </row>
    <row r="52" spans="1:7" x14ac:dyDescent="0.25">
      <c r="A52" s="18" t="s">
        <v>17</v>
      </c>
      <c r="B52" s="56">
        <f t="shared" si="3"/>
        <v>0.14259894700997983</v>
      </c>
      <c r="C52" s="62">
        <f t="shared" si="4"/>
        <v>0.69737325495958857</v>
      </c>
      <c r="D52" s="62">
        <f t="shared" si="5"/>
        <v>0.13300052548608579</v>
      </c>
      <c r="E52" s="62">
        <f t="shared" si="6"/>
        <v>1.0000000000000839</v>
      </c>
      <c r="F52" s="62">
        <f t="shared" si="7"/>
        <v>0.16678912564290962</v>
      </c>
      <c r="G52" s="68">
        <f t="shared" si="2"/>
        <v>0.8777533039647577</v>
      </c>
    </row>
    <row r="53" spans="1:7" x14ac:dyDescent="0.25">
      <c r="A53" s="21" t="s">
        <v>18</v>
      </c>
      <c r="B53" s="53">
        <f t="shared" si="3"/>
        <v>7.6066741755507247E-2</v>
      </c>
      <c r="C53" s="59">
        <f t="shared" si="4"/>
        <v>0.80148071625344353</v>
      </c>
      <c r="D53" s="59">
        <f t="shared" si="5"/>
        <v>8.1537922578400229E-2</v>
      </c>
      <c r="E53" s="59">
        <f t="shared" si="6"/>
        <v>1.0000000000001865</v>
      </c>
      <c r="F53" s="59">
        <f>F39/B39</f>
        <v>9.6074380165289255E-2</v>
      </c>
      <c r="G53" s="65">
        <f>G39/F39</f>
        <v>0.70967741935483875</v>
      </c>
    </row>
    <row r="54" spans="1:7" s="1" customFormat="1" x14ac:dyDescent="0.25">
      <c r="A54" s="21" t="s">
        <v>20</v>
      </c>
      <c r="B54" s="53">
        <f t="shared" si="3"/>
        <v>2.8027346307986484E-3</v>
      </c>
      <c r="C54" s="59">
        <f t="shared" si="4"/>
        <v>0.62149532710280375</v>
      </c>
      <c r="D54" s="59">
        <f t="shared" si="5"/>
        <v>2.329654930811261E-3</v>
      </c>
      <c r="E54" s="59">
        <f t="shared" si="6"/>
        <v>1.0000000000001117</v>
      </c>
      <c r="F54" s="59">
        <f t="shared" si="7"/>
        <v>0.20560747663551401</v>
      </c>
      <c r="G54" s="65">
        <f t="shared" si="2"/>
        <v>0.56818181818181823</v>
      </c>
    </row>
    <row r="55" spans="1:7" s="1" customFormat="1" ht="15.75" thickBot="1" x14ac:dyDescent="0.3">
      <c r="A55" s="22" t="s">
        <v>21</v>
      </c>
      <c r="B55" s="57">
        <f t="shared" si="3"/>
        <v>2.4884092516436599E-3</v>
      </c>
      <c r="C55" s="63">
        <f t="shared" si="4"/>
        <v>0.11578947368421053</v>
      </c>
      <c r="D55" s="63">
        <f t="shared" si="5"/>
        <v>3.8535645472066092E-4</v>
      </c>
      <c r="E55" s="63">
        <f t="shared" si="6"/>
        <v>1.000000000000115</v>
      </c>
      <c r="F55" s="63">
        <f t="shared" si="7"/>
        <v>0.56842105263157894</v>
      </c>
      <c r="G55" s="69">
        <f t="shared" si="2"/>
        <v>3.7037037037037035E-2</v>
      </c>
    </row>
    <row r="56" spans="1:7" s="1" customFormat="1" ht="15.75" thickBot="1" x14ac:dyDescent="0.3">
      <c r="A56" s="52" t="s">
        <v>22</v>
      </c>
      <c r="B56" s="58">
        <f t="shared" si="3"/>
        <v>1</v>
      </c>
      <c r="C56" s="64">
        <f t="shared" si="4"/>
        <v>0.74770149566492916</v>
      </c>
      <c r="D56" s="64">
        <f t="shared" si="5"/>
        <v>1</v>
      </c>
      <c r="E56" s="64">
        <f t="shared" si="6"/>
        <v>1</v>
      </c>
      <c r="F56" s="64">
        <f>F42/B42</f>
        <v>0.1291222463787097</v>
      </c>
      <c r="G56" s="70">
        <f t="shared" si="2"/>
        <v>0.80768840653210261</v>
      </c>
    </row>
    <row r="57" spans="1:7" s="1" customFormat="1" x14ac:dyDescent="0.25"/>
    <row r="58" spans="1:7" s="1" customFormat="1" x14ac:dyDescent="0.25"/>
    <row r="59" spans="1:7" s="1" customFormat="1" x14ac:dyDescent="0.25">
      <c r="A59" s="4" t="s">
        <v>25</v>
      </c>
    </row>
    <row r="60" spans="1:7" s="1" customFormat="1" ht="15.75" thickBot="1" x14ac:dyDescent="0.3"/>
    <row r="61" spans="1:7" s="1" customFormat="1" ht="15" customHeight="1" x14ac:dyDescent="0.25">
      <c r="A61" s="76" t="s">
        <v>27</v>
      </c>
      <c r="B61" s="78" t="s">
        <v>5</v>
      </c>
      <c r="C61" s="72" t="s">
        <v>4</v>
      </c>
      <c r="D61" s="72" t="s">
        <v>7</v>
      </c>
      <c r="E61" s="72" t="s">
        <v>6</v>
      </c>
      <c r="F61" s="72" t="s">
        <v>8</v>
      </c>
      <c r="G61" s="74" t="s">
        <v>9</v>
      </c>
    </row>
    <row r="62" spans="1:7" s="1" customFormat="1" x14ac:dyDescent="0.25">
      <c r="A62" s="77"/>
      <c r="B62" s="79"/>
      <c r="C62" s="73"/>
      <c r="D62" s="73"/>
      <c r="E62" s="73"/>
      <c r="F62" s="73"/>
      <c r="G62" s="75"/>
    </row>
    <row r="63" spans="1:7" s="20" customFormat="1" x14ac:dyDescent="0.25">
      <c r="A63" s="21" t="s">
        <v>19</v>
      </c>
      <c r="B63" s="36">
        <f>SUM(B64:B68)</f>
        <v>142509</v>
      </c>
      <c r="C63" s="37">
        <f t="shared" ref="C63" si="8">SUM(C64:C68)</f>
        <v>110288</v>
      </c>
      <c r="D63" s="38">
        <f t="shared" ref="D63" si="9">SUM(D64:D68)</f>
        <v>14623048.210002065</v>
      </c>
      <c r="E63" s="38">
        <f>D63/C63</f>
        <v>132.5896580770534</v>
      </c>
      <c r="F63" s="37">
        <f t="shared" ref="F63" si="10">SUM(F64:F68)</f>
        <v>15953</v>
      </c>
      <c r="G63" s="39">
        <f t="shared" ref="G63" si="11">SUM(G64:G68)</f>
        <v>14417</v>
      </c>
    </row>
    <row r="64" spans="1:7" s="20" customFormat="1" x14ac:dyDescent="0.25">
      <c r="A64" s="10" t="s">
        <v>13</v>
      </c>
      <c r="B64" s="24">
        <v>48329</v>
      </c>
      <c r="C64" s="25">
        <v>38491</v>
      </c>
      <c r="D64" s="26">
        <v>5207423.5700008599</v>
      </c>
      <c r="E64" s="26">
        <f t="shared" ref="E64:E72" si="12">D64/C64</f>
        <v>135.28938115405836</v>
      </c>
      <c r="F64" s="25">
        <v>4812</v>
      </c>
      <c r="G64" s="27">
        <v>4180</v>
      </c>
    </row>
    <row r="65" spans="1:7" s="20" customFormat="1" x14ac:dyDescent="0.25">
      <c r="A65" s="19" t="s">
        <v>14</v>
      </c>
      <c r="B65" s="40">
        <v>20612</v>
      </c>
      <c r="C65" s="41">
        <v>16194</v>
      </c>
      <c r="D65" s="42">
        <v>2116592.0200004261</v>
      </c>
      <c r="E65" s="42">
        <f t="shared" si="12"/>
        <v>130.70223663087725</v>
      </c>
      <c r="F65" s="41">
        <v>2210</v>
      </c>
      <c r="G65" s="43">
        <v>2036</v>
      </c>
    </row>
    <row r="66" spans="1:7" s="20" customFormat="1" x14ac:dyDescent="0.25">
      <c r="A66" s="19" t="s">
        <v>15</v>
      </c>
      <c r="B66" s="40">
        <v>33388</v>
      </c>
      <c r="C66" s="41">
        <v>25610</v>
      </c>
      <c r="D66" s="42">
        <v>3378601.0000001327</v>
      </c>
      <c r="E66" s="42">
        <f t="shared" si="12"/>
        <v>131.92506833268772</v>
      </c>
      <c r="F66" s="41">
        <v>3704</v>
      </c>
      <c r="G66" s="43">
        <v>3326</v>
      </c>
    </row>
    <row r="67" spans="1:7" s="20" customFormat="1" x14ac:dyDescent="0.25">
      <c r="A67" s="19" t="s">
        <v>16</v>
      </c>
      <c r="B67" s="40">
        <v>16873</v>
      </c>
      <c r="C67" s="41">
        <v>12827</v>
      </c>
      <c r="D67" s="42">
        <v>1687424.2500002605</v>
      </c>
      <c r="E67" s="42">
        <f t="shared" si="12"/>
        <v>131.55252592190385</v>
      </c>
      <c r="F67" s="41">
        <v>1989</v>
      </c>
      <c r="G67" s="43">
        <v>1820</v>
      </c>
    </row>
    <row r="68" spans="1:7" s="20" customFormat="1" x14ac:dyDescent="0.25">
      <c r="A68" s="18" t="s">
        <v>17</v>
      </c>
      <c r="B68" s="44">
        <v>23307</v>
      </c>
      <c r="C68" s="45">
        <v>17166</v>
      </c>
      <c r="D68" s="46">
        <v>2233007.3700003857</v>
      </c>
      <c r="E68" s="46">
        <f t="shared" si="12"/>
        <v>130.08315099617766</v>
      </c>
      <c r="F68" s="45">
        <v>3238</v>
      </c>
      <c r="G68" s="47">
        <v>3055</v>
      </c>
    </row>
    <row r="69" spans="1:7" s="20" customFormat="1" x14ac:dyDescent="0.25">
      <c r="A69" s="21" t="s">
        <v>18</v>
      </c>
      <c r="B69" s="36">
        <v>9506</v>
      </c>
      <c r="C69" s="37">
        <v>7827</v>
      </c>
      <c r="D69" s="38">
        <v>1082773.2800000387</v>
      </c>
      <c r="E69" s="38">
        <f t="shared" si="12"/>
        <v>138.33822409608263</v>
      </c>
      <c r="F69" s="37">
        <v>757</v>
      </c>
      <c r="G69" s="39">
        <v>588</v>
      </c>
    </row>
    <row r="70" spans="1:7" s="20" customFormat="1" x14ac:dyDescent="0.25">
      <c r="A70" s="21" t="s">
        <v>20</v>
      </c>
      <c r="B70" s="36">
        <v>520</v>
      </c>
      <c r="C70" s="37">
        <v>316</v>
      </c>
      <c r="D70" s="38">
        <v>40946.40000000014</v>
      </c>
      <c r="E70" s="38">
        <f t="shared" si="12"/>
        <v>129.57721518987387</v>
      </c>
      <c r="F70" s="37">
        <v>102</v>
      </c>
      <c r="G70" s="39">
        <v>66</v>
      </c>
    </row>
    <row r="71" spans="1:7" s="20" customFormat="1" ht="15.75" thickBot="1" x14ac:dyDescent="0.3">
      <c r="A71" s="22" t="s">
        <v>35</v>
      </c>
      <c r="B71" s="48">
        <v>333</v>
      </c>
      <c r="C71" s="49">
        <v>76</v>
      </c>
      <c r="D71" s="50">
        <v>10570.610000000008</v>
      </c>
      <c r="E71" s="50">
        <f t="shared" si="12"/>
        <v>139.08697368421062</v>
      </c>
      <c r="F71" s="49">
        <v>164</v>
      </c>
      <c r="G71" s="51">
        <v>10</v>
      </c>
    </row>
    <row r="72" spans="1:7" s="1" customFormat="1" ht="15.75" thickBot="1" x14ac:dyDescent="0.3">
      <c r="A72" s="52" t="s">
        <v>22</v>
      </c>
      <c r="B72" s="12">
        <f>B63+B69+B70+B71</f>
        <v>152868</v>
      </c>
      <c r="C72" s="13">
        <f>C63+C69+C70+C71</f>
        <v>118507</v>
      </c>
      <c r="D72" s="23">
        <f>D63+D69+D70+D71</f>
        <v>15757338.500002103</v>
      </c>
      <c r="E72" s="23">
        <f t="shared" si="12"/>
        <v>132.96546617501161</v>
      </c>
      <c r="F72" s="13">
        <f>F63+F69+F70+F71</f>
        <v>16976</v>
      </c>
      <c r="G72" s="14">
        <f>G63+G69+G70+G71</f>
        <v>15081</v>
      </c>
    </row>
    <row r="73" spans="1:7" s="1" customFormat="1" x14ac:dyDescent="0.25"/>
    <row r="74" spans="1:7" s="1" customFormat="1" ht="15.75" thickBot="1" x14ac:dyDescent="0.3"/>
    <row r="75" spans="1:7" s="1" customFormat="1" x14ac:dyDescent="0.25">
      <c r="A75" s="76" t="s">
        <v>28</v>
      </c>
      <c r="B75" s="78" t="s">
        <v>5</v>
      </c>
      <c r="C75" s="72" t="s">
        <v>4</v>
      </c>
      <c r="D75" s="72" t="s">
        <v>7</v>
      </c>
      <c r="E75" s="72" t="s">
        <v>6</v>
      </c>
      <c r="F75" s="72" t="s">
        <v>8</v>
      </c>
      <c r="G75" s="74" t="s">
        <v>9</v>
      </c>
    </row>
    <row r="76" spans="1:7" s="1" customFormat="1" x14ac:dyDescent="0.25">
      <c r="A76" s="77"/>
      <c r="B76" s="79"/>
      <c r="C76" s="73"/>
      <c r="D76" s="73"/>
      <c r="E76" s="73"/>
      <c r="F76" s="73"/>
      <c r="G76" s="75"/>
    </row>
    <row r="77" spans="1:7" s="1" customFormat="1" x14ac:dyDescent="0.25">
      <c r="A77" s="21" t="s">
        <v>19</v>
      </c>
      <c r="B77" s="53">
        <f>B63/$B$72</f>
        <v>0.93223565428997568</v>
      </c>
      <c r="C77" s="59">
        <f>C63/B63</f>
        <v>0.7739019991719821</v>
      </c>
      <c r="D77" s="59">
        <f>D63/$D$72</f>
        <v>0.92801510927750352</v>
      </c>
      <c r="E77" s="59">
        <f>E63/$E$72</f>
        <v>0.99717364133132458</v>
      </c>
      <c r="F77" s="59">
        <f>F63/B63</f>
        <v>0.11194380705779985</v>
      </c>
      <c r="G77" s="65">
        <f t="shared" ref="G77:G86" si="13">G63/F63</f>
        <v>0.90371716918447942</v>
      </c>
    </row>
    <row r="78" spans="1:7" s="1" customFormat="1" x14ac:dyDescent="0.25">
      <c r="A78" s="10" t="s">
        <v>13</v>
      </c>
      <c r="B78" s="54">
        <f>B64/$B$72</f>
        <v>0.31614857262474816</v>
      </c>
      <c r="C78" s="60">
        <f t="shared" ref="C78:C86" si="14">C64/B64</f>
        <v>0.79643692193093174</v>
      </c>
      <c r="D78" s="60">
        <f t="shared" ref="D78:D86" si="15">D64/$D$72</f>
        <v>0.33047608706255593</v>
      </c>
      <c r="E78" s="60">
        <f>E64/$E$72</f>
        <v>1.0174775830589573</v>
      </c>
      <c r="F78" s="60">
        <f>F64/B64</f>
        <v>9.9567547435287299E-2</v>
      </c>
      <c r="G78" s="66">
        <f t="shared" si="13"/>
        <v>0.86866167913549464</v>
      </c>
    </row>
    <row r="79" spans="1:7" s="1" customFormat="1" x14ac:dyDescent="0.25">
      <c r="A79" s="19" t="s">
        <v>14</v>
      </c>
      <c r="B79" s="55">
        <f t="shared" ref="B79:B86" si="16">B65/$B$72</f>
        <v>0.13483528272758197</v>
      </c>
      <c r="C79" s="61">
        <f t="shared" si="14"/>
        <v>0.78565883951096449</v>
      </c>
      <c r="D79" s="61">
        <f t="shared" si="15"/>
        <v>0.13432420836806569</v>
      </c>
      <c r="E79" s="61">
        <f t="shared" ref="E79:E86" si="17">E65/$E$72</f>
        <v>0.98297881691208866</v>
      </c>
      <c r="F79" s="61">
        <f t="shared" ref="F79:F86" si="18">F65/B65</f>
        <v>0.10721909567242383</v>
      </c>
      <c r="G79" s="67">
        <f t="shared" si="13"/>
        <v>0.9212669683257918</v>
      </c>
    </row>
    <row r="80" spans="1:7" s="1" customFormat="1" x14ac:dyDescent="0.25">
      <c r="A80" s="19" t="s">
        <v>15</v>
      </c>
      <c r="B80" s="55">
        <f t="shared" si="16"/>
        <v>0.21841065494413481</v>
      </c>
      <c r="C80" s="61">
        <f t="shared" si="14"/>
        <v>0.76704205103630052</v>
      </c>
      <c r="D80" s="61">
        <f t="shared" si="15"/>
        <v>0.21441444568825388</v>
      </c>
      <c r="E80" s="61">
        <f t="shared" si="17"/>
        <v>0.99217542816001181</v>
      </c>
      <c r="F80" s="61">
        <f t="shared" si="18"/>
        <v>0.11093806157901043</v>
      </c>
      <c r="G80" s="67">
        <f t="shared" si="13"/>
        <v>0.89794816414686829</v>
      </c>
    </row>
    <row r="81" spans="1:7" s="1" customFormat="1" x14ac:dyDescent="0.25">
      <c r="A81" s="19" t="s">
        <v>16</v>
      </c>
      <c r="B81" s="55">
        <f t="shared" si="16"/>
        <v>0.11037627233953476</v>
      </c>
      <c r="C81" s="61">
        <f t="shared" si="14"/>
        <v>0.76020861731760803</v>
      </c>
      <c r="D81" s="61">
        <f t="shared" si="15"/>
        <v>0.10708815133977323</v>
      </c>
      <c r="E81" s="61">
        <f t="shared" si="17"/>
        <v>0.9893736299074225</v>
      </c>
      <c r="F81" s="61">
        <f t="shared" si="18"/>
        <v>0.11788063770520951</v>
      </c>
      <c r="G81" s="67">
        <f t="shared" si="13"/>
        <v>0.91503267973856206</v>
      </c>
    </row>
    <row r="82" spans="1:7" s="1" customFormat="1" x14ac:dyDescent="0.25">
      <c r="A82" s="18" t="s">
        <v>17</v>
      </c>
      <c r="B82" s="56">
        <f t="shared" si="16"/>
        <v>0.15246487165397599</v>
      </c>
      <c r="C82" s="62">
        <f t="shared" si="14"/>
        <v>0.73651692624533405</v>
      </c>
      <c r="D82" s="62">
        <f t="shared" si="15"/>
        <v>0.14171221681885476</v>
      </c>
      <c r="E82" s="62">
        <f t="shared" si="17"/>
        <v>0.97832282876337084</v>
      </c>
      <c r="F82" s="62">
        <f t="shared" si="18"/>
        <v>0.13892821899000302</v>
      </c>
      <c r="G82" s="68">
        <f t="shared" si="13"/>
        <v>0.94348363187152562</v>
      </c>
    </row>
    <row r="83" spans="1:7" s="1" customFormat="1" x14ac:dyDescent="0.25">
      <c r="A83" s="21" t="s">
        <v>18</v>
      </c>
      <c r="B83" s="53">
        <f t="shared" si="16"/>
        <v>6.2184368213098883E-2</v>
      </c>
      <c r="C83" s="59">
        <f>C69/B69</f>
        <v>0.8233747107090259</v>
      </c>
      <c r="D83" s="59">
        <f t="shared" si="15"/>
        <v>6.8715492784513971E-2</v>
      </c>
      <c r="E83" s="59">
        <f t="shared" si="17"/>
        <v>1.0404071679333586</v>
      </c>
      <c r="F83" s="59">
        <f t="shared" si="18"/>
        <v>7.9633915421838841E-2</v>
      </c>
      <c r="G83" s="65">
        <f t="shared" si="13"/>
        <v>0.77675033025099072</v>
      </c>
    </row>
    <row r="84" spans="1:7" s="1" customFormat="1" x14ac:dyDescent="0.25">
      <c r="A84" s="21" t="s">
        <v>20</v>
      </c>
      <c r="B84" s="53">
        <f t="shared" si="16"/>
        <v>3.4016275479498651E-3</v>
      </c>
      <c r="C84" s="59">
        <f t="shared" si="14"/>
        <v>0.60769230769230764</v>
      </c>
      <c r="D84" s="59">
        <f t="shared" si="15"/>
        <v>2.5985606642895103E-3</v>
      </c>
      <c r="E84" s="59">
        <f t="shared" si="17"/>
        <v>0.97451781216125644</v>
      </c>
      <c r="F84" s="59">
        <f t="shared" si="18"/>
        <v>0.19615384615384615</v>
      </c>
      <c r="G84" s="65">
        <f t="shared" si="13"/>
        <v>0.6470588235294118</v>
      </c>
    </row>
    <row r="85" spans="1:7" s="1" customFormat="1" ht="15.75" thickBot="1" x14ac:dyDescent="0.3">
      <c r="A85" s="22" t="s">
        <v>35</v>
      </c>
      <c r="B85" s="57">
        <f t="shared" si="16"/>
        <v>2.1783499489755869E-3</v>
      </c>
      <c r="C85" s="63">
        <f t="shared" si="14"/>
        <v>0.22822822822822822</v>
      </c>
      <c r="D85" s="63">
        <f>D71/$D$72</f>
        <v>6.7083727369305398E-4</v>
      </c>
      <c r="E85" s="63">
        <f>E71/$E$72</f>
        <v>1.0460383262308257</v>
      </c>
      <c r="F85" s="63">
        <f t="shared" si="18"/>
        <v>0.4924924924924925</v>
      </c>
      <c r="G85" s="69">
        <f t="shared" si="13"/>
        <v>6.097560975609756E-2</v>
      </c>
    </row>
    <row r="86" spans="1:7" s="1" customFormat="1" ht="15.75" thickBot="1" x14ac:dyDescent="0.3">
      <c r="A86" s="52" t="s">
        <v>22</v>
      </c>
      <c r="B86" s="58">
        <f t="shared" si="16"/>
        <v>1</v>
      </c>
      <c r="C86" s="64">
        <f t="shared" si="14"/>
        <v>0.77522437658633592</v>
      </c>
      <c r="D86" s="64">
        <f t="shared" si="15"/>
        <v>1</v>
      </c>
      <c r="E86" s="64">
        <f t="shared" si="17"/>
        <v>1</v>
      </c>
      <c r="F86" s="64">
        <f t="shared" si="18"/>
        <v>0.11105005625768637</v>
      </c>
      <c r="G86" s="70">
        <f t="shared" si="13"/>
        <v>0.88837181903864282</v>
      </c>
    </row>
    <row r="87" spans="1:7" s="1" customFormat="1" x14ac:dyDescent="0.25"/>
    <row r="88" spans="1:7" s="1" customFormat="1" x14ac:dyDescent="0.25"/>
    <row r="89" spans="1:7" x14ac:dyDescent="0.25">
      <c r="A89" s="8" t="s">
        <v>3</v>
      </c>
    </row>
    <row r="90" spans="1:7" ht="15.75" x14ac:dyDescent="0.25">
      <c r="A90" s="11" t="s">
        <v>32</v>
      </c>
    </row>
    <row r="91" spans="1:7" ht="15.75" x14ac:dyDescent="0.25">
      <c r="A91" s="11" t="s">
        <v>33</v>
      </c>
    </row>
    <row r="92" spans="1:7" s="1" customFormat="1" ht="15.75" x14ac:dyDescent="0.25">
      <c r="A92" s="11" t="s">
        <v>34</v>
      </c>
    </row>
    <row r="93" spans="1:7" s="1" customFormat="1" x14ac:dyDescent="0.25">
      <c r="A93" s="11"/>
    </row>
    <row r="94" spans="1:7" s="1" customFormat="1" x14ac:dyDescent="0.25">
      <c r="A94" s="11"/>
    </row>
    <row r="95" spans="1:7" x14ac:dyDescent="0.25">
      <c r="A95" s="1"/>
    </row>
    <row r="96" spans="1:7" x14ac:dyDescent="0.25">
      <c r="A96" s="9" t="s">
        <v>2</v>
      </c>
    </row>
    <row r="97" spans="1:1" x14ac:dyDescent="0.25">
      <c r="A97" s="7" t="s">
        <v>23</v>
      </c>
    </row>
    <row r="101" spans="1:1" s="1" customFormat="1" x14ac:dyDescent="0.25"/>
  </sheetData>
  <mergeCells count="42">
    <mergeCell ref="F11:F12"/>
    <mergeCell ref="G11:G12"/>
    <mergeCell ref="A20:A21"/>
    <mergeCell ref="B20:B21"/>
    <mergeCell ref="C20:C21"/>
    <mergeCell ref="D20:D21"/>
    <mergeCell ref="E20:E21"/>
    <mergeCell ref="F20:F21"/>
    <mergeCell ref="G20:G21"/>
    <mergeCell ref="A11:A12"/>
    <mergeCell ref="B11:B12"/>
    <mergeCell ref="C11:C12"/>
    <mergeCell ref="D11:D12"/>
    <mergeCell ref="E11:E12"/>
    <mergeCell ref="F31:F32"/>
    <mergeCell ref="G31:G32"/>
    <mergeCell ref="A61:A62"/>
    <mergeCell ref="B61:B62"/>
    <mergeCell ref="C61:C62"/>
    <mergeCell ref="D61:D62"/>
    <mergeCell ref="E61:E62"/>
    <mergeCell ref="F61:F62"/>
    <mergeCell ref="G61:G62"/>
    <mergeCell ref="A31:A32"/>
    <mergeCell ref="B31:B32"/>
    <mergeCell ref="C31:C32"/>
    <mergeCell ref="D31:D32"/>
    <mergeCell ref="E31:E32"/>
    <mergeCell ref="F45:F46"/>
    <mergeCell ref="G45:G46"/>
    <mergeCell ref="F75:F76"/>
    <mergeCell ref="G75:G76"/>
    <mergeCell ref="A45:A46"/>
    <mergeCell ref="B45:B46"/>
    <mergeCell ref="C45:C46"/>
    <mergeCell ref="D45:D46"/>
    <mergeCell ref="E45:E46"/>
    <mergeCell ref="A75:A76"/>
    <mergeCell ref="B75:B76"/>
    <mergeCell ref="C75:C76"/>
    <mergeCell ref="D75:D76"/>
    <mergeCell ref="E75:E76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&amp;L&amp;D&amp;C&amp;A&amp;RPagina &amp;P van &amp;N</oddFooter>
  </headerFooter>
  <rowBreaks count="1" manualBreakCount="1">
    <brk id="5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EEA77-9217-441E-AD01-0EC101EFF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C170FF-99D2-47A5-A88E-66E9EF4E4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929D2-856F-41F4-AAC7-6868E8475E3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2017-03-31T08:06:33Z</cp:lastPrinted>
  <dcterms:created xsi:type="dcterms:W3CDTF">2015-03-12T12:24:58Z</dcterms:created>
  <dcterms:modified xsi:type="dcterms:W3CDTF">2017-04-03T13:22:47Z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