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-SCHIJF\Schriftelijke vragen\2016-2017\3_definitieve antwoorden\vragen 251 - 300\"/>
    </mc:Choice>
  </mc:AlternateContent>
  <bookViews>
    <workbookView xWindow="0" yWindow="0" windowWidth="2370" windowHeight="22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F38" i="1"/>
  <c r="I35" i="1"/>
  <c r="H35" i="1"/>
  <c r="F35" i="1"/>
  <c r="E35" i="1"/>
  <c r="C38" i="1"/>
  <c r="C35" i="1"/>
  <c r="B35" i="1"/>
  <c r="H38" i="1" l="1"/>
  <c r="E38" i="1"/>
  <c r="B38" i="1"/>
  <c r="I50" i="1" l="1"/>
  <c r="H50" i="1"/>
  <c r="J49" i="1"/>
  <c r="J48" i="1"/>
  <c r="J47" i="1"/>
  <c r="J50" i="1" l="1"/>
  <c r="F50" i="1"/>
  <c r="E50" i="1"/>
  <c r="G49" i="1"/>
  <c r="G48" i="1"/>
  <c r="G47" i="1"/>
  <c r="C50" i="1"/>
  <c r="B50" i="1"/>
  <c r="D50" i="1" s="1"/>
  <c r="D49" i="1"/>
  <c r="D48" i="1"/>
  <c r="D47" i="1"/>
  <c r="G50" i="1" l="1"/>
  <c r="J38" i="1"/>
  <c r="J37" i="1"/>
  <c r="J36" i="1"/>
  <c r="J35" i="1"/>
  <c r="G38" i="1"/>
  <c r="G37" i="1"/>
  <c r="G36" i="1"/>
  <c r="G35" i="1"/>
  <c r="D38" i="1"/>
  <c r="D37" i="1"/>
  <c r="D36" i="1"/>
  <c r="D35" i="1"/>
  <c r="E12" i="1" l="1"/>
  <c r="G25" i="1" l="1"/>
  <c r="G24" i="1"/>
  <c r="G23" i="1"/>
  <c r="G22" i="1"/>
  <c r="D25" i="1" l="1"/>
  <c r="D24" i="1"/>
  <c r="D23" i="1"/>
  <c r="D22" i="1"/>
  <c r="D12" i="1" l="1"/>
  <c r="D11" i="1"/>
  <c r="D10" i="1"/>
  <c r="D9" i="1"/>
  <c r="G10" i="1"/>
  <c r="G11" i="1"/>
  <c r="G9" i="1"/>
  <c r="J25" i="1"/>
  <c r="J24" i="1"/>
  <c r="J23" i="1"/>
  <c r="J22" i="1"/>
  <c r="J10" i="1"/>
  <c r="J11" i="1"/>
  <c r="J12" i="1"/>
  <c r="J9" i="1"/>
  <c r="G12" i="1" l="1"/>
</calcChain>
</file>

<file path=xl/sharedStrings.xml><?xml version="1.0" encoding="utf-8"?>
<sst xmlns="http://schemas.openxmlformats.org/spreadsheetml/2006/main" count="75" uniqueCount="20">
  <si>
    <t>GO</t>
  </si>
  <si>
    <t>OGO</t>
  </si>
  <si>
    <t>VGO</t>
  </si>
  <si>
    <t>Totaal</t>
  </si>
  <si>
    <t>GEWOON BASISONDERWIJS</t>
  </si>
  <si>
    <t>Toegekend budget</t>
  </si>
  <si>
    <t>Bron: databank AgODi, geraadpleegd op 3/2/2017</t>
  </si>
  <si>
    <t>GEWOON SECUNDAIR ONDERWIJS</t>
  </si>
  <si>
    <t>totaal</t>
  </si>
  <si>
    <t>Budget zonder leerlingenwijziging</t>
  </si>
  <si>
    <t>Alle budgetten worden in Keuro weergegeven</t>
  </si>
  <si>
    <t>Budgettaire impact ten gevolge van wijzigingen in de leerlingenaantallen</t>
  </si>
  <si>
    <t>BUITENGEWOON SECUNDAIR ONDERWIJS*</t>
  </si>
  <si>
    <t>BUITENGEWOON BASISONDERWIJS*</t>
  </si>
  <si>
    <t>2012-2013 (begrotingsjaar 2013)</t>
  </si>
  <si>
    <t>2013-2014 (BJ 2014)</t>
  </si>
  <si>
    <t>2014-2015 (BJ 2015)</t>
  </si>
  <si>
    <t>* De budgetten van het buitengewoon onderwijs zijn inclusief de GON-toelage weergegeven.</t>
  </si>
  <si>
    <t>GO**</t>
  </si>
  <si>
    <t>** Bij het  GO! (gewoon SO) werden de middelen uit het transitiefonds GO! bijgeteld. Voor de begrotingsjaren 2013, 2014 en 2015 bedroegen deze middelen respectievelijk: 750 kEuro, 625Keuro en 437 Keuro.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</si>
</sst>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_ ;[Red]\-#,##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1" fontId="3" fillId="0" borderId="0">
      <protection locked="0"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3" fontId="0" fillId="0" borderId="0" xfId="0" applyNumberFormat="1"/>
    <xf numFmtId="3" fontId="4" fillId="0" borderId="0" xfId="1" applyNumberFormat="1" applyFont="1" applyFill="1">
      <protection locked="0"/>
    </xf>
    <xf numFmtId="0" fontId="1" fillId="0" borderId="0" xfId="0" applyFont="1"/>
    <xf numFmtId="0" fontId="0" fillId="0" borderId="1" xfId="0" applyFont="1" applyBorder="1" applyAlignment="1">
      <alignment wrapText="1"/>
    </xf>
    <xf numFmtId="3" fontId="3" fillId="0" borderId="1" xfId="1" applyNumberFormat="1" applyFont="1" applyFill="1" applyBorder="1">
      <protection locked="0"/>
    </xf>
    <xf numFmtId="1" fontId="3" fillId="0" borderId="2" xfId="1" applyFont="1" applyFill="1" applyBorder="1">
      <protection locked="0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1" fontId="3" fillId="0" borderId="8" xfId="1" applyFont="1" applyFill="1" applyBorder="1">
      <protection locked="0"/>
    </xf>
    <xf numFmtId="1" fontId="3" fillId="0" borderId="11" xfId="1" applyFont="1" applyFill="1" applyBorder="1">
      <protection locked="0"/>
    </xf>
    <xf numFmtId="3" fontId="3" fillId="0" borderId="3" xfId="1" applyNumberFormat="1" applyFont="1" applyFill="1" applyBorder="1">
      <protection locked="0"/>
    </xf>
    <xf numFmtId="3" fontId="3" fillId="0" borderId="7" xfId="1" applyNumberFormat="1" applyFont="1" applyFill="1" applyBorder="1">
      <protection locked="0"/>
    </xf>
    <xf numFmtId="3" fontId="0" fillId="0" borderId="8" xfId="0" applyNumberFormat="1" applyBorder="1"/>
    <xf numFmtId="3" fontId="3" fillId="0" borderId="9" xfId="1" applyNumberFormat="1" applyFont="1" applyFill="1" applyBorder="1">
      <protection locked="0"/>
    </xf>
    <xf numFmtId="3" fontId="3" fillId="0" borderId="10" xfId="1" applyNumberFormat="1" applyFont="1" applyFill="1" applyBorder="1">
      <protection locked="0"/>
    </xf>
    <xf numFmtId="3" fontId="0" fillId="0" borderId="11" xfId="0" applyNumberFormat="1" applyBorder="1"/>
    <xf numFmtId="3" fontId="3" fillId="0" borderId="12" xfId="1" applyNumberFormat="1" applyFont="1" applyFill="1" applyBorder="1">
      <protection locked="0"/>
    </xf>
    <xf numFmtId="3" fontId="3" fillId="0" borderId="13" xfId="1" applyNumberFormat="1" applyFont="1" applyFill="1" applyBorder="1">
      <protection locked="0"/>
    </xf>
    <xf numFmtId="3" fontId="3" fillId="0" borderId="14" xfId="1" applyNumberFormat="1" applyFont="1" applyFill="1" applyBorder="1">
      <protection locked="0"/>
    </xf>
    <xf numFmtId="1" fontId="3" fillId="0" borderId="0" xfId="1" applyFont="1" applyFill="1" applyBorder="1">
      <protection locked="0"/>
    </xf>
    <xf numFmtId="164" fontId="4" fillId="0" borderId="1" xfId="0" applyNumberFormat="1" applyFont="1" applyFill="1" applyBorder="1" applyProtection="1">
      <protection locked="0"/>
    </xf>
    <xf numFmtId="0" fontId="0" fillId="0" borderId="0" xfId="0" applyFill="1"/>
    <xf numFmtId="165" fontId="5" fillId="0" borderId="1" xfId="0" applyNumberFormat="1" applyFont="1" applyFill="1" applyBorder="1"/>
    <xf numFmtId="165" fontId="0" fillId="0" borderId="1" xfId="0" applyNumberFormat="1" applyFill="1" applyBorder="1"/>
    <xf numFmtId="3" fontId="4" fillId="0" borderId="1" xfId="0" applyNumberFormat="1" applyFont="1" applyFill="1" applyBorder="1" applyProtection="1">
      <protection locked="0"/>
    </xf>
    <xf numFmtId="3" fontId="0" fillId="0" borderId="1" xfId="0" applyNumberFormat="1" applyFill="1" applyBorder="1"/>
    <xf numFmtId="3" fontId="1" fillId="0" borderId="1" xfId="0" applyNumberFormat="1" applyFont="1" applyFill="1" applyBorder="1" applyProtection="1">
      <protection locked="0"/>
    </xf>
    <xf numFmtId="0" fontId="0" fillId="0" borderId="2" xfId="0" applyFill="1" applyBorder="1"/>
    <xf numFmtId="164" fontId="4" fillId="0" borderId="7" xfId="0" applyNumberFormat="1" applyFont="1" applyFill="1" applyBorder="1" applyProtection="1">
      <protection locked="0"/>
    </xf>
    <xf numFmtId="165" fontId="0" fillId="0" borderId="8" xfId="0" applyNumberFormat="1" applyFill="1" applyBorder="1"/>
    <xf numFmtId="164" fontId="4" fillId="0" borderId="9" xfId="0" applyNumberFormat="1" applyFont="1" applyFill="1" applyBorder="1" applyAlignment="1" applyProtection="1">
      <alignment horizontal="right"/>
      <protection locked="0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165" fontId="5" fillId="0" borderId="10" xfId="0" applyNumberFormat="1" applyFont="1" applyFill="1" applyBorder="1"/>
    <xf numFmtId="165" fontId="0" fillId="0" borderId="10" xfId="0" applyNumberFormat="1" applyFill="1" applyBorder="1"/>
    <xf numFmtId="165" fontId="0" fillId="0" borderId="11" xfId="0" applyNumberFormat="1" applyFill="1" applyBorder="1"/>
    <xf numFmtId="0" fontId="0" fillId="0" borderId="7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4">
    <cellStyle name="Komma 2" xfId="3"/>
    <cellStyle name="Procent 2" xfId="2"/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4"/>
  <sheetViews>
    <sheetView tabSelected="1" topLeftCell="A23" zoomScaleNormal="100" workbookViewId="0">
      <selection activeCell="C56" sqref="C56"/>
    </sheetView>
  </sheetViews>
  <sheetFormatPr defaultRowHeight="15" x14ac:dyDescent="0.25"/>
  <cols>
    <col min="1" max="1" width="18.5703125" customWidth="1"/>
    <col min="2" max="2" width="20.5703125" customWidth="1"/>
    <col min="3" max="3" width="20.28515625" customWidth="1"/>
    <col min="4" max="4" width="18.85546875" customWidth="1"/>
    <col min="5" max="5" width="20" customWidth="1"/>
    <col min="6" max="6" width="21.28515625" customWidth="1"/>
    <col min="7" max="7" width="18.85546875" customWidth="1"/>
    <col min="8" max="8" width="20.140625" customWidth="1"/>
    <col min="9" max="9" width="21.85546875" customWidth="1"/>
    <col min="10" max="10" width="18.5703125" customWidth="1"/>
    <col min="11" max="11" width="11.5703125" customWidth="1"/>
    <col min="12" max="12" width="11.85546875" customWidth="1"/>
  </cols>
  <sheetData>
    <row r="2" spans="1:15" x14ac:dyDescent="0.25">
      <c r="A2" t="s">
        <v>10</v>
      </c>
    </row>
    <row r="4" spans="1:15" x14ac:dyDescent="0.25">
      <c r="A4" s="4" t="s">
        <v>4</v>
      </c>
    </row>
    <row r="6" spans="1:15" ht="15.75" thickBot="1" x14ac:dyDescent="0.3"/>
    <row r="7" spans="1:15" x14ac:dyDescent="0.25">
      <c r="A7" s="1"/>
      <c r="B7" s="47" t="s">
        <v>14</v>
      </c>
      <c r="C7" s="48"/>
      <c r="D7" s="49"/>
      <c r="E7" s="47" t="s">
        <v>15</v>
      </c>
      <c r="F7" s="48"/>
      <c r="G7" s="49"/>
      <c r="H7" s="47" t="s">
        <v>16</v>
      </c>
      <c r="I7" s="48"/>
      <c r="J7" s="49"/>
      <c r="K7" s="1"/>
      <c r="L7" s="1"/>
      <c r="M7" s="1"/>
      <c r="N7" s="1"/>
      <c r="O7" s="1"/>
    </row>
    <row r="8" spans="1:15" ht="62.25" customHeight="1" x14ac:dyDescent="0.25">
      <c r="A8" s="1"/>
      <c r="B8" s="37" t="s">
        <v>5</v>
      </c>
      <c r="C8" s="38" t="s">
        <v>9</v>
      </c>
      <c r="D8" s="9" t="s">
        <v>11</v>
      </c>
      <c r="E8" s="8" t="s">
        <v>5</v>
      </c>
      <c r="F8" s="5" t="s">
        <v>9</v>
      </c>
      <c r="G8" s="9" t="s">
        <v>11</v>
      </c>
      <c r="H8" s="8" t="s">
        <v>5</v>
      </c>
      <c r="I8" s="5" t="s">
        <v>9</v>
      </c>
      <c r="J8" s="9" t="s">
        <v>11</v>
      </c>
      <c r="K8" s="1"/>
      <c r="L8" s="1"/>
      <c r="M8" s="1"/>
      <c r="N8" s="1"/>
      <c r="O8" s="1"/>
    </row>
    <row r="9" spans="1:15" x14ac:dyDescent="0.25">
      <c r="A9" s="7" t="s">
        <v>0</v>
      </c>
      <c r="B9" s="18">
        <v>69409</v>
      </c>
      <c r="C9" s="6">
        <v>68997</v>
      </c>
      <c r="D9" s="12">
        <f>B9-C9</f>
        <v>412</v>
      </c>
      <c r="E9" s="18">
        <v>71985</v>
      </c>
      <c r="F9" s="18">
        <v>71581</v>
      </c>
      <c r="G9" s="12">
        <f>E9-F9</f>
        <v>404</v>
      </c>
      <c r="H9" s="13">
        <v>73720</v>
      </c>
      <c r="I9" s="6">
        <v>73224</v>
      </c>
      <c r="J9" s="14">
        <f>H9-I9</f>
        <v>496</v>
      </c>
      <c r="K9" s="3"/>
      <c r="L9" s="2"/>
    </row>
    <row r="10" spans="1:15" x14ac:dyDescent="0.25">
      <c r="A10" s="7" t="s">
        <v>1</v>
      </c>
      <c r="B10" s="18">
        <v>105150</v>
      </c>
      <c r="C10" s="6">
        <v>104528</v>
      </c>
      <c r="D10" s="12">
        <f>B10-C10</f>
        <v>622</v>
      </c>
      <c r="E10" s="18">
        <v>107506</v>
      </c>
      <c r="F10" s="18">
        <v>106903</v>
      </c>
      <c r="G10" s="12">
        <f t="shared" ref="G10:G11" si="0">E10-F10</f>
        <v>603</v>
      </c>
      <c r="H10" s="13">
        <v>106135</v>
      </c>
      <c r="I10" s="6">
        <v>105421</v>
      </c>
      <c r="J10" s="14">
        <f t="shared" ref="J10:J12" si="1">H10-I10</f>
        <v>714</v>
      </c>
      <c r="K10" s="3"/>
      <c r="L10" s="2"/>
    </row>
    <row r="11" spans="1:15" x14ac:dyDescent="0.25">
      <c r="A11" s="7" t="s">
        <v>2</v>
      </c>
      <c r="B11" s="18">
        <v>268077</v>
      </c>
      <c r="C11" s="6">
        <v>266513</v>
      </c>
      <c r="D11" s="12">
        <f>B11-C11</f>
        <v>1564</v>
      </c>
      <c r="E11" s="18">
        <v>273476</v>
      </c>
      <c r="F11" s="18">
        <v>271962</v>
      </c>
      <c r="G11" s="12">
        <f t="shared" si="0"/>
        <v>1514</v>
      </c>
      <c r="H11" s="13">
        <v>272440</v>
      </c>
      <c r="I11" s="6">
        <v>270629</v>
      </c>
      <c r="J11" s="14">
        <f t="shared" si="1"/>
        <v>1811</v>
      </c>
      <c r="K11" s="3"/>
      <c r="L11" s="2"/>
    </row>
    <row r="12" spans="1:15" ht="15.75" thickBot="1" x14ac:dyDescent="0.3">
      <c r="A12" s="7" t="s">
        <v>3</v>
      </c>
      <c r="B12" s="19">
        <v>442636</v>
      </c>
      <c r="C12" s="16">
        <v>440038</v>
      </c>
      <c r="D12" s="20">
        <f>B12-C12</f>
        <v>2598</v>
      </c>
      <c r="E12" s="19">
        <f>SUM(E9:E11)</f>
        <v>452967</v>
      </c>
      <c r="F12" s="19">
        <v>450460</v>
      </c>
      <c r="G12" s="20">
        <f>SUM(G9:G11)</f>
        <v>2521</v>
      </c>
      <c r="H12" s="15">
        <v>452294</v>
      </c>
      <c r="I12" s="16">
        <v>449273</v>
      </c>
      <c r="J12" s="17">
        <f t="shared" si="1"/>
        <v>3021</v>
      </c>
      <c r="K12" s="3"/>
      <c r="L12" s="2"/>
    </row>
    <row r="13" spans="1:15" x14ac:dyDescent="0.25">
      <c r="A13" s="21" t="s">
        <v>6</v>
      </c>
    </row>
    <row r="17" spans="1:10" x14ac:dyDescent="0.25">
      <c r="A17" s="4" t="s">
        <v>13</v>
      </c>
    </row>
    <row r="19" spans="1:10" ht="15.75" thickBot="1" x14ac:dyDescent="0.3"/>
    <row r="20" spans="1:10" x14ac:dyDescent="0.25">
      <c r="A20" s="1"/>
      <c r="B20" s="47" t="s">
        <v>14</v>
      </c>
      <c r="C20" s="48"/>
      <c r="D20" s="49"/>
      <c r="E20" s="47" t="s">
        <v>15</v>
      </c>
      <c r="F20" s="48"/>
      <c r="G20" s="49"/>
      <c r="H20" s="47" t="s">
        <v>16</v>
      </c>
      <c r="I20" s="48"/>
      <c r="J20" s="49"/>
    </row>
    <row r="21" spans="1:10" s="43" customFormat="1" ht="78" customHeight="1" x14ac:dyDescent="0.25">
      <c r="A21" s="39"/>
      <c r="B21" s="40" t="s">
        <v>5</v>
      </c>
      <c r="C21" s="41" t="s">
        <v>9</v>
      </c>
      <c r="D21" s="42" t="s">
        <v>11</v>
      </c>
      <c r="E21" s="40" t="s">
        <v>5</v>
      </c>
      <c r="F21" s="41" t="s">
        <v>9</v>
      </c>
      <c r="G21" s="42" t="s">
        <v>11</v>
      </c>
      <c r="H21" s="40" t="s">
        <v>5</v>
      </c>
      <c r="I21" s="41" t="s">
        <v>9</v>
      </c>
      <c r="J21" s="42" t="s">
        <v>11</v>
      </c>
    </row>
    <row r="22" spans="1:10" x14ac:dyDescent="0.25">
      <c r="A22" s="7" t="s">
        <v>0</v>
      </c>
      <c r="B22" s="18">
        <v>10357</v>
      </c>
      <c r="C22" s="6">
        <v>10306</v>
      </c>
      <c r="D22" s="10">
        <f>B22-C22</f>
        <v>51</v>
      </c>
      <c r="E22" s="18">
        <v>10640</v>
      </c>
      <c r="F22" s="6">
        <v>10648</v>
      </c>
      <c r="G22" s="10">
        <f>E22-F22</f>
        <v>-8</v>
      </c>
      <c r="H22" s="13">
        <v>10555</v>
      </c>
      <c r="I22" s="6">
        <v>10578</v>
      </c>
      <c r="J22" s="14">
        <f>H22-I22</f>
        <v>-23</v>
      </c>
    </row>
    <row r="23" spans="1:10" x14ac:dyDescent="0.25">
      <c r="A23" s="7" t="s">
        <v>1</v>
      </c>
      <c r="B23" s="18">
        <v>6366</v>
      </c>
      <c r="C23" s="6">
        <v>6335</v>
      </c>
      <c r="D23" s="10">
        <f>B23-C23</f>
        <v>31</v>
      </c>
      <c r="E23" s="18">
        <v>6376</v>
      </c>
      <c r="F23" s="6">
        <v>6380</v>
      </c>
      <c r="G23" s="10">
        <f>E23-F23</f>
        <v>-4</v>
      </c>
      <c r="H23" s="13">
        <v>6291</v>
      </c>
      <c r="I23" s="6">
        <v>6304</v>
      </c>
      <c r="J23" s="14">
        <f t="shared" ref="J23:J25" si="2">H23-I23</f>
        <v>-13</v>
      </c>
    </row>
    <row r="24" spans="1:10" x14ac:dyDescent="0.25">
      <c r="A24" s="7" t="s">
        <v>2</v>
      </c>
      <c r="B24" s="18">
        <v>23420</v>
      </c>
      <c r="C24" s="6">
        <v>23306</v>
      </c>
      <c r="D24" s="10">
        <f>B24-C24</f>
        <v>114</v>
      </c>
      <c r="E24" s="18">
        <v>23794</v>
      </c>
      <c r="F24" s="6">
        <v>23811</v>
      </c>
      <c r="G24" s="10">
        <f>E24-F24</f>
        <v>-17</v>
      </c>
      <c r="H24" s="13">
        <v>23551</v>
      </c>
      <c r="I24" s="6">
        <v>23602</v>
      </c>
      <c r="J24" s="14">
        <f t="shared" si="2"/>
        <v>-51</v>
      </c>
    </row>
    <row r="25" spans="1:10" ht="15.75" thickBot="1" x14ac:dyDescent="0.3">
      <c r="A25" s="7" t="s">
        <v>3</v>
      </c>
      <c r="B25" s="19">
        <v>40143</v>
      </c>
      <c r="C25" s="16">
        <v>39947</v>
      </c>
      <c r="D25" s="11">
        <f>B25-C25</f>
        <v>196</v>
      </c>
      <c r="E25" s="19">
        <v>40810</v>
      </c>
      <c r="F25" s="16">
        <v>40839</v>
      </c>
      <c r="G25" s="11">
        <f>E25-F25</f>
        <v>-29</v>
      </c>
      <c r="H25" s="15">
        <v>40397</v>
      </c>
      <c r="I25" s="16">
        <v>40484</v>
      </c>
      <c r="J25" s="17">
        <f t="shared" si="2"/>
        <v>-87</v>
      </c>
    </row>
    <row r="26" spans="1:10" x14ac:dyDescent="0.25">
      <c r="A26" s="21" t="s">
        <v>6</v>
      </c>
    </row>
    <row r="30" spans="1:10" x14ac:dyDescent="0.25">
      <c r="A30" s="4" t="s">
        <v>7</v>
      </c>
    </row>
    <row r="32" spans="1:10" ht="15.75" thickBot="1" x14ac:dyDescent="0.3"/>
    <row r="33" spans="1:10" x14ac:dyDescent="0.25">
      <c r="A33" s="1"/>
      <c r="B33" s="47" t="s">
        <v>14</v>
      </c>
      <c r="C33" s="48"/>
      <c r="D33" s="49"/>
      <c r="E33" s="47" t="s">
        <v>15</v>
      </c>
      <c r="F33" s="48"/>
      <c r="G33" s="49"/>
      <c r="H33" s="47" t="s">
        <v>16</v>
      </c>
      <c r="I33" s="48"/>
      <c r="J33" s="49"/>
    </row>
    <row r="34" spans="1:10" s="43" customFormat="1" ht="75" customHeight="1" x14ac:dyDescent="0.25">
      <c r="A34" s="39"/>
      <c r="B34" s="40" t="s">
        <v>5</v>
      </c>
      <c r="C34" s="41" t="s">
        <v>9</v>
      </c>
      <c r="D34" s="42" t="s">
        <v>11</v>
      </c>
      <c r="E34" s="40" t="s">
        <v>5</v>
      </c>
      <c r="F34" s="41" t="s">
        <v>9</v>
      </c>
      <c r="G34" s="42" t="s">
        <v>11</v>
      </c>
      <c r="H34" s="40" t="s">
        <v>5</v>
      </c>
      <c r="I34" s="41" t="s">
        <v>9</v>
      </c>
      <c r="J34" s="42" t="s">
        <v>11</v>
      </c>
    </row>
    <row r="35" spans="1:10" s="23" customFormat="1" x14ac:dyDescent="0.25">
      <c r="A35" s="29" t="s">
        <v>18</v>
      </c>
      <c r="B35" s="30">
        <f>79326+750</f>
        <v>80076</v>
      </c>
      <c r="C35" s="22">
        <f>79574+750</f>
        <v>80324</v>
      </c>
      <c r="D35" s="24">
        <f>B35-C35</f>
        <v>-248</v>
      </c>
      <c r="E35" s="22">
        <f>82479+625</f>
        <v>83104</v>
      </c>
      <c r="F35" s="22">
        <f>82563+625</f>
        <v>83188</v>
      </c>
      <c r="G35" s="25">
        <f>E35-F35</f>
        <v>-84</v>
      </c>
      <c r="H35" s="22">
        <f>81138+437</f>
        <v>81575</v>
      </c>
      <c r="I35" s="22">
        <f>81173+437</f>
        <v>81610</v>
      </c>
      <c r="J35" s="31">
        <f>H35-I35</f>
        <v>-35</v>
      </c>
    </row>
    <row r="36" spans="1:10" s="23" customFormat="1" x14ac:dyDescent="0.25">
      <c r="A36" s="29" t="s">
        <v>1</v>
      </c>
      <c r="B36" s="30">
        <v>36724</v>
      </c>
      <c r="C36" s="22">
        <v>36839</v>
      </c>
      <c r="D36" s="24">
        <f t="shared" ref="D36:D38" si="3">B36-C36</f>
        <v>-115</v>
      </c>
      <c r="E36" s="22">
        <v>37081</v>
      </c>
      <c r="F36" s="22">
        <v>37119</v>
      </c>
      <c r="G36" s="25">
        <f t="shared" ref="G36:G38" si="4">E36-F36</f>
        <v>-38</v>
      </c>
      <c r="H36" s="22">
        <v>35365</v>
      </c>
      <c r="I36" s="22">
        <v>35380</v>
      </c>
      <c r="J36" s="31">
        <f t="shared" ref="J36:J38" si="5">H36-I36</f>
        <v>-15</v>
      </c>
    </row>
    <row r="37" spans="1:10" s="23" customFormat="1" x14ac:dyDescent="0.25">
      <c r="A37" s="29" t="s">
        <v>2</v>
      </c>
      <c r="B37" s="30">
        <v>305725</v>
      </c>
      <c r="C37" s="22">
        <v>306663</v>
      </c>
      <c r="D37" s="24">
        <f t="shared" si="3"/>
        <v>-938</v>
      </c>
      <c r="E37" s="22">
        <v>308754</v>
      </c>
      <c r="F37" s="22">
        <v>309065</v>
      </c>
      <c r="G37" s="25">
        <f t="shared" si="4"/>
        <v>-311</v>
      </c>
      <c r="H37" s="22">
        <v>298069</v>
      </c>
      <c r="I37" s="22">
        <v>298191</v>
      </c>
      <c r="J37" s="31">
        <f t="shared" si="5"/>
        <v>-122</v>
      </c>
    </row>
    <row r="38" spans="1:10" s="23" customFormat="1" ht="15.75" thickBot="1" x14ac:dyDescent="0.3">
      <c r="A38" s="29" t="s">
        <v>8</v>
      </c>
      <c r="B38" s="32">
        <f>B35+B36+B37</f>
        <v>422525</v>
      </c>
      <c r="C38" s="33">
        <f>SUM(C35:C37)</f>
        <v>423826</v>
      </c>
      <c r="D38" s="34">
        <f t="shared" si="3"/>
        <v>-1301</v>
      </c>
      <c r="E38" s="33">
        <f>SUM(E35:E37)</f>
        <v>428939</v>
      </c>
      <c r="F38" s="33">
        <f>SUM(F35:F37)</f>
        <v>429372</v>
      </c>
      <c r="G38" s="35">
        <f t="shared" si="4"/>
        <v>-433</v>
      </c>
      <c r="H38" s="33">
        <f>SUM(H35:H37)</f>
        <v>415009</v>
      </c>
      <c r="I38" s="33">
        <f>SUM(I35:I37)</f>
        <v>415181</v>
      </c>
      <c r="J38" s="36">
        <f t="shared" si="5"/>
        <v>-172</v>
      </c>
    </row>
    <row r="39" spans="1:10" x14ac:dyDescent="0.25">
      <c r="A39" s="21" t="s">
        <v>6</v>
      </c>
    </row>
    <row r="40" spans="1:10" x14ac:dyDescent="0.25">
      <c r="B40" s="44"/>
      <c r="E40" s="44"/>
      <c r="F40" s="44"/>
      <c r="H40" s="44"/>
      <c r="I40" s="44"/>
    </row>
    <row r="42" spans="1:10" x14ac:dyDescent="0.25">
      <c r="A42" s="4" t="s">
        <v>12</v>
      </c>
    </row>
    <row r="44" spans="1:10" ht="15.75" thickBot="1" x14ac:dyDescent="0.3"/>
    <row r="45" spans="1:10" x14ac:dyDescent="0.25">
      <c r="A45" s="1"/>
      <c r="B45" s="47" t="s">
        <v>14</v>
      </c>
      <c r="C45" s="48"/>
      <c r="D45" s="49"/>
      <c r="E45" s="47" t="s">
        <v>15</v>
      </c>
      <c r="F45" s="48"/>
      <c r="G45" s="49"/>
      <c r="H45" s="47" t="s">
        <v>16</v>
      </c>
      <c r="I45" s="48"/>
      <c r="J45" s="49"/>
    </row>
    <row r="46" spans="1:10" s="43" customFormat="1" ht="78.75" customHeight="1" x14ac:dyDescent="0.25">
      <c r="A46" s="39"/>
      <c r="B46" s="40" t="s">
        <v>5</v>
      </c>
      <c r="C46" s="41" t="s">
        <v>9</v>
      </c>
      <c r="D46" s="42" t="s">
        <v>11</v>
      </c>
      <c r="E46" s="40" t="s">
        <v>5</v>
      </c>
      <c r="F46" s="41" t="s">
        <v>9</v>
      </c>
      <c r="G46" s="42" t="s">
        <v>11</v>
      </c>
      <c r="H46" s="40" t="s">
        <v>5</v>
      </c>
      <c r="I46" s="41" t="s">
        <v>9</v>
      </c>
      <c r="J46" s="42" t="s">
        <v>11</v>
      </c>
    </row>
    <row r="47" spans="1:10" x14ac:dyDescent="0.25">
      <c r="A47" s="7" t="s">
        <v>0</v>
      </c>
      <c r="B47" s="26">
        <v>7085</v>
      </c>
      <c r="C47" s="26">
        <v>7020</v>
      </c>
      <c r="D47" s="27">
        <f>B47-C47</f>
        <v>65</v>
      </c>
      <c r="E47" s="26">
        <v>7385</v>
      </c>
      <c r="F47" s="26">
        <v>7328</v>
      </c>
      <c r="G47" s="27">
        <f>E47-F47</f>
        <v>57</v>
      </c>
      <c r="H47" s="26">
        <v>7349</v>
      </c>
      <c r="I47" s="26">
        <v>7298</v>
      </c>
      <c r="J47" s="27">
        <f>H47-I47</f>
        <v>51</v>
      </c>
    </row>
    <row r="48" spans="1:10" x14ac:dyDescent="0.25">
      <c r="A48" s="7" t="s">
        <v>1</v>
      </c>
      <c r="B48" s="26">
        <v>3555</v>
      </c>
      <c r="C48" s="26">
        <v>3522</v>
      </c>
      <c r="D48" s="27">
        <f t="shared" ref="D48:D50" si="6">B48-C48</f>
        <v>33</v>
      </c>
      <c r="E48" s="26">
        <v>3619</v>
      </c>
      <c r="F48" s="26">
        <v>3591</v>
      </c>
      <c r="G48" s="27">
        <f t="shared" ref="G48:G50" si="7">E48-F48</f>
        <v>28</v>
      </c>
      <c r="H48" s="26">
        <v>3415</v>
      </c>
      <c r="I48" s="26">
        <v>3391</v>
      </c>
      <c r="J48" s="27">
        <f t="shared" ref="J48:J50" si="8">H48-I48</f>
        <v>24</v>
      </c>
    </row>
    <row r="49" spans="1:10" x14ac:dyDescent="0.25">
      <c r="A49" s="7" t="s">
        <v>2</v>
      </c>
      <c r="B49" s="26">
        <v>16641</v>
      </c>
      <c r="C49" s="26">
        <v>16493</v>
      </c>
      <c r="D49" s="27">
        <f t="shared" si="6"/>
        <v>148</v>
      </c>
      <c r="E49" s="26">
        <v>16943</v>
      </c>
      <c r="F49" s="26">
        <v>16814</v>
      </c>
      <c r="G49" s="27">
        <f t="shared" si="7"/>
        <v>129</v>
      </c>
      <c r="H49" s="26">
        <v>16537</v>
      </c>
      <c r="I49" s="26">
        <v>16424</v>
      </c>
      <c r="J49" s="27">
        <f t="shared" si="8"/>
        <v>113</v>
      </c>
    </row>
    <row r="50" spans="1:10" x14ac:dyDescent="0.25">
      <c r="A50" s="7" t="s">
        <v>3</v>
      </c>
      <c r="B50" s="28">
        <f>SUM(B47:B49)</f>
        <v>27281</v>
      </c>
      <c r="C50" s="28">
        <f>SUM(C47:C49)</f>
        <v>27035</v>
      </c>
      <c r="D50" s="27">
        <f t="shared" si="6"/>
        <v>246</v>
      </c>
      <c r="E50" s="28">
        <f>SUM(E47:E49)</f>
        <v>27947</v>
      </c>
      <c r="F50" s="28">
        <f>SUM(F47:F49)</f>
        <v>27733</v>
      </c>
      <c r="G50" s="27">
        <f t="shared" si="7"/>
        <v>214</v>
      </c>
      <c r="H50" s="28">
        <f>SUM(H47:H49)</f>
        <v>27301</v>
      </c>
      <c r="I50" s="28">
        <f>SUM(I47:I49)</f>
        <v>27113</v>
      </c>
      <c r="J50" s="27">
        <f t="shared" si="8"/>
        <v>188</v>
      </c>
    </row>
    <row r="51" spans="1:10" x14ac:dyDescent="0.25">
      <c r="A51" s="21" t="s">
        <v>6</v>
      </c>
    </row>
    <row r="53" spans="1:10" ht="27.75" customHeight="1" x14ac:dyDescent="0.25">
      <c r="A53" s="45" t="s">
        <v>17</v>
      </c>
      <c r="B53" s="46"/>
      <c r="C53" s="46"/>
      <c r="D53" s="46"/>
      <c r="E53" s="46"/>
      <c r="F53" s="46"/>
      <c r="G53" s="46"/>
      <c r="H53" s="46"/>
      <c r="I53" s="46"/>
      <c r="J53" s="46"/>
    </row>
    <row r="54" spans="1:10" ht="29.25" customHeight="1" x14ac:dyDescent="0.25">
      <c r="A54" s="21" t="s">
        <v>19</v>
      </c>
    </row>
  </sheetData>
  <mergeCells count="13">
    <mergeCell ref="A53:J53"/>
    <mergeCell ref="B7:D7"/>
    <mergeCell ref="E7:G7"/>
    <mergeCell ref="H7:J7"/>
    <mergeCell ref="B20:D20"/>
    <mergeCell ref="E20:G20"/>
    <mergeCell ref="H20:J20"/>
    <mergeCell ref="B45:D45"/>
    <mergeCell ref="E45:G45"/>
    <mergeCell ref="H45:J45"/>
    <mergeCell ref="B33:D33"/>
    <mergeCell ref="E33:G33"/>
    <mergeCell ref="H33:J33"/>
  </mergeCells>
  <pageMargins left="0.7" right="0.7" top="0.75" bottom="0.75" header="0.3" footer="0.3"/>
  <pageSetup paperSize="8" scale="70" orientation="landscape" r:id="rId1"/>
  <ignoredErrors>
    <ignoredError sqref="G9:G11 D9:D12 D22:D25 G22:G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DEFRANC, Elke</dc:creator>
  <cp:lastModifiedBy>Tytgat, Caroline</cp:lastModifiedBy>
  <cp:lastPrinted>2017-02-24T10:29:26Z</cp:lastPrinted>
  <dcterms:created xsi:type="dcterms:W3CDTF">2017-02-03T09:15:30Z</dcterms:created>
  <dcterms:modified xsi:type="dcterms:W3CDTF">2017-02-24T10:31:18Z</dcterms:modified>
</cp:coreProperties>
</file>