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6-2017/SV 164 Diensten Maatschappelijk Werk (DMW's) - Subsidiëring/"/>
    </mc:Choice>
  </mc:AlternateContent>
  <bookViews>
    <workbookView xWindow="0" yWindow="0" windowWidth="19200" windowHeight="115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8" i="1"/>
  <c r="D25" i="1"/>
  <c r="D20" i="1"/>
  <c r="D19" i="1"/>
  <c r="D32" i="1"/>
  <c r="D5" i="1"/>
  <c r="D3" i="1"/>
  <c r="C33" i="1"/>
  <c r="C32" i="1"/>
  <c r="C28" i="1"/>
  <c r="C20" i="1"/>
  <c r="C19" i="1"/>
  <c r="C25" i="1"/>
  <c r="C5" i="1"/>
  <c r="C4" i="1"/>
  <c r="C3" i="1"/>
  <c r="E33" i="1" l="1"/>
  <c r="E28" i="1"/>
  <c r="E20" i="1"/>
  <c r="E19" i="1"/>
  <c r="E32" i="1"/>
  <c r="E3" i="1"/>
  <c r="F33" i="1" l="1"/>
  <c r="F32" i="1"/>
  <c r="F28" i="1"/>
  <c r="F20" i="1"/>
  <c r="F19" i="1"/>
  <c r="G33" i="1" l="1"/>
  <c r="G32" i="1"/>
  <c r="G28" i="1"/>
  <c r="H33" i="1" l="1"/>
  <c r="H32" i="1"/>
  <c r="H28" i="1"/>
  <c r="I28" i="1" l="1"/>
  <c r="I33" i="1" l="1"/>
  <c r="I32" i="1"/>
</calcChain>
</file>

<file path=xl/sharedStrings.xml><?xml version="1.0" encoding="utf-8"?>
<sst xmlns="http://schemas.openxmlformats.org/spreadsheetml/2006/main" count="63" uniqueCount="49">
  <si>
    <t>beheersinstantie</t>
  </si>
  <si>
    <t xml:space="preserve">Landsbond der Christelijke Mutualiteiten 
</t>
  </si>
  <si>
    <t xml:space="preserve">Landsbond der Christelijke Mutualiteiten </t>
  </si>
  <si>
    <t>dienst maaschappelijk werk</t>
  </si>
  <si>
    <t>Christelijke Mutualiteit St.-Michielsbond Brussel en Vilvoorde (DMW201)</t>
  </si>
  <si>
    <t>Christelijke Mutualiteit Antwerpen (DMW102)</t>
  </si>
  <si>
    <t>Christelijke Mutualiteit regio Mechelen - Turnhout (DMW101)</t>
  </si>
  <si>
    <t>Christelijk Ziekenfonds Leuven - Kessel-Lo (DMW202)</t>
  </si>
  <si>
    <t>Christelijke Mutualiteit Limburg (DMW301)</t>
  </si>
  <si>
    <t>Christelijke Mutualiteit Brugge (DMW501)</t>
  </si>
  <si>
    <t>Christelijke Mutualiteit Oostende (DMW502)</t>
  </si>
  <si>
    <t>Christelijke Mutualiteit Zuid-West-Vlaanderen - Kortrijk (DMW503)</t>
  </si>
  <si>
    <t>Subsidie-enveloppe</t>
  </si>
  <si>
    <t>Christelijke Mutualiteit Waas en Dender - Sint-Niklaas (DMW401)</t>
  </si>
  <si>
    <t>Christelijke Mutualiteit Midden-Vlaanderen - Gent (DMW402)</t>
  </si>
  <si>
    <t>Christelijke Mutualiteit Roeselare-Tielt - Roeselare (DMW504)</t>
  </si>
  <si>
    <t>Liberale Mutualiteit van het Vlaams Gewest</t>
  </si>
  <si>
    <t>Liberale Mutualiteit Vlaams Gewest (DMW203)</t>
  </si>
  <si>
    <t>Liberale Mutualiteit Provincie Antwerpen</t>
  </si>
  <si>
    <t>Liberale Mutualiteit Provincie Antwerpen (DMW103)</t>
  </si>
  <si>
    <t>Liberale Mutualiteit - Verplicht Verzekerden, Limburg</t>
  </si>
  <si>
    <t>Liberale Mutualiteit Limburg - Hasselt (DMW302)</t>
  </si>
  <si>
    <t xml:space="preserve">Liberale Mutualiteit Oost-Vlaanderen </t>
  </si>
  <si>
    <t>Liberale Mutualiteit Oost-Vlaanderen - Gent (DMW403)</t>
  </si>
  <si>
    <t>Vlaams &amp; Neutraal Ziekenfonds - Vlaanderen</t>
  </si>
  <si>
    <t>Vlaams en Neutraal Ziekenfonds - Lier (DMW104)</t>
  </si>
  <si>
    <t>Onafhankelijk Ziekenfonds</t>
  </si>
  <si>
    <t>Vlaams Onafhankelijk Ziekenfonds 501  (DMW105)</t>
  </si>
  <si>
    <t xml:space="preserve">Partena Onafhankelijk Ziekenfonds Vlaanderen </t>
  </si>
  <si>
    <t>Partena Onafhankelijk Ziekenfonds (DMW405)</t>
  </si>
  <si>
    <t xml:space="preserve">Mutualiteit Securex
</t>
  </si>
  <si>
    <t>Onafhankelijk Ziekenfonds Securex Brussel (DMW602)</t>
  </si>
  <si>
    <t>Union Nationale des Mutualités Socialistes-Nationaal Verbond van Socialistische Mutualiteiten</t>
  </si>
  <si>
    <t>Socialistische Mutualiteit Gewest Halle-Vilvoorde (DMW206)</t>
  </si>
  <si>
    <t>Socialistische Mutualiteit Gewest Leuven (DMW207)</t>
  </si>
  <si>
    <t>De Voorzorg  - Hasselt (DMW304)</t>
  </si>
  <si>
    <t>Socialistische Mutualiteit Bond Moyson Oost-Vlaanderen (DMW406)</t>
  </si>
  <si>
    <t>Bond Moyson West-Vlaanderen - Kortrijk (DMW507)</t>
  </si>
  <si>
    <t>Socialistische Mutualiteit De Voorzorg Provincie Antwerpen - Mechelen  (DMW106)</t>
  </si>
  <si>
    <t>TOTAAL MUTUALITEITEN</t>
  </si>
  <si>
    <t xml:space="preserve">West-Vlaams Liberaal Sociaal Fonds </t>
  </si>
  <si>
    <t>West-Vlaams Liberaal Ziekenfonds - Brugge (DMW505)</t>
  </si>
  <si>
    <t>Het Verbond der Liberale Mutualiteiten van Brabant, Speciaal Fonds</t>
  </si>
  <si>
    <t>Liberale Mutualiteit Vlaams-Brabant te Brussel (DMW204)</t>
  </si>
  <si>
    <t>Medische en Sociale werken van het Neutraal Ziekenfonds Vlaanderen</t>
  </si>
  <si>
    <t>Neutraal Ziekenfonds Vlaanderen- Aalst (DMW404)</t>
  </si>
  <si>
    <t>TOTAAL VZW</t>
  </si>
  <si>
    <t>TOTAAL</t>
  </si>
  <si>
    <t>TABEL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</si>
</sst>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" fontId="1" fillId="0" borderId="1" xfId="0" applyNumberFormat="1" applyFont="1" applyBorder="1"/>
    <xf numFmtId="4" fontId="0" fillId="0" borderId="3" xfId="0" applyNumberFormat="1" applyBorder="1"/>
    <xf numFmtId="4" fontId="0" fillId="0" borderId="7" xfId="0" applyNumberFormat="1" applyBorder="1"/>
    <xf numFmtId="4" fontId="0" fillId="0" borderId="2" xfId="0" applyNumberFormat="1" applyBorder="1"/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/>
  </sheetViews>
  <sheetFormatPr defaultRowHeight="15" x14ac:dyDescent="0.25"/>
  <cols>
    <col min="1" max="1" width="32.5703125" customWidth="1"/>
    <col min="2" max="2" width="31.140625" customWidth="1"/>
    <col min="3" max="9" width="12.7109375" customWidth="1"/>
  </cols>
  <sheetData>
    <row r="1" spans="1:9" x14ac:dyDescent="0.25">
      <c r="A1" s="20" t="s">
        <v>48</v>
      </c>
      <c r="C1" s="18" t="s">
        <v>12</v>
      </c>
      <c r="D1" s="19"/>
      <c r="E1" s="19"/>
      <c r="F1" s="19"/>
      <c r="G1" s="19"/>
      <c r="H1" s="19"/>
      <c r="I1" s="19"/>
    </row>
    <row r="2" spans="1:9" x14ac:dyDescent="0.25">
      <c r="A2" s="3" t="s">
        <v>0</v>
      </c>
      <c r="B2" s="3" t="s">
        <v>3</v>
      </c>
      <c r="C2" s="4">
        <v>2010</v>
      </c>
      <c r="D2" s="4">
        <v>2011</v>
      </c>
      <c r="E2" s="4">
        <v>2012</v>
      </c>
      <c r="F2" s="4">
        <v>2013</v>
      </c>
      <c r="G2" s="4">
        <v>2014</v>
      </c>
      <c r="H2" s="4">
        <v>2015</v>
      </c>
      <c r="I2" s="4">
        <v>2016</v>
      </c>
    </row>
    <row r="3" spans="1:9" ht="45" customHeight="1" x14ac:dyDescent="0.25">
      <c r="A3" s="2" t="s">
        <v>1</v>
      </c>
      <c r="B3" s="8" t="s">
        <v>4</v>
      </c>
      <c r="C3" s="13">
        <f>105045.75+630274.51</f>
        <v>735320.26</v>
      </c>
      <c r="D3" s="13">
        <f>108625.71+651754.24</f>
        <v>760379.95</v>
      </c>
      <c r="E3" s="13">
        <f>110248.32+661489.92</f>
        <v>771738.24</v>
      </c>
      <c r="F3" s="13">
        <v>800774.94</v>
      </c>
      <c r="G3" s="13">
        <v>801751.44</v>
      </c>
      <c r="H3" s="13">
        <v>802924.5</v>
      </c>
      <c r="I3" s="13">
        <v>805494.06</v>
      </c>
    </row>
    <row r="4" spans="1:9" ht="45" customHeight="1" x14ac:dyDescent="0.25">
      <c r="A4" s="2" t="s">
        <v>2</v>
      </c>
      <c r="B4" s="8" t="s">
        <v>5</v>
      </c>
      <c r="C4" s="13">
        <f>1260549.03</f>
        <v>1260549.03</v>
      </c>
      <c r="D4" s="13">
        <v>1303508.49</v>
      </c>
      <c r="E4" s="13">
        <v>1322979.8400000001</v>
      </c>
      <c r="F4" s="13">
        <v>1372757.04</v>
      </c>
      <c r="G4" s="13">
        <v>1380157.84</v>
      </c>
      <c r="H4" s="13">
        <v>1382177.18</v>
      </c>
      <c r="I4" s="13">
        <v>1386600.49</v>
      </c>
    </row>
    <row r="5" spans="1:9" ht="45.6" customHeight="1" x14ac:dyDescent="0.25">
      <c r="A5" s="2" t="s">
        <v>2</v>
      </c>
      <c r="B5" s="8" t="s">
        <v>6</v>
      </c>
      <c r="C5" s="13">
        <f>560244.01+420183.01</f>
        <v>980427.02</v>
      </c>
      <c r="D5" s="13">
        <f>579337.11+434502.83</f>
        <v>1013839.94</v>
      </c>
      <c r="E5" s="13">
        <v>1102483.2</v>
      </c>
      <c r="F5" s="13">
        <v>1226329.6200000001</v>
      </c>
      <c r="G5" s="13">
        <v>1232024.71</v>
      </c>
      <c r="H5" s="13">
        <v>1233827.32</v>
      </c>
      <c r="I5" s="13">
        <v>1237775.8700000001</v>
      </c>
    </row>
    <row r="6" spans="1:9" ht="45" customHeight="1" x14ac:dyDescent="0.25">
      <c r="A6" s="2" t="s">
        <v>2</v>
      </c>
      <c r="B6" s="8" t="s">
        <v>7</v>
      </c>
      <c r="C6" s="13">
        <v>490213.51</v>
      </c>
      <c r="D6" s="13">
        <v>541448.74</v>
      </c>
      <c r="E6" s="13">
        <v>551241.6</v>
      </c>
      <c r="F6" s="13">
        <v>606682.35</v>
      </c>
      <c r="G6" s="13">
        <v>607422.16</v>
      </c>
      <c r="H6" s="13">
        <v>608310.9</v>
      </c>
      <c r="I6" s="13">
        <v>610257.64</v>
      </c>
    </row>
    <row r="7" spans="1:9" ht="45" customHeight="1" x14ac:dyDescent="0.25">
      <c r="A7" s="2" t="s">
        <v>2</v>
      </c>
      <c r="B7" s="8" t="s">
        <v>8</v>
      </c>
      <c r="C7" s="13">
        <v>976779.29</v>
      </c>
      <c r="D7" s="13">
        <v>1061862.3400000001</v>
      </c>
      <c r="E7" s="13">
        <v>1080433.54</v>
      </c>
      <c r="F7" s="13">
        <v>1177901.8</v>
      </c>
      <c r="G7" s="13">
        <v>1179338.19</v>
      </c>
      <c r="H7" s="13">
        <v>1181063.71</v>
      </c>
      <c r="I7" s="13">
        <v>1184843.4099999999</v>
      </c>
    </row>
    <row r="8" spans="1:9" ht="45" customHeight="1" x14ac:dyDescent="0.25">
      <c r="A8" s="2" t="s">
        <v>2</v>
      </c>
      <c r="B8" s="8" t="s">
        <v>9</v>
      </c>
      <c r="C8" s="13">
        <v>315137.25</v>
      </c>
      <c r="D8" s="13">
        <v>360405.9</v>
      </c>
      <c r="E8" s="13">
        <v>367494.40000000002</v>
      </c>
      <c r="F8" s="13">
        <v>424029.4</v>
      </c>
      <c r="G8" s="13">
        <v>424546.48</v>
      </c>
      <c r="H8" s="13">
        <v>425167.64</v>
      </c>
      <c r="I8" s="13">
        <v>426528.28</v>
      </c>
    </row>
    <row r="9" spans="1:9" ht="45" customHeight="1" x14ac:dyDescent="0.25">
      <c r="A9" s="2" t="s">
        <v>2</v>
      </c>
      <c r="B9" s="8" t="s">
        <v>10</v>
      </c>
      <c r="C9" s="13">
        <v>437690.63</v>
      </c>
      <c r="D9" s="13">
        <v>461239.31</v>
      </c>
      <c r="E9" s="13">
        <v>468555.36</v>
      </c>
      <c r="F9" s="13">
        <v>496861.78</v>
      </c>
      <c r="G9" s="13">
        <v>497467.68</v>
      </c>
      <c r="H9" s="13">
        <v>498195.54</v>
      </c>
      <c r="I9" s="13">
        <v>499789.89</v>
      </c>
    </row>
    <row r="10" spans="1:9" ht="45" customHeight="1" x14ac:dyDescent="0.25">
      <c r="A10" s="2" t="s">
        <v>2</v>
      </c>
      <c r="B10" s="8" t="s">
        <v>11</v>
      </c>
      <c r="C10" s="13">
        <v>805350.77</v>
      </c>
      <c r="D10" s="13">
        <v>832797.09</v>
      </c>
      <c r="E10" s="13">
        <v>845237.12</v>
      </c>
      <c r="F10" s="13">
        <v>877039.22</v>
      </c>
      <c r="G10" s="13">
        <v>878108.72</v>
      </c>
      <c r="H10" s="13">
        <v>879393.5</v>
      </c>
      <c r="I10" s="13">
        <v>882207.78</v>
      </c>
    </row>
    <row r="11" spans="1:9" ht="45" customHeight="1" x14ac:dyDescent="0.25">
      <c r="A11" s="2" t="s">
        <v>2</v>
      </c>
      <c r="B11" s="8" t="s">
        <v>13</v>
      </c>
      <c r="C11" s="13">
        <v>560244.01</v>
      </c>
      <c r="D11" s="13">
        <v>587969.31000000006</v>
      </c>
      <c r="E11" s="13">
        <v>597178.4</v>
      </c>
      <c r="F11" s="13">
        <v>627273.69999999995</v>
      </c>
      <c r="G11" s="13">
        <v>628038.63</v>
      </c>
      <c r="H11" s="13">
        <v>628957.53</v>
      </c>
      <c r="I11" s="13">
        <v>630970.35</v>
      </c>
    </row>
    <row r="12" spans="1:9" ht="45" customHeight="1" x14ac:dyDescent="0.25">
      <c r="A12" s="2" t="s">
        <v>2</v>
      </c>
      <c r="B12" s="8" t="s">
        <v>14</v>
      </c>
      <c r="C12" s="13">
        <v>1348087.16</v>
      </c>
      <c r="D12" s="13">
        <v>1394029.91</v>
      </c>
      <c r="E12" s="13">
        <v>1341354.56</v>
      </c>
      <c r="F12" s="13">
        <v>1391823.11</v>
      </c>
      <c r="G12" s="13">
        <v>1393520.36</v>
      </c>
      <c r="H12" s="13">
        <v>1395559.25</v>
      </c>
      <c r="I12" s="13">
        <v>1400025.39</v>
      </c>
    </row>
    <row r="13" spans="1:9" ht="45" customHeight="1" x14ac:dyDescent="0.25">
      <c r="A13" s="2" t="s">
        <v>2</v>
      </c>
      <c r="B13" s="8" t="s">
        <v>15</v>
      </c>
      <c r="C13" s="13">
        <v>315137.25</v>
      </c>
      <c r="D13" s="13">
        <v>412199.07</v>
      </c>
      <c r="E13" s="13">
        <v>422618.56</v>
      </c>
      <c r="F13" s="13">
        <v>499531.03</v>
      </c>
      <c r="G13" s="13">
        <v>500140.18</v>
      </c>
      <c r="H13" s="13">
        <v>500871.95</v>
      </c>
      <c r="I13" s="13">
        <v>502474.87</v>
      </c>
    </row>
    <row r="14" spans="1:9" ht="45" customHeight="1" x14ac:dyDescent="0.25">
      <c r="A14" s="5" t="s">
        <v>16</v>
      </c>
      <c r="B14" s="9" t="s">
        <v>17</v>
      </c>
      <c r="C14" s="13">
        <v>138301.41</v>
      </c>
      <c r="D14" s="13">
        <v>143020.97</v>
      </c>
      <c r="E14" s="13">
        <v>145895.28</v>
      </c>
      <c r="F14" s="13">
        <v>151384.59</v>
      </c>
      <c r="G14" s="13">
        <v>151569.20000000001</v>
      </c>
      <c r="H14" s="13">
        <v>151790.97</v>
      </c>
      <c r="I14" s="13">
        <v>152276.73000000001</v>
      </c>
    </row>
    <row r="15" spans="1:9" ht="45" customHeight="1" x14ac:dyDescent="0.25">
      <c r="A15" s="2" t="s">
        <v>18</v>
      </c>
      <c r="B15" s="8" t="s">
        <v>19</v>
      </c>
      <c r="C15" s="13">
        <v>245106.76</v>
      </c>
      <c r="D15" s="13">
        <v>253459.99</v>
      </c>
      <c r="E15" s="13">
        <v>257246.07999999999</v>
      </c>
      <c r="F15" s="13">
        <v>266924.98</v>
      </c>
      <c r="G15" s="13">
        <v>268395.84000000003</v>
      </c>
      <c r="H15" s="13">
        <v>268788.53999999998</v>
      </c>
      <c r="I15" s="13">
        <v>269648.73</v>
      </c>
    </row>
    <row r="16" spans="1:9" ht="45" customHeight="1" x14ac:dyDescent="0.25">
      <c r="A16" s="2" t="s">
        <v>20</v>
      </c>
      <c r="B16" s="8" t="s">
        <v>21</v>
      </c>
      <c r="C16" s="13">
        <v>140061</v>
      </c>
      <c r="D16" s="13">
        <v>144834.28</v>
      </c>
      <c r="E16" s="13">
        <v>146997.76000000001</v>
      </c>
      <c r="F16" s="13">
        <v>152528.56</v>
      </c>
      <c r="G16" s="13">
        <v>152714.56</v>
      </c>
      <c r="H16" s="13">
        <v>152938</v>
      </c>
      <c r="I16" s="13">
        <v>153427.44</v>
      </c>
    </row>
    <row r="17" spans="1:9" ht="45" customHeight="1" x14ac:dyDescent="0.25">
      <c r="A17" s="2" t="s">
        <v>22</v>
      </c>
      <c r="B17" s="8" t="s">
        <v>23</v>
      </c>
      <c r="C17" s="13">
        <v>350152.51</v>
      </c>
      <c r="D17" s="13">
        <v>362085.69</v>
      </c>
      <c r="E17" s="13">
        <v>367494.40000000002</v>
      </c>
      <c r="F17" s="13">
        <v>381321.4</v>
      </c>
      <c r="G17" s="13">
        <v>381786.4</v>
      </c>
      <c r="H17" s="13">
        <v>382345</v>
      </c>
      <c r="I17" s="13">
        <v>383568.6</v>
      </c>
    </row>
    <row r="18" spans="1:9" ht="45" customHeight="1" x14ac:dyDescent="0.25">
      <c r="A18" s="2" t="s">
        <v>24</v>
      </c>
      <c r="B18" s="8" t="s">
        <v>25</v>
      </c>
      <c r="C18" s="13">
        <v>157385.85999999999</v>
      </c>
      <c r="D18" s="13">
        <v>162751.18</v>
      </c>
      <c r="E18" s="13">
        <v>165372.48000000001</v>
      </c>
      <c r="F18" s="13">
        <v>171594.63</v>
      </c>
      <c r="G18" s="13">
        <v>191656.77</v>
      </c>
      <c r="H18" s="13">
        <v>191937.19</v>
      </c>
      <c r="I18" s="13">
        <v>192551.44</v>
      </c>
    </row>
    <row r="19" spans="1:9" ht="32.450000000000003" customHeight="1" x14ac:dyDescent="0.25">
      <c r="A19" s="2" t="s">
        <v>26</v>
      </c>
      <c r="B19" s="9" t="s">
        <v>27</v>
      </c>
      <c r="C19" s="13">
        <f>155999.87+337967.99</f>
        <v>493967.86</v>
      </c>
      <c r="D19" s="13">
        <f>164831.89+357121.5</f>
        <v>521953.39</v>
      </c>
      <c r="E19" s="13">
        <f>167577.45+363819.46</f>
        <v>531396.91</v>
      </c>
      <c r="F19" s="13">
        <f>187228.81+405725.97</f>
        <v>592954.78</v>
      </c>
      <c r="G19" s="13">
        <v>595205</v>
      </c>
      <c r="H19" s="13">
        <v>596075.86</v>
      </c>
      <c r="I19" s="13">
        <v>597983.44999999995</v>
      </c>
    </row>
    <row r="20" spans="1:9" ht="45" customHeight="1" x14ac:dyDescent="0.25">
      <c r="A20" s="2" t="s">
        <v>28</v>
      </c>
      <c r="B20" s="9" t="s">
        <v>29</v>
      </c>
      <c r="C20" s="13">
        <f>100522.25+135575.58+29121.15+315024.55</f>
        <v>580243.53</v>
      </c>
      <c r="D20" s="13">
        <f>143233.63+30803.65+333024.96+106367.9</f>
        <v>613430.14</v>
      </c>
      <c r="E20" s="13">
        <f>145160.29+31237.02+339932.32+108410.85</f>
        <v>624740.48</v>
      </c>
      <c r="F20" s="13">
        <f>162061.59+34700.25+120878.88+379033.47</f>
        <v>696674.19</v>
      </c>
      <c r="G20" s="13">
        <v>697523.75</v>
      </c>
      <c r="H20" s="13">
        <v>698544.32</v>
      </c>
      <c r="I20" s="13">
        <v>700779.83</v>
      </c>
    </row>
    <row r="21" spans="1:9" ht="45" customHeight="1" x14ac:dyDescent="0.25">
      <c r="A21" s="2" t="s">
        <v>30</v>
      </c>
      <c r="B21" s="9" t="s">
        <v>31</v>
      </c>
      <c r="C21" s="13">
        <v>72787.09</v>
      </c>
      <c r="D21" s="13">
        <v>76997.600000000006</v>
      </c>
      <c r="E21" s="13">
        <v>78643.8</v>
      </c>
      <c r="F21" s="13">
        <v>88085.24</v>
      </c>
      <c r="G21" s="13">
        <v>88192.66</v>
      </c>
      <c r="H21" s="13">
        <v>88321.7</v>
      </c>
      <c r="I21" s="13">
        <v>88604.35</v>
      </c>
    </row>
    <row r="22" spans="1:9" ht="45" customHeight="1" x14ac:dyDescent="0.25">
      <c r="A22" s="2" t="s">
        <v>32</v>
      </c>
      <c r="B22" s="8" t="s">
        <v>33</v>
      </c>
      <c r="C22" s="13">
        <v>149054.54</v>
      </c>
      <c r="D22" s="13">
        <v>154138.37</v>
      </c>
      <c r="E22" s="13">
        <v>156920.10999999999</v>
      </c>
      <c r="F22" s="13">
        <v>162824.24</v>
      </c>
      <c r="G22" s="13">
        <v>163022.79</v>
      </c>
      <c r="H22" s="13">
        <v>163261.32</v>
      </c>
      <c r="I22" s="13">
        <v>163783.79</v>
      </c>
    </row>
    <row r="23" spans="1:9" ht="45" customHeight="1" x14ac:dyDescent="0.25">
      <c r="A23" s="2" t="s">
        <v>32</v>
      </c>
      <c r="B23" s="8" t="s">
        <v>34</v>
      </c>
      <c r="C23" s="13">
        <v>167765.39000000001</v>
      </c>
      <c r="D23" s="13">
        <v>173488.63</v>
      </c>
      <c r="E23" s="13">
        <v>176764.81</v>
      </c>
      <c r="F23" s="13">
        <v>183415.59</v>
      </c>
      <c r="G23" s="13">
        <v>183639.26</v>
      </c>
      <c r="H23" s="13">
        <v>183907.95</v>
      </c>
      <c r="I23" s="13">
        <v>184496.5</v>
      </c>
    </row>
    <row r="24" spans="1:9" ht="45" customHeight="1" x14ac:dyDescent="0.25">
      <c r="A24" s="2" t="s">
        <v>32</v>
      </c>
      <c r="B24" s="8" t="s">
        <v>35</v>
      </c>
      <c r="C24" s="13">
        <v>390621.69</v>
      </c>
      <c r="D24" s="13">
        <v>416720.28</v>
      </c>
      <c r="E24" s="13">
        <v>424823.53</v>
      </c>
      <c r="F24" s="13">
        <v>514402.57</v>
      </c>
      <c r="G24" s="13">
        <v>515029.85</v>
      </c>
      <c r="H24" s="13">
        <v>515783.41</v>
      </c>
      <c r="I24" s="13">
        <v>517434.04</v>
      </c>
    </row>
    <row r="25" spans="1:9" ht="45" customHeight="1" x14ac:dyDescent="0.25">
      <c r="A25" s="2" t="s">
        <v>32</v>
      </c>
      <c r="B25" s="8" t="s">
        <v>36</v>
      </c>
      <c r="C25" s="13">
        <f>315137.25+210091.51+280122</f>
        <v>805350.76</v>
      </c>
      <c r="D25" s="13">
        <f>325877.12+217251.42+289668.54</f>
        <v>832797.08000000007</v>
      </c>
      <c r="E25" s="13">
        <v>845237.12</v>
      </c>
      <c r="F25" s="13">
        <v>911358.15</v>
      </c>
      <c r="G25" s="13">
        <v>912469.5</v>
      </c>
      <c r="H25" s="13">
        <v>913804.55</v>
      </c>
      <c r="I25" s="13">
        <v>916728.95</v>
      </c>
    </row>
    <row r="26" spans="1:9" ht="45" customHeight="1" x14ac:dyDescent="0.25">
      <c r="A26" s="2" t="s">
        <v>32</v>
      </c>
      <c r="B26" s="8" t="s">
        <v>37</v>
      </c>
      <c r="C26" s="13">
        <v>512046.49</v>
      </c>
      <c r="D26" s="13">
        <v>529499.01</v>
      </c>
      <c r="E26" s="13">
        <v>537644.31000000006</v>
      </c>
      <c r="F26" s="13">
        <v>557873.21</v>
      </c>
      <c r="G26" s="13">
        <v>558553.5</v>
      </c>
      <c r="H26" s="13">
        <v>559370.74</v>
      </c>
      <c r="I26" s="13">
        <v>561160.86</v>
      </c>
    </row>
    <row r="27" spans="1:9" ht="45" customHeight="1" thickBot="1" x14ac:dyDescent="0.3">
      <c r="A27" s="6" t="s">
        <v>32</v>
      </c>
      <c r="B27" s="10" t="s">
        <v>38</v>
      </c>
      <c r="C27" s="14">
        <v>1330579.53</v>
      </c>
      <c r="D27" s="14">
        <v>1375925.63</v>
      </c>
      <c r="E27" s="14">
        <v>1396478.72</v>
      </c>
      <c r="F27" s="14">
        <v>1535962.6</v>
      </c>
      <c r="G27" s="14">
        <v>1543944.2</v>
      </c>
      <c r="H27" s="14">
        <v>1546203.18</v>
      </c>
      <c r="I27" s="14">
        <v>1551151.42</v>
      </c>
    </row>
    <row r="28" spans="1:9" ht="15" customHeight="1" thickBot="1" x14ac:dyDescent="0.3">
      <c r="A28" s="16" t="s">
        <v>39</v>
      </c>
      <c r="B28" s="17"/>
      <c r="C28" s="12">
        <f>C3+C4+C5+C6+C7+C8+C9+C10+C11+C12+C13+C14+C15+C16+C17+C18+C20+C19+C21+C22+C23+C24+C25+C26+C27</f>
        <v>13758360.599999996</v>
      </c>
      <c r="D28" s="12">
        <f>D3+D4+D5+D6+D7+D8+D9+D10+D11+D12+D13+D14+D15+D16+D17+D18+D19+D20+D21+D22+D23+D24+D25+D26+D27</f>
        <v>14490782.289999999</v>
      </c>
      <c r="E28" s="12">
        <f>E3+E4+E5+E6+E7+E8+E9+E10+E11+E12+E13+E14+E15+E16+E17+E18+E19+E20+E21+E22+E23+E24+E25+E26+E27</f>
        <v>14726970.610000003</v>
      </c>
      <c r="F28" s="12">
        <f>F3+F4+F5+F6+F7+F8+F9+F10+F11+F12+F13+F14+F15+F16+F17+F18+F19+F20+F21+F22+F23+F24+F25+F26+F27</f>
        <v>15868308.720000001</v>
      </c>
      <c r="G28" s="12">
        <f>G3+G4+G5+G6+G7+G8+G9+G10+G11+G12+G13+G14+G15+G16+G17+G18+G19+G20+G21+G22+G23+G24+G25+G26+G27</f>
        <v>15926219.669999996</v>
      </c>
      <c r="H28" s="12">
        <f>SUM(H3+H4+H5+H6+H7+H8+H9+H10+H11+H12+H13+H14+H15+H16+H17+H18+H19+H20+H21+H22+H23+H24+H25+H26+H27)</f>
        <v>15949521.749999998</v>
      </c>
      <c r="I28" s="12">
        <f>SUM(I3+I4+I5+I6+I7+I8+I9+I10+I11+I12+I13+I14+I15+I16+I17+I18+I19+I20+I21+I22+I23+I24+I25+I26+I27)</f>
        <v>16000564.159999995</v>
      </c>
    </row>
    <row r="29" spans="1:9" ht="45.6" customHeight="1" x14ac:dyDescent="0.25">
      <c r="A29" s="1" t="s">
        <v>40</v>
      </c>
      <c r="B29" s="11" t="s">
        <v>41</v>
      </c>
      <c r="C29" s="15">
        <v>104607.11</v>
      </c>
      <c r="D29" s="15">
        <v>108175.99</v>
      </c>
      <c r="E29" s="15">
        <v>110248.32000000001</v>
      </c>
      <c r="F29" s="15">
        <v>114396.42</v>
      </c>
      <c r="G29" s="15">
        <v>114535.92</v>
      </c>
      <c r="H29" s="15">
        <v>114703.5</v>
      </c>
      <c r="I29" s="15">
        <v>115070.58</v>
      </c>
    </row>
    <row r="30" spans="1:9" ht="45" customHeight="1" x14ac:dyDescent="0.25">
      <c r="A30" s="2" t="s">
        <v>42</v>
      </c>
      <c r="B30" s="8" t="s">
        <v>43</v>
      </c>
      <c r="C30" s="13">
        <v>174191.66</v>
      </c>
      <c r="D30" s="13">
        <v>180135.91</v>
      </c>
      <c r="E30" s="13">
        <v>183747.20000000001</v>
      </c>
      <c r="F30" s="13">
        <v>190660.7</v>
      </c>
      <c r="G30" s="13">
        <v>190893.2</v>
      </c>
      <c r="H30" s="13">
        <v>191172.5</v>
      </c>
      <c r="I30" s="13">
        <v>191784.3</v>
      </c>
    </row>
    <row r="31" spans="1:9" ht="45" customHeight="1" thickBot="1" x14ac:dyDescent="0.3">
      <c r="A31" s="7" t="s">
        <v>44</v>
      </c>
      <c r="B31" s="10" t="s">
        <v>45</v>
      </c>
      <c r="C31" s="14">
        <v>298177.94</v>
      </c>
      <c r="D31" s="14">
        <v>308335</v>
      </c>
      <c r="E31" s="14">
        <v>312370.24</v>
      </c>
      <c r="F31" s="14">
        <v>324123.19</v>
      </c>
      <c r="G31" s="14">
        <v>305429.12</v>
      </c>
      <c r="H31" s="14">
        <v>305876</v>
      </c>
      <c r="I31" s="14">
        <v>306854.88</v>
      </c>
    </row>
    <row r="32" spans="1:9" ht="15.75" thickBot="1" x14ac:dyDescent="0.3">
      <c r="A32" s="16" t="s">
        <v>46</v>
      </c>
      <c r="B32" s="17"/>
      <c r="C32" s="12">
        <f t="shared" ref="C32:H32" si="0">C29+C30+C31</f>
        <v>576976.71</v>
      </c>
      <c r="D32" s="12">
        <f t="shared" si="0"/>
        <v>596646.9</v>
      </c>
      <c r="E32" s="12">
        <f t="shared" si="0"/>
        <v>606365.76</v>
      </c>
      <c r="F32" s="12">
        <f t="shared" si="0"/>
        <v>629180.31000000006</v>
      </c>
      <c r="G32" s="12">
        <f t="shared" si="0"/>
        <v>610858.23999999999</v>
      </c>
      <c r="H32" s="12">
        <f t="shared" si="0"/>
        <v>611752</v>
      </c>
      <c r="I32" s="12">
        <f>SUM(I29:I31)</f>
        <v>613709.76</v>
      </c>
    </row>
    <row r="33" spans="1:9" ht="15.75" thickBot="1" x14ac:dyDescent="0.3">
      <c r="A33" s="16" t="s">
        <v>47</v>
      </c>
      <c r="B33" s="17"/>
      <c r="C33" s="12">
        <f t="shared" ref="C33:I33" si="1">C28+C32</f>
        <v>14335337.309999995</v>
      </c>
      <c r="D33" s="12">
        <f t="shared" si="1"/>
        <v>15087429.189999999</v>
      </c>
      <c r="E33" s="12">
        <f t="shared" si="1"/>
        <v>15333336.370000003</v>
      </c>
      <c r="F33" s="12">
        <f t="shared" si="1"/>
        <v>16497489.030000001</v>
      </c>
      <c r="G33" s="12">
        <f t="shared" si="1"/>
        <v>16537077.909999996</v>
      </c>
      <c r="H33" s="12">
        <f t="shared" si="1"/>
        <v>16561273.749999998</v>
      </c>
      <c r="I33" s="12">
        <f t="shared" si="1"/>
        <v>16614273.919999994</v>
      </c>
    </row>
  </sheetData>
  <mergeCells count="4">
    <mergeCell ref="A28:B28"/>
    <mergeCell ref="A32:B32"/>
    <mergeCell ref="A33:B33"/>
    <mergeCell ref="C1:I1"/>
  </mergeCells>
  <pageMargins left="0.7" right="0.7" top="0.75" bottom="0.75" header="0.3" footer="0.3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nummer xmlns="e58823c3-9226-4bb7-a434-941750dd9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1" ma:contentTypeDescription="Een nieuw document maken." ma:contentTypeScope="" ma:versionID="39e1ef5a9b81dc345fd73ffc4c154fbd">
  <xsd:schema xmlns:xsd="http://www.w3.org/2001/XMLSchema" xmlns:xs="http://www.w3.org/2001/XMLSchema" xmlns:p="http://schemas.microsoft.com/office/2006/metadata/properties" xmlns:ns1="e58823c3-9226-4bb7-a434-941750dd9581" targetNamespace="http://schemas.microsoft.com/office/2006/metadata/properties" ma:root="true" ma:fieldsID="c933c5b0a94c43826bee38188868447e" ns1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1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dossiernummer" ma:index="0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2A649-A374-4D96-897B-4A0FC6C5E699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e58823c3-9226-4bb7-a434-941750dd9581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791B42-E031-4AC7-9ABA-33D569E642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4F249-F338-4E6D-8215-3CFB55E83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Jessy</dc:creator>
  <cp:lastModifiedBy>Wouters, Wim</cp:lastModifiedBy>
  <cp:lastPrinted>2016-12-23T14:11:29Z</cp:lastPrinted>
  <dcterms:created xsi:type="dcterms:W3CDTF">2016-12-07T14:42:49Z</dcterms:created>
  <dcterms:modified xsi:type="dcterms:W3CDTF">2016-12-23T14:12:01Z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IsMyDocuments">
    <vt:bool>true</vt:bool>
  </property>
</Properties>
</file>