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kabinetbourgeois.vo.proximuscloudsharepoint.be/Parl. Vrgn/schriftelijke vragen/2016-2017/"/>
    </mc:Choice>
  </mc:AlternateContent>
  <bookViews>
    <workbookView xWindow="0" yWindow="0" windowWidth="25200" windowHeight="11988"/>
  </bookViews>
  <sheets>
    <sheet name="Bourgeois" sheetId="13" r:id="rId1"/>
    <sheet name="Crevits" sheetId="10" r:id="rId2"/>
    <sheet name="Tommelein" sheetId="11" r:id="rId3"/>
    <sheet name="Homans" sheetId="14" r:id="rId4"/>
    <sheet name="Weyts" sheetId="16" r:id="rId5"/>
    <sheet name="Vandeurzen" sheetId="12" r:id="rId6"/>
    <sheet name="Muyters" sheetId="6" r:id="rId7"/>
    <sheet name="Schauvliege" sheetId="8" r:id="rId8"/>
  </sheets>
  <calcPr calcId="152511"/>
</workbook>
</file>

<file path=xl/calcChain.xml><?xml version="1.0" encoding="utf-8"?>
<calcChain xmlns="http://schemas.openxmlformats.org/spreadsheetml/2006/main">
  <c r="C45" i="6" l="1"/>
  <c r="C69" i="12" l="1"/>
  <c r="C71" i="12" s="1"/>
  <c r="C27" i="8" l="1"/>
  <c r="C19" i="8"/>
  <c r="C29" i="8" s="1"/>
  <c r="C11" i="8"/>
  <c r="C33" i="6" l="1"/>
  <c r="C24" i="6" l="1"/>
  <c r="C17" i="6"/>
  <c r="C26" i="6" s="1"/>
  <c r="C53" i="12" l="1"/>
  <c r="C46" i="12"/>
  <c r="C31" i="12"/>
  <c r="C17" i="12"/>
  <c r="C11" i="12"/>
  <c r="C60" i="12" l="1"/>
  <c r="C19" i="12"/>
  <c r="C12" i="16"/>
  <c r="C10" i="16"/>
  <c r="C10" i="14" l="1"/>
  <c r="C12" i="11" l="1"/>
  <c r="C14" i="11" s="1"/>
  <c r="C10" i="10"/>
  <c r="C28" i="13" l="1"/>
  <c r="C30" i="13" s="1"/>
  <c r="C17" i="16" l="1"/>
  <c r="C16" i="16"/>
  <c r="C18" i="16" l="1"/>
  <c r="C20" i="16" s="1"/>
  <c r="C18" i="13"/>
  <c r="C12" i="14" l="1"/>
  <c r="C11" i="13" l="1"/>
  <c r="C20" i="13" s="1"/>
  <c r="C35" i="6" l="1"/>
  <c r="C12" i="10" l="1"/>
</calcChain>
</file>

<file path=xl/sharedStrings.xml><?xml version="1.0" encoding="utf-8"?>
<sst xmlns="http://schemas.openxmlformats.org/spreadsheetml/2006/main" count="244" uniqueCount="144">
  <si>
    <t>Agentschap Innoveren &amp; Ondernemen</t>
  </si>
  <si>
    <t>De Morgen</t>
  </si>
  <si>
    <t>VDAB</t>
  </si>
  <si>
    <t>totaal</t>
  </si>
  <si>
    <t>TOTAAL</t>
  </si>
  <si>
    <t>onderwerp</t>
  </si>
  <si>
    <t>publicatie</t>
  </si>
  <si>
    <t>bedrag
(excl. BTW)</t>
  </si>
  <si>
    <t>Beleidsdomein Economie, Wetenschap en Innovatie (EWI)</t>
  </si>
  <si>
    <t>doelstellingen / evaluatie</t>
  </si>
  <si>
    <t>Beleidsdomein Werk en Sociale Economie (WSE)</t>
  </si>
  <si>
    <t>Beleidsdomein Leefmilieu, Natuur en Energie (LNE)</t>
  </si>
  <si>
    <t>Beleidsdomein Mobiliteit en Openbare Werken (MOW)</t>
  </si>
  <si>
    <t>Agentschap Wegen en Verkeer</t>
  </si>
  <si>
    <t>Beleidsdomein Onderwijs en Vorming (OV)</t>
  </si>
  <si>
    <t>Departement OV</t>
  </si>
  <si>
    <t>Vlaams Energieagentschap</t>
  </si>
  <si>
    <t>Burgerparticipatie</t>
  </si>
  <si>
    <t>Themadossier Water</t>
  </si>
  <si>
    <t>AdOps</t>
  </si>
  <si>
    <t>DoubleClick</t>
  </si>
  <si>
    <t>Made In</t>
  </si>
  <si>
    <t>E-Commerce</t>
  </si>
  <si>
    <t>Het Laatste Nieuws</t>
  </si>
  <si>
    <t>MediaHuis Pack</t>
  </si>
  <si>
    <t>Facebook Marketplace</t>
  </si>
  <si>
    <t>Make Me Reach</t>
  </si>
  <si>
    <t>Facebook setup fee</t>
  </si>
  <si>
    <t>Spotify</t>
  </si>
  <si>
    <t>Youtube</t>
  </si>
  <si>
    <t>YouTube setup fee</t>
  </si>
  <si>
    <t>Copy Talks
(intellectuele eigendom)</t>
  </si>
  <si>
    <t>De Standaard Online</t>
  </si>
  <si>
    <t>HUMO the wild site</t>
  </si>
  <si>
    <t xml:space="preserve">Facebook management fee </t>
  </si>
  <si>
    <t>Knack</t>
  </si>
  <si>
    <t>Een</t>
  </si>
  <si>
    <t>MNM</t>
  </si>
  <si>
    <t>Grootste Arbeidsbureau en VDAB</t>
  </si>
  <si>
    <t>OVAM</t>
  </si>
  <si>
    <t>Groene Vent</t>
  </si>
  <si>
    <t>Tijd + Echo</t>
  </si>
  <si>
    <t>PPS</t>
  </si>
  <si>
    <t>Kwaliteit zwemwater</t>
  </si>
  <si>
    <t>Facebook management fee</t>
  </si>
  <si>
    <t>Media Planet</t>
  </si>
  <si>
    <t>Zonder is Gezonder</t>
  </si>
  <si>
    <t>Management Fee Facebook</t>
  </si>
  <si>
    <t>Set up Fee Facebook</t>
  </si>
  <si>
    <t>P-Persgroep</t>
  </si>
  <si>
    <t>P-Roularta</t>
  </si>
  <si>
    <t>Setup + management fee</t>
  </si>
  <si>
    <t>Grote werven</t>
  </si>
  <si>
    <t>De Persgroep</t>
  </si>
  <si>
    <t>Sid-in</t>
  </si>
  <si>
    <t>Beleidsdomein Welzijn, Volksgezondheid en Gezin (WVG)</t>
  </si>
  <si>
    <t>Departement WVG</t>
  </si>
  <si>
    <t>Google Adwords</t>
  </si>
  <si>
    <t>Zorg en Gezondheid</t>
  </si>
  <si>
    <t>Vaccinatieweek (mazelen)</t>
  </si>
  <si>
    <t>Kinkhoestvaccinatie</t>
  </si>
  <si>
    <t>Facebookcampagne 1712</t>
  </si>
  <si>
    <t>Beroertezorg</t>
  </si>
  <si>
    <t>VTM</t>
  </si>
  <si>
    <t>YouTube management fee</t>
  </si>
  <si>
    <t>Voeding en Beweging</t>
  </si>
  <si>
    <t xml:space="preserve">Google SEA management fee </t>
  </si>
  <si>
    <t xml:space="preserve">Google SEA setup fee </t>
  </si>
  <si>
    <t xml:space="preserve">YouTube management fee </t>
  </si>
  <si>
    <t xml:space="preserve">SEA coordination fee </t>
  </si>
  <si>
    <t xml:space="preserve">SEA management fee </t>
  </si>
  <si>
    <t>SEO website Zorg en Gezondheid (search engine optimalisation)</t>
  </si>
  <si>
    <t>Facebook ads lancering publieksprijs - juni 2016</t>
  </si>
  <si>
    <t>Facebook ads tussentijds - feb 2016</t>
  </si>
  <si>
    <t>Agentschap Onroerend Erfgoed</t>
  </si>
  <si>
    <t>Beleidsdomein Ruimtelijke Ordening, Wonen en Onroerend Erfgoed (RWO)</t>
  </si>
  <si>
    <t>Event : uitreiking "Foreign Investment Trophy"</t>
  </si>
  <si>
    <t>Flanders Investment &amp; Trade (FIT)</t>
  </si>
  <si>
    <t>Beleidsdomein internationaal Vlaanderen (iV)</t>
  </si>
  <si>
    <t>Beleidsdomein Kanselarij en Bestuur (KB)</t>
  </si>
  <si>
    <t>Agentschap Overheidspersoneel - dienst Rekrutering en Selectie</t>
  </si>
  <si>
    <t>Xaxis Display</t>
  </si>
  <si>
    <t>Postnatale depressie</t>
  </si>
  <si>
    <t>Mediahuis</t>
  </si>
  <si>
    <t>Griepvaccinatie zorgverleners</t>
  </si>
  <si>
    <t>Facebook</t>
  </si>
  <si>
    <t>Kind en Gezin</t>
  </si>
  <si>
    <t>Bewegende baby's hebben een stapje voor - #babybeweging</t>
  </si>
  <si>
    <t>Facebook promoted posts</t>
  </si>
  <si>
    <t>Inschakelen 'influencers'</t>
  </si>
  <si>
    <t>Apps facebook en IOS (geen media-aankoop, maar ontwikkeling en hosting)</t>
  </si>
  <si>
    <t>website met votingsysteem</t>
  </si>
  <si>
    <t>e--mail</t>
  </si>
  <si>
    <t>sociale media - Twitter</t>
  </si>
  <si>
    <t>sociale media - YouTube</t>
  </si>
  <si>
    <t>Het event was geslaagd. Op de avond van de uitreiking zat de zaal afgeladen vol (300 stoelen). De genomineerden en winnaars waren zeer tevreden.
Op sociale media werd het event gepromoot en werd er vooraf opgeroepen om op de website te "stemmen" voor de genomineerden. De uitreiking zelf was via Twitter te volgen via 25 tweets. Dat leverde die dag 72 retweets op, 54 likes, 10.833 impressions, 2,5% engagement ratio en 29 clicks op links in tweets.
Via de website werden in totaal 8.725 stemmen uitgebracht.
Op YouTube werden alle filmpjes in totaal 7.516 keer bekeken.</t>
  </si>
  <si>
    <t>Promotie Exportbeurs online</t>
  </si>
  <si>
    <t>2 banners nieuwsbrief De Week van Voka</t>
  </si>
  <si>
    <t>2 maand Leaderboard op website DVO</t>
  </si>
  <si>
    <t>6 weken Leaderboard op website VBO</t>
  </si>
  <si>
    <t>3 weken XL Leaderboard op standaard.biz</t>
  </si>
  <si>
    <t>3 weken Leaderboard + 2 weken Medium Splash op Trends.be</t>
  </si>
  <si>
    <t xml:space="preserve">Het Agentschap Wegen en Verkeer (AWV) voert ingrijpende wegenwerken uit op de Vlaamse snel- en gewestwegen. Deze werkzaamheden brengen vaak hinder met zich mee voor de weggebruiker. Om deze hinder zoveel mogelijk te beperken zet AWV jaarlijks een uitgebreide communicatiecampagne op poten. Op die manier zijn weggebruikers tijdig, correct en voldoende geïnformeerd om hun verplaatsingsgedrag aan te passen en zo de hinder voor zichzelf te beperken tot het minimum. </t>
  </si>
  <si>
    <t>Zwerfvuilcampagne Spuikom Oostende</t>
  </si>
  <si>
    <t>mini-website op Facebook + website afdeling KUST</t>
  </si>
  <si>
    <t xml:space="preserve">beleidsdoelstelling uit het Ondernemingsplan MDK: 
3.2 – SD4: Investeren in mens en leefomgeving om bij te dragen tot een leefbaarder, gezonder en groener Vlaanderen
3.2.4 – OD 18: Infrastructuur gebruiken als schakel in recreatieve netwerken
3.2.4.2 Het bevorderen van de recreatie op en langs het water
Luik kustjachthavens
</t>
  </si>
  <si>
    <t>vergunningsformulier in te vullen op www.afdelingkust.be</t>
  </si>
  <si>
    <t>Facebookcampagne Onroerenderfgoedprijs 2016</t>
  </si>
  <si>
    <t>Facebook Ads lancering Onroerend-erfgoedprijs - okt 2015</t>
  </si>
  <si>
    <t>Doelstelling: bekendmaking eerste editie onroerenderfgoedprijs - oproep jury - lancering publieksprijs.
Evaluatie: bereik en respons werden opgevolgd ; conclusie: Facebook Ads brengen meer op dan dure krantenadvertentie. We zetten voortaan nog sterker in op sociale media.</t>
  </si>
  <si>
    <t xml:space="preserve">Ouders en andere belangstellenden attenderen op de mogelijkheid om op zaterdag de SID-ins te bezoeken. In 2016 voor het eerst via digitale advertentie (banner) geïnformeerd, naast klassieke papieren advertentie. Het bezoekersaantal op zaterdag - dat al massaal is -stijgt ieder jaar nog lichtjes. </t>
  </si>
  <si>
    <t>bekendmakingscampagne werkenvoorvlaanderen.be</t>
  </si>
  <si>
    <t xml:space="preserve">De communicatie sloot aan bij de doelstelling “We zorgen voor een ruime en gerichte bekendmaking van vacatures”. Deze online bannercampagne was gericht op actief werkzoekenden. Wie online naar een job zocht, kreeg toen een banner te zien van www.werkenvoorvlaanderen.be.
De bezoekerscijfers van www.werkenvoorvlaanderen.be worden maandelijks gemonitord en we zagen na het plaatsen van de banneractie telkens een stijging in de bezoekersaantallen. Ook in de toekomst zullen de bezoekerscijfers van www.werkenvoorvlaanderen.be maandelijks gemonitord worden i.f.v. het bijsturen van communicatieacties in het kader van het promoten van werken bij de Vlaamse overheid.
</t>
  </si>
  <si>
    <t xml:space="preserve">Vergunningsformulier van afdeling KUST </t>
  </si>
  <si>
    <t>Agentschap voor Maritieme Dienstverlening en Kust - MDK (Afdeling Kust)</t>
  </si>
  <si>
    <t xml:space="preserve">Beleidsdoelstelling uit het Regeerakkoord:
II. Bestuurszaken
Voluit voor de overheidsklant
“We gaan resoluut voor een resultaat- en klantgerichte Vlaamse overheid.”
Toekomstgericht en radicaal digitaal, zonder regulitis
</t>
  </si>
  <si>
    <t>Engagement van de Vlaame Regering om centraal en sectoroverschrijdende hulplijn tegen geweld, misbruik en kindermishandeling bekend te maken. Doel van deze campagne is het aanbod van 1712 voor kinderen en jongeren bekend te maken.
Interne evaluatie in stuurgroep.</t>
  </si>
  <si>
    <t>Campagne om symptomen van een beroerte tijdig te herkennen. Maakt deel uit van actieplan Flanders' Care.
De campagne werd intern geëvalueerd.</t>
  </si>
  <si>
    <t>Doelstelling: bijdragen tot de realisatie van de gezondheidsdoelstelling voeding en beweging. Financiering werd gedragen door Zorg en Gezondheid. Uitvoering van de campagne gebeurde door VIGEZ.</t>
  </si>
  <si>
    <t>Doelstelling: sensibilisering rond problematiek.
Evaluatie: voorzien eind 2016.</t>
  </si>
  <si>
    <t>Doelstelling : bijdragen tot de realisatie van de gezondheidsdoelstelling vaccinatie "De vaccinaties tegen mazelen bij (jong)volwassenen te verhogen".
Evaluatie: er werd een mediatechnische evaluatie van de campagne uitgevoerd. De resultaten waren bevredigend. De media hadden de vooropgestelde doelen ruimschoots bereikt binnen de budgetten.</t>
  </si>
  <si>
    <t>Doelstelling: bijdragen tot de realisatie van de gezondheidsdoelstelling vaccinatie “Speciale aandacht zal gegeven worden aan de kinkhoestvaccinatie van aanstaande ouders en de gezinsleden van jonge baby’s".
Evaluatie: er werd een mediatechnische evaluatie van de campagne uitgevoerd. De resultaten waren bevredigend. De media hadden de vooropgestelde doelen ruimschoots bereikt binnen de budgetten.</t>
  </si>
  <si>
    <t>Doelstelling: bijdragen tot de realisatie van de gezondheidsdoelstelling vaccinatie "80% van het gezondheidspersoneel is gevaccineerd tegen griep (tegen 2020)".
Evaluatie: gepland in voorjaar 2017 (griepseizoen en campagne nog lopende).</t>
  </si>
  <si>
    <t>Doelstelling: ouders sensibiliseren en activeren om samen met hun kinderen te bewegen en sedentair gedrag te vermijden.
Evaluatie: campagne is als geheel geëvalueerd. De campagne had een bereik van 86% binnen de doelgroep. 75% van de ouders geeft aan dat de campagne hen motiveert om meer te gaan bewegen en 63% gaf aan dat ze onze tips (om meer te bewegen) ook echt in de praktijk hebben gebracht met hun kind.</t>
  </si>
  <si>
    <t>Bekendmaking event rond intellectuele eigendom via Twitter, linked in en facebook.</t>
  </si>
  <si>
    <t>Bekendmaking campagne 'het internet, ook uw zaak' via facebook i.s.m. UNIZO (EFRO project).
Evaluatie: leads naar de website ; monitoring via google analytics.</t>
  </si>
  <si>
    <t>Bekendmaking van algemene dienstverlening via MNM-radiouitzendingen en extra online ondersteuning.
Goede evaluatie (VAR), bereik 300.000 luisteraars. Verderzetten van campagne in 2017.</t>
  </si>
  <si>
    <t>Vlaamse Milieumaatschappij (VMM)</t>
  </si>
  <si>
    <t>4 advertenties in het kader van de campagne Zonder is gezonder.
Doelsteling: bekendmaking nieuwe tool gifvrije tuin, klikratio naar tool.
Evaluatie: groot bereik: 500.000 mensen; 8.500 clicks/likes.</t>
  </si>
  <si>
    <t xml:space="preserve">50% betaald door Vlaams agentschap Zorg en Gezondheid, 50% door VMM. 2 advertenties in het kader van de campagne zwemwater.
Doelstelling: bekendmaking informatie kwaliteitzwemwater.be, bekendmaking zwemwaterkwaliteit, sensibiliseren zwemmers om te zwemmen waar het mag.
Evaluatie: groot bereik: 342.000. Advertentie getoond aan 1.700.000 mensen (doelgroep); 8.000 clicks. </t>
  </si>
  <si>
    <t>Bijlage 2</t>
  </si>
  <si>
    <t>Uitgaven in 2016 (jan - sept) - Geert BOURGEOIS</t>
  </si>
  <si>
    <t>Uitgaven in 2016 (jan - sept) - Hilde CREVITS</t>
  </si>
  <si>
    <t>Uitgaven in 2016 (jan - sept) - Bart TOMMELEIN</t>
  </si>
  <si>
    <t>Uitgaven in 2016 (jan - sept) - Liesbeth HOMANS</t>
  </si>
  <si>
    <t>Uitgaven in 2016 (jan - sept) - Ben WEYTS</t>
  </si>
  <si>
    <t>Uitgaven in 2016 (jan - sept) - Philippe MUYTERS</t>
  </si>
  <si>
    <t>Uitgaven in 2016 (jan - sept) - Joke SCHAUVLIEGE</t>
  </si>
  <si>
    <t>Uitgaven in 2016 (jan - sept) - Jo VANDEURZEN</t>
  </si>
  <si>
    <t>Beleidsdomein Sport (CJSM)</t>
  </si>
  <si>
    <t>Sport Vlaanderen</t>
  </si>
  <si>
    <t>Maand van de sportclub 
mei 2016</t>
  </si>
  <si>
    <t>Facebook ads</t>
  </si>
  <si>
    <t>Maand van de sportclub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</si>
</sst>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8" x14ac:knownFonts="1">
    <font>
      <sz val="11"/>
      <color theme="1"/>
      <name val="Calibri"/>
      <family val="2"/>
      <scheme val="minor"/>
    </font>
    <font>
      <b/>
      <sz val="11"/>
      <color theme="1"/>
      <name val="Calibri"/>
      <family val="2"/>
      <scheme val="minor"/>
    </font>
    <font>
      <b/>
      <sz val="12"/>
      <color theme="3"/>
      <name val="Calibri"/>
      <family val="2"/>
      <scheme val="minor"/>
    </font>
    <font>
      <b/>
      <sz val="11"/>
      <color theme="3"/>
      <name val="Calibri"/>
      <family val="2"/>
      <scheme val="minor"/>
    </font>
    <font>
      <u/>
      <sz val="11"/>
      <color theme="1"/>
      <name val="Calibri"/>
      <family val="2"/>
      <scheme val="minor"/>
    </font>
    <font>
      <b/>
      <u/>
      <sz val="11"/>
      <color theme="1"/>
      <name val="Calibri"/>
      <family val="2"/>
      <scheme val="minor"/>
    </font>
    <font>
      <sz val="10"/>
      <color theme="1"/>
      <name val="Verdana"/>
      <family val="2"/>
    </font>
    <font>
      <b/>
      <sz val="14"/>
      <color theme="1"/>
      <name val="Calibri"/>
      <family val="2"/>
      <scheme val="minor"/>
    </font>
  </fonts>
  <fills count="2">
    <fill>
      <patternFill patternType="none"/>
    </fill>
    <fill>
      <patternFill patternType="gray125"/>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89">
    <xf numFmtId="0" fontId="0" fillId="0" borderId="0" xfId="0"/>
    <xf numFmtId="0" fontId="0" fillId="0" borderId="0" xfId="0" applyAlignment="1">
      <alignment vertical="top"/>
    </xf>
    <xf numFmtId="0" fontId="0" fillId="0" borderId="0" xfId="0" applyBorder="1" applyAlignment="1">
      <alignment vertical="top"/>
    </xf>
    <xf numFmtId="0" fontId="0" fillId="0" borderId="0" xfId="0" applyAlignment="1">
      <alignment vertical="center"/>
    </xf>
    <xf numFmtId="164" fontId="0" fillId="0" borderId="0" xfId="0" applyNumberFormat="1" applyBorder="1" applyAlignment="1">
      <alignment vertical="top"/>
    </xf>
    <xf numFmtId="0" fontId="0" fillId="0" borderId="0" xfId="0" applyFill="1" applyBorder="1" applyAlignment="1">
      <alignment vertical="top"/>
    </xf>
    <xf numFmtId="0" fontId="0" fillId="0" borderId="0" xfId="0" applyFill="1" applyAlignment="1">
      <alignment vertical="top"/>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7" xfId="0" applyFill="1" applyBorder="1" applyAlignment="1">
      <alignment vertical="top"/>
    </xf>
    <xf numFmtId="164" fontId="1" fillId="0" borderId="7" xfId="0" applyNumberFormat="1" applyFont="1" applyFill="1" applyBorder="1" applyAlignment="1">
      <alignment vertical="top"/>
    </xf>
    <xf numFmtId="0" fontId="0" fillId="0" borderId="0" xfId="0" applyFill="1" applyAlignment="1">
      <alignment vertical="center"/>
    </xf>
    <xf numFmtId="164" fontId="0" fillId="0" borderId="0" xfId="0" applyNumberFormat="1" applyAlignment="1">
      <alignment vertical="top"/>
    </xf>
    <xf numFmtId="0" fontId="6" fillId="0" borderId="0" xfId="0" applyFont="1" applyBorder="1"/>
    <xf numFmtId="0" fontId="0" fillId="0" borderId="2" xfId="0" applyFill="1" applyBorder="1" applyAlignment="1">
      <alignment vertical="top"/>
    </xf>
    <xf numFmtId="164" fontId="1" fillId="0" borderId="2" xfId="0" applyNumberFormat="1" applyFont="1" applyFill="1" applyBorder="1" applyAlignment="1">
      <alignment vertical="top"/>
    </xf>
    <xf numFmtId="0" fontId="0" fillId="0" borderId="12" xfId="0" applyFont="1" applyFill="1" applyBorder="1" applyAlignment="1">
      <alignment vertical="top" wrapText="1"/>
    </xf>
    <xf numFmtId="164" fontId="0" fillId="0" borderId="12" xfId="0" applyNumberFormat="1" applyFont="1" applyFill="1" applyBorder="1" applyAlignment="1">
      <alignment horizontal="right" vertical="top"/>
    </xf>
    <xf numFmtId="0" fontId="0" fillId="0" borderId="0" xfId="0" applyFont="1" applyFill="1" applyBorder="1" applyAlignment="1">
      <alignment vertical="top" wrapText="1"/>
    </xf>
    <xf numFmtId="164" fontId="0" fillId="0" borderId="0" xfId="0" applyNumberFormat="1" applyFont="1" applyFill="1" applyBorder="1" applyAlignment="1">
      <alignment vertical="top"/>
    </xf>
    <xf numFmtId="0" fontId="5" fillId="0" borderId="4" xfId="0" applyFont="1" applyFill="1" applyBorder="1" applyAlignment="1">
      <alignment horizontal="left" vertical="top" indent="1"/>
    </xf>
    <xf numFmtId="0" fontId="4" fillId="0" borderId="4" xfId="0" applyFont="1" applyFill="1" applyBorder="1" applyAlignment="1">
      <alignment horizontal="left" vertical="top" indent="1"/>
    </xf>
    <xf numFmtId="0" fontId="0" fillId="0" borderId="9" xfId="0" applyFont="1" applyFill="1" applyBorder="1" applyAlignment="1">
      <alignment horizontal="left" vertical="top"/>
    </xf>
    <xf numFmtId="164" fontId="0" fillId="0" borderId="9" xfId="0" applyNumberFormat="1" applyFont="1" applyFill="1" applyBorder="1" applyAlignment="1">
      <alignment vertical="top"/>
    </xf>
    <xf numFmtId="0" fontId="0" fillId="0" borderId="0" xfId="0" applyFont="1" applyFill="1" applyBorder="1" applyAlignment="1">
      <alignment horizontal="left" vertical="top"/>
    </xf>
    <xf numFmtId="164" fontId="1" fillId="0" borderId="0" xfId="0" applyNumberFormat="1" applyFont="1" applyFill="1" applyBorder="1" applyAlignment="1">
      <alignment vertical="top"/>
    </xf>
    <xf numFmtId="0" fontId="1" fillId="0" borderId="4" xfId="0" applyFont="1" applyFill="1" applyBorder="1" applyAlignment="1">
      <alignment vertical="top"/>
    </xf>
    <xf numFmtId="0" fontId="0" fillId="0" borderId="5" xfId="0" applyFill="1" applyBorder="1" applyAlignment="1">
      <alignment vertical="top"/>
    </xf>
    <xf numFmtId="0" fontId="1" fillId="0" borderId="4" xfId="0" applyFont="1" applyFill="1" applyBorder="1" applyAlignment="1">
      <alignment horizontal="left" vertical="top" wrapText="1" indent="1"/>
    </xf>
    <xf numFmtId="164" fontId="0" fillId="0" borderId="0" xfId="0" applyNumberFormat="1" applyFont="1" applyFill="1" applyBorder="1" applyAlignment="1">
      <alignment horizontal="right" vertical="top"/>
    </xf>
    <xf numFmtId="0" fontId="0" fillId="0" borderId="5" xfId="0" applyFont="1" applyFill="1" applyBorder="1" applyAlignment="1">
      <alignmen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6" xfId="0" applyFont="1" applyFill="1" applyBorder="1" applyAlignment="1">
      <alignment horizontal="left" vertical="top"/>
    </xf>
    <xf numFmtId="164" fontId="1" fillId="0" borderId="16" xfId="0" applyNumberFormat="1" applyFont="1" applyFill="1" applyBorder="1" applyAlignment="1">
      <alignment vertical="top"/>
    </xf>
    <xf numFmtId="0" fontId="1" fillId="0" borderId="4" xfId="0" applyFont="1" applyFill="1" applyBorder="1" applyAlignment="1">
      <alignment horizontal="left" vertical="top" indent="1"/>
    </xf>
    <xf numFmtId="0" fontId="0" fillId="0" borderId="6" xfId="0" applyFill="1" applyBorder="1" applyAlignment="1">
      <alignment vertical="top"/>
    </xf>
    <xf numFmtId="0" fontId="0" fillId="0" borderId="8" xfId="0" applyFill="1" applyBorder="1" applyAlignment="1">
      <alignment vertical="top"/>
    </xf>
    <xf numFmtId="0" fontId="1" fillId="0" borderId="11" xfId="0" applyFont="1" applyFill="1" applyBorder="1" applyAlignment="1">
      <alignment horizontal="left" vertical="top" wrapText="1" indent="1"/>
    </xf>
    <xf numFmtId="0" fontId="0" fillId="0" borderId="4" xfId="0" applyFill="1" applyBorder="1" applyAlignment="1">
      <alignment horizontal="left" vertical="top" indent="1"/>
    </xf>
    <xf numFmtId="0" fontId="0" fillId="0" borderId="4" xfId="0" applyFill="1" applyBorder="1" applyAlignment="1">
      <alignment vertical="top"/>
    </xf>
    <xf numFmtId="0" fontId="0" fillId="0" borderId="13" xfId="0" applyFill="1" applyBorder="1" applyAlignment="1">
      <alignment horizontal="left" vertical="top" wrapText="1" indent="1"/>
    </xf>
    <xf numFmtId="0" fontId="0" fillId="0" borderId="5" xfId="0" applyFill="1" applyBorder="1" applyAlignment="1">
      <alignment horizontal="left" vertical="top" wrapText="1" indent="1"/>
    </xf>
    <xf numFmtId="0" fontId="0" fillId="0" borderId="0" xfId="0" applyFill="1" applyBorder="1" applyAlignment="1">
      <alignment vertical="top" wrapText="1"/>
    </xf>
    <xf numFmtId="0" fontId="0" fillId="0" borderId="5" xfId="0" applyFill="1" applyBorder="1" applyAlignment="1">
      <alignment vertical="top" wrapText="1"/>
    </xf>
    <xf numFmtId="0" fontId="0" fillId="0" borderId="5" xfId="0" applyFill="1" applyBorder="1" applyAlignment="1">
      <alignment horizontal="left" vertical="top" wrapText="1"/>
    </xf>
    <xf numFmtId="0" fontId="0" fillId="0" borderId="4" xfId="0" applyFont="1" applyFill="1" applyBorder="1" applyAlignment="1">
      <alignment horizontal="left" vertical="top" indent="1"/>
    </xf>
    <xf numFmtId="0" fontId="0" fillId="0" borderId="5" xfId="0" applyFont="1" applyFill="1" applyBorder="1" applyAlignment="1">
      <alignment horizontal="left" vertical="top" wrapText="1" indent="1"/>
    </xf>
    <xf numFmtId="0" fontId="0" fillId="0" borderId="8" xfId="0" applyFill="1" applyBorder="1" applyAlignment="1">
      <alignment vertical="top" wrapText="1"/>
    </xf>
    <xf numFmtId="164" fontId="1" fillId="0" borderId="9" xfId="0" applyNumberFormat="1" applyFont="1" applyFill="1" applyBorder="1" applyAlignment="1">
      <alignment vertical="top"/>
    </xf>
    <xf numFmtId="164" fontId="1" fillId="0" borderId="16" xfId="0" applyNumberFormat="1" applyFont="1" applyFill="1" applyBorder="1" applyAlignment="1">
      <alignment horizontal="right" vertical="top"/>
    </xf>
    <xf numFmtId="0" fontId="0" fillId="0" borderId="12" xfId="0" applyFill="1" applyBorder="1" applyAlignment="1">
      <alignment vertical="top"/>
    </xf>
    <xf numFmtId="0" fontId="0" fillId="0" borderId="4" xfId="0" applyFill="1" applyBorder="1" applyAlignment="1">
      <alignment horizontal="left" vertical="top" wrapText="1" indent="1"/>
    </xf>
    <xf numFmtId="0" fontId="0" fillId="0" borderId="13" xfId="0" applyFill="1" applyBorder="1" applyAlignment="1">
      <alignment vertical="top" wrapText="1"/>
    </xf>
    <xf numFmtId="0" fontId="1" fillId="0" borderId="0" xfId="0" applyFont="1" applyFill="1" applyBorder="1" applyAlignment="1">
      <alignment horizontal="left" vertical="top" indent="1"/>
    </xf>
    <xf numFmtId="0" fontId="0" fillId="0" borderId="12" xfId="0" applyFont="1" applyFill="1" applyBorder="1" applyAlignment="1">
      <alignment horizontal="left" vertical="top"/>
    </xf>
    <xf numFmtId="164" fontId="0" fillId="0" borderId="12" xfId="0" applyNumberFormat="1" applyFont="1" applyFill="1" applyBorder="1" applyAlignment="1">
      <alignment vertical="top"/>
    </xf>
    <xf numFmtId="164" fontId="1" fillId="0" borderId="12" xfId="0" applyNumberFormat="1" applyFont="1" applyFill="1" applyBorder="1" applyAlignment="1">
      <alignment vertical="top"/>
    </xf>
    <xf numFmtId="0" fontId="1" fillId="0" borderId="11"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0" fontId="0" fillId="0" borderId="12" xfId="0" applyBorder="1" applyAlignment="1">
      <alignment vertical="top"/>
    </xf>
    <xf numFmtId="0" fontId="0" fillId="0" borderId="13" xfId="0" applyBorder="1" applyAlignment="1">
      <alignment vertical="top"/>
    </xf>
    <xf numFmtId="0" fontId="0" fillId="0" borderId="5" xfId="0" applyBorder="1" applyAlignment="1">
      <alignment vertical="top"/>
    </xf>
    <xf numFmtId="0" fontId="1" fillId="0" borderId="6" xfId="0" applyFont="1" applyFill="1" applyBorder="1" applyAlignment="1">
      <alignment horizontal="left" vertical="top" indent="1"/>
    </xf>
    <xf numFmtId="0" fontId="0" fillId="0" borderId="4" xfId="0" applyBorder="1" applyAlignment="1">
      <alignment vertical="top"/>
    </xf>
    <xf numFmtId="0" fontId="4" fillId="0" borderId="7" xfId="0" applyFont="1" applyFill="1" applyBorder="1" applyAlignment="1">
      <alignment horizontal="right" vertical="center"/>
    </xf>
    <xf numFmtId="0" fontId="0" fillId="0" borderId="13" xfId="0" applyFont="1" applyFill="1" applyBorder="1" applyAlignment="1">
      <alignment horizontal="left" vertical="top" wrapText="1" indent="1"/>
    </xf>
    <xf numFmtId="0" fontId="0" fillId="0" borderId="5" xfId="0" applyFont="1" applyFill="1" applyBorder="1" applyAlignment="1">
      <alignment horizontal="left" vertical="top" wrapText="1" inden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 xfId="0" applyFont="1" applyFill="1" applyBorder="1" applyAlignment="1">
      <alignment horizontal="left" vertical="center" wrapText="1" indent="1"/>
    </xf>
    <xf numFmtId="0" fontId="2" fillId="0" borderId="2"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3" fillId="0" borderId="1" xfId="0" applyFont="1" applyFill="1" applyBorder="1" applyAlignment="1">
      <alignment horizontal="left" vertical="center" indent="1"/>
    </xf>
    <xf numFmtId="0" fontId="3" fillId="0" borderId="2" xfId="0" applyFont="1" applyFill="1" applyBorder="1" applyAlignment="1">
      <alignment horizontal="left" vertical="center" indent="1"/>
    </xf>
    <xf numFmtId="0" fontId="3" fillId="0" borderId="3" xfId="0" applyFont="1" applyFill="1" applyBorder="1" applyAlignment="1">
      <alignment horizontal="left" vertical="center" indent="1"/>
    </xf>
    <xf numFmtId="0" fontId="1" fillId="0" borderId="11"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0" fontId="0" fillId="0" borderId="13" xfId="0" applyFill="1" applyBorder="1" applyAlignment="1">
      <alignment horizontal="left" vertical="top" wrapText="1" indent="1"/>
    </xf>
    <xf numFmtId="0" fontId="0" fillId="0" borderId="5" xfId="0" applyFill="1" applyBorder="1" applyAlignment="1">
      <alignment horizontal="left" vertical="top" wrapText="1" indent="1"/>
    </xf>
    <xf numFmtId="0" fontId="0" fillId="0" borderId="7" xfId="0" applyBorder="1" applyAlignment="1">
      <alignment horizontal="right" vertical="top"/>
    </xf>
    <xf numFmtId="0" fontId="0" fillId="0" borderId="13" xfId="0" applyFill="1" applyBorder="1" applyAlignment="1">
      <alignment horizontal="left" vertical="top" wrapText="1"/>
    </xf>
    <xf numFmtId="0" fontId="0" fillId="0" borderId="5" xfId="0" applyFill="1" applyBorder="1" applyAlignment="1">
      <alignment horizontal="left" vertical="top" wrapText="1"/>
    </xf>
    <xf numFmtId="0" fontId="0" fillId="0" borderId="7" xfId="0" applyFill="1" applyBorder="1" applyAlignment="1">
      <alignment horizontal="right" vertical="top"/>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zoomScaleNormal="100" zoomScaleSheetLayoutView="100" workbookViewId="0">
      <selection activeCell="B20" sqref="B20"/>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66" t="s">
        <v>130</v>
      </c>
      <c r="B1" s="66"/>
      <c r="C1" s="66"/>
      <c r="D1" s="66"/>
    </row>
    <row r="2" spans="1:4" s="3" customFormat="1" ht="24.9" customHeight="1" thickBot="1" x14ac:dyDescent="0.35">
      <c r="A2" s="69" t="s">
        <v>131</v>
      </c>
      <c r="B2" s="70"/>
      <c r="C2" s="70"/>
      <c r="D2" s="71"/>
    </row>
    <row r="3" spans="1:4" s="3" customFormat="1" ht="30" customHeight="1" thickBot="1" x14ac:dyDescent="0.35">
      <c r="A3" s="7" t="s">
        <v>5</v>
      </c>
      <c r="B3" s="8" t="s">
        <v>6</v>
      </c>
      <c r="C3" s="8" t="s">
        <v>7</v>
      </c>
      <c r="D3" s="9" t="s">
        <v>9</v>
      </c>
    </row>
    <row r="4" spans="1:4" customFormat="1" ht="15.75" customHeight="1" thickBot="1" x14ac:dyDescent="0.35">
      <c r="A4" s="2"/>
      <c r="B4" s="1"/>
      <c r="C4" s="2"/>
      <c r="D4" s="1"/>
    </row>
    <row r="5" spans="1:4" s="3" customFormat="1" ht="20.100000000000001" customHeight="1" thickBot="1" x14ac:dyDescent="0.35">
      <c r="A5" s="72" t="s">
        <v>78</v>
      </c>
      <c r="B5" s="73"/>
      <c r="C5" s="73"/>
      <c r="D5" s="74"/>
    </row>
    <row r="6" spans="1:4" s="3" customFormat="1" ht="20.100000000000001" customHeight="1" thickBot="1" x14ac:dyDescent="0.35">
      <c r="A6" s="75" t="s">
        <v>77</v>
      </c>
      <c r="B6" s="76"/>
      <c r="C6" s="76"/>
      <c r="D6" s="77"/>
    </row>
    <row r="7" spans="1:4" customFormat="1" ht="15" customHeight="1" x14ac:dyDescent="0.3">
      <c r="A7" s="78" t="s">
        <v>76</v>
      </c>
      <c r="B7" s="17" t="s">
        <v>91</v>
      </c>
      <c r="C7" s="18">
        <v>18643.68</v>
      </c>
      <c r="D7" s="67" t="s">
        <v>95</v>
      </c>
    </row>
    <row r="8" spans="1:4" customFormat="1" ht="15" customHeight="1" x14ac:dyDescent="0.3">
      <c r="A8" s="79"/>
      <c r="B8" s="19" t="s">
        <v>92</v>
      </c>
      <c r="C8" s="20">
        <v>229.9</v>
      </c>
      <c r="D8" s="68"/>
    </row>
    <row r="9" spans="1:4" customFormat="1" ht="15" customHeight="1" x14ac:dyDescent="0.3">
      <c r="A9" s="21"/>
      <c r="B9" s="19" t="s">
        <v>93</v>
      </c>
      <c r="C9" s="20">
        <v>551.76</v>
      </c>
      <c r="D9" s="68"/>
    </row>
    <row r="10" spans="1:4" customFormat="1" ht="15" customHeight="1" x14ac:dyDescent="0.3">
      <c r="A10" s="22"/>
      <c r="B10" s="23" t="s">
        <v>94</v>
      </c>
      <c r="C10" s="24">
        <v>49129.03</v>
      </c>
      <c r="D10" s="68"/>
    </row>
    <row r="11" spans="1:4" customFormat="1" ht="159.9" customHeight="1" x14ac:dyDescent="0.3">
      <c r="A11" s="22"/>
      <c r="B11" s="25" t="s">
        <v>3</v>
      </c>
      <c r="C11" s="26">
        <f>SUM(C7:C10)</f>
        <v>68554.37</v>
      </c>
      <c r="D11" s="68"/>
    </row>
    <row r="12" spans="1:4" x14ac:dyDescent="0.3">
      <c r="A12" s="27"/>
      <c r="B12" s="5"/>
      <c r="C12" s="26"/>
      <c r="D12" s="28"/>
    </row>
    <row r="13" spans="1:4" customFormat="1" ht="30" customHeight="1" x14ac:dyDescent="0.3">
      <c r="A13" s="29" t="s">
        <v>96</v>
      </c>
      <c r="B13" s="19" t="s">
        <v>97</v>
      </c>
      <c r="C13" s="30">
        <v>1900</v>
      </c>
      <c r="D13" s="31"/>
    </row>
    <row r="14" spans="1:4" customFormat="1" ht="15" customHeight="1" x14ac:dyDescent="0.3">
      <c r="A14" s="21"/>
      <c r="B14" s="19" t="s">
        <v>98</v>
      </c>
      <c r="C14" s="20">
        <v>997.04</v>
      </c>
      <c r="D14" s="31"/>
    </row>
    <row r="15" spans="1:4" customFormat="1" x14ac:dyDescent="0.3">
      <c r="A15" s="22"/>
      <c r="B15" s="32" t="s">
        <v>99</v>
      </c>
      <c r="C15" s="20">
        <v>3227.8</v>
      </c>
      <c r="D15" s="31"/>
    </row>
    <row r="16" spans="1:4" customFormat="1" x14ac:dyDescent="0.3">
      <c r="A16" s="22"/>
      <c r="B16" s="32" t="s">
        <v>100</v>
      </c>
      <c r="C16" s="20">
        <v>7418.7</v>
      </c>
      <c r="D16" s="31"/>
    </row>
    <row r="17" spans="1:4" customFormat="1" ht="28.8" x14ac:dyDescent="0.3">
      <c r="A17" s="22"/>
      <c r="B17" s="33" t="s">
        <v>101</v>
      </c>
      <c r="C17" s="24">
        <v>23858.76</v>
      </c>
      <c r="D17" s="31"/>
    </row>
    <row r="18" spans="1:4" customFormat="1" ht="15" customHeight="1" x14ac:dyDescent="0.3">
      <c r="A18" s="22"/>
      <c r="B18" s="34" t="s">
        <v>3</v>
      </c>
      <c r="C18" s="35">
        <f>SUM(C13:C17)</f>
        <v>37402.300000000003</v>
      </c>
      <c r="D18" s="31"/>
    </row>
    <row r="19" spans="1:4" x14ac:dyDescent="0.3">
      <c r="A19" s="27"/>
      <c r="B19" s="5"/>
      <c r="C19" s="26"/>
      <c r="D19" s="28"/>
    </row>
    <row r="20" spans="1:4" x14ac:dyDescent="0.3">
      <c r="A20" s="36" t="s">
        <v>4</v>
      </c>
      <c r="B20" s="5"/>
      <c r="C20" s="26">
        <f>C11+C18</f>
        <v>105956.67</v>
      </c>
      <c r="D20" s="28"/>
    </row>
    <row r="21" spans="1:4" ht="15" thickBot="1" x14ac:dyDescent="0.35">
      <c r="A21" s="37"/>
      <c r="B21" s="10"/>
      <c r="C21" s="11"/>
      <c r="D21" s="38"/>
    </row>
    <row r="22" spans="1:4" ht="15" thickBot="1" x14ac:dyDescent="0.35">
      <c r="A22" s="52"/>
      <c r="B22" s="52"/>
      <c r="C22" s="58"/>
      <c r="D22" s="52"/>
    </row>
    <row r="23" spans="1:4" s="3" customFormat="1" ht="20.100000000000001" customHeight="1" thickBot="1" x14ac:dyDescent="0.35">
      <c r="A23" s="72" t="s">
        <v>75</v>
      </c>
      <c r="B23" s="73"/>
      <c r="C23" s="73"/>
      <c r="D23" s="74"/>
    </row>
    <row r="24" spans="1:4" s="3" customFormat="1" ht="20.100000000000001" customHeight="1" thickBot="1" x14ac:dyDescent="0.35">
      <c r="A24" s="75" t="s">
        <v>74</v>
      </c>
      <c r="B24" s="76"/>
      <c r="C24" s="76"/>
      <c r="D24" s="77"/>
    </row>
    <row r="25" spans="1:4" customFormat="1" ht="30" customHeight="1" x14ac:dyDescent="0.3">
      <c r="A25" s="29" t="s">
        <v>107</v>
      </c>
      <c r="B25" s="19" t="s">
        <v>108</v>
      </c>
      <c r="C25" s="30">
        <v>135.16</v>
      </c>
      <c r="D25" s="67" t="s">
        <v>109</v>
      </c>
    </row>
    <row r="26" spans="1:4" customFormat="1" ht="15" customHeight="1" x14ac:dyDescent="0.3">
      <c r="A26" s="21"/>
      <c r="B26" s="19" t="s">
        <v>73</v>
      </c>
      <c r="C26" s="20">
        <v>140</v>
      </c>
      <c r="D26" s="68"/>
    </row>
    <row r="27" spans="1:4" customFormat="1" ht="28.8" x14ac:dyDescent="0.3">
      <c r="A27" s="22"/>
      <c r="B27" s="33" t="s">
        <v>72</v>
      </c>
      <c r="C27" s="24">
        <v>70</v>
      </c>
      <c r="D27" s="68"/>
    </row>
    <row r="28" spans="1:4" customFormat="1" ht="35.1" customHeight="1" x14ac:dyDescent="0.3">
      <c r="A28" s="22"/>
      <c r="B28" s="34" t="s">
        <v>3</v>
      </c>
      <c r="C28" s="35">
        <f>SUM(C25:C27)</f>
        <v>345.15999999999997</v>
      </c>
      <c r="D28" s="68"/>
    </row>
    <row r="29" spans="1:4" x14ac:dyDescent="0.3">
      <c r="A29" s="27"/>
      <c r="B29" s="5"/>
      <c r="C29" s="26"/>
      <c r="D29" s="28"/>
    </row>
    <row r="30" spans="1:4" x14ac:dyDescent="0.3">
      <c r="A30" s="36" t="s">
        <v>4</v>
      </c>
      <c r="B30" s="5"/>
      <c r="C30" s="26">
        <f>C28</f>
        <v>345.15999999999997</v>
      </c>
      <c r="D30" s="28"/>
    </row>
    <row r="31" spans="1:4" ht="15" thickBot="1" x14ac:dyDescent="0.35">
      <c r="A31" s="37"/>
      <c r="B31" s="10"/>
      <c r="C31" s="11"/>
      <c r="D31" s="38"/>
    </row>
  </sheetData>
  <mergeCells count="9">
    <mergeCell ref="A1:D1"/>
    <mergeCell ref="D25:D28"/>
    <mergeCell ref="A2:D2"/>
    <mergeCell ref="A23:D23"/>
    <mergeCell ref="A24:D24"/>
    <mergeCell ref="A6:D6"/>
    <mergeCell ref="D7:D11"/>
    <mergeCell ref="A5:D5"/>
    <mergeCell ref="A7:A8"/>
  </mergeCells>
  <printOptions horizontalCentered="1"/>
  <pageMargins left="0.31496062992125984" right="0.31496062992125984" top="0.35433070866141736" bottom="0.35433070866141736" header="0.31496062992125984" footer="0.15748031496062992"/>
  <pageSetup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zoomScaleSheetLayoutView="100" workbookViewId="0">
      <selection activeCell="B20" sqref="B20"/>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82"/>
      <c r="B1" s="82"/>
      <c r="C1" s="82"/>
      <c r="D1" s="82"/>
    </row>
    <row r="2" spans="1:4" s="3" customFormat="1" ht="24.9" customHeight="1" thickBot="1" x14ac:dyDescent="0.35">
      <c r="A2" s="69" t="s">
        <v>132</v>
      </c>
      <c r="B2" s="70"/>
      <c r="C2" s="70"/>
      <c r="D2" s="71"/>
    </row>
    <row r="3" spans="1:4" s="3" customFormat="1" ht="30" customHeight="1" thickBot="1" x14ac:dyDescent="0.35">
      <c r="A3" s="7" t="s">
        <v>5</v>
      </c>
      <c r="B3" s="8" t="s">
        <v>6</v>
      </c>
      <c r="C3" s="8" t="s">
        <v>7</v>
      </c>
      <c r="D3" s="9" t="s">
        <v>9</v>
      </c>
    </row>
    <row r="4" spans="1:4" ht="15" thickBot="1" x14ac:dyDescent="0.35">
      <c r="A4" s="10"/>
      <c r="B4" s="10"/>
      <c r="C4" s="11"/>
      <c r="D4" s="10"/>
    </row>
    <row r="5" spans="1:4" s="3" customFormat="1" ht="20.100000000000001" customHeight="1" thickBot="1" x14ac:dyDescent="0.35">
      <c r="A5" s="72" t="s">
        <v>14</v>
      </c>
      <c r="B5" s="73"/>
      <c r="C5" s="73"/>
      <c r="D5" s="74"/>
    </row>
    <row r="6" spans="1:4" s="3" customFormat="1" ht="20.100000000000001" customHeight="1" thickBot="1" x14ac:dyDescent="0.35">
      <c r="A6" s="75" t="s">
        <v>15</v>
      </c>
      <c r="B6" s="76"/>
      <c r="C6" s="76"/>
      <c r="D6" s="77"/>
    </row>
    <row r="7" spans="1:4" ht="15" customHeight="1" x14ac:dyDescent="0.3">
      <c r="A7" s="36" t="s">
        <v>54</v>
      </c>
      <c r="B7" s="25" t="s">
        <v>19</v>
      </c>
      <c r="C7" s="20">
        <v>775</v>
      </c>
      <c r="D7" s="80" t="s">
        <v>110</v>
      </c>
    </row>
    <row r="8" spans="1:4" x14ac:dyDescent="0.3">
      <c r="A8" s="36"/>
      <c r="B8" s="25" t="s">
        <v>20</v>
      </c>
      <c r="C8" s="20">
        <v>325</v>
      </c>
      <c r="D8" s="81"/>
    </row>
    <row r="9" spans="1:4" x14ac:dyDescent="0.3">
      <c r="A9" s="36"/>
      <c r="B9" s="23" t="s">
        <v>23</v>
      </c>
      <c r="C9" s="24">
        <v>6527.79</v>
      </c>
      <c r="D9" s="81"/>
    </row>
    <row r="10" spans="1:4" ht="69.900000000000006" customHeight="1" x14ac:dyDescent="0.3">
      <c r="A10" s="36"/>
      <c r="B10" s="25" t="s">
        <v>3</v>
      </c>
      <c r="C10" s="26">
        <f>SUM(C7:C9)</f>
        <v>7627.79</v>
      </c>
      <c r="D10" s="81"/>
    </row>
    <row r="11" spans="1:4" x14ac:dyDescent="0.3">
      <c r="A11" s="27"/>
      <c r="B11" s="5"/>
      <c r="C11" s="26"/>
      <c r="D11" s="28"/>
    </row>
    <row r="12" spans="1:4" x14ac:dyDescent="0.3">
      <c r="A12" s="36" t="s">
        <v>4</v>
      </c>
      <c r="B12" s="5"/>
      <c r="C12" s="26">
        <f>C10</f>
        <v>7627.79</v>
      </c>
      <c r="D12" s="28"/>
    </row>
    <row r="13" spans="1:4" ht="15" thickBot="1" x14ac:dyDescent="0.35">
      <c r="A13" s="37"/>
      <c r="B13" s="10"/>
      <c r="C13" s="11"/>
      <c r="D13" s="38"/>
    </row>
    <row r="14" spans="1:4" x14ac:dyDescent="0.3">
      <c r="A14" s="5"/>
      <c r="B14" s="5"/>
      <c r="C14" s="5"/>
      <c r="D14" s="6"/>
    </row>
  </sheetData>
  <mergeCells count="5">
    <mergeCell ref="A2:D2"/>
    <mergeCell ref="A5:D5"/>
    <mergeCell ref="A6:D6"/>
    <mergeCell ref="D7:D10"/>
    <mergeCell ref="A1:D1"/>
  </mergeCells>
  <printOptions horizontalCentered="1"/>
  <pageMargins left="0.31496062992125984" right="0.31496062992125984" top="0.35433070866141736" bottom="0.35433070866141736" header="0.31496062992125984" footer="0.15748031496062992"/>
  <pageSetup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zoomScaleSheetLayoutView="100" workbookViewId="0">
      <selection activeCell="B20" sqref="B20"/>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82"/>
      <c r="B1" s="82"/>
      <c r="C1" s="82"/>
      <c r="D1" s="82"/>
    </row>
    <row r="2" spans="1:4" s="3" customFormat="1" ht="24.9" customHeight="1" thickBot="1" x14ac:dyDescent="0.35">
      <c r="A2" s="69" t="s">
        <v>133</v>
      </c>
      <c r="B2" s="70"/>
      <c r="C2" s="70"/>
      <c r="D2" s="71"/>
    </row>
    <row r="3" spans="1:4" s="3" customFormat="1" ht="30" customHeight="1" thickBot="1" x14ac:dyDescent="0.35">
      <c r="A3" s="7" t="s">
        <v>5</v>
      </c>
      <c r="B3" s="8" t="s">
        <v>6</v>
      </c>
      <c r="C3" s="8" t="s">
        <v>7</v>
      </c>
      <c r="D3" s="9" t="s">
        <v>9</v>
      </c>
    </row>
    <row r="4" spans="1:4" ht="15" thickBot="1" x14ac:dyDescent="0.35">
      <c r="A4" s="10"/>
      <c r="B4" s="10"/>
      <c r="C4" s="11"/>
      <c r="D4" s="10"/>
    </row>
    <row r="5" spans="1:4" s="3" customFormat="1" ht="20.100000000000001" customHeight="1" thickBot="1" x14ac:dyDescent="0.35">
      <c r="A5" s="72" t="s">
        <v>11</v>
      </c>
      <c r="B5" s="73"/>
      <c r="C5" s="73"/>
      <c r="D5" s="74"/>
    </row>
    <row r="6" spans="1:4" s="3" customFormat="1" ht="20.100000000000001" customHeight="1" thickBot="1" x14ac:dyDescent="0.35">
      <c r="A6" s="75" t="s">
        <v>16</v>
      </c>
      <c r="B6" s="76"/>
      <c r="C6" s="76"/>
      <c r="D6" s="77"/>
    </row>
    <row r="7" spans="1:4" x14ac:dyDescent="0.3">
      <c r="A7" s="39" t="s">
        <v>17</v>
      </c>
      <c r="B7" s="25" t="s">
        <v>19</v>
      </c>
      <c r="C7" s="20">
        <v>400</v>
      </c>
      <c r="D7" s="83"/>
    </row>
    <row r="8" spans="1:4" ht="15" customHeight="1" x14ac:dyDescent="0.3">
      <c r="A8" s="29"/>
      <c r="B8" s="5" t="s">
        <v>20</v>
      </c>
      <c r="C8" s="20">
        <v>100</v>
      </c>
      <c r="D8" s="84"/>
    </row>
    <row r="9" spans="1:4" x14ac:dyDescent="0.3">
      <c r="A9" s="40"/>
      <c r="B9" s="25" t="s">
        <v>49</v>
      </c>
      <c r="C9" s="20">
        <v>2820</v>
      </c>
      <c r="D9" s="84"/>
    </row>
    <row r="10" spans="1:4" x14ac:dyDescent="0.3">
      <c r="A10" s="40"/>
      <c r="B10" s="25" t="s">
        <v>50</v>
      </c>
      <c r="C10" s="20">
        <v>2000</v>
      </c>
      <c r="D10" s="84"/>
    </row>
    <row r="11" spans="1:4" x14ac:dyDescent="0.3">
      <c r="A11" s="29"/>
      <c r="B11" s="23" t="s">
        <v>51</v>
      </c>
      <c r="C11" s="24">
        <v>964</v>
      </c>
      <c r="D11" s="84"/>
    </row>
    <row r="12" spans="1:4" x14ac:dyDescent="0.3">
      <c r="A12" s="29"/>
      <c r="B12" s="25" t="s">
        <v>3</v>
      </c>
      <c r="C12" s="26">
        <f>SUM(C7:C11)</f>
        <v>6284</v>
      </c>
      <c r="D12" s="84"/>
    </row>
    <row r="13" spans="1:4" x14ac:dyDescent="0.3">
      <c r="A13" s="27"/>
      <c r="B13" s="5"/>
      <c r="C13" s="26"/>
      <c r="D13" s="28"/>
    </row>
    <row r="14" spans="1:4" x14ac:dyDescent="0.3">
      <c r="A14" s="36" t="s">
        <v>4</v>
      </c>
      <c r="B14" s="5"/>
      <c r="C14" s="26">
        <f>C12</f>
        <v>6284</v>
      </c>
      <c r="D14" s="28"/>
    </row>
    <row r="15" spans="1:4" ht="15" thickBot="1" x14ac:dyDescent="0.35">
      <c r="A15" s="37"/>
      <c r="B15" s="10"/>
      <c r="C15" s="11"/>
      <c r="D15" s="38"/>
    </row>
  </sheetData>
  <mergeCells count="5">
    <mergeCell ref="A2:D2"/>
    <mergeCell ref="A5:D5"/>
    <mergeCell ref="A6:D6"/>
    <mergeCell ref="D7:D12"/>
    <mergeCell ref="A1:D1"/>
  </mergeCells>
  <printOptions horizontalCentered="1"/>
  <pageMargins left="0.31496062992125984" right="0.31496062992125984" top="0.35433070866141736" bottom="0.35433070866141736" header="0.31496062992125984" footer="0.15748031496062992"/>
  <pageSetup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zoomScaleSheetLayoutView="100" workbookViewId="0">
      <selection activeCell="B20" sqref="B20"/>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82"/>
      <c r="B1" s="82"/>
      <c r="C1" s="82"/>
      <c r="D1" s="82"/>
    </row>
    <row r="2" spans="1:4" s="3" customFormat="1" ht="24.9" customHeight="1" thickBot="1" x14ac:dyDescent="0.35">
      <c r="A2" s="69" t="s">
        <v>134</v>
      </c>
      <c r="B2" s="70"/>
      <c r="C2" s="70"/>
      <c r="D2" s="71"/>
    </row>
    <row r="3" spans="1:4" s="3" customFormat="1" ht="30" customHeight="1" thickBot="1" x14ac:dyDescent="0.35">
      <c r="A3" s="7" t="s">
        <v>5</v>
      </c>
      <c r="B3" s="8" t="s">
        <v>6</v>
      </c>
      <c r="C3" s="8" t="s">
        <v>7</v>
      </c>
      <c r="D3" s="9" t="s">
        <v>9</v>
      </c>
    </row>
    <row r="4" spans="1:4" ht="15" thickBot="1" x14ac:dyDescent="0.35">
      <c r="A4" s="10"/>
      <c r="B4" s="10"/>
      <c r="C4" s="11"/>
      <c r="D4" s="10"/>
    </row>
    <row r="5" spans="1:4" s="3" customFormat="1" ht="20.100000000000001" customHeight="1" thickBot="1" x14ac:dyDescent="0.35">
      <c r="A5" s="72" t="s">
        <v>79</v>
      </c>
      <c r="B5" s="73"/>
      <c r="C5" s="73"/>
      <c r="D5" s="74"/>
    </row>
    <row r="6" spans="1:4" s="3" customFormat="1" ht="20.100000000000001" customHeight="1" thickBot="1" x14ac:dyDescent="0.35">
      <c r="A6" s="75" t="s">
        <v>80</v>
      </c>
      <c r="B6" s="76"/>
      <c r="C6" s="76"/>
      <c r="D6" s="77"/>
    </row>
    <row r="7" spans="1:4" x14ac:dyDescent="0.3">
      <c r="A7" s="78" t="s">
        <v>111</v>
      </c>
      <c r="B7" s="25" t="s">
        <v>19</v>
      </c>
      <c r="C7" s="20">
        <v>605</v>
      </c>
      <c r="D7" s="81" t="s">
        <v>112</v>
      </c>
    </row>
    <row r="8" spans="1:4" ht="57.75" customHeight="1" x14ac:dyDescent="0.3">
      <c r="A8" s="79"/>
      <c r="B8" s="25" t="s">
        <v>20</v>
      </c>
      <c r="C8" s="20">
        <v>395</v>
      </c>
      <c r="D8" s="81"/>
    </row>
    <row r="9" spans="1:4" x14ac:dyDescent="0.3">
      <c r="A9" s="36"/>
      <c r="B9" s="23" t="s">
        <v>81</v>
      </c>
      <c r="C9" s="24">
        <v>5000</v>
      </c>
      <c r="D9" s="81"/>
    </row>
    <row r="10" spans="1:4" ht="159.9" customHeight="1" x14ac:dyDescent="0.3">
      <c r="A10" s="36"/>
      <c r="B10" s="25" t="s">
        <v>3</v>
      </c>
      <c r="C10" s="26">
        <f>SUM(C7:C9)</f>
        <v>6000</v>
      </c>
      <c r="D10" s="81"/>
    </row>
    <row r="11" spans="1:4" x14ac:dyDescent="0.3">
      <c r="A11" s="27"/>
      <c r="B11" s="5"/>
      <c r="C11" s="26"/>
      <c r="D11" s="28"/>
    </row>
    <row r="12" spans="1:4" x14ac:dyDescent="0.3">
      <c r="A12" s="36" t="s">
        <v>4</v>
      </c>
      <c r="B12" s="5"/>
      <c r="C12" s="26">
        <f>C10</f>
        <v>6000</v>
      </c>
      <c r="D12" s="28"/>
    </row>
    <row r="13" spans="1:4" ht="15" thickBot="1" x14ac:dyDescent="0.35">
      <c r="A13" s="37"/>
      <c r="B13" s="10"/>
      <c r="C13" s="11"/>
      <c r="D13" s="38"/>
    </row>
    <row r="14" spans="1:4" x14ac:dyDescent="0.3">
      <c r="A14" s="5"/>
      <c r="B14" s="5"/>
      <c r="C14" s="5"/>
      <c r="D14" s="6"/>
    </row>
    <row r="15" spans="1:4" x14ac:dyDescent="0.3">
      <c r="C15" s="4"/>
    </row>
  </sheetData>
  <mergeCells count="6">
    <mergeCell ref="A1:D1"/>
    <mergeCell ref="A5:D5"/>
    <mergeCell ref="A6:D6"/>
    <mergeCell ref="A7:A8"/>
    <mergeCell ref="D7:D10"/>
    <mergeCell ref="A2:D2"/>
  </mergeCells>
  <printOptions horizontalCentered="1"/>
  <pageMargins left="0.31496062992125984" right="0.31496062992125984" top="0.35433070866141736" bottom="0.35433070866141736" header="0.31496062992125984" footer="0.15748031496062992"/>
  <pageSetup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zoomScaleSheetLayoutView="100" workbookViewId="0">
      <selection activeCell="B11" sqref="B11"/>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82"/>
      <c r="B1" s="82"/>
      <c r="C1" s="82"/>
      <c r="D1" s="82"/>
    </row>
    <row r="2" spans="1:4" s="3" customFormat="1" ht="24.9" customHeight="1" thickBot="1" x14ac:dyDescent="0.35">
      <c r="A2" s="69" t="s">
        <v>135</v>
      </c>
      <c r="B2" s="70"/>
      <c r="C2" s="70"/>
      <c r="D2" s="71"/>
    </row>
    <row r="3" spans="1:4" s="3" customFormat="1" ht="30" customHeight="1" thickBot="1" x14ac:dyDescent="0.35">
      <c r="A3" s="7" t="s">
        <v>5</v>
      </c>
      <c r="B3" s="8" t="s">
        <v>6</v>
      </c>
      <c r="C3" s="8" t="s">
        <v>7</v>
      </c>
      <c r="D3" s="9" t="s">
        <v>9</v>
      </c>
    </row>
    <row r="4" spans="1:4" ht="15" customHeight="1" thickBot="1" x14ac:dyDescent="0.35">
      <c r="A4" s="10"/>
      <c r="B4" s="10"/>
      <c r="C4" s="11"/>
      <c r="D4" s="10"/>
    </row>
    <row r="5" spans="1:4" s="3" customFormat="1" ht="20.100000000000001" customHeight="1" thickBot="1" x14ac:dyDescent="0.35">
      <c r="A5" s="72" t="s">
        <v>12</v>
      </c>
      <c r="B5" s="73"/>
      <c r="C5" s="73"/>
      <c r="D5" s="74"/>
    </row>
    <row r="6" spans="1:4" s="3" customFormat="1" ht="20.100000000000001" customHeight="1" thickBot="1" x14ac:dyDescent="0.35">
      <c r="A6" s="75" t="s">
        <v>13</v>
      </c>
      <c r="B6" s="76"/>
      <c r="C6" s="76"/>
      <c r="D6" s="77"/>
    </row>
    <row r="7" spans="1:4" x14ac:dyDescent="0.3">
      <c r="A7" s="36" t="s">
        <v>52</v>
      </c>
      <c r="B7" s="25" t="s">
        <v>53</v>
      </c>
      <c r="C7" s="20">
        <v>117773.36</v>
      </c>
      <c r="D7" s="80" t="s">
        <v>102</v>
      </c>
    </row>
    <row r="8" spans="1:4" x14ac:dyDescent="0.3">
      <c r="A8" s="41"/>
      <c r="B8" s="25" t="s">
        <v>24</v>
      </c>
      <c r="C8" s="20">
        <v>161965.43999999997</v>
      </c>
      <c r="D8" s="81"/>
    </row>
    <row r="9" spans="1:4" x14ac:dyDescent="0.3">
      <c r="A9" s="40"/>
      <c r="B9" s="23" t="s">
        <v>28</v>
      </c>
      <c r="C9" s="24">
        <v>12039.939999999999</v>
      </c>
      <c r="D9" s="81"/>
    </row>
    <row r="10" spans="1:4" ht="109.5" customHeight="1" x14ac:dyDescent="0.3">
      <c r="A10" s="40"/>
      <c r="B10" s="25" t="s">
        <v>3</v>
      </c>
      <c r="C10" s="26">
        <f>SUM(C7:C9)</f>
        <v>291778.74</v>
      </c>
      <c r="D10" s="81"/>
    </row>
    <row r="11" spans="1:4" x14ac:dyDescent="0.3">
      <c r="A11" s="27"/>
      <c r="B11" s="5"/>
      <c r="C11" s="26"/>
      <c r="D11" s="28"/>
    </row>
    <row r="12" spans="1:4" x14ac:dyDescent="0.3">
      <c r="A12" s="36" t="s">
        <v>4</v>
      </c>
      <c r="B12" s="5"/>
      <c r="C12" s="26">
        <f>C10</f>
        <v>291778.74</v>
      </c>
      <c r="D12" s="28"/>
    </row>
    <row r="13" spans="1:4" ht="15" thickBot="1" x14ac:dyDescent="0.35">
      <c r="A13" s="37"/>
      <c r="B13" s="10"/>
      <c r="C13" s="11"/>
      <c r="D13" s="38"/>
    </row>
    <row r="14" spans="1:4" s="6" customFormat="1" ht="15" customHeight="1" thickBot="1" x14ac:dyDescent="0.35">
      <c r="A14" s="5"/>
      <c r="C14" s="5"/>
    </row>
    <row r="15" spans="1:4" s="3" customFormat="1" ht="20.100000000000001" customHeight="1" thickBot="1" x14ac:dyDescent="0.35">
      <c r="A15" s="75" t="s">
        <v>114</v>
      </c>
      <c r="B15" s="76"/>
      <c r="C15" s="76"/>
      <c r="D15" s="77"/>
    </row>
    <row r="16" spans="1:4" ht="169.5" customHeight="1" x14ac:dyDescent="0.3">
      <c r="A16" s="39" t="s">
        <v>103</v>
      </c>
      <c r="B16" s="32" t="s">
        <v>104</v>
      </c>
      <c r="C16" s="20">
        <f>14973.5/1.21</f>
        <v>12374.793388429753</v>
      </c>
      <c r="D16" s="42" t="s">
        <v>105</v>
      </c>
    </row>
    <row r="17" spans="1:4" ht="106.5" customHeight="1" x14ac:dyDescent="0.3">
      <c r="A17" s="29" t="s">
        <v>113</v>
      </c>
      <c r="B17" s="33" t="s">
        <v>106</v>
      </c>
      <c r="C17" s="24">
        <f>510</f>
        <v>510</v>
      </c>
      <c r="D17" s="43" t="s">
        <v>115</v>
      </c>
    </row>
    <row r="18" spans="1:4" x14ac:dyDescent="0.3">
      <c r="A18" s="40"/>
      <c r="B18" s="25" t="s">
        <v>3</v>
      </c>
      <c r="C18" s="26">
        <f>SUM(C16:C17)</f>
        <v>12884.793388429753</v>
      </c>
      <c r="D18" s="43"/>
    </row>
    <row r="19" spans="1:4" x14ac:dyDescent="0.3">
      <c r="A19" s="27"/>
      <c r="B19" s="5"/>
      <c r="C19" s="26"/>
      <c r="D19" s="28"/>
    </row>
    <row r="20" spans="1:4" x14ac:dyDescent="0.3">
      <c r="A20" s="36" t="s">
        <v>4</v>
      </c>
      <c r="B20" s="5"/>
      <c r="C20" s="26">
        <f>C18</f>
        <v>12884.793388429753</v>
      </c>
      <c r="D20" s="28"/>
    </row>
    <row r="21" spans="1:4" ht="15" thickBot="1" x14ac:dyDescent="0.35">
      <c r="A21" s="37"/>
      <c r="B21" s="10"/>
      <c r="C21" s="11"/>
      <c r="D21" s="38"/>
    </row>
  </sheetData>
  <mergeCells count="6">
    <mergeCell ref="A1:D1"/>
    <mergeCell ref="A15:D15"/>
    <mergeCell ref="A2:D2"/>
    <mergeCell ref="A5:D5"/>
    <mergeCell ref="A6:D6"/>
    <mergeCell ref="D7:D10"/>
  </mergeCells>
  <printOptions horizontalCentered="1"/>
  <pageMargins left="0.31496062992125984" right="0.31496062992125984" top="0.35433070866141736" bottom="0.35433070866141736" header="0.31496062992125984" footer="0.15748031496062992"/>
  <pageSetup orientation="landscape" r:id="rId1"/>
  <headerFooter>
    <oddFooter>&amp;C&amp;P</oddFooter>
  </headerFooter>
  <rowBreaks count="1" manualBreakCount="1">
    <brk id="1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zoomScaleSheetLayoutView="100" workbookViewId="0">
      <selection activeCell="B19" sqref="B19"/>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85"/>
      <c r="B1" s="85"/>
      <c r="C1" s="85"/>
      <c r="D1" s="85"/>
    </row>
    <row r="2" spans="1:4" s="3" customFormat="1" ht="24.9" customHeight="1" thickBot="1" x14ac:dyDescent="0.35">
      <c r="A2" s="86" t="s">
        <v>138</v>
      </c>
      <c r="B2" s="87"/>
      <c r="C2" s="87"/>
      <c r="D2" s="88"/>
    </row>
    <row r="3" spans="1:4" s="3" customFormat="1" ht="30" customHeight="1" thickBot="1" x14ac:dyDescent="0.35">
      <c r="A3" s="7" t="s">
        <v>5</v>
      </c>
      <c r="B3" s="8" t="s">
        <v>6</v>
      </c>
      <c r="C3" s="8" t="s">
        <v>7</v>
      </c>
      <c r="D3" s="9" t="s">
        <v>9</v>
      </c>
    </row>
    <row r="4" spans="1:4" ht="15" customHeight="1" thickBot="1" x14ac:dyDescent="0.35">
      <c r="A4" s="10"/>
      <c r="B4" s="10"/>
      <c r="C4" s="11"/>
      <c r="D4" s="10"/>
    </row>
    <row r="5" spans="1:4" s="3" customFormat="1" ht="20.100000000000001" customHeight="1" thickBot="1" x14ac:dyDescent="0.35">
      <c r="A5" s="72" t="s">
        <v>55</v>
      </c>
      <c r="B5" s="73"/>
      <c r="C5" s="73"/>
      <c r="D5" s="74"/>
    </row>
    <row r="6" spans="1:4" s="3" customFormat="1" ht="20.100000000000001" customHeight="1" thickBot="1" x14ac:dyDescent="0.35">
      <c r="A6" s="72" t="s">
        <v>56</v>
      </c>
      <c r="B6" s="73"/>
      <c r="C6" s="73"/>
      <c r="D6" s="74"/>
    </row>
    <row r="7" spans="1:4" s="5" customFormat="1" x14ac:dyDescent="0.3">
      <c r="A7" s="36" t="s">
        <v>61</v>
      </c>
      <c r="B7" s="44" t="s">
        <v>25</v>
      </c>
      <c r="C7" s="20">
        <v>3024</v>
      </c>
      <c r="D7" s="80" t="s">
        <v>116</v>
      </c>
    </row>
    <row r="8" spans="1:4" s="5" customFormat="1" x14ac:dyDescent="0.3">
      <c r="A8" s="36"/>
      <c r="B8" s="44" t="s">
        <v>26</v>
      </c>
      <c r="C8" s="20">
        <v>120.96</v>
      </c>
      <c r="D8" s="81"/>
    </row>
    <row r="9" spans="1:4" x14ac:dyDescent="0.3">
      <c r="A9" s="40"/>
      <c r="B9" s="32" t="s">
        <v>34</v>
      </c>
      <c r="C9" s="20">
        <v>453.6</v>
      </c>
      <c r="D9" s="81"/>
    </row>
    <row r="10" spans="1:4" x14ac:dyDescent="0.3">
      <c r="A10" s="40"/>
      <c r="B10" s="23" t="s">
        <v>27</v>
      </c>
      <c r="C10" s="24">
        <v>1000</v>
      </c>
      <c r="D10" s="81"/>
    </row>
    <row r="11" spans="1:4" ht="30" customHeight="1" x14ac:dyDescent="0.3">
      <c r="A11" s="40"/>
      <c r="B11" s="25" t="s">
        <v>3</v>
      </c>
      <c r="C11" s="26">
        <f>SUM(C7:C10)</f>
        <v>4598.5599999999995</v>
      </c>
      <c r="D11" s="81"/>
    </row>
    <row r="12" spans="1:4" x14ac:dyDescent="0.3">
      <c r="A12" s="40"/>
      <c r="B12" s="25"/>
      <c r="C12" s="20"/>
      <c r="D12" s="45"/>
    </row>
    <row r="13" spans="1:4" s="5" customFormat="1" x14ac:dyDescent="0.3">
      <c r="A13" s="36" t="s">
        <v>62</v>
      </c>
      <c r="B13" s="44" t="s">
        <v>25</v>
      </c>
      <c r="C13" s="20">
        <v>8207.86</v>
      </c>
      <c r="D13" s="81" t="s">
        <v>117</v>
      </c>
    </row>
    <row r="14" spans="1:4" s="5" customFormat="1" x14ac:dyDescent="0.3">
      <c r="A14" s="36"/>
      <c r="B14" s="44" t="s">
        <v>26</v>
      </c>
      <c r="C14" s="20">
        <v>328.31</v>
      </c>
      <c r="D14" s="81"/>
    </row>
    <row r="15" spans="1:4" x14ac:dyDescent="0.3">
      <c r="A15" s="40"/>
      <c r="B15" s="32" t="s">
        <v>34</v>
      </c>
      <c r="C15" s="20">
        <v>1231.18</v>
      </c>
      <c r="D15" s="81"/>
    </row>
    <row r="16" spans="1:4" x14ac:dyDescent="0.3">
      <c r="A16" s="40"/>
      <c r="B16" s="23" t="s">
        <v>27</v>
      </c>
      <c r="C16" s="24">
        <v>150</v>
      </c>
      <c r="D16" s="81"/>
    </row>
    <row r="17" spans="1:4" x14ac:dyDescent="0.3">
      <c r="A17" s="40"/>
      <c r="B17" s="25" t="s">
        <v>3</v>
      </c>
      <c r="C17" s="26">
        <f>SUM(C13:C16)</f>
        <v>9917.35</v>
      </c>
      <c r="D17" s="81"/>
    </row>
    <row r="18" spans="1:4" x14ac:dyDescent="0.3">
      <c r="A18" s="27"/>
      <c r="B18" s="5"/>
      <c r="C18" s="26"/>
      <c r="D18" s="28"/>
    </row>
    <row r="19" spans="1:4" x14ac:dyDescent="0.3">
      <c r="A19" s="36" t="s">
        <v>4</v>
      </c>
      <c r="B19" s="5"/>
      <c r="C19" s="26">
        <f>C11+C17</f>
        <v>14515.91</v>
      </c>
      <c r="D19" s="28"/>
    </row>
    <row r="20" spans="1:4" ht="15" thickBot="1" x14ac:dyDescent="0.35">
      <c r="A20" s="37"/>
      <c r="B20" s="10"/>
      <c r="C20" s="11"/>
      <c r="D20" s="38"/>
    </row>
    <row r="21" spans="1:4" s="6" customFormat="1" ht="15" customHeight="1" thickBot="1" x14ac:dyDescent="0.35">
      <c r="A21" s="5"/>
      <c r="C21" s="5"/>
    </row>
    <row r="22" spans="1:4" s="3" customFormat="1" ht="20.100000000000001" customHeight="1" thickBot="1" x14ac:dyDescent="0.35">
      <c r="A22" s="72" t="s">
        <v>58</v>
      </c>
      <c r="B22" s="73"/>
      <c r="C22" s="73"/>
      <c r="D22" s="74"/>
    </row>
    <row r="23" spans="1:4" s="5" customFormat="1" x14ac:dyDescent="0.3">
      <c r="A23" s="36" t="s">
        <v>59</v>
      </c>
      <c r="B23" s="44" t="s">
        <v>19</v>
      </c>
      <c r="C23" s="20">
        <v>980</v>
      </c>
      <c r="D23" s="81" t="s">
        <v>120</v>
      </c>
    </row>
    <row r="24" spans="1:4" s="5" customFormat="1" x14ac:dyDescent="0.3">
      <c r="A24" s="36"/>
      <c r="B24" s="44" t="s">
        <v>20</v>
      </c>
      <c r="C24" s="20">
        <v>1420</v>
      </c>
      <c r="D24" s="81"/>
    </row>
    <row r="25" spans="1:4" s="5" customFormat="1" x14ac:dyDescent="0.3">
      <c r="A25" s="36"/>
      <c r="B25" s="44" t="s">
        <v>23</v>
      </c>
      <c r="C25" s="20">
        <v>29610.51</v>
      </c>
      <c r="D25" s="81"/>
    </row>
    <row r="26" spans="1:4" x14ac:dyDescent="0.3">
      <c r="A26" s="40"/>
      <c r="B26" s="25" t="s">
        <v>24</v>
      </c>
      <c r="C26" s="20">
        <v>56097.279999999999</v>
      </c>
      <c r="D26" s="81"/>
    </row>
    <row r="27" spans="1:4" x14ac:dyDescent="0.3">
      <c r="A27" s="40"/>
      <c r="B27" s="32" t="s">
        <v>63</v>
      </c>
      <c r="C27" s="20">
        <v>2443.4</v>
      </c>
      <c r="D27" s="81"/>
    </row>
    <row r="28" spans="1:4" s="5" customFormat="1" x14ac:dyDescent="0.3">
      <c r="A28" s="36"/>
      <c r="B28" s="44" t="s">
        <v>29</v>
      </c>
      <c r="C28" s="20">
        <v>10221.35</v>
      </c>
      <c r="D28" s="81"/>
    </row>
    <row r="29" spans="1:4" s="5" customFormat="1" x14ac:dyDescent="0.3">
      <c r="A29" s="36"/>
      <c r="B29" s="44" t="s">
        <v>64</v>
      </c>
      <c r="C29" s="20">
        <v>1533</v>
      </c>
      <c r="D29" s="81"/>
    </row>
    <row r="30" spans="1:4" x14ac:dyDescent="0.3">
      <c r="A30" s="40"/>
      <c r="B30" s="23" t="s">
        <v>30</v>
      </c>
      <c r="C30" s="24">
        <v>1000</v>
      </c>
      <c r="D30" s="81"/>
    </row>
    <row r="31" spans="1:4" x14ac:dyDescent="0.3">
      <c r="A31" s="40"/>
      <c r="B31" s="25" t="s">
        <v>3</v>
      </c>
      <c r="C31" s="26">
        <f>SUM(C23:C30)</f>
        <v>103305.54</v>
      </c>
      <c r="D31" s="81"/>
    </row>
    <row r="32" spans="1:4" x14ac:dyDescent="0.3">
      <c r="A32" s="40"/>
      <c r="B32" s="25"/>
      <c r="C32" s="20"/>
      <c r="D32" s="45"/>
    </row>
    <row r="33" spans="1:4" s="5" customFormat="1" x14ac:dyDescent="0.3">
      <c r="A33" s="36" t="s">
        <v>65</v>
      </c>
      <c r="B33" s="44" t="s">
        <v>19</v>
      </c>
      <c r="C33" s="20">
        <v>400</v>
      </c>
      <c r="D33" s="81" t="s">
        <v>118</v>
      </c>
    </row>
    <row r="34" spans="1:4" s="5" customFormat="1" x14ac:dyDescent="0.3">
      <c r="A34" s="36"/>
      <c r="B34" s="44" t="s">
        <v>20</v>
      </c>
      <c r="C34" s="20">
        <v>200</v>
      </c>
      <c r="D34" s="81"/>
    </row>
    <row r="35" spans="1:4" s="5" customFormat="1" x14ac:dyDescent="0.3">
      <c r="A35" s="36"/>
      <c r="B35" s="44" t="s">
        <v>25</v>
      </c>
      <c r="C35" s="20">
        <v>12480</v>
      </c>
      <c r="D35" s="81"/>
    </row>
    <row r="36" spans="1:4" x14ac:dyDescent="0.3">
      <c r="A36" s="40"/>
      <c r="B36" s="25" t="s">
        <v>57</v>
      </c>
      <c r="C36" s="20">
        <v>1226.8399999999999</v>
      </c>
      <c r="D36" s="81"/>
    </row>
    <row r="37" spans="1:4" x14ac:dyDescent="0.3">
      <c r="A37" s="40"/>
      <c r="B37" s="32" t="s">
        <v>26</v>
      </c>
      <c r="C37" s="20">
        <v>499.2</v>
      </c>
      <c r="D37" s="81"/>
    </row>
    <row r="38" spans="1:4" s="5" customFormat="1" x14ac:dyDescent="0.3">
      <c r="A38" s="36"/>
      <c r="B38" s="44" t="s">
        <v>28</v>
      </c>
      <c r="C38" s="20">
        <v>3603.1399999999994</v>
      </c>
      <c r="D38" s="81"/>
    </row>
    <row r="39" spans="1:4" s="5" customFormat="1" x14ac:dyDescent="0.3">
      <c r="A39" s="36"/>
      <c r="B39" s="44" t="s">
        <v>29</v>
      </c>
      <c r="C39" s="20">
        <v>11083.18</v>
      </c>
      <c r="D39" s="81"/>
    </row>
    <row r="40" spans="1:4" s="5" customFormat="1" x14ac:dyDescent="0.3">
      <c r="A40" s="36"/>
      <c r="B40" s="44" t="s">
        <v>44</v>
      </c>
      <c r="C40" s="20">
        <v>1872</v>
      </c>
      <c r="D40" s="81"/>
    </row>
    <row r="41" spans="1:4" x14ac:dyDescent="0.3">
      <c r="A41" s="40"/>
      <c r="B41" s="25" t="s">
        <v>27</v>
      </c>
      <c r="C41" s="20">
        <v>150</v>
      </c>
      <c r="D41" s="81"/>
    </row>
    <row r="42" spans="1:4" s="5" customFormat="1" x14ac:dyDescent="0.3">
      <c r="A42" s="36"/>
      <c r="B42" s="44" t="s">
        <v>66</v>
      </c>
      <c r="C42" s="20">
        <v>525</v>
      </c>
      <c r="D42" s="81"/>
    </row>
    <row r="43" spans="1:4" x14ac:dyDescent="0.3">
      <c r="A43" s="40"/>
      <c r="B43" s="25" t="s">
        <v>67</v>
      </c>
      <c r="C43" s="20">
        <v>750</v>
      </c>
      <c r="D43" s="81"/>
    </row>
    <row r="44" spans="1:4" x14ac:dyDescent="0.3">
      <c r="A44" s="40"/>
      <c r="B44" s="32" t="s">
        <v>68</v>
      </c>
      <c r="C44" s="20">
        <v>1662.48</v>
      </c>
      <c r="D44" s="81"/>
    </row>
    <row r="45" spans="1:4" x14ac:dyDescent="0.3">
      <c r="A45" s="40"/>
      <c r="B45" s="23" t="s">
        <v>30</v>
      </c>
      <c r="C45" s="24">
        <v>150</v>
      </c>
      <c r="D45" s="81"/>
    </row>
    <row r="46" spans="1:4" x14ac:dyDescent="0.3">
      <c r="A46" s="40"/>
      <c r="B46" s="25" t="s">
        <v>3</v>
      </c>
      <c r="C46" s="26">
        <f>SUM(C33:C45)</f>
        <v>34601.840000000004</v>
      </c>
      <c r="D46" s="81"/>
    </row>
    <row r="47" spans="1:4" s="6" customFormat="1" x14ac:dyDescent="0.3">
      <c r="A47" s="41"/>
      <c r="B47" s="20"/>
      <c r="C47" s="5"/>
      <c r="D47" s="46"/>
    </row>
    <row r="48" spans="1:4" s="5" customFormat="1" x14ac:dyDescent="0.3">
      <c r="A48" s="36" t="s">
        <v>71</v>
      </c>
      <c r="B48" s="44"/>
      <c r="C48" s="26">
        <v>6525</v>
      </c>
      <c r="D48" s="46"/>
    </row>
    <row r="49" spans="1:6" x14ac:dyDescent="0.3">
      <c r="A49" s="40"/>
      <c r="B49" s="25"/>
      <c r="C49" s="20"/>
      <c r="D49" s="45"/>
    </row>
    <row r="50" spans="1:6" s="5" customFormat="1" ht="15" customHeight="1" x14ac:dyDescent="0.3">
      <c r="A50" s="36" t="s">
        <v>60</v>
      </c>
      <c r="B50" s="44" t="s">
        <v>57</v>
      </c>
      <c r="C50" s="20">
        <v>23964.01</v>
      </c>
      <c r="D50" s="81" t="s">
        <v>121</v>
      </c>
    </row>
    <row r="51" spans="1:6" s="5" customFormat="1" x14ac:dyDescent="0.3">
      <c r="A51" s="36"/>
      <c r="B51" s="44" t="s">
        <v>69</v>
      </c>
      <c r="C51" s="20">
        <v>1000</v>
      </c>
      <c r="D51" s="81"/>
    </row>
    <row r="52" spans="1:6" x14ac:dyDescent="0.3">
      <c r="A52" s="40"/>
      <c r="B52" s="23" t="s">
        <v>70</v>
      </c>
      <c r="C52" s="24">
        <v>3500</v>
      </c>
      <c r="D52" s="81"/>
    </row>
    <row r="53" spans="1:6" ht="95.1" customHeight="1" x14ac:dyDescent="0.3">
      <c r="A53" s="40"/>
      <c r="B53" s="25" t="s">
        <v>3</v>
      </c>
      <c r="C53" s="26">
        <f>SUM(C50:C52)</f>
        <v>28464.01</v>
      </c>
      <c r="D53" s="81"/>
    </row>
    <row r="54" spans="1:6" ht="15" customHeight="1" x14ac:dyDescent="0.3">
      <c r="A54" s="40"/>
      <c r="B54" s="25"/>
      <c r="C54" s="26"/>
      <c r="D54" s="45"/>
    </row>
    <row r="55" spans="1:6" s="5" customFormat="1" x14ac:dyDescent="0.2">
      <c r="A55" s="36" t="s">
        <v>82</v>
      </c>
      <c r="B55" s="19" t="s">
        <v>83</v>
      </c>
      <c r="C55" s="26">
        <v>10000</v>
      </c>
      <c r="D55" s="68" t="s">
        <v>119</v>
      </c>
      <c r="E55" s="14"/>
    </row>
    <row r="56" spans="1:6" ht="20.100000000000001" customHeight="1" x14ac:dyDescent="0.3">
      <c r="A56" s="47"/>
      <c r="B56" s="25"/>
      <c r="C56" s="26"/>
      <c r="D56" s="68"/>
      <c r="E56" s="2"/>
    </row>
    <row r="57" spans="1:6" x14ac:dyDescent="0.3">
      <c r="A57" s="47"/>
      <c r="B57" s="25"/>
      <c r="C57" s="20"/>
      <c r="D57" s="31"/>
      <c r="E57" s="2"/>
      <c r="F57" s="13"/>
    </row>
    <row r="58" spans="1:6" s="5" customFormat="1" ht="95.1" customHeight="1" x14ac:dyDescent="0.3">
      <c r="A58" s="36" t="s">
        <v>84</v>
      </c>
      <c r="B58" s="19" t="s">
        <v>85</v>
      </c>
      <c r="C58" s="26">
        <v>12440</v>
      </c>
      <c r="D58" s="48" t="s">
        <v>122</v>
      </c>
    </row>
    <row r="59" spans="1:6" x14ac:dyDescent="0.3">
      <c r="A59" s="27"/>
      <c r="B59" s="5"/>
      <c r="C59" s="26"/>
      <c r="D59" s="45"/>
    </row>
    <row r="60" spans="1:6" x14ac:dyDescent="0.3">
      <c r="A60" s="36" t="s">
        <v>4</v>
      </c>
      <c r="B60" s="5"/>
      <c r="C60" s="26">
        <f>C31+C46+C48+C53+C55+C58</f>
        <v>195336.39</v>
      </c>
      <c r="D60" s="45"/>
    </row>
    <row r="61" spans="1:6" ht="15" thickBot="1" x14ac:dyDescent="0.35">
      <c r="A61" s="37"/>
      <c r="B61" s="10"/>
      <c r="C61" s="11"/>
      <c r="D61" s="49"/>
    </row>
    <row r="62" spans="1:6" ht="15" thickBot="1" x14ac:dyDescent="0.35">
      <c r="A62" s="5"/>
      <c r="B62" s="6"/>
      <c r="C62" s="5"/>
      <c r="D62" s="6"/>
    </row>
    <row r="63" spans="1:6" s="3" customFormat="1" ht="20.100000000000001" customHeight="1" thickBot="1" x14ac:dyDescent="0.35">
      <c r="A63" s="72" t="s">
        <v>86</v>
      </c>
      <c r="B63" s="73"/>
      <c r="C63" s="73"/>
      <c r="D63" s="74"/>
    </row>
    <row r="64" spans="1:6" ht="28.8" x14ac:dyDescent="0.3">
      <c r="A64" s="29" t="s">
        <v>87</v>
      </c>
      <c r="B64" s="25" t="s">
        <v>88</v>
      </c>
      <c r="C64" s="20">
        <v>4530.29</v>
      </c>
      <c r="D64" s="80" t="s">
        <v>123</v>
      </c>
    </row>
    <row r="65" spans="1:4" x14ac:dyDescent="0.3">
      <c r="A65" s="36"/>
      <c r="B65" s="25" t="s">
        <v>89</v>
      </c>
      <c r="C65" s="20">
        <v>3059.39</v>
      </c>
      <c r="D65" s="81"/>
    </row>
    <row r="66" spans="1:4" ht="28.8" x14ac:dyDescent="0.3">
      <c r="A66" s="36"/>
      <c r="B66" s="32" t="s">
        <v>90</v>
      </c>
      <c r="C66" s="20">
        <v>36166.78</v>
      </c>
      <c r="D66" s="81"/>
    </row>
    <row r="67" spans="1:4" x14ac:dyDescent="0.3">
      <c r="A67" s="40"/>
      <c r="B67" s="25"/>
      <c r="C67" s="20"/>
      <c r="D67" s="81"/>
    </row>
    <row r="68" spans="1:4" x14ac:dyDescent="0.3">
      <c r="A68" s="40"/>
      <c r="B68" s="32"/>
      <c r="C68" s="50"/>
      <c r="D68" s="81"/>
    </row>
    <row r="69" spans="1:4" ht="35.1" customHeight="1" x14ac:dyDescent="0.3">
      <c r="A69" s="40"/>
      <c r="B69" s="34" t="s">
        <v>3</v>
      </c>
      <c r="C69" s="51">
        <f>SUM(C64:C68)</f>
        <v>43756.46</v>
      </c>
      <c r="D69" s="81"/>
    </row>
    <row r="70" spans="1:4" ht="15" customHeight="1" x14ac:dyDescent="0.3">
      <c r="A70" s="36"/>
      <c r="B70" s="25"/>
      <c r="C70" s="26"/>
      <c r="D70" s="46"/>
    </row>
    <row r="71" spans="1:4" x14ac:dyDescent="0.3">
      <c r="A71" s="36" t="s">
        <v>4</v>
      </c>
      <c r="B71" s="25"/>
      <c r="C71" s="26">
        <f>C69</f>
        <v>43756.46</v>
      </c>
      <c r="D71" s="46"/>
    </row>
    <row r="72" spans="1:4" ht="15" thickBot="1" x14ac:dyDescent="0.35">
      <c r="A72" s="37"/>
      <c r="B72" s="10"/>
      <c r="C72" s="11"/>
      <c r="D72" s="38"/>
    </row>
    <row r="73" spans="1:4" x14ac:dyDescent="0.3">
      <c r="A73" s="5"/>
      <c r="B73" s="6"/>
      <c r="C73" s="5"/>
      <c r="D73" s="6"/>
    </row>
    <row r="74" spans="1:4" x14ac:dyDescent="0.3">
      <c r="A74" s="5"/>
      <c r="B74" s="6"/>
      <c r="C74" s="5"/>
      <c r="D74" s="6"/>
    </row>
    <row r="75" spans="1:4" x14ac:dyDescent="0.3">
      <c r="A75" s="5"/>
      <c r="B75" s="6"/>
      <c r="C75" s="5"/>
      <c r="D75" s="6"/>
    </row>
  </sheetData>
  <mergeCells count="13">
    <mergeCell ref="A63:D63"/>
    <mergeCell ref="D64:D69"/>
    <mergeCell ref="D50:D53"/>
    <mergeCell ref="D55:D56"/>
    <mergeCell ref="A1:D1"/>
    <mergeCell ref="D23:D31"/>
    <mergeCell ref="D33:D46"/>
    <mergeCell ref="A2:D2"/>
    <mergeCell ref="A5:D5"/>
    <mergeCell ref="A6:D6"/>
    <mergeCell ref="D7:D11"/>
    <mergeCell ref="D13:D17"/>
    <mergeCell ref="A22:D22"/>
  </mergeCells>
  <printOptions horizontalCentered="1"/>
  <pageMargins left="0.31496062992125984" right="0.31496062992125984" top="0.35433070866141736" bottom="0.35433070866141736" header="0.31496062992125984" footer="0.15748031496062992"/>
  <pageSetup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zoomScaleNormal="100" zoomScaleSheetLayoutView="100" workbookViewId="0">
      <selection activeCell="B26" sqref="B26"/>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82"/>
      <c r="B1" s="82"/>
      <c r="C1" s="82"/>
      <c r="D1" s="82"/>
    </row>
    <row r="2" spans="1:4" s="3" customFormat="1" ht="24.9" customHeight="1" thickBot="1" x14ac:dyDescent="0.35">
      <c r="A2" s="69" t="s">
        <v>136</v>
      </c>
      <c r="B2" s="70"/>
      <c r="C2" s="70"/>
      <c r="D2" s="71"/>
    </row>
    <row r="3" spans="1:4" s="3" customFormat="1" ht="30" customHeight="1" thickBot="1" x14ac:dyDescent="0.35">
      <c r="A3" s="7" t="s">
        <v>5</v>
      </c>
      <c r="B3" s="8" t="s">
        <v>6</v>
      </c>
      <c r="C3" s="8" t="s">
        <v>7</v>
      </c>
      <c r="D3" s="9" t="s">
        <v>9</v>
      </c>
    </row>
    <row r="4" spans="1:4" ht="15" thickBot="1" x14ac:dyDescent="0.35">
      <c r="A4" s="15"/>
      <c r="B4" s="15"/>
      <c r="C4" s="16"/>
      <c r="D4" s="15"/>
    </row>
    <row r="5" spans="1:4" s="3" customFormat="1" ht="20.100000000000001" customHeight="1" thickBot="1" x14ac:dyDescent="0.35">
      <c r="A5" s="72" t="s">
        <v>8</v>
      </c>
      <c r="B5" s="73"/>
      <c r="C5" s="73"/>
      <c r="D5" s="74"/>
    </row>
    <row r="6" spans="1:4" s="3" customFormat="1" ht="20.100000000000001" customHeight="1" thickBot="1" x14ac:dyDescent="0.35">
      <c r="A6" s="72" t="s">
        <v>0</v>
      </c>
      <c r="B6" s="73"/>
      <c r="C6" s="73"/>
      <c r="D6" s="74"/>
    </row>
    <row r="7" spans="1:4" ht="28.8" x14ac:dyDescent="0.3">
      <c r="A7" s="39" t="s">
        <v>31</v>
      </c>
      <c r="B7" s="52" t="s">
        <v>19</v>
      </c>
      <c r="C7" s="20">
        <v>500</v>
      </c>
      <c r="D7" s="80" t="s">
        <v>124</v>
      </c>
    </row>
    <row r="8" spans="1:4" x14ac:dyDescent="0.3">
      <c r="A8" s="29"/>
      <c r="B8" s="5" t="s">
        <v>1</v>
      </c>
      <c r="C8" s="20">
        <v>4858.97</v>
      </c>
      <c r="D8" s="81"/>
    </row>
    <row r="9" spans="1:4" x14ac:dyDescent="0.3">
      <c r="A9" s="40"/>
      <c r="B9" s="25" t="s">
        <v>32</v>
      </c>
      <c r="C9" s="20">
        <v>2245.0700000000002</v>
      </c>
      <c r="D9" s="81"/>
    </row>
    <row r="10" spans="1:4" x14ac:dyDescent="0.3">
      <c r="A10" s="40"/>
      <c r="B10" s="25" t="s">
        <v>20</v>
      </c>
      <c r="C10" s="20">
        <v>200</v>
      </c>
      <c r="D10" s="81"/>
    </row>
    <row r="11" spans="1:4" x14ac:dyDescent="0.3">
      <c r="A11" s="40"/>
      <c r="B11" s="25" t="s">
        <v>25</v>
      </c>
      <c r="C11" s="20">
        <v>6240</v>
      </c>
      <c r="D11" s="81"/>
    </row>
    <row r="12" spans="1:4" x14ac:dyDescent="0.3">
      <c r="A12" s="40"/>
      <c r="B12" s="25" t="s">
        <v>33</v>
      </c>
      <c r="C12" s="20">
        <v>192.64</v>
      </c>
      <c r="D12" s="81"/>
    </row>
    <row r="13" spans="1:4" x14ac:dyDescent="0.3">
      <c r="A13" s="40"/>
      <c r="B13" s="25" t="s">
        <v>21</v>
      </c>
      <c r="C13" s="20">
        <v>4144.75</v>
      </c>
      <c r="D13" s="81"/>
    </row>
    <row r="14" spans="1:4" x14ac:dyDescent="0.3">
      <c r="A14" s="29"/>
      <c r="B14" s="5" t="s">
        <v>26</v>
      </c>
      <c r="C14" s="20">
        <v>249.6</v>
      </c>
      <c r="D14" s="81"/>
    </row>
    <row r="15" spans="1:4" x14ac:dyDescent="0.3">
      <c r="A15" s="29"/>
      <c r="B15" s="5" t="s">
        <v>34</v>
      </c>
      <c r="C15" s="20">
        <v>936</v>
      </c>
      <c r="D15" s="81"/>
    </row>
    <row r="16" spans="1:4" x14ac:dyDescent="0.3">
      <c r="A16" s="29"/>
      <c r="B16" s="23" t="s">
        <v>27</v>
      </c>
      <c r="C16" s="24">
        <v>1000</v>
      </c>
      <c r="D16" s="81"/>
    </row>
    <row r="17" spans="1:4" x14ac:dyDescent="0.3">
      <c r="A17" s="29"/>
      <c r="B17" s="25" t="s">
        <v>3</v>
      </c>
      <c r="C17" s="26">
        <f>SUM(C7:C16)</f>
        <v>20567.03</v>
      </c>
      <c r="D17" s="81"/>
    </row>
    <row r="18" spans="1:4" x14ac:dyDescent="0.3">
      <c r="A18" s="53"/>
      <c r="B18" s="5"/>
      <c r="C18" s="5"/>
      <c r="D18" s="28"/>
    </row>
    <row r="19" spans="1:4" x14ac:dyDescent="0.3">
      <c r="A19" s="29" t="s">
        <v>22</v>
      </c>
      <c r="B19" s="25" t="s">
        <v>19</v>
      </c>
      <c r="C19" s="20">
        <v>460</v>
      </c>
      <c r="D19" s="81" t="s">
        <v>125</v>
      </c>
    </row>
    <row r="20" spans="1:4" x14ac:dyDescent="0.3">
      <c r="A20" s="40"/>
      <c r="B20" s="25" t="s">
        <v>32</v>
      </c>
      <c r="C20" s="20">
        <v>9454.9499999999989</v>
      </c>
      <c r="D20" s="81"/>
    </row>
    <row r="21" spans="1:4" x14ac:dyDescent="0.3">
      <c r="A21" s="40"/>
      <c r="B21" s="25" t="s">
        <v>20</v>
      </c>
      <c r="C21" s="20">
        <v>240</v>
      </c>
      <c r="D21" s="81"/>
    </row>
    <row r="22" spans="1:4" x14ac:dyDescent="0.3">
      <c r="A22" s="40"/>
      <c r="B22" s="25" t="s">
        <v>23</v>
      </c>
      <c r="C22" s="20">
        <v>13759.949999999999</v>
      </c>
      <c r="D22" s="81"/>
    </row>
    <row r="23" spans="1:4" x14ac:dyDescent="0.3">
      <c r="A23" s="40"/>
      <c r="B23" s="23" t="s">
        <v>35</v>
      </c>
      <c r="C23" s="24">
        <v>12904.82</v>
      </c>
      <c r="D23" s="81"/>
    </row>
    <row r="24" spans="1:4" x14ac:dyDescent="0.3">
      <c r="A24" s="40"/>
      <c r="B24" s="25" t="s">
        <v>3</v>
      </c>
      <c r="C24" s="26">
        <f>SUM(C19:C23)</f>
        <v>36819.72</v>
      </c>
      <c r="D24" s="81"/>
    </row>
    <row r="25" spans="1:4" x14ac:dyDescent="0.3">
      <c r="A25" s="27"/>
      <c r="B25" s="5"/>
      <c r="C25" s="26"/>
      <c r="D25" s="28"/>
    </row>
    <row r="26" spans="1:4" x14ac:dyDescent="0.3">
      <c r="A26" s="36" t="s">
        <v>4</v>
      </c>
      <c r="B26" s="5"/>
      <c r="C26" s="26">
        <f>C17+C24</f>
        <v>57386.75</v>
      </c>
      <c r="D26" s="28"/>
    </row>
    <row r="27" spans="1:4" ht="15" thickBot="1" x14ac:dyDescent="0.35">
      <c r="A27" s="37"/>
      <c r="B27" s="10"/>
      <c r="C27" s="11"/>
      <c r="D27" s="38"/>
    </row>
    <row r="28" spans="1:4" ht="15" customHeight="1" thickBot="1" x14ac:dyDescent="0.35">
      <c r="A28" s="52"/>
      <c r="B28" s="52"/>
      <c r="C28" s="58"/>
      <c r="D28" s="52"/>
    </row>
    <row r="29" spans="1:4" s="3" customFormat="1" ht="20.100000000000001" customHeight="1" thickBot="1" x14ac:dyDescent="0.35">
      <c r="A29" s="72" t="s">
        <v>10</v>
      </c>
      <c r="B29" s="73"/>
      <c r="C29" s="73"/>
      <c r="D29" s="74"/>
    </row>
    <row r="30" spans="1:4" s="3" customFormat="1" ht="20.100000000000001" customHeight="1" thickBot="1" x14ac:dyDescent="0.35">
      <c r="A30" s="72" t="s">
        <v>2</v>
      </c>
      <c r="B30" s="73"/>
      <c r="C30" s="73"/>
      <c r="D30" s="74"/>
    </row>
    <row r="31" spans="1:4" x14ac:dyDescent="0.3">
      <c r="A31" s="39" t="s">
        <v>38</v>
      </c>
      <c r="B31" s="25" t="s">
        <v>36</v>
      </c>
      <c r="C31" s="20">
        <v>1322.26</v>
      </c>
      <c r="D31" s="81" t="s">
        <v>126</v>
      </c>
    </row>
    <row r="32" spans="1:4" ht="40.5" customHeight="1" x14ac:dyDescent="0.3">
      <c r="A32" s="36"/>
      <c r="B32" s="23" t="s">
        <v>37</v>
      </c>
      <c r="C32" s="24">
        <v>1257.7199999999998</v>
      </c>
      <c r="D32" s="81"/>
    </row>
    <row r="33" spans="1:4" ht="15" customHeight="1" x14ac:dyDescent="0.3">
      <c r="A33" s="36"/>
      <c r="B33" s="25" t="s">
        <v>3</v>
      </c>
      <c r="C33" s="26">
        <f>SUM(C31:C32)</f>
        <v>2579.9799999999996</v>
      </c>
      <c r="D33" s="81"/>
    </row>
    <row r="34" spans="1:4" x14ac:dyDescent="0.3">
      <c r="A34" s="27"/>
      <c r="B34" s="5"/>
      <c r="C34" s="26"/>
      <c r="D34" s="28"/>
    </row>
    <row r="35" spans="1:4" x14ac:dyDescent="0.3">
      <c r="A35" s="36" t="s">
        <v>4</v>
      </c>
      <c r="B35" s="5"/>
      <c r="C35" s="26">
        <f>C33</f>
        <v>2579.9799999999996</v>
      </c>
      <c r="D35" s="28"/>
    </row>
    <row r="36" spans="1:4" ht="15" thickBot="1" x14ac:dyDescent="0.35">
      <c r="A36" s="37"/>
      <c r="B36" s="10"/>
      <c r="C36" s="11"/>
      <c r="D36" s="38"/>
    </row>
    <row r="37" spans="1:4" x14ac:dyDescent="0.3">
      <c r="A37" s="5"/>
      <c r="B37" s="6"/>
      <c r="C37" s="5"/>
      <c r="D37" s="6"/>
    </row>
    <row r="38" spans="1:4" ht="15" thickBot="1" x14ac:dyDescent="0.35"/>
    <row r="39" spans="1:4" s="3" customFormat="1" ht="20.100000000000001" customHeight="1" thickBot="1" x14ac:dyDescent="0.35">
      <c r="A39" s="72" t="s">
        <v>139</v>
      </c>
      <c r="B39" s="73"/>
      <c r="C39" s="73"/>
      <c r="D39" s="74"/>
    </row>
    <row r="40" spans="1:4" s="3" customFormat="1" ht="20.100000000000001" customHeight="1" thickBot="1" x14ac:dyDescent="0.35">
      <c r="A40" s="72" t="s">
        <v>140</v>
      </c>
      <c r="B40" s="73"/>
      <c r="C40" s="73"/>
      <c r="D40" s="74"/>
    </row>
    <row r="41" spans="1:4" ht="35.1" customHeight="1" x14ac:dyDescent="0.3">
      <c r="A41" s="59" t="s">
        <v>141</v>
      </c>
      <c r="B41" s="61" t="s">
        <v>142</v>
      </c>
      <c r="C41" s="58">
        <v>18549.3</v>
      </c>
      <c r="D41" s="62"/>
    </row>
    <row r="42" spans="1:4" ht="15" customHeight="1" x14ac:dyDescent="0.3">
      <c r="A42" s="60"/>
      <c r="B42" s="2"/>
      <c r="C42" s="20"/>
      <c r="D42" s="63"/>
    </row>
    <row r="43" spans="1:4" ht="35.1" customHeight="1" x14ac:dyDescent="0.3">
      <c r="A43" s="60" t="s">
        <v>143</v>
      </c>
      <c r="B43" s="2" t="s">
        <v>142</v>
      </c>
      <c r="C43" s="26">
        <v>25000</v>
      </c>
      <c r="D43" s="63"/>
    </row>
    <row r="44" spans="1:4" x14ac:dyDescent="0.3">
      <c r="A44" s="65"/>
      <c r="B44" s="2"/>
      <c r="D44" s="63"/>
    </row>
    <row r="45" spans="1:4" x14ac:dyDescent="0.3">
      <c r="A45" s="36" t="s">
        <v>4</v>
      </c>
      <c r="B45" s="5"/>
      <c r="C45" s="26">
        <f>C41+C43</f>
        <v>43549.3</v>
      </c>
      <c r="D45" s="63"/>
    </row>
    <row r="46" spans="1:4" ht="15" thickBot="1" x14ac:dyDescent="0.35">
      <c r="A46" s="64"/>
      <c r="B46" s="10"/>
      <c r="C46" s="11"/>
      <c r="D46" s="38"/>
    </row>
    <row r="47" spans="1:4" x14ac:dyDescent="0.3">
      <c r="A47" s="5"/>
      <c r="B47" s="6"/>
      <c r="C47" s="5"/>
      <c r="D47" s="6"/>
    </row>
    <row r="48" spans="1:4" x14ac:dyDescent="0.3">
      <c r="A48" s="5"/>
      <c r="B48" s="6"/>
      <c r="C48" s="5"/>
      <c r="D48" s="6"/>
    </row>
    <row r="49" spans="1:4" x14ac:dyDescent="0.3">
      <c r="A49" s="5"/>
      <c r="B49" s="6"/>
      <c r="C49" s="5"/>
      <c r="D49" s="6"/>
    </row>
    <row r="50" spans="1:4" x14ac:dyDescent="0.3">
      <c r="A50" s="5"/>
      <c r="B50" s="6"/>
      <c r="C50" s="5"/>
      <c r="D50" s="6"/>
    </row>
    <row r="51" spans="1:4" x14ac:dyDescent="0.3">
      <c r="A51" s="5"/>
      <c r="B51" s="6"/>
      <c r="C51" s="5"/>
      <c r="D51" s="6"/>
    </row>
    <row r="52" spans="1:4" x14ac:dyDescent="0.3">
      <c r="A52" s="5"/>
      <c r="B52" s="6"/>
      <c r="C52" s="5"/>
      <c r="D52" s="6"/>
    </row>
    <row r="53" spans="1:4" x14ac:dyDescent="0.3">
      <c r="A53" s="5"/>
      <c r="B53" s="6"/>
      <c r="C53" s="5"/>
      <c r="D53" s="6"/>
    </row>
    <row r="54" spans="1:4" x14ac:dyDescent="0.3">
      <c r="A54" s="5"/>
      <c r="B54" s="6"/>
      <c r="C54" s="5"/>
      <c r="D54" s="6"/>
    </row>
    <row r="55" spans="1:4" x14ac:dyDescent="0.3">
      <c r="A55" s="5"/>
      <c r="B55" s="6"/>
      <c r="C55" s="5"/>
      <c r="D55" s="6"/>
    </row>
    <row r="56" spans="1:4" x14ac:dyDescent="0.3">
      <c r="A56" s="5"/>
      <c r="B56" s="6"/>
      <c r="C56" s="5"/>
      <c r="D56" s="6"/>
    </row>
    <row r="57" spans="1:4" x14ac:dyDescent="0.3">
      <c r="A57" s="5"/>
      <c r="B57" s="6"/>
      <c r="C57" s="5"/>
      <c r="D57" s="6"/>
    </row>
    <row r="58" spans="1:4" x14ac:dyDescent="0.3">
      <c r="A58" s="5"/>
      <c r="B58" s="6"/>
      <c r="C58" s="5"/>
      <c r="D58" s="6"/>
    </row>
    <row r="59" spans="1:4" x14ac:dyDescent="0.3">
      <c r="A59" s="5"/>
      <c r="B59" s="6"/>
      <c r="C59" s="5"/>
      <c r="D59" s="6"/>
    </row>
    <row r="60" spans="1:4" x14ac:dyDescent="0.3">
      <c r="A60" s="5"/>
      <c r="B60" s="6"/>
      <c r="C60" s="5"/>
      <c r="D60" s="6"/>
    </row>
    <row r="61" spans="1:4" x14ac:dyDescent="0.3">
      <c r="A61" s="5"/>
      <c r="B61" s="6"/>
      <c r="C61" s="5"/>
      <c r="D61" s="6"/>
    </row>
    <row r="62" spans="1:4" x14ac:dyDescent="0.3">
      <c r="A62" s="5"/>
      <c r="B62" s="6"/>
      <c r="C62" s="5"/>
      <c r="D62" s="6"/>
    </row>
    <row r="63" spans="1:4" x14ac:dyDescent="0.3">
      <c r="A63" s="5"/>
      <c r="B63" s="6"/>
      <c r="C63" s="5"/>
      <c r="D63" s="6"/>
    </row>
    <row r="64" spans="1:4" x14ac:dyDescent="0.3">
      <c r="A64" s="5"/>
      <c r="B64" s="6"/>
      <c r="C64" s="5"/>
      <c r="D64" s="6"/>
    </row>
    <row r="65" spans="1:4" x14ac:dyDescent="0.3">
      <c r="A65" s="5"/>
      <c r="B65" s="6"/>
      <c r="C65" s="5"/>
      <c r="D65" s="6"/>
    </row>
    <row r="66" spans="1:4" x14ac:dyDescent="0.3">
      <c r="A66" s="5"/>
      <c r="B66" s="6"/>
      <c r="C66" s="5"/>
      <c r="D66" s="6"/>
    </row>
    <row r="67" spans="1:4" x14ac:dyDescent="0.3">
      <c r="A67" s="5"/>
      <c r="B67" s="6"/>
      <c r="C67" s="5"/>
      <c r="D67" s="6"/>
    </row>
    <row r="68" spans="1:4" x14ac:dyDescent="0.3">
      <c r="A68" s="5"/>
      <c r="B68" s="6"/>
      <c r="C68" s="5"/>
      <c r="D68" s="6"/>
    </row>
    <row r="69" spans="1:4" x14ac:dyDescent="0.3">
      <c r="A69" s="5"/>
      <c r="B69" s="6"/>
      <c r="C69" s="5"/>
      <c r="D69" s="6"/>
    </row>
    <row r="70" spans="1:4" x14ac:dyDescent="0.3">
      <c r="A70" s="5"/>
      <c r="B70" s="6"/>
      <c r="C70" s="5"/>
      <c r="D70" s="6"/>
    </row>
    <row r="71" spans="1:4" x14ac:dyDescent="0.3">
      <c r="A71" s="5"/>
      <c r="B71" s="6"/>
      <c r="C71" s="5"/>
      <c r="D71" s="6"/>
    </row>
    <row r="72" spans="1:4" x14ac:dyDescent="0.3">
      <c r="A72" s="5"/>
      <c r="B72" s="6"/>
      <c r="C72" s="5"/>
      <c r="D72" s="6"/>
    </row>
    <row r="73" spans="1:4" x14ac:dyDescent="0.3">
      <c r="A73" s="5"/>
      <c r="B73" s="6"/>
      <c r="C73" s="5"/>
      <c r="D73" s="6"/>
    </row>
    <row r="74" spans="1:4" x14ac:dyDescent="0.3">
      <c r="A74" s="5"/>
      <c r="B74" s="6"/>
      <c r="C74" s="5"/>
      <c r="D74" s="6"/>
    </row>
    <row r="75" spans="1:4" x14ac:dyDescent="0.3">
      <c r="A75" s="5"/>
      <c r="B75" s="6"/>
      <c r="C75" s="5"/>
      <c r="D75" s="6"/>
    </row>
    <row r="76" spans="1:4" x14ac:dyDescent="0.3">
      <c r="A76" s="5"/>
      <c r="B76" s="6"/>
      <c r="C76" s="5"/>
      <c r="D76" s="6"/>
    </row>
    <row r="77" spans="1:4" x14ac:dyDescent="0.3">
      <c r="A77" s="5"/>
      <c r="B77" s="6"/>
      <c r="C77" s="5"/>
      <c r="D77" s="6"/>
    </row>
    <row r="78" spans="1:4" x14ac:dyDescent="0.3">
      <c r="A78" s="5"/>
      <c r="B78" s="6"/>
      <c r="C78" s="5"/>
      <c r="D78" s="6"/>
    </row>
    <row r="79" spans="1:4" x14ac:dyDescent="0.3">
      <c r="A79" s="5"/>
      <c r="B79" s="6"/>
      <c r="C79" s="5"/>
      <c r="D79" s="6"/>
    </row>
    <row r="80" spans="1:4" x14ac:dyDescent="0.3">
      <c r="A80" s="5"/>
      <c r="B80" s="6"/>
      <c r="C80" s="5"/>
      <c r="D80" s="6"/>
    </row>
    <row r="81" spans="1:4" x14ac:dyDescent="0.3">
      <c r="A81" s="5"/>
      <c r="B81" s="6"/>
      <c r="C81" s="5"/>
      <c r="D81" s="6"/>
    </row>
    <row r="82" spans="1:4" x14ac:dyDescent="0.3">
      <c r="A82" s="5"/>
      <c r="B82" s="6"/>
      <c r="C82" s="5"/>
      <c r="D82" s="6"/>
    </row>
    <row r="83" spans="1:4" x14ac:dyDescent="0.3">
      <c r="A83" s="5"/>
      <c r="B83" s="6"/>
      <c r="C83" s="5"/>
      <c r="D83" s="6"/>
    </row>
    <row r="84" spans="1:4" x14ac:dyDescent="0.3">
      <c r="A84" s="5"/>
      <c r="B84" s="6"/>
      <c r="C84" s="5"/>
      <c r="D84" s="6"/>
    </row>
    <row r="85" spans="1:4" x14ac:dyDescent="0.3">
      <c r="A85" s="5"/>
      <c r="B85" s="6"/>
      <c r="C85" s="5"/>
      <c r="D85" s="6"/>
    </row>
    <row r="86" spans="1:4" x14ac:dyDescent="0.3">
      <c r="A86" s="5"/>
      <c r="B86" s="6"/>
      <c r="C86" s="5"/>
      <c r="D86" s="6"/>
    </row>
    <row r="87" spans="1:4" x14ac:dyDescent="0.3">
      <c r="A87" s="5"/>
      <c r="B87" s="6"/>
      <c r="C87" s="5"/>
      <c r="D87" s="6"/>
    </row>
    <row r="88" spans="1:4" x14ac:dyDescent="0.3">
      <c r="A88" s="5"/>
      <c r="B88" s="6"/>
      <c r="C88" s="5"/>
      <c r="D88" s="6"/>
    </row>
    <row r="89" spans="1:4" x14ac:dyDescent="0.3">
      <c r="A89" s="5"/>
      <c r="B89" s="6"/>
      <c r="C89" s="5"/>
      <c r="D89" s="6"/>
    </row>
    <row r="90" spans="1:4" x14ac:dyDescent="0.3">
      <c r="A90" s="5"/>
      <c r="B90" s="6"/>
      <c r="C90" s="5"/>
      <c r="D90" s="6"/>
    </row>
    <row r="91" spans="1:4" x14ac:dyDescent="0.3">
      <c r="A91" s="5"/>
      <c r="B91" s="6"/>
      <c r="C91" s="5"/>
      <c r="D91" s="6"/>
    </row>
    <row r="92" spans="1:4" x14ac:dyDescent="0.3">
      <c r="A92" s="5"/>
      <c r="B92" s="6"/>
      <c r="C92" s="5"/>
      <c r="D92" s="6"/>
    </row>
    <row r="93" spans="1:4" x14ac:dyDescent="0.3">
      <c r="A93" s="5"/>
      <c r="B93" s="6"/>
      <c r="C93" s="5"/>
      <c r="D93" s="6"/>
    </row>
    <row r="94" spans="1:4" x14ac:dyDescent="0.3">
      <c r="A94" s="5"/>
      <c r="B94" s="6"/>
      <c r="C94" s="5"/>
      <c r="D94" s="6"/>
    </row>
    <row r="95" spans="1:4" x14ac:dyDescent="0.3">
      <c r="A95" s="5"/>
      <c r="B95" s="6"/>
      <c r="C95" s="5"/>
      <c r="D95" s="6"/>
    </row>
    <row r="96" spans="1:4" x14ac:dyDescent="0.3">
      <c r="A96" s="5"/>
      <c r="B96" s="6"/>
      <c r="C96" s="5"/>
      <c r="D96" s="6"/>
    </row>
    <row r="97" spans="1:4" x14ac:dyDescent="0.3">
      <c r="A97" s="5"/>
      <c r="B97" s="6"/>
      <c r="C97" s="5"/>
      <c r="D97" s="6"/>
    </row>
    <row r="98" spans="1:4" x14ac:dyDescent="0.3">
      <c r="A98" s="5"/>
      <c r="B98" s="6"/>
      <c r="C98" s="5"/>
      <c r="D98" s="6"/>
    </row>
    <row r="99" spans="1:4" x14ac:dyDescent="0.3">
      <c r="A99" s="5"/>
      <c r="B99" s="6"/>
      <c r="C99" s="5"/>
      <c r="D99" s="6"/>
    </row>
    <row r="100" spans="1:4" x14ac:dyDescent="0.3">
      <c r="A100" s="5"/>
      <c r="B100" s="6"/>
      <c r="C100" s="5"/>
      <c r="D100" s="6"/>
    </row>
    <row r="101" spans="1:4" x14ac:dyDescent="0.3">
      <c r="A101" s="5"/>
      <c r="B101" s="6"/>
      <c r="C101" s="5"/>
      <c r="D101" s="6"/>
    </row>
    <row r="102" spans="1:4" x14ac:dyDescent="0.3">
      <c r="A102" s="5"/>
      <c r="B102" s="6"/>
      <c r="C102" s="5"/>
      <c r="D102" s="6"/>
    </row>
    <row r="103" spans="1:4" x14ac:dyDescent="0.3">
      <c r="A103" s="5"/>
      <c r="B103" s="6"/>
      <c r="C103" s="5"/>
      <c r="D103" s="6"/>
    </row>
    <row r="104" spans="1:4" x14ac:dyDescent="0.3">
      <c r="A104" s="5"/>
      <c r="B104" s="6"/>
      <c r="C104" s="5"/>
      <c r="D104" s="6"/>
    </row>
    <row r="105" spans="1:4" x14ac:dyDescent="0.3">
      <c r="A105" s="5"/>
      <c r="B105" s="6"/>
      <c r="C105" s="5"/>
      <c r="D105" s="6"/>
    </row>
    <row r="106" spans="1:4" x14ac:dyDescent="0.3">
      <c r="A106" s="5"/>
      <c r="B106" s="6"/>
      <c r="C106" s="5"/>
      <c r="D106" s="6"/>
    </row>
    <row r="107" spans="1:4" x14ac:dyDescent="0.3">
      <c r="A107" s="5"/>
      <c r="B107" s="6"/>
      <c r="C107" s="5"/>
      <c r="D107" s="6"/>
    </row>
    <row r="108" spans="1:4" x14ac:dyDescent="0.3">
      <c r="A108" s="5"/>
      <c r="B108" s="6"/>
      <c r="C108" s="5"/>
      <c r="D108" s="6"/>
    </row>
    <row r="109" spans="1:4" x14ac:dyDescent="0.3">
      <c r="A109" s="5"/>
      <c r="B109" s="6"/>
      <c r="C109" s="5"/>
      <c r="D109" s="6"/>
    </row>
    <row r="110" spans="1:4" x14ac:dyDescent="0.3">
      <c r="A110" s="5"/>
      <c r="B110" s="6"/>
      <c r="C110" s="5"/>
      <c r="D110" s="6"/>
    </row>
    <row r="111" spans="1:4" x14ac:dyDescent="0.3">
      <c r="A111" s="5"/>
      <c r="B111" s="6"/>
      <c r="C111" s="5"/>
      <c r="D111" s="6"/>
    </row>
    <row r="112" spans="1:4" x14ac:dyDescent="0.3">
      <c r="A112" s="5"/>
      <c r="B112" s="6"/>
      <c r="C112" s="5"/>
      <c r="D112" s="6"/>
    </row>
    <row r="113" spans="1:4" x14ac:dyDescent="0.3">
      <c r="A113" s="5"/>
      <c r="B113" s="6"/>
      <c r="C113" s="5"/>
      <c r="D113" s="6"/>
    </row>
    <row r="114" spans="1:4" x14ac:dyDescent="0.3">
      <c r="A114" s="5"/>
      <c r="B114" s="6"/>
      <c r="C114" s="5"/>
      <c r="D114" s="6"/>
    </row>
    <row r="115" spans="1:4" x14ac:dyDescent="0.3">
      <c r="A115" s="5"/>
      <c r="B115" s="6"/>
      <c r="C115" s="5"/>
      <c r="D115" s="6"/>
    </row>
    <row r="116" spans="1:4" x14ac:dyDescent="0.3">
      <c r="A116" s="5"/>
      <c r="B116" s="6"/>
      <c r="C116" s="5"/>
      <c r="D116" s="6"/>
    </row>
    <row r="117" spans="1:4" x14ac:dyDescent="0.3">
      <c r="A117" s="5"/>
      <c r="B117" s="6"/>
      <c r="C117" s="5"/>
      <c r="D117" s="6"/>
    </row>
    <row r="118" spans="1:4" x14ac:dyDescent="0.3">
      <c r="A118" s="5"/>
      <c r="B118" s="6"/>
      <c r="C118" s="5"/>
      <c r="D118" s="6"/>
    </row>
    <row r="119" spans="1:4" x14ac:dyDescent="0.3">
      <c r="A119" s="5"/>
      <c r="B119" s="6"/>
      <c r="C119" s="5"/>
      <c r="D119" s="6"/>
    </row>
    <row r="120" spans="1:4" x14ac:dyDescent="0.3">
      <c r="A120" s="5"/>
      <c r="B120" s="6"/>
      <c r="C120" s="5"/>
      <c r="D120" s="6"/>
    </row>
    <row r="121" spans="1:4" x14ac:dyDescent="0.3">
      <c r="A121" s="5"/>
      <c r="B121" s="6"/>
      <c r="C121" s="5"/>
      <c r="D121" s="6"/>
    </row>
    <row r="122" spans="1:4" x14ac:dyDescent="0.3">
      <c r="A122" s="5"/>
      <c r="B122" s="6"/>
      <c r="C122" s="5"/>
      <c r="D122" s="6"/>
    </row>
    <row r="123" spans="1:4" x14ac:dyDescent="0.3">
      <c r="A123" s="5"/>
      <c r="B123" s="6"/>
      <c r="C123" s="5"/>
      <c r="D123" s="6"/>
    </row>
    <row r="124" spans="1:4" x14ac:dyDescent="0.3">
      <c r="A124" s="5"/>
      <c r="B124" s="6"/>
      <c r="C124" s="5"/>
      <c r="D124" s="6"/>
    </row>
    <row r="125" spans="1:4" x14ac:dyDescent="0.3">
      <c r="A125" s="5"/>
      <c r="B125" s="6"/>
      <c r="C125" s="5"/>
      <c r="D125" s="6"/>
    </row>
    <row r="126" spans="1:4" x14ac:dyDescent="0.3">
      <c r="A126" s="5"/>
      <c r="B126" s="6"/>
      <c r="C126" s="5"/>
      <c r="D126" s="6"/>
    </row>
    <row r="127" spans="1:4" x14ac:dyDescent="0.3">
      <c r="A127" s="5"/>
      <c r="B127" s="6"/>
      <c r="C127" s="5"/>
      <c r="D127" s="6"/>
    </row>
    <row r="128" spans="1:4" x14ac:dyDescent="0.3">
      <c r="A128" s="5"/>
      <c r="B128" s="6"/>
      <c r="C128" s="5"/>
      <c r="D128" s="6"/>
    </row>
    <row r="129" spans="1:4" x14ac:dyDescent="0.3">
      <c r="A129" s="5"/>
      <c r="B129" s="6"/>
      <c r="C129" s="5"/>
      <c r="D129" s="6"/>
    </row>
    <row r="130" spans="1:4" x14ac:dyDescent="0.3">
      <c r="A130" s="5"/>
      <c r="B130" s="6"/>
      <c r="C130" s="5"/>
      <c r="D130" s="6"/>
    </row>
  </sheetData>
  <mergeCells count="11">
    <mergeCell ref="A39:D39"/>
    <mergeCell ref="A40:D40"/>
    <mergeCell ref="A1:D1"/>
    <mergeCell ref="A29:D29"/>
    <mergeCell ref="A30:D30"/>
    <mergeCell ref="D31:D33"/>
    <mergeCell ref="A2:D2"/>
    <mergeCell ref="A5:D5"/>
    <mergeCell ref="A6:D6"/>
    <mergeCell ref="D7:D17"/>
    <mergeCell ref="D19:D24"/>
  </mergeCells>
  <printOptions horizontalCentered="1"/>
  <pageMargins left="0.31496062992125984" right="0.31496062992125984" top="0.35433070866141736" bottom="0.35433070866141736" header="0.31496062992125984" footer="0.15748031496062992"/>
  <pageSetup orientation="landscape" r:id="rId1"/>
  <headerFooter>
    <oddFooter>&amp;C&amp;P</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zoomScaleNormal="100" zoomScaleSheetLayoutView="100" workbookViewId="0">
      <selection activeCell="A27" sqref="A27"/>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82"/>
      <c r="B1" s="82"/>
      <c r="C1" s="82"/>
      <c r="D1" s="82"/>
    </row>
    <row r="2" spans="1:4" s="12" customFormat="1" ht="24.9" customHeight="1" thickBot="1" x14ac:dyDescent="0.35">
      <c r="A2" s="69" t="s">
        <v>137</v>
      </c>
      <c r="B2" s="70"/>
      <c r="C2" s="70"/>
      <c r="D2" s="71"/>
    </row>
    <row r="3" spans="1:4" s="12" customFormat="1" ht="30" customHeight="1" thickBot="1" x14ac:dyDescent="0.35">
      <c r="A3" s="7" t="s">
        <v>5</v>
      </c>
      <c r="B3" s="8" t="s">
        <v>6</v>
      </c>
      <c r="C3" s="8" t="s">
        <v>7</v>
      </c>
      <c r="D3" s="9" t="s">
        <v>9</v>
      </c>
    </row>
    <row r="4" spans="1:4" ht="14.1" customHeight="1" thickBot="1" x14ac:dyDescent="0.35">
      <c r="A4" s="10"/>
      <c r="B4" s="10"/>
      <c r="C4" s="11"/>
      <c r="D4" s="10"/>
    </row>
    <row r="5" spans="1:4" s="3" customFormat="1" ht="20.100000000000001" customHeight="1" thickBot="1" x14ac:dyDescent="0.35">
      <c r="A5" s="72" t="s">
        <v>11</v>
      </c>
      <c r="B5" s="73"/>
      <c r="C5" s="73"/>
      <c r="D5" s="74"/>
    </row>
    <row r="6" spans="1:4" s="3" customFormat="1" ht="20.100000000000001" customHeight="1" thickBot="1" x14ac:dyDescent="0.35">
      <c r="A6" s="75" t="s">
        <v>39</v>
      </c>
      <c r="B6" s="76"/>
      <c r="C6" s="76"/>
      <c r="D6" s="77"/>
    </row>
    <row r="7" spans="1:4" s="5" customFormat="1" ht="14.1" customHeight="1" x14ac:dyDescent="0.3">
      <c r="A7" s="36" t="s">
        <v>40</v>
      </c>
      <c r="B7" s="44" t="s">
        <v>33</v>
      </c>
      <c r="C7" s="26">
        <v>3289.49</v>
      </c>
      <c r="D7" s="54"/>
    </row>
    <row r="8" spans="1:4" s="6" customFormat="1" ht="14.1" customHeight="1" x14ac:dyDescent="0.3">
      <c r="A8" s="41"/>
      <c r="B8" s="20"/>
      <c r="C8" s="5"/>
      <c r="D8" s="45"/>
    </row>
    <row r="9" spans="1:4" s="5" customFormat="1" ht="14.1" customHeight="1" x14ac:dyDescent="0.3">
      <c r="A9" s="36" t="s">
        <v>42</v>
      </c>
      <c r="B9" s="44" t="s">
        <v>41</v>
      </c>
      <c r="C9" s="26">
        <v>4428.9699999999993</v>
      </c>
      <c r="D9" s="45"/>
    </row>
    <row r="10" spans="1:4" ht="14.1" customHeight="1" x14ac:dyDescent="0.3">
      <c r="A10" s="29"/>
      <c r="B10" s="5"/>
      <c r="C10" s="20"/>
      <c r="D10" s="28"/>
    </row>
    <row r="11" spans="1:4" ht="14.1" customHeight="1" x14ac:dyDescent="0.3">
      <c r="A11" s="36" t="s">
        <v>4</v>
      </c>
      <c r="B11" s="5"/>
      <c r="C11" s="26">
        <f>C7+C9</f>
        <v>7718.4599999999991</v>
      </c>
      <c r="D11" s="28"/>
    </row>
    <row r="12" spans="1:4" ht="14.1" customHeight="1" thickBot="1" x14ac:dyDescent="0.35">
      <c r="A12" s="37"/>
      <c r="B12" s="10"/>
      <c r="C12" s="11"/>
      <c r="D12" s="38"/>
    </row>
    <row r="13" spans="1:4" s="6" customFormat="1" ht="14.1" customHeight="1" thickBot="1" x14ac:dyDescent="0.35">
      <c r="A13" s="55"/>
      <c r="B13" s="5"/>
      <c r="C13" s="26"/>
      <c r="D13" s="5"/>
    </row>
    <row r="14" spans="1:4" s="3" customFormat="1" ht="20.100000000000001" customHeight="1" thickBot="1" x14ac:dyDescent="0.35">
      <c r="A14" s="75" t="s">
        <v>127</v>
      </c>
      <c r="B14" s="76"/>
      <c r="C14" s="76"/>
      <c r="D14" s="77"/>
    </row>
    <row r="15" spans="1:4" ht="14.1" customHeight="1" x14ac:dyDescent="0.3">
      <c r="A15" s="39" t="s">
        <v>43</v>
      </c>
      <c r="B15" s="56" t="s">
        <v>25</v>
      </c>
      <c r="C15" s="57">
        <v>7443.92</v>
      </c>
      <c r="D15" s="80" t="s">
        <v>129</v>
      </c>
    </row>
    <row r="16" spans="1:4" ht="14.1" customHeight="1" x14ac:dyDescent="0.3">
      <c r="A16" s="29"/>
      <c r="B16" s="25" t="s">
        <v>26</v>
      </c>
      <c r="C16" s="20">
        <v>297.76</v>
      </c>
      <c r="D16" s="81"/>
    </row>
    <row r="17" spans="1:4" ht="14.1" customHeight="1" x14ac:dyDescent="0.3">
      <c r="A17" s="29"/>
      <c r="B17" s="25" t="s">
        <v>44</v>
      </c>
      <c r="C17" s="20">
        <v>1116.58</v>
      </c>
      <c r="D17" s="81"/>
    </row>
    <row r="18" spans="1:4" ht="14.1" customHeight="1" x14ac:dyDescent="0.3">
      <c r="A18" s="40"/>
      <c r="B18" s="23" t="s">
        <v>27</v>
      </c>
      <c r="C18" s="24">
        <v>150</v>
      </c>
      <c r="D18" s="81"/>
    </row>
    <row r="19" spans="1:4" ht="95.1" customHeight="1" x14ac:dyDescent="0.3">
      <c r="A19" s="40"/>
      <c r="B19" s="25" t="s">
        <v>3</v>
      </c>
      <c r="C19" s="26">
        <f>SUM(C15:C18)</f>
        <v>9008.26</v>
      </c>
      <c r="D19" s="81"/>
    </row>
    <row r="20" spans="1:4" ht="14.1" customHeight="1" x14ac:dyDescent="0.3">
      <c r="A20" s="40"/>
      <c r="B20" s="25"/>
      <c r="C20" s="20"/>
      <c r="D20" s="28"/>
    </row>
    <row r="21" spans="1:4" ht="14.1" customHeight="1" x14ac:dyDescent="0.3">
      <c r="A21" s="36" t="s">
        <v>18</v>
      </c>
      <c r="B21" s="44" t="s">
        <v>45</v>
      </c>
      <c r="C21" s="26">
        <v>1290</v>
      </c>
      <c r="D21" s="45"/>
    </row>
    <row r="22" spans="1:4" ht="14.1" customHeight="1" x14ac:dyDescent="0.3">
      <c r="A22" s="40"/>
      <c r="B22" s="25"/>
      <c r="C22" s="20"/>
      <c r="D22" s="28"/>
    </row>
    <row r="23" spans="1:4" ht="14.1" customHeight="1" x14ac:dyDescent="0.3">
      <c r="A23" s="29" t="s">
        <v>46</v>
      </c>
      <c r="B23" s="25" t="s">
        <v>25</v>
      </c>
      <c r="C23" s="20">
        <v>3377.73</v>
      </c>
      <c r="D23" s="81" t="s">
        <v>128</v>
      </c>
    </row>
    <row r="24" spans="1:4" ht="14.1" customHeight="1" x14ac:dyDescent="0.3">
      <c r="A24" s="29"/>
      <c r="B24" s="25" t="s">
        <v>26</v>
      </c>
      <c r="C24" s="20">
        <v>135.11000000000001</v>
      </c>
      <c r="D24" s="81"/>
    </row>
    <row r="25" spans="1:4" ht="14.1" customHeight="1" x14ac:dyDescent="0.3">
      <c r="A25" s="29"/>
      <c r="B25" s="25" t="s">
        <v>47</v>
      </c>
      <c r="C25" s="20">
        <v>506.66</v>
      </c>
      <c r="D25" s="81"/>
    </row>
    <row r="26" spans="1:4" ht="14.1" customHeight="1" x14ac:dyDescent="0.3">
      <c r="A26" s="40"/>
      <c r="B26" s="23" t="s">
        <v>48</v>
      </c>
      <c r="C26" s="24">
        <v>112.5</v>
      </c>
      <c r="D26" s="81"/>
    </row>
    <row r="27" spans="1:4" ht="35.1" customHeight="1" x14ac:dyDescent="0.3">
      <c r="A27" s="40"/>
      <c r="B27" s="25" t="s">
        <v>3</v>
      </c>
      <c r="C27" s="26">
        <f>SUM(C23:C26)</f>
        <v>4132</v>
      </c>
      <c r="D27" s="81"/>
    </row>
    <row r="28" spans="1:4" ht="14.1" customHeight="1" x14ac:dyDescent="0.3">
      <c r="A28" s="29"/>
      <c r="B28" s="5"/>
      <c r="C28" s="20"/>
      <c r="D28" s="28"/>
    </row>
    <row r="29" spans="1:4" ht="14.1" customHeight="1" x14ac:dyDescent="0.3">
      <c r="A29" s="36" t="s">
        <v>4</v>
      </c>
      <c r="B29" s="5"/>
      <c r="C29" s="26">
        <f>C19+C21+C27</f>
        <v>14430.26</v>
      </c>
      <c r="D29" s="28"/>
    </row>
    <row r="30" spans="1:4" ht="14.1" customHeight="1" thickBot="1" x14ac:dyDescent="0.35">
      <c r="A30" s="37"/>
      <c r="B30" s="10"/>
      <c r="C30" s="11"/>
      <c r="D30" s="38"/>
    </row>
    <row r="31" spans="1:4" x14ac:dyDescent="0.3">
      <c r="A31" s="5"/>
      <c r="B31" s="6"/>
      <c r="C31" s="5"/>
      <c r="D31" s="6"/>
    </row>
    <row r="32" spans="1:4" x14ac:dyDescent="0.3">
      <c r="A32" s="5"/>
      <c r="B32" s="6"/>
      <c r="C32" s="5"/>
      <c r="D32" s="6"/>
    </row>
    <row r="33" spans="1:4" x14ac:dyDescent="0.3">
      <c r="A33" s="5"/>
      <c r="B33" s="6"/>
      <c r="C33" s="5"/>
      <c r="D33" s="6"/>
    </row>
    <row r="34" spans="1:4" x14ac:dyDescent="0.3">
      <c r="A34" s="5"/>
      <c r="B34" s="6"/>
      <c r="C34" s="5"/>
      <c r="D34" s="6"/>
    </row>
    <row r="35" spans="1:4" x14ac:dyDescent="0.3">
      <c r="A35" s="5"/>
      <c r="B35" s="6"/>
      <c r="C35" s="5"/>
      <c r="D35" s="6"/>
    </row>
    <row r="36" spans="1:4" x14ac:dyDescent="0.3">
      <c r="A36" s="5"/>
      <c r="B36" s="6"/>
      <c r="C36" s="5"/>
      <c r="D36" s="6"/>
    </row>
    <row r="37" spans="1:4" x14ac:dyDescent="0.3">
      <c r="A37" s="5"/>
      <c r="B37" s="6"/>
      <c r="C37" s="5"/>
      <c r="D37" s="6"/>
    </row>
    <row r="38" spans="1:4" x14ac:dyDescent="0.3">
      <c r="A38" s="5"/>
      <c r="B38" s="6"/>
      <c r="C38" s="5"/>
      <c r="D38" s="6"/>
    </row>
    <row r="39" spans="1:4" x14ac:dyDescent="0.3">
      <c r="A39" s="5"/>
      <c r="B39" s="6"/>
      <c r="C39" s="5"/>
      <c r="D39" s="6"/>
    </row>
    <row r="40" spans="1:4" x14ac:dyDescent="0.3">
      <c r="A40" s="5"/>
      <c r="B40" s="6"/>
      <c r="C40" s="5"/>
      <c r="D40" s="6"/>
    </row>
    <row r="41" spans="1:4" x14ac:dyDescent="0.3">
      <c r="A41" s="5"/>
      <c r="B41" s="6"/>
      <c r="C41" s="5"/>
      <c r="D41" s="6"/>
    </row>
    <row r="42" spans="1:4" x14ac:dyDescent="0.3">
      <c r="A42" s="5"/>
      <c r="B42" s="6"/>
      <c r="C42" s="5"/>
      <c r="D42" s="6"/>
    </row>
    <row r="43" spans="1:4" x14ac:dyDescent="0.3">
      <c r="A43" s="5"/>
      <c r="B43" s="6"/>
      <c r="C43" s="5"/>
      <c r="D43" s="6"/>
    </row>
    <row r="44" spans="1:4" x14ac:dyDescent="0.3">
      <c r="A44" s="5"/>
      <c r="B44" s="6"/>
      <c r="C44" s="5"/>
      <c r="D44" s="6"/>
    </row>
    <row r="45" spans="1:4" x14ac:dyDescent="0.3">
      <c r="A45" s="5"/>
      <c r="B45" s="6"/>
      <c r="C45" s="5"/>
      <c r="D45" s="6"/>
    </row>
    <row r="46" spans="1:4" x14ac:dyDescent="0.3">
      <c r="A46" s="5"/>
      <c r="B46" s="6"/>
      <c r="C46" s="5"/>
      <c r="D46" s="6"/>
    </row>
    <row r="47" spans="1:4" x14ac:dyDescent="0.3">
      <c r="A47" s="5"/>
      <c r="B47" s="6"/>
      <c r="C47" s="5"/>
      <c r="D47" s="6"/>
    </row>
    <row r="48" spans="1:4" x14ac:dyDescent="0.3">
      <c r="A48" s="5"/>
      <c r="B48" s="6"/>
      <c r="C48" s="5"/>
      <c r="D48" s="6"/>
    </row>
    <row r="49" spans="1:4" x14ac:dyDescent="0.3">
      <c r="A49" s="5"/>
      <c r="B49" s="6"/>
      <c r="C49" s="5"/>
      <c r="D49" s="6"/>
    </row>
    <row r="50" spans="1:4" x14ac:dyDescent="0.3">
      <c r="A50" s="5"/>
      <c r="B50" s="6"/>
      <c r="C50" s="5"/>
      <c r="D50" s="6"/>
    </row>
    <row r="51" spans="1:4" x14ac:dyDescent="0.3">
      <c r="A51" s="5"/>
      <c r="B51" s="6"/>
      <c r="C51" s="5"/>
      <c r="D51" s="6"/>
    </row>
    <row r="52" spans="1:4" x14ac:dyDescent="0.3">
      <c r="A52" s="5"/>
      <c r="B52" s="6"/>
      <c r="C52" s="5"/>
      <c r="D52" s="6"/>
    </row>
    <row r="53" spans="1:4" x14ac:dyDescent="0.3">
      <c r="A53" s="5"/>
      <c r="B53" s="6"/>
      <c r="C53" s="5"/>
      <c r="D53" s="6"/>
    </row>
    <row r="54" spans="1:4" x14ac:dyDescent="0.3">
      <c r="A54" s="5"/>
      <c r="B54" s="6"/>
      <c r="C54" s="5"/>
      <c r="D54" s="6"/>
    </row>
    <row r="55" spans="1:4" x14ac:dyDescent="0.3">
      <c r="A55" s="5"/>
      <c r="B55" s="6"/>
      <c r="C55" s="5"/>
      <c r="D55" s="6"/>
    </row>
    <row r="56" spans="1:4" x14ac:dyDescent="0.3">
      <c r="A56" s="5"/>
      <c r="B56" s="6"/>
      <c r="C56" s="5"/>
      <c r="D56" s="6"/>
    </row>
    <row r="57" spans="1:4" x14ac:dyDescent="0.3">
      <c r="A57" s="5"/>
      <c r="B57" s="6"/>
      <c r="C57" s="5"/>
      <c r="D57" s="6"/>
    </row>
    <row r="58" spans="1:4" x14ac:dyDescent="0.3">
      <c r="A58" s="5"/>
      <c r="B58" s="6"/>
      <c r="C58" s="5"/>
      <c r="D58" s="6"/>
    </row>
    <row r="59" spans="1:4" x14ac:dyDescent="0.3">
      <c r="A59" s="5"/>
      <c r="B59" s="6"/>
      <c r="C59" s="5"/>
      <c r="D59" s="6"/>
    </row>
    <row r="60" spans="1:4" x14ac:dyDescent="0.3">
      <c r="A60" s="5"/>
      <c r="B60" s="6"/>
      <c r="C60" s="5"/>
      <c r="D60" s="6"/>
    </row>
    <row r="61" spans="1:4" x14ac:dyDescent="0.3">
      <c r="A61" s="5"/>
      <c r="B61" s="6"/>
      <c r="C61" s="5"/>
      <c r="D61" s="6"/>
    </row>
    <row r="62" spans="1:4" x14ac:dyDescent="0.3">
      <c r="A62" s="5"/>
      <c r="B62" s="6"/>
      <c r="C62" s="5"/>
      <c r="D62" s="6"/>
    </row>
    <row r="63" spans="1:4" x14ac:dyDescent="0.3">
      <c r="A63" s="5"/>
      <c r="B63" s="6"/>
      <c r="C63" s="5"/>
      <c r="D63" s="6"/>
    </row>
    <row r="64" spans="1:4" x14ac:dyDescent="0.3">
      <c r="A64" s="5"/>
      <c r="B64" s="6"/>
      <c r="C64" s="5"/>
      <c r="D64" s="6"/>
    </row>
    <row r="65" spans="1:4" x14ac:dyDescent="0.3">
      <c r="A65" s="5"/>
      <c r="B65" s="6"/>
      <c r="C65" s="5"/>
      <c r="D65" s="6"/>
    </row>
    <row r="66" spans="1:4" x14ac:dyDescent="0.3">
      <c r="A66" s="5"/>
      <c r="B66" s="6"/>
      <c r="C66" s="5"/>
      <c r="D66" s="6"/>
    </row>
    <row r="67" spans="1:4" x14ac:dyDescent="0.3">
      <c r="A67" s="5"/>
      <c r="B67" s="6"/>
      <c r="C67" s="5"/>
      <c r="D67" s="6"/>
    </row>
    <row r="68" spans="1:4" x14ac:dyDescent="0.3">
      <c r="A68" s="5"/>
      <c r="B68" s="6"/>
      <c r="C68" s="5"/>
      <c r="D68" s="6"/>
    </row>
    <row r="69" spans="1:4" x14ac:dyDescent="0.3">
      <c r="A69" s="5"/>
      <c r="B69" s="6"/>
      <c r="C69" s="5"/>
      <c r="D69" s="6"/>
    </row>
    <row r="70" spans="1:4" x14ac:dyDescent="0.3">
      <c r="A70" s="5"/>
      <c r="B70" s="6"/>
      <c r="C70" s="5"/>
      <c r="D70" s="6"/>
    </row>
    <row r="71" spans="1:4" x14ac:dyDescent="0.3">
      <c r="A71" s="5"/>
      <c r="B71" s="6"/>
      <c r="C71" s="5"/>
      <c r="D71" s="6"/>
    </row>
    <row r="72" spans="1:4" x14ac:dyDescent="0.3">
      <c r="A72" s="5"/>
      <c r="B72" s="6"/>
      <c r="C72" s="5"/>
      <c r="D72" s="6"/>
    </row>
    <row r="73" spans="1:4" x14ac:dyDescent="0.3">
      <c r="A73" s="5"/>
      <c r="B73" s="6"/>
      <c r="C73" s="5"/>
      <c r="D73" s="6"/>
    </row>
    <row r="74" spans="1:4" x14ac:dyDescent="0.3">
      <c r="A74" s="5"/>
      <c r="B74" s="6"/>
      <c r="C74" s="5"/>
      <c r="D74" s="6"/>
    </row>
    <row r="75" spans="1:4" x14ac:dyDescent="0.3">
      <c r="A75" s="5"/>
      <c r="B75" s="6"/>
      <c r="C75" s="5"/>
      <c r="D75" s="6"/>
    </row>
    <row r="76" spans="1:4" x14ac:dyDescent="0.3">
      <c r="A76" s="5"/>
      <c r="B76" s="6"/>
      <c r="C76" s="5"/>
      <c r="D76" s="6"/>
    </row>
    <row r="77" spans="1:4" x14ac:dyDescent="0.3">
      <c r="A77" s="5"/>
      <c r="B77" s="6"/>
      <c r="C77" s="5"/>
      <c r="D77" s="6"/>
    </row>
    <row r="78" spans="1:4" x14ac:dyDescent="0.3">
      <c r="A78" s="5"/>
      <c r="B78" s="6"/>
      <c r="C78" s="5"/>
      <c r="D78" s="6"/>
    </row>
    <row r="79" spans="1:4" x14ac:dyDescent="0.3">
      <c r="A79" s="5"/>
      <c r="B79" s="6"/>
      <c r="C79" s="5"/>
      <c r="D79" s="6"/>
    </row>
    <row r="80" spans="1:4" x14ac:dyDescent="0.3">
      <c r="A80" s="5"/>
      <c r="B80" s="6"/>
      <c r="C80" s="5"/>
      <c r="D80" s="6"/>
    </row>
    <row r="81" spans="1:4" x14ac:dyDescent="0.3">
      <c r="A81" s="5"/>
      <c r="B81" s="6"/>
      <c r="C81" s="5"/>
      <c r="D81" s="6"/>
    </row>
    <row r="82" spans="1:4" x14ac:dyDescent="0.3">
      <c r="A82" s="5"/>
      <c r="B82" s="6"/>
      <c r="C82" s="5"/>
      <c r="D82" s="6"/>
    </row>
    <row r="83" spans="1:4" x14ac:dyDescent="0.3">
      <c r="A83" s="5"/>
      <c r="B83" s="6"/>
      <c r="C83" s="5"/>
      <c r="D83" s="6"/>
    </row>
    <row r="84" spans="1:4" x14ac:dyDescent="0.3">
      <c r="A84" s="5"/>
      <c r="B84" s="6"/>
      <c r="C84" s="5"/>
      <c r="D84" s="6"/>
    </row>
    <row r="85" spans="1:4" x14ac:dyDescent="0.3">
      <c r="A85" s="5"/>
      <c r="B85" s="6"/>
      <c r="C85" s="5"/>
      <c r="D85" s="6"/>
    </row>
    <row r="86" spans="1:4" x14ac:dyDescent="0.3">
      <c r="A86" s="5"/>
      <c r="B86" s="6"/>
      <c r="C86" s="5"/>
      <c r="D86" s="6"/>
    </row>
    <row r="87" spans="1:4" x14ac:dyDescent="0.3">
      <c r="A87" s="5"/>
      <c r="B87" s="6"/>
      <c r="C87" s="5"/>
      <c r="D87" s="6"/>
    </row>
    <row r="88" spans="1:4" x14ac:dyDescent="0.3">
      <c r="A88" s="5"/>
      <c r="B88" s="6"/>
      <c r="C88" s="5"/>
      <c r="D88" s="6"/>
    </row>
    <row r="89" spans="1:4" x14ac:dyDescent="0.3">
      <c r="A89" s="5"/>
      <c r="B89" s="6"/>
      <c r="C89" s="5"/>
      <c r="D89" s="6"/>
    </row>
    <row r="90" spans="1:4" x14ac:dyDescent="0.3">
      <c r="A90" s="5"/>
      <c r="B90" s="6"/>
      <c r="C90" s="5"/>
      <c r="D90" s="6"/>
    </row>
    <row r="91" spans="1:4" x14ac:dyDescent="0.3">
      <c r="A91" s="5"/>
      <c r="B91" s="6"/>
      <c r="C91" s="5"/>
      <c r="D91" s="6"/>
    </row>
    <row r="92" spans="1:4" x14ac:dyDescent="0.3">
      <c r="A92" s="5"/>
      <c r="B92" s="6"/>
      <c r="C92" s="5"/>
      <c r="D92" s="6"/>
    </row>
    <row r="93" spans="1:4" x14ac:dyDescent="0.3">
      <c r="A93" s="5"/>
      <c r="B93" s="6"/>
      <c r="C93" s="5"/>
      <c r="D93" s="6"/>
    </row>
    <row r="94" spans="1:4" x14ac:dyDescent="0.3">
      <c r="A94" s="5"/>
      <c r="B94" s="6"/>
      <c r="C94" s="5"/>
      <c r="D94" s="6"/>
    </row>
    <row r="95" spans="1:4" x14ac:dyDescent="0.3">
      <c r="A95" s="5"/>
      <c r="B95" s="6"/>
      <c r="C95" s="5"/>
      <c r="D95" s="6"/>
    </row>
    <row r="96" spans="1:4" x14ac:dyDescent="0.3">
      <c r="A96" s="5"/>
      <c r="B96" s="6"/>
      <c r="C96" s="5"/>
      <c r="D96" s="6"/>
    </row>
    <row r="97" spans="1:4" x14ac:dyDescent="0.3">
      <c r="A97" s="5"/>
      <c r="B97" s="6"/>
      <c r="C97" s="5"/>
      <c r="D97" s="6"/>
    </row>
    <row r="98" spans="1:4" x14ac:dyDescent="0.3">
      <c r="A98" s="5"/>
      <c r="B98" s="6"/>
      <c r="C98" s="5"/>
      <c r="D98" s="6"/>
    </row>
    <row r="99" spans="1:4" x14ac:dyDescent="0.3">
      <c r="A99" s="5"/>
      <c r="B99" s="6"/>
      <c r="C99" s="5"/>
      <c r="D99" s="6"/>
    </row>
    <row r="100" spans="1:4" x14ac:dyDescent="0.3">
      <c r="A100" s="5"/>
      <c r="B100" s="6"/>
      <c r="C100" s="5"/>
      <c r="D100" s="6"/>
    </row>
    <row r="101" spans="1:4" x14ac:dyDescent="0.3">
      <c r="A101" s="5"/>
      <c r="B101" s="6"/>
      <c r="C101" s="5"/>
      <c r="D101" s="6"/>
    </row>
    <row r="102" spans="1:4" x14ac:dyDescent="0.3">
      <c r="A102" s="5"/>
      <c r="B102" s="6"/>
      <c r="C102" s="5"/>
      <c r="D102" s="6"/>
    </row>
    <row r="103" spans="1:4" x14ac:dyDescent="0.3">
      <c r="A103" s="5"/>
      <c r="B103" s="6"/>
      <c r="C103" s="5"/>
      <c r="D103" s="6"/>
    </row>
    <row r="104" spans="1:4" x14ac:dyDescent="0.3">
      <c r="A104" s="5"/>
      <c r="B104" s="6"/>
      <c r="C104" s="5"/>
      <c r="D104" s="6"/>
    </row>
    <row r="105" spans="1:4" x14ac:dyDescent="0.3">
      <c r="A105" s="5"/>
      <c r="B105" s="6"/>
      <c r="C105" s="5"/>
      <c r="D105" s="6"/>
    </row>
    <row r="106" spans="1:4" x14ac:dyDescent="0.3">
      <c r="A106" s="5"/>
      <c r="B106" s="6"/>
      <c r="C106" s="5"/>
      <c r="D106" s="6"/>
    </row>
    <row r="107" spans="1:4" x14ac:dyDescent="0.3">
      <c r="A107" s="5"/>
      <c r="B107" s="6"/>
      <c r="C107" s="5"/>
      <c r="D107" s="6"/>
    </row>
    <row r="108" spans="1:4" x14ac:dyDescent="0.3">
      <c r="A108" s="5"/>
      <c r="B108" s="6"/>
      <c r="C108" s="5"/>
      <c r="D108" s="6"/>
    </row>
    <row r="109" spans="1:4" x14ac:dyDescent="0.3">
      <c r="A109" s="5"/>
      <c r="B109" s="6"/>
      <c r="C109" s="5"/>
      <c r="D109" s="6"/>
    </row>
    <row r="110" spans="1:4" x14ac:dyDescent="0.3">
      <c r="A110" s="5"/>
      <c r="B110" s="6"/>
      <c r="C110" s="5"/>
      <c r="D110" s="6"/>
    </row>
    <row r="111" spans="1:4" x14ac:dyDescent="0.3">
      <c r="A111" s="5"/>
      <c r="B111" s="6"/>
      <c r="C111" s="5"/>
      <c r="D111" s="6"/>
    </row>
    <row r="112" spans="1:4" x14ac:dyDescent="0.3">
      <c r="A112" s="5"/>
      <c r="B112" s="6"/>
      <c r="C112" s="5"/>
      <c r="D112" s="6"/>
    </row>
    <row r="113" spans="1:4" x14ac:dyDescent="0.3">
      <c r="A113" s="5"/>
      <c r="B113" s="6"/>
      <c r="C113" s="5"/>
      <c r="D113" s="6"/>
    </row>
    <row r="114" spans="1:4" x14ac:dyDescent="0.3">
      <c r="A114" s="5"/>
      <c r="B114" s="6"/>
      <c r="C114" s="5"/>
      <c r="D114" s="6"/>
    </row>
    <row r="115" spans="1:4" x14ac:dyDescent="0.3">
      <c r="A115" s="5"/>
      <c r="B115" s="6"/>
      <c r="C115" s="5"/>
      <c r="D115" s="6"/>
    </row>
    <row r="116" spans="1:4" x14ac:dyDescent="0.3">
      <c r="A116" s="5"/>
      <c r="B116" s="6"/>
      <c r="C116" s="5"/>
      <c r="D116" s="6"/>
    </row>
    <row r="117" spans="1:4" x14ac:dyDescent="0.3">
      <c r="A117" s="5"/>
      <c r="B117" s="6"/>
      <c r="C117" s="5"/>
      <c r="D117" s="6"/>
    </row>
    <row r="118" spans="1:4" x14ac:dyDescent="0.3">
      <c r="A118" s="5"/>
      <c r="B118" s="6"/>
      <c r="C118" s="5"/>
      <c r="D118" s="6"/>
    </row>
  </sheetData>
  <mergeCells count="7">
    <mergeCell ref="A1:D1"/>
    <mergeCell ref="D23:D27"/>
    <mergeCell ref="D15:D19"/>
    <mergeCell ref="A2:D2"/>
    <mergeCell ref="A5:D5"/>
    <mergeCell ref="A6:D6"/>
    <mergeCell ref="A14:D14"/>
  </mergeCells>
  <printOptions horizontalCentered="1"/>
  <pageMargins left="0.31496062992125984" right="0.31496062992125984" top="0.35433070866141736" bottom="0.35433070866141736" header="0.31496062992125984" footer="0.15748031496062992"/>
  <pageSetup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A2DEB3C481334988283605DB6AF619" ma:contentTypeVersion="0" ma:contentTypeDescription="Een nieuw document maken." ma:contentTypeScope="" ma:versionID="6883c4f946809bd21467fac16a470f7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0BE6D8-46EA-43AF-89D9-D6987F801F81}">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www.w3.org/XML/1998/namespace"/>
    <ds:schemaRef ds:uri="http://purl.org/dc/terms/"/>
  </ds:schemaRefs>
</ds:datastoreItem>
</file>

<file path=customXml/itemProps2.xml><?xml version="1.0" encoding="utf-8"?>
<ds:datastoreItem xmlns:ds="http://schemas.openxmlformats.org/officeDocument/2006/customXml" ds:itemID="{3675D0A1-F4D1-498B-9637-145B901C7442}">
  <ds:schemaRefs>
    <ds:schemaRef ds:uri="http://schemas.microsoft.com/sharepoint/v3/contenttype/forms"/>
  </ds:schemaRefs>
</ds:datastoreItem>
</file>

<file path=customXml/itemProps3.xml><?xml version="1.0" encoding="utf-8"?>
<ds:datastoreItem xmlns:ds="http://schemas.openxmlformats.org/officeDocument/2006/customXml" ds:itemID="{35BA4185-7187-48A0-95C6-0B7CCE9AAE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Bourgeois</vt:lpstr>
      <vt:lpstr>Crevits</vt:lpstr>
      <vt:lpstr>Tommelein</vt:lpstr>
      <vt:lpstr>Homans</vt:lpstr>
      <vt:lpstr>Weyts</vt:lpstr>
      <vt:lpstr>Vandeurzen</vt:lpstr>
      <vt:lpstr>Muyters</vt:lpstr>
      <vt:lpstr>Schauvliege</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Rombaut, Brigitte</dc:creator>
  <cp:lastModifiedBy>D'Hanis, Denis</cp:lastModifiedBy>
  <cp:lastPrinted>2016-12-01T12:19:10Z</cp:lastPrinted>
  <dcterms:created xsi:type="dcterms:W3CDTF">2016-10-26T07:36:44Z</dcterms:created>
  <dcterms:modified xsi:type="dcterms:W3CDTF">2016-12-01T12:34:21Z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0x010100E5A2DEB3C481334988283605DB6AF619</vt:lpwstr>
  </property>
</Properties>
</file>