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kabinetbourgeois.vo.proximuscloudsharepoint.be/Parl. Vrgn/schriftelijke vragen/2016-2017/"/>
    </mc:Choice>
  </mc:AlternateContent>
  <bookViews>
    <workbookView xWindow="0" yWindow="0" windowWidth="25200" windowHeight="11988"/>
  </bookViews>
  <sheets>
    <sheet name="Tommelein" sheetId="11" r:id="rId1"/>
    <sheet name="Homans" sheetId="14" r:id="rId2"/>
    <sheet name="Weyts" sheetId="18" r:id="rId3"/>
    <sheet name="Vandeurzen" sheetId="13" r:id="rId4"/>
    <sheet name="Muyters" sheetId="6" r:id="rId5"/>
    <sheet name="Schauvliege" sheetId="8" r:id="rId6"/>
  </sheets>
  <calcPr calcId="152511"/>
</workbook>
</file>

<file path=xl/calcChain.xml><?xml version="1.0" encoding="utf-8"?>
<calcChain xmlns="http://schemas.openxmlformats.org/spreadsheetml/2006/main">
  <c r="C75" i="6" l="1"/>
  <c r="C58" i="6" l="1"/>
  <c r="C63" i="6" s="1"/>
  <c r="C49" i="6"/>
  <c r="C43" i="6"/>
  <c r="C28" i="6"/>
  <c r="C30" i="6" s="1"/>
  <c r="C21" i="6"/>
  <c r="C12" i="6"/>
  <c r="C53" i="13" l="1"/>
  <c r="C45" i="13"/>
  <c r="C55" i="13" s="1"/>
  <c r="C29" i="13"/>
  <c r="C13" i="13"/>
  <c r="C31" i="13" s="1"/>
  <c r="C44" i="18" l="1"/>
  <c r="C35" i="18"/>
  <c r="C23" i="18"/>
  <c r="C37" i="18" s="1"/>
  <c r="C24" i="14" l="1"/>
  <c r="C13" i="14"/>
  <c r="C25" i="11" l="1"/>
  <c r="C11" i="11"/>
  <c r="C46" i="18" l="1"/>
  <c r="C11" i="18"/>
  <c r="C15" i="18" s="1"/>
  <c r="C15" i="14" l="1"/>
  <c r="C71" i="6"/>
  <c r="C26" i="14"/>
  <c r="C27" i="11"/>
  <c r="C13" i="11"/>
  <c r="C17" i="8"/>
  <c r="C9" i="8"/>
</calcChain>
</file>

<file path=xl/sharedStrings.xml><?xml version="1.0" encoding="utf-8"?>
<sst xmlns="http://schemas.openxmlformats.org/spreadsheetml/2006/main" count="249" uniqueCount="133">
  <si>
    <t>Agentschap Innoveren &amp; Ondernemen</t>
  </si>
  <si>
    <t>De Morgen</t>
  </si>
  <si>
    <t>Week van de Bedrijfsoverdracht</t>
  </si>
  <si>
    <t>Energiepremies</t>
  </si>
  <si>
    <t>OVAM</t>
  </si>
  <si>
    <t>Vlaamse Havendag</t>
  </si>
  <si>
    <t>Zorgverleners</t>
  </si>
  <si>
    <t>VDAB</t>
  </si>
  <si>
    <t>totaal</t>
  </si>
  <si>
    <t>TOTAAL</t>
  </si>
  <si>
    <t>Corporate Campagne</t>
  </si>
  <si>
    <t>Grote Werven</t>
  </si>
  <si>
    <t>VDAB Jongeren</t>
  </si>
  <si>
    <t>VDAB STEM Doe-dag</t>
  </si>
  <si>
    <t>onderwerp</t>
  </si>
  <si>
    <t>publicatie</t>
  </si>
  <si>
    <t>bedrag
(excl. BTW)</t>
  </si>
  <si>
    <t>Beleidsdomein Economie, Wetenschap en Innovatie (EWI)</t>
  </si>
  <si>
    <t>doelstellingen / evaluatie</t>
  </si>
  <si>
    <t>Beleidsdomein Werk en Sociale Economie (WSE)</t>
  </si>
  <si>
    <t>Beleidsdomein Leefmilieu, Natuur en Energie (LNE)</t>
  </si>
  <si>
    <t>Beleidsdomein Mobiliteit en Openbare Werken (MOW)</t>
  </si>
  <si>
    <t>Beleidsdomein Ruimtelijke Ordening, Woonbeleid en Onroerend Erfgoed (RWO)</t>
  </si>
  <si>
    <t>Beleidsdomein Welzijn, Volksgezondheid en Gezin (WVG)</t>
  </si>
  <si>
    <t>Vlaamse Milieumaatschappij</t>
  </si>
  <si>
    <t>Agentschap Wegen en Verkeer</t>
  </si>
  <si>
    <t>Departement MOW</t>
  </si>
  <si>
    <t>Departement WVG</t>
  </si>
  <si>
    <t>najaar</t>
  </si>
  <si>
    <t>VDAB Werkgeverscampagne</t>
  </si>
  <si>
    <t xml:space="preserve">Opleidingspakketten bedrijfsoverdracht </t>
  </si>
  <si>
    <t>AdOps</t>
  </si>
  <si>
    <t>DoubleClick</t>
  </si>
  <si>
    <t>Made In</t>
  </si>
  <si>
    <t>overnamemarkt</t>
  </si>
  <si>
    <t>Unizo</t>
  </si>
  <si>
    <t>Henry Van de Velde Awards en Labels</t>
  </si>
  <si>
    <t>Kanaal Z / Canal Z</t>
  </si>
  <si>
    <t>E-Commerce</t>
  </si>
  <si>
    <t>Het Laatste Nieuws</t>
  </si>
  <si>
    <t>MediaHuis Pack</t>
  </si>
  <si>
    <t>Beleidsdomein internationaal Vlaanderen (iV)</t>
  </si>
  <si>
    <t>Toerisme Vlaanderen</t>
  </si>
  <si>
    <t>Spanje</t>
  </si>
  <si>
    <t>SEO consultancy (search engine optimalisation)</t>
  </si>
  <si>
    <t>Agency fee Mindshare Belgium
(4 hours * 75€)</t>
  </si>
  <si>
    <t>Agency fee Mindshare Spain
(30 hours * 75€)</t>
  </si>
  <si>
    <t>Digital
(Estimated tracking costs included)</t>
  </si>
  <si>
    <t>Facebook (€ 1.000 in Facebook ads,
€ 1.000 in Promoted posts)</t>
  </si>
  <si>
    <t>Gazet Van Antwerpen + Het Belang Van Limburg</t>
  </si>
  <si>
    <t>Manager TV</t>
  </si>
  <si>
    <t>Milieutechniek</t>
  </si>
  <si>
    <t>Smartmedia</t>
  </si>
  <si>
    <t>VREG</t>
  </si>
  <si>
    <t>V-Test</t>
  </si>
  <si>
    <t>Facebook Marketplace</t>
  </si>
  <si>
    <t>Make Me Reach</t>
  </si>
  <si>
    <t>Microsoft</t>
  </si>
  <si>
    <t>Skynet</t>
  </si>
  <si>
    <t>Management Fee Facebook</t>
  </si>
  <si>
    <t>Setup Fee Facebook</t>
  </si>
  <si>
    <t>PebbleMedia Network</t>
  </si>
  <si>
    <t>Facebook Management Fee</t>
  </si>
  <si>
    <t>Facebook setup fee</t>
  </si>
  <si>
    <t>Verkeersveiligheid</t>
  </si>
  <si>
    <t>Spotify</t>
  </si>
  <si>
    <t>Vlaamse Maatschappij voor Sociaal Wonen (VMSW)</t>
  </si>
  <si>
    <t>Laat uw eigendom u niet los?</t>
  </si>
  <si>
    <t>2dehands.be / 2ememain.be</t>
  </si>
  <si>
    <t>Immoweb</t>
  </si>
  <si>
    <t>Algemene campagne 1712</t>
  </si>
  <si>
    <t>Medialaan Package</t>
  </si>
  <si>
    <t>Youtube</t>
  </si>
  <si>
    <t>Management fee YouTube</t>
  </si>
  <si>
    <t>Setup fee YouTube</t>
  </si>
  <si>
    <t>Buy Buddy</t>
  </si>
  <si>
    <t>Google Adwords</t>
  </si>
  <si>
    <t>Het Nieuwsblad</t>
  </si>
  <si>
    <t>MTV &amp; TMF</t>
  </si>
  <si>
    <t>Google SEA - Mindshare management fee</t>
  </si>
  <si>
    <t>Google SEA - Quisma management fee</t>
  </si>
  <si>
    <t>Zorg en Gezondheid</t>
  </si>
  <si>
    <t>Vaccinatieweek (mazelen)</t>
  </si>
  <si>
    <t>Adexchange</t>
  </si>
  <si>
    <t>Turn management fee</t>
  </si>
  <si>
    <t>Turn setup fee</t>
  </si>
  <si>
    <t>Youtube Management Fee</t>
  </si>
  <si>
    <t>YouTube setup fee</t>
  </si>
  <si>
    <t>Kinkhoestvaccinatie</t>
  </si>
  <si>
    <t>Zappy Baby</t>
  </si>
  <si>
    <t>SEA coordination fee</t>
  </si>
  <si>
    <t>SEA management fee</t>
  </si>
  <si>
    <t>Beleidsdomein Cultuur, Jeugd, Sport en Media (CJSM)</t>
  </si>
  <si>
    <t>Natuursporten</t>
  </si>
  <si>
    <t>Guido</t>
  </si>
  <si>
    <t>LijnNet</t>
  </si>
  <si>
    <t>VDAB Loopbaandienstverlening</t>
  </si>
  <si>
    <t>Artsenkrant</t>
  </si>
  <si>
    <t>Xaxis Display</t>
  </si>
  <si>
    <t>VDAB Voorjaar</t>
  </si>
  <si>
    <t>PMG Package</t>
  </si>
  <si>
    <t>Departement WSE</t>
  </si>
  <si>
    <t>MVOvlaanderen.be</t>
  </si>
  <si>
    <t>VBO FEB</t>
  </si>
  <si>
    <t>Voka</t>
  </si>
  <si>
    <t>YouTube</t>
  </si>
  <si>
    <t>Vlaams Energieagentschap</t>
  </si>
  <si>
    <t xml:space="preserve">Bekendmaking naar groot publiek voor Vlaamse actiedag rond STEM-opleidingen en VDAB-aanbod. </t>
  </si>
  <si>
    <t xml:space="preserve">Het Agentschap Wegen en Verkeer (AWV) voert ingrijpende wegenwerken uit op de Vlaamse snel- en gewestwegen. Deze werkzaamheden brengen vaak hinder met zich mee voor de weggebruiker. Om deze hinder zoveel mogelijk te beperken zet AWV jaarlijks een uitgebreide communicatiecampagne op poten. Op die manier zijn weggebruikers tijdig, correct en voldoende geïnformeerd om hun verplaatsingsgedrag aan te passen en zo de hinder voor zichzelf te beperken tot het minimum. </t>
  </si>
  <si>
    <t xml:space="preserve">Doelstellingen:
burger informeren en sensibiliseren
draagvlak verbreden
oproepen tot actie (bezoek de Vlaamse Havendag).
Evaluatie:
Voor de mediacampagnes van de events: interesse en opkomst van het publiek, buzz voor, tijdens, na het event, aantal fans/volgers, dynamiek en interactie, deel en retweet-gedrag, (zie ook vraag 1434 van 15 juli 2016)
</t>
  </si>
  <si>
    <t xml:space="preserve">De campagne rond 1712 kadert in het engagement van de Vlaame Regering om een centrale en sectoroverschrijdende hulplijn tegen geweld, misbruik en kindermishandeling bij het publiek bekend te maken. Interne evaluatie volledige campagne in stuurgroep, herhaalde bekendmaking blijft nodig. </t>
  </si>
  <si>
    <t>Doelstelling: meer mensen aan het werk krijgen in de zorgsector, zoals  vermeld in het regeerakkoord van de Vlaamse Regering en in de actieplannen werk maken van werk in de zorgsector. Doel is de aantrekkingskracht van de zorgsector voor jongeren vergroten. Maakt deel uit van het actieplan Flanders' Care.
Evaluatie volledige campagne aan de hand van boordtabellensets, en in actieplan 3.0. Zie http://www.ikgaervoor.be/voor-zorgprofessionals. Er is een stijging van het aantal studenten in de zorg, maar het behouden van de instroom blijft een aandachtspunt.</t>
  </si>
  <si>
    <t>Doelstelling: bijdragen tot de realisatie van de gezondheidsdoelstelling vaccinatie “Speciale aandacht zal gegeven worden aan de kinkhoestvaccinatie van aanstaande ouders en de gezinsleden van jonge baby’s".
Evaluatie: er werd een mediatechnische evaluatie van de campagne uitgevoerd. De resultaten waren bevredigend. De media hadden de vooropgestelde doelen ruimschoots bereikt binnen de budgetten.</t>
  </si>
  <si>
    <t>Doelstelling: bijdragen tot de realisatie van de gezondheidsdoelstelling vaccinatie "De vaccinaties tegen mazelen bij (jong)volwassenen te verhogen".
Evaluatie: er werd een mediatechnische evaluatie van de campagne uitgevoerd. De resultaten waren bevredigend. De media hadden de vooropgestelde doelen ruimschoots bereikt binnen de budgetten.</t>
  </si>
  <si>
    <t>Bekendmaking sessie 'bedrijfsoverdracht'.</t>
  </si>
  <si>
    <t>Bekendmaking Henry Van de Velde awards.</t>
  </si>
  <si>
    <t>Voor jongeren zijn er online 2 doelstellingen: sensibilisering naar inschrijven bij VDAB, en belang van 'ervaring' door werkplekleren. Deze acties kaderen in grotere campagnes en events.
Er is geen evaluatie gebeurd.</t>
  </si>
  <si>
    <t>Er is gekozen om de loopbaanbegeleiding voor moeilijker bereikbare doelgroepen te laten verlopen via huisartsen. Deze online actie kadert in een grotere campagne.
Geen evaluatie.</t>
  </si>
  <si>
    <t>Sensibilisering rond inchrijven en opleidingen en algemene dienstverlening  met korte animatiefilmpjes voor jongeren, werkgevers.
Geen evaluatie.</t>
  </si>
  <si>
    <t>Extra informatie rond werkplekleren (ervaring werkt) voor werkgevers.
Geen evaluatie.</t>
  </si>
  <si>
    <t>Bekendmaking campagne 'het internet, ook uw zaak' via facebook i.s.m. UNIZO (EFRO project).
Monitoring via google analytics.</t>
  </si>
  <si>
    <t>Bekendmaking 'week van de bedrijfsoverdracht' via linked in, twitter en facebook.
Monitoring via google analytics.</t>
  </si>
  <si>
    <t>Sport Vlaanderen</t>
  </si>
  <si>
    <t>online advertorial op websites Knack, Tijd en Trends in het kader van de campagne 'Gezond water, ook jouw zorg'.
Doelstelling: burger informeren over correct aansluiten regenwaterinstallatie.
Evaluatie: 4.537 unieke bezoekers (= lezers) op 11/11/2015. Groot bereik!</t>
  </si>
  <si>
    <t>Bijlage 1</t>
  </si>
  <si>
    <t>Uitgaven in 2015 - Liesbeth HOMANS</t>
  </si>
  <si>
    <t>Uitgaven in 2015 - Ben WEYTS</t>
  </si>
  <si>
    <t>Uitgaven in 2015 - Jo VANDEURZEN</t>
  </si>
  <si>
    <t>Uitgaven in 2015 - Philippe MUYTERS</t>
  </si>
  <si>
    <t>Uitgaven in 2015 - Joke SCHAUVLIEGE</t>
  </si>
  <si>
    <t>Uitgaven in 2015 - Bart TOMMELEIN</t>
  </si>
  <si>
    <t>Sportinnovatiecongres</t>
  </si>
  <si>
    <t>Facebook ads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</si>
</sst>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6" x14ac:knownFonts="1">
    <font>
      <sz val="11"/>
      <color theme="1"/>
      <name val="Calibri"/>
      <family val="2"/>
      <scheme val="minor"/>
    </font>
    <font>
      <b/>
      <sz val="11"/>
      <color theme="1"/>
      <name val="Calibri"/>
      <family val="2"/>
      <scheme val="minor"/>
    </font>
    <font>
      <b/>
      <sz val="12"/>
      <color theme="3"/>
      <name val="Calibri"/>
      <family val="2"/>
      <scheme val="minor"/>
    </font>
    <font>
      <b/>
      <sz val="11"/>
      <color theme="3"/>
      <name val="Calibri"/>
      <family val="2"/>
      <scheme val="minor"/>
    </font>
    <font>
      <u/>
      <sz val="11"/>
      <color theme="1"/>
      <name val="Calibri"/>
      <family val="2"/>
      <scheme val="minor"/>
    </font>
    <font>
      <b/>
      <sz val="14"/>
      <color theme="1"/>
      <name val="Calibri"/>
      <family val="2"/>
      <scheme val="minor"/>
    </font>
  </fonts>
  <fills count="2">
    <fill>
      <patternFill patternType="none"/>
    </fill>
    <fill>
      <patternFill patternType="gray125"/>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auto="1"/>
      </bottom>
      <diagonal/>
    </border>
    <border>
      <left style="thin">
        <color indexed="64"/>
      </left>
      <right style="thin">
        <color indexed="64"/>
      </right>
      <top style="medium">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61">
    <xf numFmtId="0" fontId="0" fillId="0" borderId="0" xfId="0"/>
    <xf numFmtId="0" fontId="0" fillId="0" borderId="0" xfId="0" applyAlignment="1">
      <alignment vertical="top"/>
    </xf>
    <xf numFmtId="0" fontId="0" fillId="0" borderId="0" xfId="0" applyBorder="1" applyAlignment="1">
      <alignment vertical="top"/>
    </xf>
    <xf numFmtId="164" fontId="0" fillId="0" borderId="0" xfId="0" applyNumberFormat="1" applyFont="1" applyFill="1" applyBorder="1" applyAlignment="1">
      <alignment vertical="top"/>
    </xf>
    <xf numFmtId="164" fontId="1" fillId="0" borderId="0" xfId="0" applyNumberFormat="1" applyFont="1" applyFill="1" applyBorder="1" applyAlignment="1">
      <alignment vertical="top"/>
    </xf>
    <xf numFmtId="0" fontId="0" fillId="0" borderId="0" xfId="0" applyAlignment="1">
      <alignment vertical="center"/>
    </xf>
    <xf numFmtId="0" fontId="0" fillId="0" borderId="9" xfId="0" applyFont="1" applyFill="1" applyBorder="1" applyAlignment="1">
      <alignment horizontal="left" vertical="top"/>
    </xf>
    <xf numFmtId="164" fontId="0" fillId="0" borderId="9" xfId="0" applyNumberFormat="1" applyFont="1" applyFill="1" applyBorder="1" applyAlignment="1">
      <alignment vertical="top"/>
    </xf>
    <xf numFmtId="0" fontId="0" fillId="0" borderId="0" xfId="0" applyFont="1" applyFill="1" applyBorder="1" applyAlignment="1">
      <alignment horizontal="left" vertical="top"/>
    </xf>
    <xf numFmtId="0" fontId="1" fillId="0" borderId="14"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0" fillId="0" borderId="7" xfId="0" applyFill="1" applyBorder="1" applyAlignment="1">
      <alignment vertical="top"/>
    </xf>
    <xf numFmtId="164" fontId="1" fillId="0" borderId="7" xfId="0" applyNumberFormat="1" applyFont="1" applyFill="1" applyBorder="1" applyAlignment="1">
      <alignment vertical="top"/>
    </xf>
    <xf numFmtId="0" fontId="1" fillId="0" borderId="4" xfId="0" applyFont="1" applyFill="1" applyBorder="1" applyAlignment="1">
      <alignment horizontal="left" vertical="top" wrapText="1" indent="1"/>
    </xf>
    <xf numFmtId="0" fontId="0" fillId="0" borderId="0" xfId="0" applyFill="1" applyBorder="1" applyAlignment="1">
      <alignment vertical="top"/>
    </xf>
    <xf numFmtId="0" fontId="0" fillId="0" borderId="4" xfId="0" applyFill="1" applyBorder="1" applyAlignment="1">
      <alignment horizontal="left" vertical="top" indent="1"/>
    </xf>
    <xf numFmtId="0" fontId="1" fillId="0" borderId="4" xfId="0" applyFont="1" applyFill="1" applyBorder="1" applyAlignment="1">
      <alignment horizontal="left" vertical="top" indent="1"/>
    </xf>
    <xf numFmtId="0" fontId="0" fillId="0" borderId="6" xfId="0" applyFill="1" applyBorder="1" applyAlignment="1">
      <alignment vertical="top"/>
    </xf>
    <xf numFmtId="0" fontId="0" fillId="0" borderId="0" xfId="0" applyFill="1" applyAlignment="1">
      <alignment vertical="top"/>
    </xf>
    <xf numFmtId="0" fontId="1" fillId="0" borderId="0" xfId="0" applyFont="1" applyFill="1" applyBorder="1" applyAlignment="1">
      <alignment horizontal="left" vertical="top" indent="1"/>
    </xf>
    <xf numFmtId="164" fontId="0" fillId="0" borderId="0" xfId="0" applyNumberFormat="1" applyAlignment="1">
      <alignment vertical="top"/>
    </xf>
    <xf numFmtId="0" fontId="1" fillId="0" borderId="0" xfId="0" applyFont="1" applyFill="1" applyBorder="1" applyAlignment="1">
      <alignment vertical="top"/>
    </xf>
    <xf numFmtId="0" fontId="0" fillId="0" borderId="5" xfId="0" applyFill="1" applyBorder="1" applyAlignment="1">
      <alignment horizontal="left" vertical="top" indent="1"/>
    </xf>
    <xf numFmtId="0" fontId="0" fillId="0" borderId="8" xfId="0" applyFill="1" applyBorder="1" applyAlignment="1">
      <alignment horizontal="left" vertical="top" indent="1"/>
    </xf>
    <xf numFmtId="0" fontId="0" fillId="0" borderId="5" xfId="0" applyFill="1" applyBorder="1" applyAlignment="1">
      <alignment horizontal="left" vertical="top" wrapText="1" indent="1"/>
    </xf>
    <xf numFmtId="0" fontId="1" fillId="0" borderId="11" xfId="0" applyFont="1" applyFill="1" applyBorder="1" applyAlignment="1">
      <alignment horizontal="left" vertical="top" indent="1"/>
    </xf>
    <xf numFmtId="0" fontId="0" fillId="0" borderId="12" xfId="0" applyFont="1" applyFill="1" applyBorder="1" applyAlignment="1">
      <alignment horizontal="left" vertical="top"/>
    </xf>
    <xf numFmtId="164" fontId="0" fillId="0" borderId="12" xfId="0" applyNumberFormat="1" applyFont="1" applyFill="1" applyBorder="1" applyAlignment="1">
      <alignment vertical="top"/>
    </xf>
    <xf numFmtId="0" fontId="0" fillId="0" borderId="0" xfId="0" applyFont="1" applyFill="1" applyBorder="1" applyAlignment="1">
      <alignment horizontal="left" vertical="top" wrapText="1"/>
    </xf>
    <xf numFmtId="0" fontId="0" fillId="0" borderId="5" xfId="0" applyFill="1" applyBorder="1" applyAlignment="1">
      <alignment vertical="top" wrapText="1"/>
    </xf>
    <xf numFmtId="0" fontId="0" fillId="0" borderId="5" xfId="0" applyFill="1" applyBorder="1" applyAlignment="1">
      <alignment vertical="top"/>
    </xf>
    <xf numFmtId="0" fontId="0" fillId="0" borderId="8" xfId="0" applyFill="1" applyBorder="1" applyAlignment="1">
      <alignment vertical="top"/>
    </xf>
    <xf numFmtId="0" fontId="0" fillId="0" borderId="0" xfId="0" applyFill="1" applyBorder="1" applyAlignment="1">
      <alignment vertical="top" wrapText="1"/>
    </xf>
    <xf numFmtId="0" fontId="1" fillId="0" borderId="6" xfId="0" applyFont="1" applyFill="1" applyBorder="1" applyAlignment="1">
      <alignment horizontal="left" vertical="top" indent="1"/>
    </xf>
    <xf numFmtId="0" fontId="0" fillId="0" borderId="4" xfId="0" applyFill="1" applyBorder="1" applyAlignment="1">
      <alignment vertical="top"/>
    </xf>
    <xf numFmtId="0" fontId="1" fillId="0" borderId="4" xfId="0" applyFont="1" applyFill="1" applyBorder="1" applyAlignment="1">
      <alignment vertical="top"/>
    </xf>
    <xf numFmtId="0" fontId="0" fillId="0" borderId="5" xfId="0" applyFill="1" applyBorder="1" applyAlignment="1">
      <alignment horizontal="left" vertical="top"/>
    </xf>
    <xf numFmtId="0" fontId="0" fillId="0" borderId="9" xfId="0" applyFont="1" applyFill="1" applyBorder="1" applyAlignment="1">
      <alignment horizontal="left" vertical="top" wrapText="1"/>
    </xf>
    <xf numFmtId="4" fontId="1" fillId="0" borderId="0" xfId="0" applyNumberFormat="1" applyFont="1" applyFill="1"/>
    <xf numFmtId="0" fontId="1" fillId="0" borderId="11" xfId="0" applyFont="1" applyFill="1" applyBorder="1" applyAlignment="1">
      <alignment horizontal="left" vertical="top" wrapText="1" indent="1"/>
    </xf>
    <xf numFmtId="0" fontId="0" fillId="0" borderId="12" xfId="0" applyFill="1" applyBorder="1" applyAlignment="1">
      <alignment vertical="top"/>
    </xf>
    <xf numFmtId="0" fontId="0" fillId="0" borderId="4" xfId="0" applyFill="1" applyBorder="1" applyAlignment="1">
      <alignment horizontal="left" vertical="top" wrapText="1" indent="1"/>
    </xf>
    <xf numFmtId="0" fontId="0" fillId="0" borderId="4" xfId="0" applyFont="1" applyFill="1" applyBorder="1" applyAlignment="1">
      <alignment horizontal="left" vertical="top" indent="1"/>
    </xf>
    <xf numFmtId="0" fontId="0" fillId="0" borderId="13" xfId="0" applyFill="1" applyBorder="1" applyAlignment="1">
      <alignment vertical="top" wrapText="1"/>
    </xf>
    <xf numFmtId="164" fontId="1" fillId="0" borderId="12" xfId="0" applyNumberFormat="1" applyFont="1" applyFill="1" applyBorder="1" applyAlignment="1">
      <alignment vertical="top"/>
    </xf>
    <xf numFmtId="0" fontId="0" fillId="0" borderId="5" xfId="0" applyFill="1" applyBorder="1" applyAlignment="1">
      <alignment horizontal="left" vertical="top" wrapText="1" indent="1"/>
    </xf>
    <xf numFmtId="0" fontId="4" fillId="0" borderId="7" xfId="0" applyFont="1" applyBorder="1" applyAlignment="1">
      <alignment horizontal="right" vertical="center"/>
    </xf>
    <xf numFmtId="0" fontId="0" fillId="0" borderId="13" xfId="0" applyFill="1" applyBorder="1" applyAlignment="1">
      <alignment horizontal="left" vertical="top" wrapText="1"/>
    </xf>
    <xf numFmtId="0" fontId="0" fillId="0" borderId="5" xfId="0" applyFill="1" applyBorder="1" applyAlignment="1">
      <alignment horizontal="left" vertical="top" wrapText="1"/>
    </xf>
    <xf numFmtId="0" fontId="3" fillId="0" borderId="1" xfId="0" applyFont="1" applyFill="1" applyBorder="1" applyAlignment="1">
      <alignment horizontal="left" vertical="center" indent="1"/>
    </xf>
    <xf numFmtId="0" fontId="3" fillId="0" borderId="2" xfId="0" applyFont="1" applyFill="1" applyBorder="1" applyAlignment="1">
      <alignment horizontal="left" vertical="center" indent="1"/>
    </xf>
    <xf numFmtId="0" fontId="3" fillId="0" borderId="3" xfId="0" applyFont="1" applyFill="1" applyBorder="1" applyAlignment="1">
      <alignment horizontal="left" vertical="center" inden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0" borderId="1" xfId="0" applyFont="1" applyFill="1" applyBorder="1" applyAlignment="1">
      <alignment horizontal="left" vertical="center" wrapText="1" indent="1"/>
    </xf>
    <xf numFmtId="0" fontId="2" fillId="0" borderId="2" xfId="0" applyFont="1" applyFill="1" applyBorder="1" applyAlignment="1">
      <alignment horizontal="left" vertical="center" wrapText="1" indent="1"/>
    </xf>
    <xf numFmtId="0" fontId="2" fillId="0" borderId="3" xfId="0" applyFont="1" applyFill="1" applyBorder="1" applyAlignment="1">
      <alignment horizontal="left" vertical="center" wrapText="1" indent="1"/>
    </xf>
    <xf numFmtId="0" fontId="0" fillId="0" borderId="5" xfId="0" applyFill="1" applyBorder="1" applyAlignment="1">
      <alignment horizontal="left" vertical="top" wrapText="1" indent="1"/>
    </xf>
    <xf numFmtId="0" fontId="0" fillId="0" borderId="13" xfId="0" applyFill="1" applyBorder="1" applyAlignment="1">
      <alignment horizontal="left" vertical="top" wrapText="1" inden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abSelected="1" zoomScaleNormal="100" zoomScaleSheetLayoutView="100" workbookViewId="0">
      <selection activeCell="B13" sqref="B13"/>
    </sheetView>
  </sheetViews>
  <sheetFormatPr defaultColWidth="34.5546875" defaultRowHeight="14.4" x14ac:dyDescent="0.3"/>
  <cols>
    <col min="1" max="1" width="30.6640625" style="2" customWidth="1"/>
    <col min="2" max="2" width="35.6640625" style="1" customWidth="1"/>
    <col min="3" max="3" width="15.6640625" style="2" customWidth="1"/>
    <col min="4" max="4" width="48.6640625" style="1" customWidth="1"/>
    <col min="5" max="16384" width="34.5546875" style="1"/>
  </cols>
  <sheetData>
    <row r="1" spans="1:6" ht="20.100000000000001" customHeight="1" thickBot="1" x14ac:dyDescent="0.35">
      <c r="A1" s="47" t="s">
        <v>124</v>
      </c>
      <c r="B1" s="47"/>
      <c r="C1" s="47"/>
      <c r="D1" s="47"/>
    </row>
    <row r="2" spans="1:6" s="5" customFormat="1" ht="24.9" customHeight="1" thickBot="1" x14ac:dyDescent="0.35">
      <c r="A2" s="53" t="s">
        <v>130</v>
      </c>
      <c r="B2" s="54"/>
      <c r="C2" s="54"/>
      <c r="D2" s="55"/>
    </row>
    <row r="3" spans="1:6" s="5" customFormat="1" ht="30" customHeight="1" thickBot="1" x14ac:dyDescent="0.35">
      <c r="A3" s="9" t="s">
        <v>14</v>
      </c>
      <c r="B3" s="10" t="s">
        <v>15</v>
      </c>
      <c r="C3" s="10" t="s">
        <v>16</v>
      </c>
      <c r="D3" s="11" t="s">
        <v>18</v>
      </c>
    </row>
    <row r="4" spans="1:6" ht="15" thickBot="1" x14ac:dyDescent="0.35">
      <c r="A4" s="12"/>
      <c r="B4" s="12"/>
      <c r="C4" s="13"/>
      <c r="D4" s="12"/>
    </row>
    <row r="5" spans="1:6" s="5" customFormat="1" ht="20.100000000000001" customHeight="1" thickBot="1" x14ac:dyDescent="0.35">
      <c r="A5" s="56" t="s">
        <v>20</v>
      </c>
      <c r="B5" s="57"/>
      <c r="C5" s="57"/>
      <c r="D5" s="58"/>
    </row>
    <row r="6" spans="1:6" s="5" customFormat="1" ht="20.100000000000001" customHeight="1" thickBot="1" x14ac:dyDescent="0.35">
      <c r="A6" s="50" t="s">
        <v>106</v>
      </c>
      <c r="B6" s="51"/>
      <c r="C6" s="51"/>
      <c r="D6" s="52"/>
    </row>
    <row r="7" spans="1:6" ht="15" customHeight="1" x14ac:dyDescent="0.3">
      <c r="A7" s="26" t="s">
        <v>3</v>
      </c>
      <c r="B7" s="27" t="s">
        <v>31</v>
      </c>
      <c r="C7" s="28">
        <v>507</v>
      </c>
      <c r="D7" s="48"/>
    </row>
    <row r="8" spans="1:6" x14ac:dyDescent="0.3">
      <c r="A8" s="16"/>
      <c r="B8" s="8" t="s">
        <v>32</v>
      </c>
      <c r="C8" s="3">
        <v>193</v>
      </c>
      <c r="D8" s="49"/>
    </row>
    <row r="9" spans="1:6" ht="28.8" x14ac:dyDescent="0.3">
      <c r="A9" s="16"/>
      <c r="B9" s="29" t="s">
        <v>49</v>
      </c>
      <c r="C9" s="3">
        <v>2193.35</v>
      </c>
      <c r="D9" s="49"/>
    </row>
    <row r="10" spans="1:6" x14ac:dyDescent="0.3">
      <c r="A10" s="16"/>
      <c r="B10" s="6" t="s">
        <v>39</v>
      </c>
      <c r="C10" s="7">
        <v>22908.04</v>
      </c>
      <c r="D10" s="49"/>
    </row>
    <row r="11" spans="1:6" x14ac:dyDescent="0.3">
      <c r="A11" s="16"/>
      <c r="B11" s="8" t="s">
        <v>8</v>
      </c>
      <c r="C11" s="4">
        <f>SUM(C7:C10)</f>
        <v>25801.39</v>
      </c>
      <c r="D11" s="49"/>
    </row>
    <row r="12" spans="1:6" x14ac:dyDescent="0.3">
      <c r="A12" s="16"/>
      <c r="B12" s="8"/>
      <c r="C12" s="3"/>
      <c r="D12" s="30"/>
      <c r="F12" s="21"/>
    </row>
    <row r="13" spans="1:6" x14ac:dyDescent="0.3">
      <c r="A13" s="17" t="s">
        <v>9</v>
      </c>
      <c r="B13" s="15"/>
      <c r="C13" s="4">
        <f>C11</f>
        <v>25801.39</v>
      </c>
      <c r="D13" s="31"/>
    </row>
    <row r="14" spans="1:6" ht="15" thickBot="1" x14ac:dyDescent="0.35">
      <c r="A14" s="18"/>
      <c r="B14" s="12"/>
      <c r="C14" s="13"/>
      <c r="D14" s="32"/>
      <c r="F14" s="21"/>
    </row>
    <row r="15" spans="1:6" ht="15" thickBot="1" x14ac:dyDescent="0.35">
      <c r="A15" s="12"/>
      <c r="B15" s="12"/>
      <c r="C15" s="13"/>
      <c r="D15" s="12"/>
    </row>
    <row r="16" spans="1:6" s="5" customFormat="1" ht="20.100000000000001" customHeight="1" thickBot="1" x14ac:dyDescent="0.35">
      <c r="A16" s="50" t="s">
        <v>53</v>
      </c>
      <c r="B16" s="51"/>
      <c r="C16" s="51"/>
      <c r="D16" s="52"/>
    </row>
    <row r="17" spans="1:4" s="15" customFormat="1" x14ac:dyDescent="0.3">
      <c r="A17" s="17" t="s">
        <v>54</v>
      </c>
      <c r="B17" s="33" t="s">
        <v>31</v>
      </c>
      <c r="C17" s="3">
        <v>524</v>
      </c>
      <c r="D17" s="48"/>
    </row>
    <row r="18" spans="1:4" s="15" customFormat="1" x14ac:dyDescent="0.3">
      <c r="A18" s="17"/>
      <c r="B18" s="33" t="s">
        <v>32</v>
      </c>
      <c r="C18" s="3">
        <v>476</v>
      </c>
      <c r="D18" s="49"/>
    </row>
    <row r="19" spans="1:4" s="15" customFormat="1" x14ac:dyDescent="0.3">
      <c r="A19" s="17"/>
      <c r="B19" s="33" t="s">
        <v>55</v>
      </c>
      <c r="C19" s="3">
        <v>9056.83</v>
      </c>
      <c r="D19" s="49"/>
    </row>
    <row r="20" spans="1:4" s="15" customFormat="1" x14ac:dyDescent="0.3">
      <c r="A20" s="17"/>
      <c r="B20" s="33" t="s">
        <v>56</v>
      </c>
      <c r="C20" s="3">
        <v>362.27</v>
      </c>
      <c r="D20" s="49"/>
    </row>
    <row r="21" spans="1:4" s="15" customFormat="1" x14ac:dyDescent="0.3">
      <c r="A21" s="17"/>
      <c r="B21" s="33" t="s">
        <v>57</v>
      </c>
      <c r="C21" s="3">
        <v>8559.5799999999981</v>
      </c>
      <c r="D21" s="49"/>
    </row>
    <row r="22" spans="1:4" x14ac:dyDescent="0.3">
      <c r="A22" s="16"/>
      <c r="B22" s="8" t="s">
        <v>58</v>
      </c>
      <c r="C22" s="3">
        <v>8600</v>
      </c>
      <c r="D22" s="49"/>
    </row>
    <row r="23" spans="1:4" x14ac:dyDescent="0.3">
      <c r="A23" s="16"/>
      <c r="B23" s="29" t="s">
        <v>59</v>
      </c>
      <c r="C23" s="3">
        <v>1725</v>
      </c>
      <c r="D23" s="49"/>
    </row>
    <row r="24" spans="1:4" x14ac:dyDescent="0.3">
      <c r="A24" s="16"/>
      <c r="B24" s="6" t="s">
        <v>60</v>
      </c>
      <c r="C24" s="7">
        <v>1000</v>
      </c>
      <c r="D24" s="49"/>
    </row>
    <row r="25" spans="1:4" x14ac:dyDescent="0.3">
      <c r="A25" s="16"/>
      <c r="B25" s="8" t="s">
        <v>8</v>
      </c>
      <c r="C25" s="4">
        <f>SUM(C17:C24)</f>
        <v>30303.68</v>
      </c>
      <c r="D25" s="49"/>
    </row>
    <row r="26" spans="1:4" s="19" customFormat="1" x14ac:dyDescent="0.3">
      <c r="A26" s="16"/>
      <c r="B26" s="15"/>
      <c r="C26" s="3"/>
      <c r="D26" s="31"/>
    </row>
    <row r="27" spans="1:4" s="19" customFormat="1" x14ac:dyDescent="0.3">
      <c r="A27" s="17" t="s">
        <v>9</v>
      </c>
      <c r="B27" s="15"/>
      <c r="C27" s="4">
        <f>C25</f>
        <v>30303.68</v>
      </c>
      <c r="D27" s="31"/>
    </row>
    <row r="28" spans="1:4" s="19" customFormat="1" ht="15" thickBot="1" x14ac:dyDescent="0.35">
      <c r="A28" s="34"/>
      <c r="B28" s="12"/>
      <c r="C28" s="13"/>
      <c r="D28" s="32"/>
    </row>
    <row r="29" spans="1:4" s="19" customFormat="1" x14ac:dyDescent="0.3">
      <c r="A29" s="20"/>
      <c r="B29" s="15"/>
      <c r="C29" s="4"/>
      <c r="D29" s="15"/>
    </row>
  </sheetData>
  <mergeCells count="7">
    <mergeCell ref="A1:D1"/>
    <mergeCell ref="D17:D25"/>
    <mergeCell ref="A16:D16"/>
    <mergeCell ref="A2:D2"/>
    <mergeCell ref="A5:D5"/>
    <mergeCell ref="A6:D6"/>
    <mergeCell ref="D7:D11"/>
  </mergeCells>
  <printOptions horizontalCentered="1"/>
  <pageMargins left="0.31496062992125984" right="0.31496062992125984" top="0.35433070866141736" bottom="0.35433070866141736" header="0.31496062992125984" footer="0.15748031496062992"/>
  <pageSetup paperSize="9"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zoomScaleNormal="100" zoomScaleSheetLayoutView="100" workbookViewId="0">
      <selection activeCell="A2" sqref="A2:D2"/>
    </sheetView>
  </sheetViews>
  <sheetFormatPr defaultColWidth="34.5546875" defaultRowHeight="14.4" x14ac:dyDescent="0.3"/>
  <cols>
    <col min="1" max="1" width="30.6640625" style="2" customWidth="1"/>
    <col min="2" max="2" width="35.6640625" style="1" customWidth="1"/>
    <col min="3" max="3" width="15.6640625" style="2" customWidth="1"/>
    <col min="4" max="4" width="48.6640625" style="1" customWidth="1"/>
    <col min="5" max="16384" width="34.5546875" style="1"/>
  </cols>
  <sheetData>
    <row r="1" spans="1:4" ht="20.100000000000001" customHeight="1" thickBot="1" x14ac:dyDescent="0.35">
      <c r="A1" s="47"/>
      <c r="B1" s="47"/>
      <c r="C1" s="47"/>
      <c r="D1" s="47"/>
    </row>
    <row r="2" spans="1:4" s="5" customFormat="1" ht="24.9" customHeight="1" thickBot="1" x14ac:dyDescent="0.35">
      <c r="A2" s="53" t="s">
        <v>125</v>
      </c>
      <c r="B2" s="54"/>
      <c r="C2" s="54"/>
      <c r="D2" s="55"/>
    </row>
    <row r="3" spans="1:4" s="5" customFormat="1" ht="30" customHeight="1" thickBot="1" x14ac:dyDescent="0.35">
      <c r="A3" s="9" t="s">
        <v>14</v>
      </c>
      <c r="B3" s="10" t="s">
        <v>15</v>
      </c>
      <c r="C3" s="10" t="s">
        <v>16</v>
      </c>
      <c r="D3" s="11" t="s">
        <v>18</v>
      </c>
    </row>
    <row r="4" spans="1:4" ht="15" thickBot="1" x14ac:dyDescent="0.35">
      <c r="A4" s="12"/>
      <c r="B4" s="12"/>
      <c r="C4" s="13"/>
      <c r="D4" s="12"/>
    </row>
    <row r="5" spans="1:4" s="5" customFormat="1" ht="20.100000000000001" customHeight="1" thickBot="1" x14ac:dyDescent="0.35">
      <c r="A5" s="56" t="s">
        <v>19</v>
      </c>
      <c r="B5" s="57"/>
      <c r="C5" s="57"/>
      <c r="D5" s="58"/>
    </row>
    <row r="6" spans="1:4" s="5" customFormat="1" ht="20.100000000000001" customHeight="1" thickBot="1" x14ac:dyDescent="0.35">
      <c r="A6" s="50" t="s">
        <v>101</v>
      </c>
      <c r="B6" s="51"/>
      <c r="C6" s="51"/>
      <c r="D6" s="52"/>
    </row>
    <row r="7" spans="1:4" x14ac:dyDescent="0.3">
      <c r="A7" s="17" t="s">
        <v>102</v>
      </c>
      <c r="B7" s="8" t="s">
        <v>31</v>
      </c>
      <c r="C7" s="3">
        <v>450</v>
      </c>
      <c r="D7" s="59"/>
    </row>
    <row r="8" spans="1:4" x14ac:dyDescent="0.3">
      <c r="A8" s="17"/>
      <c r="B8" s="15" t="s">
        <v>32</v>
      </c>
      <c r="C8" s="3">
        <v>450</v>
      </c>
      <c r="D8" s="59"/>
    </row>
    <row r="9" spans="1:4" x14ac:dyDescent="0.3">
      <c r="A9" s="17"/>
      <c r="B9" s="15" t="s">
        <v>40</v>
      </c>
      <c r="C9" s="3">
        <v>4945</v>
      </c>
      <c r="D9" s="59"/>
    </row>
    <row r="10" spans="1:4" x14ac:dyDescent="0.3">
      <c r="A10" s="17"/>
      <c r="B10" s="15" t="s">
        <v>35</v>
      </c>
      <c r="C10" s="3">
        <v>1974.5600000000002</v>
      </c>
      <c r="D10" s="59"/>
    </row>
    <row r="11" spans="1:4" x14ac:dyDescent="0.3">
      <c r="A11" s="17"/>
      <c r="B11" s="15" t="s">
        <v>103</v>
      </c>
      <c r="C11" s="3">
        <v>915.04</v>
      </c>
      <c r="D11" s="59"/>
    </row>
    <row r="12" spans="1:4" x14ac:dyDescent="0.3">
      <c r="A12" s="17"/>
      <c r="B12" s="6" t="s">
        <v>104</v>
      </c>
      <c r="C12" s="7">
        <v>2193</v>
      </c>
      <c r="D12" s="59"/>
    </row>
    <row r="13" spans="1:4" x14ac:dyDescent="0.3">
      <c r="A13" s="17"/>
      <c r="B13" s="8" t="s">
        <v>8</v>
      </c>
      <c r="C13" s="4">
        <f>SUM(C7:C12)</f>
        <v>10927.6</v>
      </c>
      <c r="D13" s="59"/>
    </row>
    <row r="14" spans="1:4" x14ac:dyDescent="0.3">
      <c r="A14" s="17"/>
      <c r="B14" s="15"/>
      <c r="C14" s="3"/>
      <c r="D14" s="30"/>
    </row>
    <row r="15" spans="1:4" x14ac:dyDescent="0.3">
      <c r="A15" s="17" t="s">
        <v>9</v>
      </c>
      <c r="B15" s="15"/>
      <c r="C15" s="4">
        <f>C13</f>
        <v>10927.6</v>
      </c>
      <c r="D15" s="31"/>
    </row>
    <row r="16" spans="1:4" ht="15" thickBot="1" x14ac:dyDescent="0.35">
      <c r="A16" s="34"/>
      <c r="B16" s="12"/>
      <c r="C16" s="13"/>
      <c r="D16" s="32"/>
    </row>
    <row r="17" spans="1:4" ht="15" customHeight="1" thickBot="1" x14ac:dyDescent="0.35">
      <c r="A17" s="15"/>
      <c r="B17" s="19"/>
      <c r="C17" s="15"/>
      <c r="D17" s="19"/>
    </row>
    <row r="18" spans="1:4" s="5" customFormat="1" ht="20.100000000000001" customHeight="1" thickBot="1" x14ac:dyDescent="0.35">
      <c r="A18" s="56" t="s">
        <v>22</v>
      </c>
      <c r="B18" s="57"/>
      <c r="C18" s="57"/>
      <c r="D18" s="58"/>
    </row>
    <row r="19" spans="1:4" s="5" customFormat="1" ht="20.100000000000001" customHeight="1" thickBot="1" x14ac:dyDescent="0.35">
      <c r="A19" s="50" t="s">
        <v>66</v>
      </c>
      <c r="B19" s="51"/>
      <c r="C19" s="51"/>
      <c r="D19" s="52"/>
    </row>
    <row r="20" spans="1:4" x14ac:dyDescent="0.3">
      <c r="A20" s="17" t="s">
        <v>67</v>
      </c>
      <c r="B20" s="8" t="s">
        <v>68</v>
      </c>
      <c r="C20" s="3">
        <v>6139.28</v>
      </c>
      <c r="D20" s="48"/>
    </row>
    <row r="21" spans="1:4" x14ac:dyDescent="0.3">
      <c r="A21" s="17"/>
      <c r="B21" s="8" t="s">
        <v>39</v>
      </c>
      <c r="C21" s="3">
        <v>6413.68</v>
      </c>
      <c r="D21" s="49"/>
    </row>
    <row r="22" spans="1:4" x14ac:dyDescent="0.3">
      <c r="A22" s="17"/>
      <c r="B22" s="8" t="s">
        <v>69</v>
      </c>
      <c r="C22" s="3">
        <v>9632</v>
      </c>
      <c r="D22" s="49"/>
    </row>
    <row r="23" spans="1:4" x14ac:dyDescent="0.3">
      <c r="A23" s="35"/>
      <c r="B23" s="6" t="s">
        <v>58</v>
      </c>
      <c r="C23" s="7">
        <v>6139.28</v>
      </c>
      <c r="D23" s="49"/>
    </row>
    <row r="24" spans="1:4" x14ac:dyDescent="0.3">
      <c r="A24" s="35"/>
      <c r="B24" s="8" t="s">
        <v>8</v>
      </c>
      <c r="C24" s="4">
        <f>SUM(C20:C23)</f>
        <v>28324.239999999998</v>
      </c>
      <c r="D24" s="49"/>
    </row>
    <row r="25" spans="1:4" x14ac:dyDescent="0.3">
      <c r="A25" s="36"/>
      <c r="B25" s="15"/>
      <c r="C25" s="4"/>
      <c r="D25" s="37"/>
    </row>
    <row r="26" spans="1:4" x14ac:dyDescent="0.3">
      <c r="A26" s="17" t="s">
        <v>9</v>
      </c>
      <c r="B26" s="15"/>
      <c r="C26" s="4">
        <f>C24</f>
        <v>28324.239999999998</v>
      </c>
      <c r="D26" s="37"/>
    </row>
    <row r="27" spans="1:4" ht="15" thickBot="1" x14ac:dyDescent="0.35">
      <c r="A27" s="18"/>
      <c r="B27" s="12"/>
      <c r="C27" s="13"/>
      <c r="D27" s="32"/>
    </row>
  </sheetData>
  <mergeCells count="8">
    <mergeCell ref="A1:D1"/>
    <mergeCell ref="A19:D19"/>
    <mergeCell ref="D20:D24"/>
    <mergeCell ref="A2:D2"/>
    <mergeCell ref="A18:D18"/>
    <mergeCell ref="A5:D5"/>
    <mergeCell ref="A6:D6"/>
    <mergeCell ref="D7:D13"/>
  </mergeCells>
  <printOptions horizontalCentered="1"/>
  <pageMargins left="0.31496062992125984" right="0.31496062992125984" top="0.35433070866141736" bottom="0.35433070866141736" header="0.31496062992125984" footer="0.19685039370078741"/>
  <pageSetup paperSize="9"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zoomScaleNormal="100" zoomScaleSheetLayoutView="100" workbookViewId="0">
      <selection activeCell="B15" sqref="B15"/>
    </sheetView>
  </sheetViews>
  <sheetFormatPr defaultColWidth="34.5546875" defaultRowHeight="14.4" x14ac:dyDescent="0.3"/>
  <cols>
    <col min="1" max="1" width="30.6640625" style="2" customWidth="1"/>
    <col min="2" max="2" width="35.6640625" style="1" customWidth="1"/>
    <col min="3" max="3" width="15.6640625" style="2" customWidth="1"/>
    <col min="4" max="4" width="48.6640625" style="1" customWidth="1"/>
    <col min="5" max="16384" width="34.5546875" style="1"/>
  </cols>
  <sheetData>
    <row r="1" spans="1:4" ht="20.100000000000001" customHeight="1" thickBot="1" x14ac:dyDescent="0.35">
      <c r="A1" s="47"/>
      <c r="B1" s="47"/>
      <c r="C1" s="47"/>
      <c r="D1" s="47"/>
    </row>
    <row r="2" spans="1:4" s="5" customFormat="1" ht="24.9" customHeight="1" thickBot="1" x14ac:dyDescent="0.35">
      <c r="A2" s="53" t="s">
        <v>126</v>
      </c>
      <c r="B2" s="54"/>
      <c r="C2" s="54"/>
      <c r="D2" s="55"/>
    </row>
    <row r="3" spans="1:4" s="5" customFormat="1" ht="30" customHeight="1" thickBot="1" x14ac:dyDescent="0.35">
      <c r="A3" s="9" t="s">
        <v>14</v>
      </c>
      <c r="B3" s="10" t="s">
        <v>15</v>
      </c>
      <c r="C3" s="10" t="s">
        <v>16</v>
      </c>
      <c r="D3" s="11" t="s">
        <v>18</v>
      </c>
    </row>
    <row r="4" spans="1:4" ht="15" thickBot="1" x14ac:dyDescent="0.35">
      <c r="A4" s="12"/>
      <c r="B4" s="12"/>
      <c r="C4" s="13"/>
      <c r="D4" s="12"/>
    </row>
    <row r="5" spans="1:4" s="5" customFormat="1" ht="20.100000000000001" customHeight="1" thickBot="1" x14ac:dyDescent="0.35">
      <c r="A5" s="56" t="s">
        <v>41</v>
      </c>
      <c r="B5" s="57"/>
      <c r="C5" s="57"/>
      <c r="D5" s="58"/>
    </row>
    <row r="6" spans="1:4" s="5" customFormat="1" ht="20.100000000000001" customHeight="1" thickBot="1" x14ac:dyDescent="0.35">
      <c r="A6" s="50" t="s">
        <v>42</v>
      </c>
      <c r="B6" s="51"/>
      <c r="C6" s="51"/>
      <c r="D6" s="52"/>
    </row>
    <row r="7" spans="1:4" ht="28.8" x14ac:dyDescent="0.3">
      <c r="A7" s="17" t="s">
        <v>43</v>
      </c>
      <c r="B7" s="29" t="s">
        <v>45</v>
      </c>
      <c r="C7" s="3">
        <v>300</v>
      </c>
      <c r="D7" s="60"/>
    </row>
    <row r="8" spans="1:4" ht="28.8" x14ac:dyDescent="0.3">
      <c r="A8" s="35"/>
      <c r="B8" s="29" t="s">
        <v>46</v>
      </c>
      <c r="C8" s="3">
        <v>2250</v>
      </c>
      <c r="D8" s="59"/>
    </row>
    <row r="9" spans="1:4" ht="28.8" x14ac:dyDescent="0.3">
      <c r="A9" s="16"/>
      <c r="B9" s="29" t="s">
        <v>47</v>
      </c>
      <c r="C9" s="3">
        <v>30256.560000000001</v>
      </c>
      <c r="D9" s="59"/>
    </row>
    <row r="10" spans="1:4" ht="28.8" x14ac:dyDescent="0.3">
      <c r="A10" s="16"/>
      <c r="B10" s="38" t="s">
        <v>48</v>
      </c>
      <c r="C10" s="7">
        <v>2000</v>
      </c>
      <c r="D10" s="59"/>
    </row>
    <row r="11" spans="1:4" x14ac:dyDescent="0.3">
      <c r="A11" s="16"/>
      <c r="B11" s="8" t="s">
        <v>8</v>
      </c>
      <c r="C11" s="4">
        <f>SUM(C7:C10)</f>
        <v>34806.559999999998</v>
      </c>
      <c r="D11" s="59"/>
    </row>
    <row r="12" spans="1:4" x14ac:dyDescent="0.3">
      <c r="A12" s="16"/>
      <c r="B12" s="8"/>
      <c r="C12" s="4"/>
      <c r="D12" s="31"/>
    </row>
    <row r="13" spans="1:4" x14ac:dyDescent="0.3">
      <c r="A13" s="17" t="s">
        <v>44</v>
      </c>
      <c r="B13" s="8"/>
      <c r="C13" s="39">
        <v>1463</v>
      </c>
      <c r="D13" s="25"/>
    </row>
    <row r="14" spans="1:4" x14ac:dyDescent="0.3">
      <c r="A14" s="16"/>
      <c r="B14" s="8"/>
      <c r="C14" s="4"/>
      <c r="D14" s="31"/>
    </row>
    <row r="15" spans="1:4" x14ac:dyDescent="0.3">
      <c r="A15" s="17" t="s">
        <v>9</v>
      </c>
      <c r="B15" s="15"/>
      <c r="C15" s="4">
        <f>C11+C13</f>
        <v>36269.56</v>
      </c>
      <c r="D15" s="31"/>
    </row>
    <row r="16" spans="1:4" ht="15" thickBot="1" x14ac:dyDescent="0.35">
      <c r="A16" s="18"/>
      <c r="B16" s="12"/>
      <c r="C16" s="13"/>
      <c r="D16" s="32"/>
    </row>
    <row r="17" spans="1:4" ht="15" thickBot="1" x14ac:dyDescent="0.35">
      <c r="A17" s="41"/>
      <c r="B17" s="41"/>
      <c r="C17" s="45"/>
      <c r="D17" s="41"/>
    </row>
    <row r="18" spans="1:4" s="5" customFormat="1" ht="20.100000000000001" customHeight="1" thickBot="1" x14ac:dyDescent="0.35">
      <c r="A18" s="56" t="s">
        <v>21</v>
      </c>
      <c r="B18" s="57"/>
      <c r="C18" s="57"/>
      <c r="D18" s="58"/>
    </row>
    <row r="19" spans="1:4" s="5" customFormat="1" ht="20.100000000000001" customHeight="1" thickBot="1" x14ac:dyDescent="0.35">
      <c r="A19" s="50" t="s">
        <v>26</v>
      </c>
      <c r="B19" s="51"/>
      <c r="C19" s="51"/>
      <c r="D19" s="52"/>
    </row>
    <row r="20" spans="1:4" ht="15" customHeight="1" x14ac:dyDescent="0.3">
      <c r="A20" s="17" t="s">
        <v>64</v>
      </c>
      <c r="B20" s="8" t="s">
        <v>31</v>
      </c>
      <c r="C20" s="3">
        <v>537</v>
      </c>
      <c r="D20" s="48"/>
    </row>
    <row r="21" spans="1:4" ht="15" customHeight="1" x14ac:dyDescent="0.3">
      <c r="A21" s="35"/>
      <c r="B21" s="8" t="s">
        <v>32</v>
      </c>
      <c r="C21" s="3">
        <v>363</v>
      </c>
      <c r="D21" s="49"/>
    </row>
    <row r="22" spans="1:4" ht="15" customHeight="1" x14ac:dyDescent="0.3">
      <c r="A22" s="16"/>
      <c r="B22" s="6" t="s">
        <v>65</v>
      </c>
      <c r="C22" s="7">
        <v>8513.99</v>
      </c>
      <c r="D22" s="49"/>
    </row>
    <row r="23" spans="1:4" ht="15" customHeight="1" x14ac:dyDescent="0.3">
      <c r="A23" s="16"/>
      <c r="B23" s="8" t="s">
        <v>8</v>
      </c>
      <c r="C23" s="4">
        <f>SUM(C20:C22)</f>
        <v>9413.99</v>
      </c>
      <c r="D23" s="49"/>
    </row>
    <row r="24" spans="1:4" ht="9.9" customHeight="1" x14ac:dyDescent="0.3">
      <c r="A24" s="16"/>
      <c r="B24" s="8"/>
      <c r="C24" s="4"/>
      <c r="D24" s="30"/>
    </row>
    <row r="25" spans="1:4" ht="15" customHeight="1" x14ac:dyDescent="0.3">
      <c r="A25" s="17" t="s">
        <v>5</v>
      </c>
      <c r="B25" s="8" t="s">
        <v>31</v>
      </c>
      <c r="C25" s="3">
        <v>813</v>
      </c>
      <c r="D25" s="59" t="s">
        <v>109</v>
      </c>
    </row>
    <row r="26" spans="1:4" ht="15" customHeight="1" x14ac:dyDescent="0.3">
      <c r="A26" s="35"/>
      <c r="B26" s="8" t="s">
        <v>1</v>
      </c>
      <c r="C26" s="3">
        <v>7600.25</v>
      </c>
      <c r="D26" s="59"/>
    </row>
    <row r="27" spans="1:4" ht="15" customHeight="1" x14ac:dyDescent="0.3">
      <c r="A27" s="35"/>
      <c r="B27" s="8" t="s">
        <v>32</v>
      </c>
      <c r="C27" s="3">
        <v>4177</v>
      </c>
      <c r="D27" s="59"/>
    </row>
    <row r="28" spans="1:4" ht="15" customHeight="1" x14ac:dyDescent="0.3">
      <c r="A28" s="16"/>
      <c r="B28" s="8" t="s">
        <v>55</v>
      </c>
      <c r="C28" s="3">
        <v>29395.119999999999</v>
      </c>
      <c r="D28" s="59"/>
    </row>
    <row r="29" spans="1:4" ht="15" customHeight="1" x14ac:dyDescent="0.3">
      <c r="A29" s="35"/>
      <c r="B29" s="8" t="s">
        <v>39</v>
      </c>
      <c r="C29" s="3">
        <v>38829</v>
      </c>
      <c r="D29" s="59"/>
    </row>
    <row r="30" spans="1:4" ht="15" customHeight="1" x14ac:dyDescent="0.3">
      <c r="A30" s="35"/>
      <c r="B30" s="8" t="s">
        <v>56</v>
      </c>
      <c r="C30" s="3">
        <v>1175.8</v>
      </c>
      <c r="D30" s="59"/>
    </row>
    <row r="31" spans="1:4" ht="15" customHeight="1" x14ac:dyDescent="0.3">
      <c r="A31" s="35"/>
      <c r="B31" s="8" t="s">
        <v>40</v>
      </c>
      <c r="C31" s="3">
        <v>27412.5</v>
      </c>
      <c r="D31" s="59"/>
    </row>
    <row r="32" spans="1:4" ht="15" customHeight="1" x14ac:dyDescent="0.3">
      <c r="A32" s="35"/>
      <c r="B32" s="8" t="s">
        <v>61</v>
      </c>
      <c r="C32" s="3">
        <v>20210</v>
      </c>
      <c r="D32" s="59"/>
    </row>
    <row r="33" spans="1:4" ht="15" customHeight="1" x14ac:dyDescent="0.3">
      <c r="A33" s="16"/>
      <c r="B33" s="8" t="s">
        <v>62</v>
      </c>
      <c r="C33" s="3">
        <v>4812</v>
      </c>
      <c r="D33" s="59"/>
    </row>
    <row r="34" spans="1:4" ht="15" customHeight="1" x14ac:dyDescent="0.3">
      <c r="A34" s="16"/>
      <c r="B34" s="6" t="s">
        <v>63</v>
      </c>
      <c r="C34" s="7">
        <v>3000</v>
      </c>
      <c r="D34" s="59"/>
    </row>
    <row r="35" spans="1:4" ht="15" customHeight="1" x14ac:dyDescent="0.3">
      <c r="A35" s="16"/>
      <c r="B35" s="8" t="s">
        <v>8</v>
      </c>
      <c r="C35" s="4">
        <f>SUM(C25:C34)</f>
        <v>137424.66999999998</v>
      </c>
      <c r="D35" s="59"/>
    </row>
    <row r="36" spans="1:4" ht="9.9" customHeight="1" x14ac:dyDescent="0.3">
      <c r="A36" s="16"/>
      <c r="B36" s="8"/>
      <c r="C36" s="4"/>
      <c r="D36" s="31"/>
    </row>
    <row r="37" spans="1:4" ht="15" customHeight="1" x14ac:dyDescent="0.3">
      <c r="A37" s="17" t="s">
        <v>9</v>
      </c>
      <c r="B37" s="15"/>
      <c r="C37" s="4">
        <f>C23+C35</f>
        <v>146838.65999999997</v>
      </c>
      <c r="D37" s="31"/>
    </row>
    <row r="38" spans="1:4" ht="15" customHeight="1" thickBot="1" x14ac:dyDescent="0.35">
      <c r="A38" s="18"/>
      <c r="B38" s="12"/>
      <c r="C38" s="13"/>
      <c r="D38" s="32"/>
    </row>
    <row r="39" spans="1:4" ht="15" customHeight="1" thickBot="1" x14ac:dyDescent="0.35">
      <c r="A39" s="22"/>
      <c r="B39" s="15"/>
      <c r="C39" s="4"/>
      <c r="D39" s="19"/>
    </row>
    <row r="40" spans="1:4" s="5" customFormat="1" ht="20.100000000000001" customHeight="1" thickBot="1" x14ac:dyDescent="0.35">
      <c r="A40" s="50" t="s">
        <v>25</v>
      </c>
      <c r="B40" s="51"/>
      <c r="C40" s="51"/>
      <c r="D40" s="52"/>
    </row>
    <row r="41" spans="1:4" ht="15" customHeight="1" x14ac:dyDescent="0.3">
      <c r="A41" s="17" t="s">
        <v>11</v>
      </c>
      <c r="B41" s="8" t="s">
        <v>31</v>
      </c>
      <c r="C41" s="3">
        <v>1959.01</v>
      </c>
      <c r="D41" s="59" t="s">
        <v>108</v>
      </c>
    </row>
    <row r="42" spans="1:4" ht="15" customHeight="1" x14ac:dyDescent="0.3">
      <c r="A42" s="35"/>
      <c r="B42" s="8" t="s">
        <v>32</v>
      </c>
      <c r="C42" s="3">
        <v>3141.0099999999998</v>
      </c>
      <c r="D42" s="59"/>
    </row>
    <row r="43" spans="1:4" ht="15" customHeight="1" x14ac:dyDescent="0.3">
      <c r="A43" s="16"/>
      <c r="B43" s="6" t="s">
        <v>39</v>
      </c>
      <c r="C43" s="7">
        <v>61128.800000000003</v>
      </c>
      <c r="D43" s="59"/>
    </row>
    <row r="44" spans="1:4" ht="110.25" customHeight="1" x14ac:dyDescent="0.3">
      <c r="A44" s="16"/>
      <c r="B44" s="8" t="s">
        <v>8</v>
      </c>
      <c r="C44" s="4">
        <f>SUM(C41:C43)</f>
        <v>66228.820000000007</v>
      </c>
      <c r="D44" s="59"/>
    </row>
    <row r="45" spans="1:4" ht="9.9" customHeight="1" x14ac:dyDescent="0.3">
      <c r="A45" s="16"/>
      <c r="B45" s="8"/>
      <c r="C45" s="4"/>
      <c r="D45" s="31"/>
    </row>
    <row r="46" spans="1:4" ht="15" customHeight="1" x14ac:dyDescent="0.3">
      <c r="A46" s="17" t="s">
        <v>9</v>
      </c>
      <c r="B46" s="15"/>
      <c r="C46" s="4">
        <f>C44</f>
        <v>66228.820000000007</v>
      </c>
      <c r="D46" s="31"/>
    </row>
    <row r="47" spans="1:4" ht="15" customHeight="1" thickBot="1" x14ac:dyDescent="0.35">
      <c r="A47" s="18"/>
      <c r="B47" s="12"/>
      <c r="C47" s="13"/>
      <c r="D47" s="32"/>
    </row>
  </sheetData>
  <mergeCells count="11">
    <mergeCell ref="A1:D1"/>
    <mergeCell ref="D20:D23"/>
    <mergeCell ref="D25:D35"/>
    <mergeCell ref="A40:D40"/>
    <mergeCell ref="D41:D44"/>
    <mergeCell ref="A2:D2"/>
    <mergeCell ref="A5:D5"/>
    <mergeCell ref="A6:D6"/>
    <mergeCell ref="D7:D11"/>
    <mergeCell ref="A18:D18"/>
    <mergeCell ref="A19:D19"/>
  </mergeCells>
  <printOptions horizontalCentered="1"/>
  <pageMargins left="0.31496062992125984" right="0.31496062992125984" top="0.35433070866141736" bottom="0.35433070866141736" header="0.31496062992125984" footer="0.19685039370078741"/>
  <pageSetup paperSize="9" orientation="landscape" r:id="rId1"/>
  <headerFooter>
    <oddFooter>&amp;C&amp;P</oddFooter>
  </headerFooter>
  <rowBreaks count="1" manualBreakCount="1">
    <brk id="1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zoomScaleNormal="100" zoomScaleSheetLayoutView="100" workbookViewId="0">
      <selection activeCell="B31" sqref="B31"/>
    </sheetView>
  </sheetViews>
  <sheetFormatPr defaultColWidth="34.5546875" defaultRowHeight="14.4" x14ac:dyDescent="0.3"/>
  <cols>
    <col min="1" max="1" width="30.6640625" style="2" customWidth="1"/>
    <col min="2" max="2" width="35.6640625" style="1" customWidth="1"/>
    <col min="3" max="3" width="15.6640625" style="2" customWidth="1"/>
    <col min="4" max="4" width="48.6640625" style="1" customWidth="1"/>
    <col min="5" max="16384" width="34.5546875" style="1"/>
  </cols>
  <sheetData>
    <row r="1" spans="1:6" ht="20.100000000000001" customHeight="1" thickBot="1" x14ac:dyDescent="0.35">
      <c r="A1" s="47"/>
      <c r="B1" s="47"/>
      <c r="C1" s="47"/>
      <c r="D1" s="47"/>
    </row>
    <row r="2" spans="1:6" s="5" customFormat="1" ht="24.9" customHeight="1" thickBot="1" x14ac:dyDescent="0.35">
      <c r="A2" s="53" t="s">
        <v>127</v>
      </c>
      <c r="B2" s="54"/>
      <c r="C2" s="54"/>
      <c r="D2" s="55"/>
    </row>
    <row r="3" spans="1:6" s="5" customFormat="1" ht="30" customHeight="1" thickBot="1" x14ac:dyDescent="0.35">
      <c r="A3" s="9" t="s">
        <v>14</v>
      </c>
      <c r="B3" s="10" t="s">
        <v>15</v>
      </c>
      <c r="C3" s="10" t="s">
        <v>16</v>
      </c>
      <c r="D3" s="11" t="s">
        <v>18</v>
      </c>
    </row>
    <row r="4" spans="1:6" ht="15" thickBot="1" x14ac:dyDescent="0.35">
      <c r="A4" s="12"/>
      <c r="B4" s="12"/>
      <c r="C4" s="13"/>
      <c r="D4" s="12"/>
    </row>
    <row r="5" spans="1:6" s="5" customFormat="1" ht="20.100000000000001" customHeight="1" thickBot="1" x14ac:dyDescent="0.35">
      <c r="A5" s="56" t="s">
        <v>23</v>
      </c>
      <c r="B5" s="57"/>
      <c r="C5" s="57"/>
      <c r="D5" s="58"/>
    </row>
    <row r="6" spans="1:6" s="5" customFormat="1" ht="20.100000000000001" customHeight="1" thickBot="1" x14ac:dyDescent="0.35">
      <c r="A6" s="50" t="s">
        <v>27</v>
      </c>
      <c r="B6" s="51"/>
      <c r="C6" s="51"/>
      <c r="D6" s="52"/>
    </row>
    <row r="7" spans="1:6" s="15" customFormat="1" x14ac:dyDescent="0.3">
      <c r="A7" s="17" t="s">
        <v>70</v>
      </c>
      <c r="B7" s="33" t="s">
        <v>31</v>
      </c>
      <c r="C7" s="3">
        <v>537</v>
      </c>
      <c r="D7" s="60" t="s">
        <v>110</v>
      </c>
    </row>
    <row r="8" spans="1:6" s="15" customFormat="1" x14ac:dyDescent="0.3">
      <c r="A8" s="17"/>
      <c r="B8" s="33" t="s">
        <v>32</v>
      </c>
      <c r="C8" s="3">
        <v>263</v>
      </c>
      <c r="D8" s="59"/>
    </row>
    <row r="9" spans="1:6" s="15" customFormat="1" x14ac:dyDescent="0.3">
      <c r="A9" s="17"/>
      <c r="B9" s="33" t="s">
        <v>71</v>
      </c>
      <c r="C9" s="3">
        <v>6020.01</v>
      </c>
      <c r="D9" s="59"/>
    </row>
    <row r="10" spans="1:6" x14ac:dyDescent="0.3">
      <c r="A10" s="16"/>
      <c r="B10" s="8" t="s">
        <v>105</v>
      </c>
      <c r="C10" s="3">
        <v>10696</v>
      </c>
      <c r="D10" s="59"/>
    </row>
    <row r="11" spans="1:6" x14ac:dyDescent="0.3">
      <c r="A11" s="16"/>
      <c r="B11" s="29" t="s">
        <v>73</v>
      </c>
      <c r="C11" s="3">
        <v>1604</v>
      </c>
      <c r="D11" s="59"/>
    </row>
    <row r="12" spans="1:6" x14ac:dyDescent="0.3">
      <c r="A12" s="16"/>
      <c r="B12" s="6" t="s">
        <v>74</v>
      </c>
      <c r="C12" s="7">
        <v>1000</v>
      </c>
      <c r="D12" s="59"/>
    </row>
    <row r="13" spans="1:6" ht="20.100000000000001" customHeight="1" x14ac:dyDescent="0.3">
      <c r="A13" s="16"/>
      <c r="B13" s="8" t="s">
        <v>8</v>
      </c>
      <c r="C13" s="4">
        <f>SUM(C7:C12)</f>
        <v>20120.010000000002</v>
      </c>
      <c r="D13" s="59"/>
    </row>
    <row r="14" spans="1:6" x14ac:dyDescent="0.3">
      <c r="A14" s="16"/>
      <c r="B14" s="8"/>
      <c r="C14" s="3"/>
      <c r="D14" s="30"/>
      <c r="F14" s="21"/>
    </row>
    <row r="15" spans="1:6" s="15" customFormat="1" x14ac:dyDescent="0.3">
      <c r="A15" s="17" t="s">
        <v>6</v>
      </c>
      <c r="B15" s="33" t="s">
        <v>31</v>
      </c>
      <c r="C15" s="3">
        <v>625</v>
      </c>
      <c r="D15" s="59" t="s">
        <v>111</v>
      </c>
    </row>
    <row r="16" spans="1:6" s="15" customFormat="1" x14ac:dyDescent="0.3">
      <c r="A16" s="17"/>
      <c r="B16" s="33" t="s">
        <v>75</v>
      </c>
      <c r="C16" s="3">
        <v>116</v>
      </c>
      <c r="D16" s="59"/>
    </row>
    <row r="17" spans="1:4" s="15" customFormat="1" x14ac:dyDescent="0.3">
      <c r="A17" s="17"/>
      <c r="B17" s="33" t="s">
        <v>32</v>
      </c>
      <c r="C17" s="3">
        <v>575</v>
      </c>
      <c r="D17" s="59"/>
    </row>
    <row r="18" spans="1:4" x14ac:dyDescent="0.3">
      <c r="A18" s="16"/>
      <c r="B18" s="8" t="s">
        <v>55</v>
      </c>
      <c r="C18" s="3">
        <v>2900</v>
      </c>
      <c r="D18" s="59"/>
    </row>
    <row r="19" spans="1:4" x14ac:dyDescent="0.3">
      <c r="A19" s="16"/>
      <c r="B19" s="29" t="s">
        <v>76</v>
      </c>
      <c r="C19" s="3">
        <v>3000.25</v>
      </c>
      <c r="D19" s="59"/>
    </row>
    <row r="20" spans="1:4" s="15" customFormat="1" x14ac:dyDescent="0.3">
      <c r="A20" s="17"/>
      <c r="B20" s="33" t="s">
        <v>77</v>
      </c>
      <c r="C20" s="3">
        <v>15049.95</v>
      </c>
      <c r="D20" s="59"/>
    </row>
    <row r="21" spans="1:4" s="15" customFormat="1" x14ac:dyDescent="0.3">
      <c r="A21" s="17"/>
      <c r="B21" s="33" t="s">
        <v>78</v>
      </c>
      <c r="C21" s="3">
        <v>5160</v>
      </c>
      <c r="D21" s="59"/>
    </row>
    <row r="22" spans="1:4" x14ac:dyDescent="0.3">
      <c r="A22" s="16"/>
      <c r="B22" s="8" t="s">
        <v>105</v>
      </c>
      <c r="C22" s="3">
        <v>2500</v>
      </c>
      <c r="D22" s="59"/>
    </row>
    <row r="23" spans="1:4" s="15" customFormat="1" x14ac:dyDescent="0.3">
      <c r="A23" s="17"/>
      <c r="B23" s="33" t="s">
        <v>79</v>
      </c>
      <c r="C23" s="3">
        <v>99</v>
      </c>
      <c r="D23" s="59"/>
    </row>
    <row r="24" spans="1:4" s="15" customFormat="1" x14ac:dyDescent="0.3">
      <c r="A24" s="17"/>
      <c r="B24" s="33" t="s">
        <v>80</v>
      </c>
      <c r="C24" s="3">
        <v>300</v>
      </c>
      <c r="D24" s="59"/>
    </row>
    <row r="25" spans="1:4" x14ac:dyDescent="0.3">
      <c r="A25" s="16"/>
      <c r="B25" s="8" t="s">
        <v>59</v>
      </c>
      <c r="C25" s="3">
        <v>435</v>
      </c>
      <c r="D25" s="59"/>
    </row>
    <row r="26" spans="1:4" x14ac:dyDescent="0.3">
      <c r="A26" s="16"/>
      <c r="B26" s="29" t="s">
        <v>73</v>
      </c>
      <c r="C26" s="3">
        <v>375</v>
      </c>
      <c r="D26" s="59"/>
    </row>
    <row r="27" spans="1:4" x14ac:dyDescent="0.3">
      <c r="A27" s="16"/>
      <c r="B27" s="29" t="s">
        <v>60</v>
      </c>
      <c r="C27" s="3">
        <v>285</v>
      </c>
      <c r="D27" s="59"/>
    </row>
    <row r="28" spans="1:4" x14ac:dyDescent="0.3">
      <c r="A28" s="16"/>
      <c r="B28" s="6" t="s">
        <v>74</v>
      </c>
      <c r="C28" s="7">
        <v>1000</v>
      </c>
      <c r="D28" s="59"/>
    </row>
    <row r="29" spans="1:4" x14ac:dyDescent="0.3">
      <c r="A29" s="16"/>
      <c r="B29" s="8" t="s">
        <v>8</v>
      </c>
      <c r="C29" s="4">
        <f>SUM(C15:C28)</f>
        <v>32420.2</v>
      </c>
      <c r="D29" s="59"/>
    </row>
    <row r="30" spans="1:4" ht="15" customHeight="1" x14ac:dyDescent="0.3">
      <c r="A30" s="16"/>
      <c r="B30" s="8"/>
      <c r="C30" s="4"/>
      <c r="D30" s="31"/>
    </row>
    <row r="31" spans="1:4" ht="15" customHeight="1" x14ac:dyDescent="0.3">
      <c r="A31" s="17" t="s">
        <v>9</v>
      </c>
      <c r="B31" s="15"/>
      <c r="C31" s="4">
        <f>C13+C29</f>
        <v>52540.210000000006</v>
      </c>
      <c r="D31" s="31"/>
    </row>
    <row r="32" spans="1:4" ht="15" customHeight="1" thickBot="1" x14ac:dyDescent="0.35">
      <c r="A32" s="18"/>
      <c r="B32" s="12"/>
      <c r="C32" s="13"/>
      <c r="D32" s="32"/>
    </row>
    <row r="33" spans="1:6" ht="15" customHeight="1" thickBot="1" x14ac:dyDescent="0.35">
      <c r="A33" s="22"/>
      <c r="B33" s="15"/>
      <c r="C33" s="4"/>
      <c r="D33" s="19"/>
    </row>
    <row r="34" spans="1:6" s="5" customFormat="1" ht="20.100000000000001" customHeight="1" thickBot="1" x14ac:dyDescent="0.35">
      <c r="A34" s="50" t="s">
        <v>81</v>
      </c>
      <c r="B34" s="51"/>
      <c r="C34" s="51"/>
      <c r="D34" s="52"/>
    </row>
    <row r="35" spans="1:6" s="15" customFormat="1" x14ac:dyDescent="0.3">
      <c r="A35" s="17" t="s">
        <v>82</v>
      </c>
      <c r="B35" s="33" t="s">
        <v>83</v>
      </c>
      <c r="C35" s="3">
        <v>10000</v>
      </c>
      <c r="D35" s="59" t="s">
        <v>113</v>
      </c>
    </row>
    <row r="36" spans="1:6" s="15" customFormat="1" x14ac:dyDescent="0.3">
      <c r="A36" s="17"/>
      <c r="B36" s="33" t="s">
        <v>31</v>
      </c>
      <c r="C36" s="3">
        <v>575</v>
      </c>
      <c r="D36" s="59"/>
    </row>
    <row r="37" spans="1:6" s="15" customFormat="1" x14ac:dyDescent="0.3">
      <c r="A37" s="17"/>
      <c r="B37" s="33" t="s">
        <v>32</v>
      </c>
      <c r="C37" s="3">
        <v>625</v>
      </c>
      <c r="D37" s="59"/>
    </row>
    <row r="38" spans="1:6" x14ac:dyDescent="0.3">
      <c r="A38" s="16"/>
      <c r="B38" s="8" t="s">
        <v>39</v>
      </c>
      <c r="C38" s="3">
        <v>10320</v>
      </c>
      <c r="D38" s="59"/>
    </row>
    <row r="39" spans="1:6" x14ac:dyDescent="0.3">
      <c r="A39" s="16"/>
      <c r="B39" s="29" t="s">
        <v>61</v>
      </c>
      <c r="C39" s="3">
        <v>10320</v>
      </c>
      <c r="D39" s="59"/>
    </row>
    <row r="40" spans="1:6" s="15" customFormat="1" x14ac:dyDescent="0.3">
      <c r="A40" s="17"/>
      <c r="B40" s="33" t="s">
        <v>72</v>
      </c>
      <c r="C40" s="3">
        <v>3150</v>
      </c>
      <c r="D40" s="59"/>
    </row>
    <row r="41" spans="1:6" s="15" customFormat="1" x14ac:dyDescent="0.3">
      <c r="A41" s="17"/>
      <c r="B41" s="33" t="s">
        <v>84</v>
      </c>
      <c r="C41" s="3">
        <v>1500</v>
      </c>
      <c r="D41" s="59"/>
    </row>
    <row r="42" spans="1:6" x14ac:dyDescent="0.3">
      <c r="A42" s="16"/>
      <c r="B42" s="8" t="s">
        <v>85</v>
      </c>
      <c r="C42" s="3">
        <v>2000</v>
      </c>
      <c r="D42" s="59"/>
    </row>
    <row r="43" spans="1:6" s="15" customFormat="1" x14ac:dyDescent="0.3">
      <c r="A43" s="17"/>
      <c r="B43" s="33" t="s">
        <v>86</v>
      </c>
      <c r="C43" s="3">
        <v>473</v>
      </c>
      <c r="D43" s="59"/>
    </row>
    <row r="44" spans="1:6" x14ac:dyDescent="0.3">
      <c r="A44" s="16"/>
      <c r="B44" s="6" t="s">
        <v>87</v>
      </c>
      <c r="C44" s="7">
        <v>1000</v>
      </c>
      <c r="D44" s="59"/>
    </row>
    <row r="45" spans="1:6" x14ac:dyDescent="0.3">
      <c r="A45" s="16"/>
      <c r="B45" s="8" t="s">
        <v>8</v>
      </c>
      <c r="C45" s="4">
        <f>SUM(C35:C44)</f>
        <v>39963</v>
      </c>
      <c r="D45" s="59"/>
    </row>
    <row r="46" spans="1:6" x14ac:dyDescent="0.3">
      <c r="A46" s="16"/>
      <c r="B46" s="8"/>
      <c r="C46" s="3"/>
      <c r="D46" s="30"/>
      <c r="F46" s="21"/>
    </row>
    <row r="47" spans="1:6" s="15" customFormat="1" x14ac:dyDescent="0.3">
      <c r="A47" s="17" t="s">
        <v>88</v>
      </c>
      <c r="B47" s="33" t="s">
        <v>31</v>
      </c>
      <c r="C47" s="3">
        <v>541</v>
      </c>
      <c r="D47" s="59" t="s">
        <v>112</v>
      </c>
    </row>
    <row r="48" spans="1:6" s="15" customFormat="1" x14ac:dyDescent="0.3">
      <c r="A48" s="17"/>
      <c r="B48" s="33" t="s">
        <v>32</v>
      </c>
      <c r="C48" s="3">
        <v>59</v>
      </c>
      <c r="D48" s="59"/>
    </row>
    <row r="49" spans="1:4" s="15" customFormat="1" x14ac:dyDescent="0.3">
      <c r="A49" s="17"/>
      <c r="B49" s="33" t="s">
        <v>76</v>
      </c>
      <c r="C49" s="3">
        <v>11177.8</v>
      </c>
      <c r="D49" s="59"/>
    </row>
    <row r="50" spans="1:4" x14ac:dyDescent="0.3">
      <c r="A50" s="16"/>
      <c r="B50" s="8" t="s">
        <v>89</v>
      </c>
      <c r="C50" s="3">
        <v>6202.96</v>
      </c>
      <c r="D50" s="59"/>
    </row>
    <row r="51" spans="1:4" x14ac:dyDescent="0.3">
      <c r="A51" s="16"/>
      <c r="B51" s="29" t="s">
        <v>90</v>
      </c>
      <c r="C51" s="3">
        <v>500</v>
      </c>
      <c r="D51" s="59"/>
    </row>
    <row r="52" spans="1:4" x14ac:dyDescent="0.3">
      <c r="A52" s="16"/>
      <c r="B52" s="6" t="s">
        <v>91</v>
      </c>
      <c r="C52" s="7">
        <v>1500</v>
      </c>
      <c r="D52" s="59"/>
    </row>
    <row r="53" spans="1:4" ht="50.1" customHeight="1" x14ac:dyDescent="0.3">
      <c r="A53" s="16"/>
      <c r="B53" s="8" t="s">
        <v>8</v>
      </c>
      <c r="C53" s="4">
        <f>SUM(C47:C52)</f>
        <v>19980.759999999998</v>
      </c>
      <c r="D53" s="59"/>
    </row>
    <row r="54" spans="1:4" ht="15" customHeight="1" x14ac:dyDescent="0.3">
      <c r="A54" s="16"/>
      <c r="B54" s="8"/>
      <c r="C54" s="4"/>
      <c r="D54" s="31"/>
    </row>
    <row r="55" spans="1:4" ht="15" customHeight="1" x14ac:dyDescent="0.3">
      <c r="A55" s="17" t="s">
        <v>9</v>
      </c>
      <c r="B55" s="15"/>
      <c r="C55" s="4">
        <f>C45+C53</f>
        <v>59943.759999999995</v>
      </c>
      <c r="D55" s="31"/>
    </row>
    <row r="56" spans="1:4" ht="15" customHeight="1" thickBot="1" x14ac:dyDescent="0.35">
      <c r="A56" s="18"/>
      <c r="B56" s="12"/>
      <c r="C56" s="13"/>
      <c r="D56" s="32"/>
    </row>
    <row r="57" spans="1:4" ht="15" customHeight="1" x14ac:dyDescent="0.3"/>
  </sheetData>
  <mergeCells count="9">
    <mergeCell ref="A1:D1"/>
    <mergeCell ref="D15:D29"/>
    <mergeCell ref="A34:D34"/>
    <mergeCell ref="D47:D53"/>
    <mergeCell ref="D35:D45"/>
    <mergeCell ref="A2:D2"/>
    <mergeCell ref="A5:D5"/>
    <mergeCell ref="A6:D6"/>
    <mergeCell ref="D7:D13"/>
  </mergeCells>
  <printOptions horizontalCentered="1"/>
  <pageMargins left="0.31496062992125984" right="0.31496062992125984" top="0.35433070866141736" bottom="0.35433070866141736" header="0.31496062992125984" footer="0.19685039370078741"/>
  <pageSetup paperSize="9" orientation="landscape" r:id="rId1"/>
  <headerFooter>
    <oddFooter>&amp;C&amp;P</oddFooter>
  </headerFooter>
  <rowBreaks count="1" manualBreakCount="1">
    <brk id="3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zoomScaleNormal="100" zoomScaleSheetLayoutView="100" workbookViewId="0">
      <selection activeCell="B79" sqref="B79"/>
    </sheetView>
  </sheetViews>
  <sheetFormatPr defaultColWidth="34.5546875" defaultRowHeight="14.4" x14ac:dyDescent="0.3"/>
  <cols>
    <col min="1" max="1" width="30.6640625" style="2" customWidth="1"/>
    <col min="2" max="2" width="35.6640625" style="1" customWidth="1"/>
    <col min="3" max="3" width="15.6640625" style="2" customWidth="1"/>
    <col min="4" max="4" width="48.6640625" style="1" customWidth="1"/>
    <col min="5" max="5" width="12" style="1" customWidth="1"/>
    <col min="6" max="16384" width="34.5546875" style="1"/>
  </cols>
  <sheetData>
    <row r="1" spans="1:4" ht="20.100000000000001" customHeight="1" thickBot="1" x14ac:dyDescent="0.35">
      <c r="A1" s="47"/>
      <c r="B1" s="47"/>
      <c r="C1" s="47"/>
      <c r="D1" s="47"/>
    </row>
    <row r="2" spans="1:4" s="5" customFormat="1" ht="24.9" customHeight="1" thickBot="1" x14ac:dyDescent="0.35">
      <c r="A2" s="53" t="s">
        <v>128</v>
      </c>
      <c r="B2" s="54"/>
      <c r="C2" s="54"/>
      <c r="D2" s="55"/>
    </row>
    <row r="3" spans="1:4" s="5" customFormat="1" ht="30" customHeight="1" thickBot="1" x14ac:dyDescent="0.35">
      <c r="A3" s="9" t="s">
        <v>14</v>
      </c>
      <c r="B3" s="10" t="s">
        <v>15</v>
      </c>
      <c r="C3" s="10" t="s">
        <v>16</v>
      </c>
      <c r="D3" s="11" t="s">
        <v>18</v>
      </c>
    </row>
    <row r="4" spans="1:4" ht="15" thickBot="1" x14ac:dyDescent="0.35">
      <c r="A4" s="12"/>
      <c r="B4" s="12"/>
      <c r="C4" s="13"/>
      <c r="D4" s="12"/>
    </row>
    <row r="5" spans="1:4" s="5" customFormat="1" ht="20.100000000000001" customHeight="1" thickBot="1" x14ac:dyDescent="0.35">
      <c r="A5" s="56" t="s">
        <v>17</v>
      </c>
      <c r="B5" s="57"/>
      <c r="C5" s="57"/>
      <c r="D5" s="58"/>
    </row>
    <row r="6" spans="1:4" s="5" customFormat="1" ht="20.100000000000001" customHeight="1" thickBot="1" x14ac:dyDescent="0.35">
      <c r="A6" s="50" t="s">
        <v>0</v>
      </c>
      <c r="B6" s="51"/>
      <c r="C6" s="51"/>
      <c r="D6" s="52"/>
    </row>
    <row r="7" spans="1:4" ht="28.8" x14ac:dyDescent="0.3">
      <c r="A7" s="40" t="s">
        <v>30</v>
      </c>
      <c r="B7" s="41" t="s">
        <v>31</v>
      </c>
      <c r="C7" s="3">
        <v>639</v>
      </c>
      <c r="D7" s="60" t="s">
        <v>114</v>
      </c>
    </row>
    <row r="8" spans="1:4" x14ac:dyDescent="0.3">
      <c r="A8" s="14"/>
      <c r="B8" s="15" t="s">
        <v>32</v>
      </c>
      <c r="C8" s="3">
        <v>461</v>
      </c>
      <c r="D8" s="59"/>
    </row>
    <row r="9" spans="1:4" x14ac:dyDescent="0.3">
      <c r="A9" s="14"/>
      <c r="B9" s="15" t="s">
        <v>33</v>
      </c>
      <c r="C9" s="3">
        <v>6561.7899999999991</v>
      </c>
      <c r="D9" s="59"/>
    </row>
    <row r="10" spans="1:4" x14ac:dyDescent="0.3">
      <c r="A10" s="14"/>
      <c r="B10" s="15" t="s">
        <v>34</v>
      </c>
      <c r="C10" s="3">
        <v>447.2</v>
      </c>
      <c r="D10" s="59"/>
    </row>
    <row r="11" spans="1:4" x14ac:dyDescent="0.3">
      <c r="A11" s="14"/>
      <c r="B11" s="6" t="s">
        <v>35</v>
      </c>
      <c r="C11" s="7">
        <v>1516.18</v>
      </c>
      <c r="D11" s="59"/>
    </row>
    <row r="12" spans="1:4" x14ac:dyDescent="0.3">
      <c r="A12" s="14"/>
      <c r="B12" s="8" t="s">
        <v>8</v>
      </c>
      <c r="C12" s="4">
        <f>SUM(C7:C11)</f>
        <v>9625.1699999999983</v>
      </c>
      <c r="D12" s="59"/>
    </row>
    <row r="13" spans="1:4" x14ac:dyDescent="0.3">
      <c r="A13" s="42"/>
      <c r="B13" s="15"/>
      <c r="C13" s="15"/>
      <c r="D13" s="23"/>
    </row>
    <row r="14" spans="1:4" ht="28.8" x14ac:dyDescent="0.3">
      <c r="A14" s="14" t="s">
        <v>36</v>
      </c>
      <c r="B14" s="15" t="s">
        <v>37</v>
      </c>
      <c r="C14" s="4">
        <v>1999.5</v>
      </c>
      <c r="D14" s="23" t="s">
        <v>115</v>
      </c>
    </row>
    <row r="15" spans="1:4" x14ac:dyDescent="0.3">
      <c r="A15" s="42"/>
      <c r="B15" s="15"/>
      <c r="C15" s="15"/>
      <c r="D15" s="23"/>
    </row>
    <row r="16" spans="1:4" x14ac:dyDescent="0.3">
      <c r="A16" s="14" t="s">
        <v>38</v>
      </c>
      <c r="B16" s="8" t="s">
        <v>31</v>
      </c>
      <c r="C16" s="3">
        <v>656</v>
      </c>
      <c r="D16" s="59" t="s">
        <v>120</v>
      </c>
    </row>
    <row r="17" spans="1:4" x14ac:dyDescent="0.3">
      <c r="A17" s="16"/>
      <c r="B17" s="8" t="s">
        <v>1</v>
      </c>
      <c r="C17" s="3">
        <v>1541.12</v>
      </c>
      <c r="D17" s="59"/>
    </row>
    <row r="18" spans="1:4" x14ac:dyDescent="0.3">
      <c r="A18" s="16"/>
      <c r="B18" s="8" t="s">
        <v>32</v>
      </c>
      <c r="C18" s="3">
        <v>844</v>
      </c>
      <c r="D18" s="59"/>
    </row>
    <row r="19" spans="1:4" x14ac:dyDescent="0.3">
      <c r="A19" s="16"/>
      <c r="B19" s="8" t="s">
        <v>39</v>
      </c>
      <c r="C19" s="3">
        <v>8578.5</v>
      </c>
      <c r="D19" s="59"/>
    </row>
    <row r="20" spans="1:4" x14ac:dyDescent="0.3">
      <c r="A20" s="16"/>
      <c r="B20" s="6" t="s">
        <v>40</v>
      </c>
      <c r="C20" s="7">
        <v>7946.4</v>
      </c>
      <c r="D20" s="59"/>
    </row>
    <row r="21" spans="1:4" x14ac:dyDescent="0.3">
      <c r="A21" s="16"/>
      <c r="B21" s="8" t="s">
        <v>8</v>
      </c>
      <c r="C21" s="4">
        <f>SUM(C16:C20)</f>
        <v>19566.019999999997</v>
      </c>
      <c r="D21" s="59"/>
    </row>
    <row r="22" spans="1:4" x14ac:dyDescent="0.3">
      <c r="A22" s="16"/>
      <c r="B22" s="8"/>
      <c r="C22" s="3"/>
      <c r="D22" s="23"/>
    </row>
    <row r="23" spans="1:4" x14ac:dyDescent="0.3">
      <c r="A23" s="43"/>
      <c r="B23" s="15"/>
      <c r="C23" s="3"/>
      <c r="D23" s="23"/>
    </row>
    <row r="24" spans="1:4" x14ac:dyDescent="0.3">
      <c r="A24" s="17" t="s">
        <v>2</v>
      </c>
      <c r="B24" s="8" t="s">
        <v>31</v>
      </c>
      <c r="C24" s="3">
        <v>541</v>
      </c>
      <c r="D24" s="59" t="s">
        <v>121</v>
      </c>
    </row>
    <row r="25" spans="1:4" x14ac:dyDescent="0.3">
      <c r="A25" s="17"/>
      <c r="B25" s="8" t="s">
        <v>32</v>
      </c>
      <c r="C25" s="3">
        <v>159</v>
      </c>
      <c r="D25" s="59"/>
    </row>
    <row r="26" spans="1:4" x14ac:dyDescent="0.3">
      <c r="A26" s="16"/>
      <c r="B26" s="8" t="s">
        <v>33</v>
      </c>
      <c r="C26" s="3">
        <v>1806</v>
      </c>
      <c r="D26" s="59"/>
    </row>
    <row r="27" spans="1:4" s="5" customFormat="1" ht="20.100000000000001" customHeight="1" x14ac:dyDescent="0.3">
      <c r="A27" s="16"/>
      <c r="B27" s="6" t="s">
        <v>34</v>
      </c>
      <c r="C27" s="7">
        <v>447.2</v>
      </c>
      <c r="D27" s="59"/>
    </row>
    <row r="28" spans="1:4" s="5" customFormat="1" ht="20.100000000000001" customHeight="1" x14ac:dyDescent="0.3">
      <c r="A28" s="16"/>
      <c r="B28" s="8" t="s">
        <v>8</v>
      </c>
      <c r="C28" s="4">
        <f>SUM(C24:C27)</f>
        <v>2953.2</v>
      </c>
      <c r="D28" s="59"/>
    </row>
    <row r="29" spans="1:4" ht="15" customHeight="1" x14ac:dyDescent="0.3">
      <c r="A29" s="16"/>
      <c r="B29" s="8"/>
      <c r="C29" s="4"/>
      <c r="D29" s="31"/>
    </row>
    <row r="30" spans="1:4" ht="15" customHeight="1" x14ac:dyDescent="0.3">
      <c r="A30" s="17" t="s">
        <v>9</v>
      </c>
      <c r="B30" s="15"/>
      <c r="C30" s="4">
        <f>C12+C14+C21+C28</f>
        <v>34143.889999999992</v>
      </c>
      <c r="D30" s="31"/>
    </row>
    <row r="31" spans="1:4" ht="15" customHeight="1" thickBot="1" x14ac:dyDescent="0.35">
      <c r="A31" s="18"/>
      <c r="B31" s="12"/>
      <c r="C31" s="13"/>
      <c r="D31" s="32"/>
    </row>
    <row r="32" spans="1:4" ht="15" customHeight="1" thickBot="1" x14ac:dyDescent="0.35">
      <c r="A32" s="22"/>
      <c r="B32" s="15"/>
      <c r="C32" s="4"/>
      <c r="D32" s="19"/>
    </row>
    <row r="33" spans="1:4" s="5" customFormat="1" ht="20.100000000000001" customHeight="1" thickBot="1" x14ac:dyDescent="0.35">
      <c r="A33" s="56" t="s">
        <v>19</v>
      </c>
      <c r="B33" s="57"/>
      <c r="C33" s="57"/>
      <c r="D33" s="58"/>
    </row>
    <row r="34" spans="1:4" s="5" customFormat="1" ht="20.100000000000001" customHeight="1" thickBot="1" x14ac:dyDescent="0.35">
      <c r="A34" s="50" t="s">
        <v>7</v>
      </c>
      <c r="B34" s="51"/>
      <c r="C34" s="51"/>
      <c r="D34" s="52"/>
    </row>
    <row r="35" spans="1:4" x14ac:dyDescent="0.3">
      <c r="A35" s="17" t="s">
        <v>12</v>
      </c>
      <c r="B35" s="8" t="s">
        <v>31</v>
      </c>
      <c r="C35" s="3">
        <v>524</v>
      </c>
      <c r="D35" s="59" t="s">
        <v>116</v>
      </c>
    </row>
    <row r="36" spans="1:4" x14ac:dyDescent="0.3">
      <c r="A36" s="17"/>
      <c r="B36" s="15" t="s">
        <v>32</v>
      </c>
      <c r="C36" s="3">
        <v>276</v>
      </c>
      <c r="D36" s="59"/>
    </row>
    <row r="37" spans="1:4" x14ac:dyDescent="0.3">
      <c r="A37" s="17"/>
      <c r="B37" s="15" t="s">
        <v>55</v>
      </c>
      <c r="C37" s="3">
        <v>8000</v>
      </c>
      <c r="D37" s="59"/>
    </row>
    <row r="38" spans="1:4" x14ac:dyDescent="0.3">
      <c r="A38" s="17"/>
      <c r="B38" s="15" t="s">
        <v>94</v>
      </c>
      <c r="C38" s="3">
        <v>1516.18</v>
      </c>
      <c r="D38" s="59"/>
    </row>
    <row r="39" spans="1:4" x14ac:dyDescent="0.3">
      <c r="A39" s="17"/>
      <c r="B39" s="15" t="s">
        <v>95</v>
      </c>
      <c r="C39" s="3">
        <v>860</v>
      </c>
      <c r="D39" s="59"/>
    </row>
    <row r="40" spans="1:4" x14ac:dyDescent="0.3">
      <c r="A40" s="17"/>
      <c r="B40" s="15" t="s">
        <v>56</v>
      </c>
      <c r="C40" s="3">
        <v>320</v>
      </c>
      <c r="D40" s="59"/>
    </row>
    <row r="41" spans="1:4" x14ac:dyDescent="0.3">
      <c r="A41" s="17"/>
      <c r="B41" s="15" t="s">
        <v>62</v>
      </c>
      <c r="C41" s="3">
        <v>1200</v>
      </c>
      <c r="D41" s="59"/>
    </row>
    <row r="42" spans="1:4" x14ac:dyDescent="0.3">
      <c r="A42" s="17"/>
      <c r="B42" s="6" t="s">
        <v>63</v>
      </c>
      <c r="C42" s="7">
        <v>1000</v>
      </c>
      <c r="D42" s="59"/>
    </row>
    <row r="43" spans="1:4" x14ac:dyDescent="0.3">
      <c r="A43" s="17"/>
      <c r="B43" s="8" t="s">
        <v>8</v>
      </c>
      <c r="C43" s="4">
        <f>SUM(C35:C42)</f>
        <v>13696.18</v>
      </c>
      <c r="D43" s="59"/>
    </row>
    <row r="44" spans="1:4" ht="9.9" customHeight="1" x14ac:dyDescent="0.3">
      <c r="A44" s="17"/>
      <c r="B44" s="15"/>
      <c r="C44" s="3"/>
      <c r="D44" s="23"/>
    </row>
    <row r="45" spans="1:4" ht="80.099999999999994" customHeight="1" x14ac:dyDescent="0.3">
      <c r="A45" s="17" t="s">
        <v>96</v>
      </c>
      <c r="B45" s="15" t="s">
        <v>97</v>
      </c>
      <c r="C45" s="4">
        <v>1133.48</v>
      </c>
      <c r="D45" s="25" t="s">
        <v>117</v>
      </c>
    </row>
    <row r="46" spans="1:4" ht="9.9" customHeight="1" x14ac:dyDescent="0.3">
      <c r="A46" s="17"/>
      <c r="B46" s="15"/>
      <c r="C46" s="3"/>
      <c r="D46" s="23"/>
    </row>
    <row r="47" spans="1:4" x14ac:dyDescent="0.3">
      <c r="A47" s="17" t="s">
        <v>13</v>
      </c>
      <c r="B47" s="8" t="s">
        <v>39</v>
      </c>
      <c r="C47" s="3">
        <v>24540.1</v>
      </c>
      <c r="D47" s="59" t="s">
        <v>107</v>
      </c>
    </row>
    <row r="48" spans="1:4" x14ac:dyDescent="0.3">
      <c r="A48" s="17"/>
      <c r="B48" s="6" t="s">
        <v>98</v>
      </c>
      <c r="C48" s="7">
        <v>11748.07</v>
      </c>
      <c r="D48" s="59"/>
    </row>
    <row r="49" spans="1:6" x14ac:dyDescent="0.3">
      <c r="A49" s="17"/>
      <c r="B49" s="8" t="s">
        <v>8</v>
      </c>
      <c r="C49" s="4">
        <f>SUM(C47:C48)</f>
        <v>36288.17</v>
      </c>
      <c r="D49" s="59"/>
    </row>
    <row r="50" spans="1:6" ht="9.9" customHeight="1" x14ac:dyDescent="0.3">
      <c r="A50" s="17"/>
      <c r="B50" s="15"/>
      <c r="C50" s="3"/>
      <c r="D50" s="23"/>
    </row>
    <row r="51" spans="1:6" x14ac:dyDescent="0.3">
      <c r="A51" s="14" t="s">
        <v>99</v>
      </c>
      <c r="B51" s="15" t="s">
        <v>31</v>
      </c>
      <c r="C51" s="3">
        <v>350</v>
      </c>
      <c r="D51" s="59" t="s">
        <v>118</v>
      </c>
    </row>
    <row r="52" spans="1:6" x14ac:dyDescent="0.3">
      <c r="A52" s="17"/>
      <c r="B52" s="15" t="s">
        <v>32</v>
      </c>
      <c r="C52" s="3">
        <v>550</v>
      </c>
      <c r="D52" s="59"/>
    </row>
    <row r="53" spans="1:6" x14ac:dyDescent="0.3">
      <c r="A53" s="17"/>
      <c r="B53" s="15" t="s">
        <v>95</v>
      </c>
      <c r="C53" s="3">
        <v>430</v>
      </c>
      <c r="D53" s="59"/>
    </row>
    <row r="54" spans="1:6" x14ac:dyDescent="0.3">
      <c r="A54" s="17"/>
      <c r="B54" s="15" t="s">
        <v>65</v>
      </c>
      <c r="C54" s="3">
        <v>6837</v>
      </c>
      <c r="D54" s="59"/>
    </row>
    <row r="55" spans="1:6" x14ac:dyDescent="0.3">
      <c r="A55" s="17"/>
      <c r="B55" s="15" t="s">
        <v>72</v>
      </c>
      <c r="C55" s="3">
        <v>3801.26</v>
      </c>
      <c r="D55" s="59"/>
    </row>
    <row r="56" spans="1:6" x14ac:dyDescent="0.3">
      <c r="A56" s="17"/>
      <c r="B56" s="15" t="s">
        <v>86</v>
      </c>
      <c r="C56" s="3">
        <v>765</v>
      </c>
      <c r="D56" s="59"/>
    </row>
    <row r="57" spans="1:6" x14ac:dyDescent="0.3">
      <c r="A57" s="17"/>
      <c r="B57" s="6" t="s">
        <v>87</v>
      </c>
      <c r="C57" s="7">
        <v>600</v>
      </c>
      <c r="D57" s="59"/>
      <c r="F57" s="21"/>
    </row>
    <row r="58" spans="1:6" x14ac:dyDescent="0.3">
      <c r="A58" s="17"/>
      <c r="B58" s="8" t="s">
        <v>8</v>
      </c>
      <c r="C58" s="4">
        <f>SUM(C51:C57)</f>
        <v>13333.26</v>
      </c>
      <c r="D58" s="59"/>
    </row>
    <row r="59" spans="1:6" x14ac:dyDescent="0.3">
      <c r="A59" s="17"/>
      <c r="B59" s="8"/>
      <c r="C59" s="3"/>
      <c r="D59" s="23"/>
    </row>
    <row r="60" spans="1:6" x14ac:dyDescent="0.3">
      <c r="A60" s="14" t="s">
        <v>29</v>
      </c>
      <c r="B60" s="15" t="s">
        <v>100</v>
      </c>
      <c r="C60" s="4">
        <v>2941.2</v>
      </c>
      <c r="D60" s="59" t="s">
        <v>119</v>
      </c>
    </row>
    <row r="61" spans="1:6" ht="35.1" customHeight="1" x14ac:dyDescent="0.3">
      <c r="A61" s="17" t="s">
        <v>28</v>
      </c>
      <c r="B61" s="15"/>
      <c r="C61" s="3"/>
      <c r="D61" s="59"/>
    </row>
    <row r="62" spans="1:6" ht="9.9" customHeight="1" x14ac:dyDescent="0.3">
      <c r="A62" s="16"/>
      <c r="B62" s="8"/>
      <c r="C62" s="4"/>
      <c r="D62" s="31"/>
    </row>
    <row r="63" spans="1:6" ht="15" customHeight="1" x14ac:dyDescent="0.3">
      <c r="A63" s="17" t="s">
        <v>9</v>
      </c>
      <c r="B63" s="15"/>
      <c r="C63" s="4">
        <f>C43+C45+C49+C58+C60</f>
        <v>67392.290000000008</v>
      </c>
      <c r="D63" s="31"/>
    </row>
    <row r="64" spans="1:6" ht="15" customHeight="1" thickBot="1" x14ac:dyDescent="0.35">
      <c r="A64" s="18"/>
      <c r="B64" s="12"/>
      <c r="C64" s="13"/>
      <c r="D64" s="32"/>
    </row>
    <row r="65" spans="1:4" ht="15" customHeight="1" thickBot="1" x14ac:dyDescent="0.35">
      <c r="A65" s="22"/>
      <c r="B65" s="15"/>
      <c r="C65" s="4"/>
      <c r="D65" s="19"/>
    </row>
    <row r="66" spans="1:4" s="5" customFormat="1" ht="20.100000000000001" customHeight="1" thickBot="1" x14ac:dyDescent="0.35">
      <c r="A66" s="56" t="s">
        <v>92</v>
      </c>
      <c r="B66" s="57"/>
      <c r="C66" s="57"/>
      <c r="D66" s="58"/>
    </row>
    <row r="67" spans="1:4" s="5" customFormat="1" ht="20.100000000000001" customHeight="1" thickBot="1" x14ac:dyDescent="0.35">
      <c r="A67" s="50" t="s">
        <v>122</v>
      </c>
      <c r="B67" s="51"/>
      <c r="C67" s="51"/>
      <c r="D67" s="52"/>
    </row>
    <row r="68" spans="1:4" x14ac:dyDescent="0.3">
      <c r="A68" s="14" t="s">
        <v>93</v>
      </c>
      <c r="B68" s="8" t="s">
        <v>72</v>
      </c>
      <c r="C68" s="3">
        <v>10500</v>
      </c>
      <c r="D68" s="59"/>
    </row>
    <row r="69" spans="1:4" x14ac:dyDescent="0.3">
      <c r="A69" s="16"/>
      <c r="B69" s="8" t="s">
        <v>86</v>
      </c>
      <c r="C69" s="3">
        <v>1575</v>
      </c>
      <c r="D69" s="59"/>
    </row>
    <row r="70" spans="1:4" x14ac:dyDescent="0.3">
      <c r="A70" s="16"/>
      <c r="B70" s="6" t="s">
        <v>87</v>
      </c>
      <c r="C70" s="7">
        <v>1000</v>
      </c>
      <c r="D70" s="59"/>
    </row>
    <row r="71" spans="1:4" x14ac:dyDescent="0.3">
      <c r="A71" s="16"/>
      <c r="B71" s="8" t="s">
        <v>8</v>
      </c>
      <c r="C71" s="4">
        <f>SUM(C68:C70)</f>
        <v>13075</v>
      </c>
      <c r="D71" s="59"/>
    </row>
    <row r="72" spans="1:4" x14ac:dyDescent="0.3">
      <c r="A72" s="16"/>
      <c r="B72" s="8"/>
      <c r="C72" s="4"/>
      <c r="D72" s="46"/>
    </row>
    <row r="73" spans="1:4" x14ac:dyDescent="0.3">
      <c r="A73" s="17" t="s">
        <v>131</v>
      </c>
      <c r="B73" s="8" t="s">
        <v>132</v>
      </c>
      <c r="C73" s="4">
        <v>3280</v>
      </c>
      <c r="D73" s="46"/>
    </row>
    <row r="74" spans="1:4" x14ac:dyDescent="0.3">
      <c r="A74" s="17"/>
      <c r="B74" s="15"/>
      <c r="C74" s="4"/>
      <c r="D74" s="23"/>
    </row>
    <row r="75" spans="1:4" x14ac:dyDescent="0.3">
      <c r="A75" s="17" t="s">
        <v>9</v>
      </c>
      <c r="B75" s="15"/>
      <c r="C75" s="4">
        <f>C71+C73</f>
        <v>16355</v>
      </c>
      <c r="D75" s="23"/>
    </row>
    <row r="76" spans="1:4" ht="15" thickBot="1" x14ac:dyDescent="0.35">
      <c r="A76" s="18"/>
      <c r="B76" s="12"/>
      <c r="C76" s="13"/>
      <c r="D76" s="24"/>
    </row>
  </sheetData>
  <mergeCells count="16">
    <mergeCell ref="A1:D1"/>
    <mergeCell ref="A66:D66"/>
    <mergeCell ref="A67:D67"/>
    <mergeCell ref="D68:D71"/>
    <mergeCell ref="D60:D61"/>
    <mergeCell ref="D47:D49"/>
    <mergeCell ref="D51:D58"/>
    <mergeCell ref="D35:D43"/>
    <mergeCell ref="A34:D34"/>
    <mergeCell ref="A2:D2"/>
    <mergeCell ref="A5:D5"/>
    <mergeCell ref="A6:D6"/>
    <mergeCell ref="A33:D33"/>
    <mergeCell ref="D7:D12"/>
    <mergeCell ref="D16:D21"/>
    <mergeCell ref="D24:D28"/>
  </mergeCells>
  <printOptions horizontalCentered="1"/>
  <pageMargins left="0.31496062992125984" right="0.31496062992125984" top="0.35433070866141736" bottom="0.35433070866141736" header="0.31496062992125984" footer="0.19685039370078741"/>
  <pageSetup paperSize="9" orientation="landscape" r:id="rId1"/>
  <headerFooter>
    <oddFooter>&amp;C&amp;P</oddFooter>
  </headerFooter>
  <rowBreaks count="2" manualBreakCount="2">
    <brk id="32" max="16383" man="1"/>
    <brk id="64"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zoomScaleNormal="100" zoomScaleSheetLayoutView="100" workbookViewId="0">
      <selection activeCell="B28" sqref="B28"/>
    </sheetView>
  </sheetViews>
  <sheetFormatPr defaultColWidth="34.5546875" defaultRowHeight="14.4" x14ac:dyDescent="0.3"/>
  <cols>
    <col min="1" max="1" width="30.6640625" style="2" customWidth="1"/>
    <col min="2" max="2" width="35.6640625" style="1" customWidth="1"/>
    <col min="3" max="3" width="15.6640625" style="2" customWidth="1"/>
    <col min="4" max="4" width="48.6640625" style="1" customWidth="1"/>
    <col min="5" max="16384" width="34.5546875" style="1"/>
  </cols>
  <sheetData>
    <row r="1" spans="1:4" ht="20.100000000000001" customHeight="1" thickBot="1" x14ac:dyDescent="0.35">
      <c r="A1" s="47"/>
      <c r="B1" s="47"/>
      <c r="C1" s="47"/>
      <c r="D1" s="47"/>
    </row>
    <row r="2" spans="1:4" s="5" customFormat="1" ht="24.9" customHeight="1" thickBot="1" x14ac:dyDescent="0.35">
      <c r="A2" s="53" t="s">
        <v>129</v>
      </c>
      <c r="B2" s="54"/>
      <c r="C2" s="54"/>
      <c r="D2" s="55"/>
    </row>
    <row r="3" spans="1:4" s="5" customFormat="1" ht="30" customHeight="1" thickBot="1" x14ac:dyDescent="0.35">
      <c r="A3" s="9" t="s">
        <v>14</v>
      </c>
      <c r="B3" s="10" t="s">
        <v>15</v>
      </c>
      <c r="C3" s="10" t="s">
        <v>16</v>
      </c>
      <c r="D3" s="11" t="s">
        <v>18</v>
      </c>
    </row>
    <row r="4" spans="1:4" ht="15" thickBot="1" x14ac:dyDescent="0.35">
      <c r="A4" s="12"/>
      <c r="B4" s="12"/>
      <c r="C4" s="13"/>
      <c r="D4" s="12"/>
    </row>
    <row r="5" spans="1:4" s="5" customFormat="1" ht="20.100000000000001" customHeight="1" thickBot="1" x14ac:dyDescent="0.35">
      <c r="A5" s="56" t="s">
        <v>20</v>
      </c>
      <c r="B5" s="57"/>
      <c r="C5" s="57"/>
      <c r="D5" s="58"/>
    </row>
    <row r="6" spans="1:4" s="5" customFormat="1" ht="20.100000000000001" customHeight="1" thickBot="1" x14ac:dyDescent="0.35">
      <c r="A6" s="50" t="s">
        <v>4</v>
      </c>
      <c r="B6" s="51"/>
      <c r="C6" s="51"/>
      <c r="D6" s="52"/>
    </row>
    <row r="7" spans="1:4" s="15" customFormat="1" x14ac:dyDescent="0.3">
      <c r="A7" s="17" t="s">
        <v>10</v>
      </c>
      <c r="B7" s="33" t="s">
        <v>50</v>
      </c>
      <c r="C7" s="4">
        <v>1875</v>
      </c>
      <c r="D7" s="44"/>
    </row>
    <row r="8" spans="1:4" ht="15" customHeight="1" x14ac:dyDescent="0.3">
      <c r="A8" s="16"/>
      <c r="B8" s="8"/>
      <c r="C8" s="4"/>
      <c r="D8" s="31"/>
    </row>
    <row r="9" spans="1:4" ht="15" customHeight="1" x14ac:dyDescent="0.3">
      <c r="A9" s="17" t="s">
        <v>9</v>
      </c>
      <c r="B9" s="15"/>
      <c r="C9" s="4">
        <f>C7</f>
        <v>1875</v>
      </c>
      <c r="D9" s="31"/>
    </row>
    <row r="10" spans="1:4" ht="15" customHeight="1" thickBot="1" x14ac:dyDescent="0.35">
      <c r="A10" s="18"/>
      <c r="B10" s="12"/>
      <c r="C10" s="13"/>
      <c r="D10" s="32"/>
    </row>
    <row r="11" spans="1:4" s="19" customFormat="1" ht="15" customHeight="1" thickBot="1" x14ac:dyDescent="0.35">
      <c r="A11" s="20"/>
      <c r="B11" s="15"/>
      <c r="C11" s="4"/>
      <c r="D11" s="15"/>
    </row>
    <row r="12" spans="1:4" s="5" customFormat="1" ht="20.100000000000001" customHeight="1" thickBot="1" x14ac:dyDescent="0.35">
      <c r="A12" s="50" t="s">
        <v>24</v>
      </c>
      <c r="B12" s="51"/>
      <c r="C12" s="51"/>
      <c r="D12" s="52"/>
    </row>
    <row r="13" spans="1:4" s="15" customFormat="1" x14ac:dyDescent="0.3">
      <c r="A13" s="17" t="s">
        <v>51</v>
      </c>
      <c r="B13" s="33" t="s">
        <v>52</v>
      </c>
      <c r="C13" s="4">
        <v>5267.5</v>
      </c>
      <c r="D13" s="60" t="s">
        <v>123</v>
      </c>
    </row>
    <row r="14" spans="1:4" s="19" customFormat="1" x14ac:dyDescent="0.3">
      <c r="A14" s="16"/>
      <c r="B14" s="15"/>
      <c r="C14" s="3"/>
      <c r="D14" s="59"/>
    </row>
    <row r="15" spans="1:4" s="19" customFormat="1" ht="80.099999999999994" customHeight="1" x14ac:dyDescent="0.3">
      <c r="A15" s="35"/>
      <c r="B15" s="15"/>
      <c r="C15" s="15"/>
      <c r="D15" s="59"/>
    </row>
    <row r="16" spans="1:4" ht="15" customHeight="1" x14ac:dyDescent="0.3">
      <c r="A16" s="16"/>
      <c r="B16" s="8"/>
      <c r="C16" s="4"/>
      <c r="D16" s="31"/>
    </row>
    <row r="17" spans="1:4" ht="15" customHeight="1" x14ac:dyDescent="0.3">
      <c r="A17" s="17" t="s">
        <v>9</v>
      </c>
      <c r="B17" s="15"/>
      <c r="C17" s="4">
        <f>C13</f>
        <v>5267.5</v>
      </c>
      <c r="D17" s="31"/>
    </row>
    <row r="18" spans="1:4" ht="15" customHeight="1" thickBot="1" x14ac:dyDescent="0.35">
      <c r="A18" s="18"/>
      <c r="B18" s="12"/>
      <c r="C18" s="13"/>
      <c r="D18" s="32"/>
    </row>
  </sheetData>
  <mergeCells count="6">
    <mergeCell ref="A1:D1"/>
    <mergeCell ref="D13:D15"/>
    <mergeCell ref="A12:D12"/>
    <mergeCell ref="A6:D6"/>
    <mergeCell ref="A2:D2"/>
    <mergeCell ref="A5:D5"/>
  </mergeCells>
  <printOptions horizontalCentered="1"/>
  <pageMargins left="0.31496062992125984" right="0.31496062992125984" top="0.35433070866141736" bottom="0.35433070866141736" header="0.31496062992125984" footer="0.19685039370078741"/>
  <pageSetup paperSize="9" orientation="landscape"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5A2DEB3C481334988283605DB6AF619" ma:contentTypeVersion="0" ma:contentTypeDescription="Een nieuw document maken." ma:contentTypeScope="" ma:versionID="6883c4f946809bd21467fac16a470f7a">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75D0A1-F4D1-498B-9637-145B901C7442}">
  <ds:schemaRefs>
    <ds:schemaRef ds:uri="http://schemas.microsoft.com/sharepoint/v3/contenttype/forms"/>
  </ds:schemaRefs>
</ds:datastoreItem>
</file>

<file path=customXml/itemProps2.xml><?xml version="1.0" encoding="utf-8"?>
<ds:datastoreItem xmlns:ds="http://schemas.openxmlformats.org/officeDocument/2006/customXml" ds:itemID="{F20BE6D8-46EA-43AF-89D9-D6987F801F81}">
  <ds:schemaRefs>
    <ds:schemaRef ds:uri="http://www.w3.org/XML/1998/namespace"/>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purl.org/dc/dcmitype/"/>
    <ds:schemaRef ds:uri="http://purl.org/dc/terms/"/>
  </ds:schemaRefs>
</ds:datastoreItem>
</file>

<file path=customXml/itemProps3.xml><?xml version="1.0" encoding="utf-8"?>
<ds:datastoreItem xmlns:ds="http://schemas.openxmlformats.org/officeDocument/2006/customXml" ds:itemID="{51B43F1B-6A96-4FF4-AA4B-29A55BD251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Tommelein</vt:lpstr>
      <vt:lpstr>Homans</vt:lpstr>
      <vt:lpstr>Weyts</vt:lpstr>
      <vt:lpstr>Vandeurzen</vt:lpstr>
      <vt:lpstr>Muyters</vt:lpstr>
      <vt:lpstr>Schauvliege</vt:lpstr>
    </vt:vector>
  </TitlesOfParts>
  <Company>Vlaamse Overheid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Rombaut, Brigitte</dc:creator>
  <cp:lastModifiedBy>D'Hanis, Denis</cp:lastModifiedBy>
  <cp:lastPrinted>2016-11-26T20:16:42Z</cp:lastPrinted>
  <dcterms:created xsi:type="dcterms:W3CDTF">2016-10-26T07:36:44Z</dcterms:created>
  <dcterms:modified xsi:type="dcterms:W3CDTF">2016-12-01T12:33:47Z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0x010100E5A2DEB3C481334988283605DB6AF619</vt:lpwstr>
  </property>
</Properties>
</file>