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kabinetbourgeois.vo.proximuscloudsharepoint.be/Parl. Vrgn/schriftelijke vragen/2016-2017/"/>
    </mc:Choice>
  </mc:AlternateContent>
  <bookViews>
    <workbookView xWindow="0" yWindow="0" windowWidth="25200" windowHeight="11988" activeTab="7"/>
  </bookViews>
  <sheets>
    <sheet name="Bourgeois" sheetId="12" r:id="rId1"/>
    <sheet name="Crevits" sheetId="10" r:id="rId2"/>
    <sheet name="Tommelein" sheetId="11" r:id="rId3"/>
    <sheet name="Homans" sheetId="13" r:id="rId4"/>
    <sheet name="Weyts" sheetId="9" r:id="rId5"/>
    <sheet name="Muyters" sheetId="6" r:id="rId6"/>
    <sheet name="Schauvliege" sheetId="8" r:id="rId7"/>
    <sheet name="Gatz" sheetId="16" r:id="rId8"/>
  </sheets>
  <calcPr calcId="152511"/>
</workbook>
</file>

<file path=xl/calcChain.xml><?xml version="1.0" encoding="utf-8"?>
<calcChain xmlns="http://schemas.openxmlformats.org/spreadsheetml/2006/main">
  <c r="C30" i="6" l="1"/>
  <c r="C40" i="16" l="1"/>
  <c r="C11" i="11"/>
  <c r="C9" i="9"/>
  <c r="C13" i="9" s="1"/>
  <c r="C46" i="16" l="1"/>
  <c r="C56" i="16"/>
  <c r="C52" i="16"/>
  <c r="C58" i="16" l="1"/>
  <c r="C72" i="16"/>
  <c r="C74" i="16" l="1"/>
  <c r="C14" i="13"/>
  <c r="C16" i="13" s="1"/>
  <c r="C22" i="13" l="1"/>
  <c r="C9" i="12" l="1"/>
  <c r="C39" i="6" l="1"/>
  <c r="C101" i="8"/>
  <c r="C96" i="8"/>
  <c r="C91" i="8"/>
  <c r="C18" i="6" l="1"/>
  <c r="C14" i="6"/>
  <c r="C10" i="6"/>
  <c r="C22" i="6" l="1"/>
  <c r="C86" i="8"/>
  <c r="C81" i="8"/>
  <c r="C74" i="8"/>
  <c r="C69" i="8"/>
  <c r="C64" i="8"/>
  <c r="C59" i="8"/>
  <c r="C54" i="8"/>
  <c r="C49" i="8"/>
  <c r="C16" i="10"/>
  <c r="C10" i="10"/>
  <c r="C29" i="9"/>
  <c r="C31" i="9" s="1"/>
  <c r="C21" i="9"/>
  <c r="C23" i="9" s="1"/>
  <c r="C35" i="8"/>
  <c r="C41" i="8" s="1"/>
  <c r="C25" i="8"/>
  <c r="C21" i="8"/>
  <c r="C29" i="8" s="1"/>
  <c r="C103" i="8" l="1"/>
  <c r="C18" i="10"/>
</calcChain>
</file>

<file path=xl/sharedStrings.xml><?xml version="1.0" encoding="utf-8"?>
<sst xmlns="http://schemas.openxmlformats.org/spreadsheetml/2006/main" count="339" uniqueCount="188">
  <si>
    <t>De Standaard</t>
  </si>
  <si>
    <t>Agentschap Innoveren &amp; Ondernemen</t>
  </si>
  <si>
    <t>Het Nieuwsblad / De Gentenaar</t>
  </si>
  <si>
    <t>De Morgen</t>
  </si>
  <si>
    <t>Gazet Van Antwerpen</t>
  </si>
  <si>
    <t>Het Belang Van Limburg</t>
  </si>
  <si>
    <t>Het Laatste Nieuws / De Nieuwe Gazet</t>
  </si>
  <si>
    <t>Week van de Bedrijfsoverdracht</t>
  </si>
  <si>
    <t>De Tijd</t>
  </si>
  <si>
    <t>Metro Nl</t>
  </si>
  <si>
    <t>MER</t>
  </si>
  <si>
    <t>Provincie van de toekomst</t>
  </si>
  <si>
    <t>Leerplicht</t>
  </si>
  <si>
    <t>VDAB</t>
  </si>
  <si>
    <t>totaal</t>
  </si>
  <si>
    <t>TOTAAL</t>
  </si>
  <si>
    <t>Studiekeuzegids (SID-in)</t>
  </si>
  <si>
    <t>Dept. Ruimte Vlaanderen</t>
  </si>
  <si>
    <t>onderwerp</t>
  </si>
  <si>
    <t>publicatie</t>
  </si>
  <si>
    <t>bedrag
(excl. BTW)</t>
  </si>
  <si>
    <t>Beleidsdomein Economie, Wetenschap en Innovatie (EWI)</t>
  </si>
  <si>
    <t>doelstellingen / evaluatie</t>
  </si>
  <si>
    <t>Beleidsdomein Werk en Sociale Economie (WSE)</t>
  </si>
  <si>
    <t>Beleidsdomein Leefmilieu, Natuur en Energie (LNE)</t>
  </si>
  <si>
    <t>AVR Roeselare</t>
  </si>
  <si>
    <t>Dejaeghere Langemark-Poelkapelle</t>
  </si>
  <si>
    <t>Beleidsdomein Mobiliteit en Openbare Werken (MOW)</t>
  </si>
  <si>
    <t>Beleidsdomein Ruimtelijke Ordening, Woonbeleid en Onroerend Erfgoed (RWO)</t>
  </si>
  <si>
    <t>Vlaamse Milieumaatschappij</t>
  </si>
  <si>
    <t>Agentschap Wegen en Verkeer</t>
  </si>
  <si>
    <t>Waterwegen en Zeekanaal</t>
  </si>
  <si>
    <t>Beleidsdomein Onderwijs en Vorming (OV)</t>
  </si>
  <si>
    <t>Departement OV</t>
  </si>
  <si>
    <t>Brownfieldproject Aalter</t>
  </si>
  <si>
    <t>Brownfieldconvenant</t>
  </si>
  <si>
    <t>Brownfields Zulte</t>
  </si>
  <si>
    <t>Afbakening regionaalstedelijk gebied Mechelen</t>
  </si>
  <si>
    <t>Dampoort Gent</t>
  </si>
  <si>
    <t xml:space="preserve">Herp. Afb. reg. sted. Mechelen </t>
  </si>
  <si>
    <t>Meganck Lochristi-Beervelde</t>
  </si>
  <si>
    <t xml:space="preserve">Omleidingsweg Anzegem </t>
  </si>
  <si>
    <t xml:space="preserve">Sigmaplan - cluster Bornem </t>
  </si>
  <si>
    <t>Windturbinepark Antwerpse haven</t>
  </si>
  <si>
    <t>Zandontginning en herbestemming Bocholt</t>
  </si>
  <si>
    <t>Zorro Mechelen</t>
  </si>
  <si>
    <t>Vlaams Energieagentschap</t>
  </si>
  <si>
    <t>Burgerparticipatie</t>
  </si>
  <si>
    <t>Kwaliteit Zwemwater</t>
  </si>
  <si>
    <t>(openbaar onderzoek)</t>
  </si>
  <si>
    <t>Smartmedia (suppl. Gazet van Antwerpen)</t>
  </si>
  <si>
    <t>Themadossier Water</t>
  </si>
  <si>
    <t>Mediaplanet " Water "</t>
  </si>
  <si>
    <t>Viaduct Kiewit</t>
  </si>
  <si>
    <t>Gevangenis Dendermonde</t>
  </si>
  <si>
    <t>Aalst bedrijventerrein Sterrenhoek</t>
  </si>
  <si>
    <t>Achtste Oproep Strategische Projecten</t>
  </si>
  <si>
    <t>Albertknoop Lanaken</t>
  </si>
  <si>
    <t>Brouwerij Lindemans</t>
  </si>
  <si>
    <t xml:space="preserve">Ekeren Spoorweginfrastructuur en natuurpark </t>
  </si>
  <si>
    <t>Munsterbos Bilzen en Zutendael</t>
  </si>
  <si>
    <t>Oostelijke tangent Sint-Niklaas</t>
  </si>
  <si>
    <t>Steenfabrieken Nelissen Lanaken</t>
  </si>
  <si>
    <t>t Kriekske Halle</t>
  </si>
  <si>
    <t>Verhelst Knokke-Heist</t>
  </si>
  <si>
    <t>Metro #Start Native</t>
  </si>
  <si>
    <t>Prettige Werkdag</t>
  </si>
  <si>
    <t>Bijlage 2</t>
  </si>
  <si>
    <t>Departement iV</t>
  </si>
  <si>
    <t>Beleidsdomein internationaal Vlaanderen (iV)</t>
  </si>
  <si>
    <t>Doelstelling: Flanders Today wil als Engelstalige wekelijkse krant buitenlandse beleids- en opiniemakers in alle velden (politiek, cultureel, business, academisch …) informeren over Vlaanderen en daarbij de brug slaan tussen de Vlaamse actualiteit en de activiteiten 
van de Vlaamse overheid. De middelen worden hoofdzakelijk gebruikt voor de redactie 
van artikels, drukklaar maken, drukken, afleveren van de krant Flanders Today. De artikels van Flanders Today worden eveneens aangeboden via diverse elektronische kanalen (website, nieuwsbrief, facebook) zodat een breed informatieplatform is ontstaan.  
Evaluatie: er loopt een evaluatie die eind 2016 beschikbaar zal zijn</t>
  </si>
  <si>
    <t>Flanders Today
Opm. : het bedrag heeft betrekking op één jaargang ; een deel van de middelen wordt eveneens ingezet voor de elektronische media</t>
  </si>
  <si>
    <t>Informatie over Vlaanderen aan buitenlands publiek</t>
  </si>
  <si>
    <r>
      <t>De regelgeving stelt dat AgOD</t>
    </r>
    <r>
      <rPr>
        <i/>
        <sz val="11"/>
        <color theme="1"/>
        <rFont val="Calibri"/>
        <family val="2"/>
        <scheme val="minor"/>
      </rPr>
      <t xml:space="preserve">i </t>
    </r>
    <r>
      <rPr>
        <sz val="11"/>
        <color theme="1"/>
        <rFont val="Calibri"/>
        <family val="2"/>
        <scheme val="minor"/>
      </rPr>
      <t>elk schooljaar alle ouders moet herinneren aan de leerplicht via de geschreven pers of via de audiovisuele media. Nu gebeurt de attendering op de leerplicht via advertenties; AgOD</t>
    </r>
    <r>
      <rPr>
        <i/>
        <sz val="11"/>
        <color theme="1"/>
        <rFont val="Calibri"/>
        <family val="2"/>
        <scheme val="minor"/>
      </rPr>
      <t xml:space="preserve">i </t>
    </r>
    <r>
      <rPr>
        <sz val="11"/>
        <color theme="1"/>
        <rFont val="Calibri"/>
        <family val="2"/>
        <scheme val="minor"/>
      </rPr>
      <t xml:space="preserve">onderzoekt momenteel hoe dit in de toekomst kan.   </t>
    </r>
    <r>
      <rPr>
        <i/>
        <sz val="11"/>
        <color theme="1"/>
        <rFont val="Calibri"/>
        <family val="2"/>
        <scheme val="minor"/>
      </rPr>
      <t xml:space="preserve"> </t>
    </r>
  </si>
  <si>
    <t xml:space="preserve">Ouders en andere belanghebbenden attenderen op de mogelijkheid om de SID-in's te bezoeken. Naast het klassikale bezoek op donderdag en vrijdag bezoeken ouders en andere belangstellenden massaal de SID-in op zaterdag. Het bezoekersaantal stijgt elk jaar nog lichtjes. </t>
  </si>
  <si>
    <t>Doelstelling: informatie aan het publiek volgens de toepasselijke regelgeving en mogelijkheid tot inspraak via het formuleren van bezwaren.
Geen evaluatie.</t>
  </si>
  <si>
    <t>Adverteren van aankondiging openbaar onderzoek is wettelijk verplicht volgens VLAREM II</t>
  </si>
  <si>
    <t>OVAM</t>
  </si>
  <si>
    <t>M-Blad</t>
  </si>
  <si>
    <t>Departement LNE</t>
  </si>
  <si>
    <t>EU-actieplan wegverkeerslawaai 2de fase en spoorverkeerslawaai 2 de fase</t>
  </si>
  <si>
    <t>Publireportage in het kader van de campagne 'Gezond water, ook jouw zorg' - thema regenwater. Sensibliseren.</t>
  </si>
  <si>
    <t>Artikel en advertentie in het kader van de campagne 'Gezond water, ook jouw zorg' - thema regenwater. Sensibiliseren.</t>
  </si>
  <si>
    <t>Beleidsdomein Kanselarij en Bestuur (KB)</t>
  </si>
  <si>
    <t>Agentschap Overheidspersoneel - dienst Diversiteitsbeleid</t>
  </si>
  <si>
    <t>Topvrouwen in topjobs</t>
  </si>
  <si>
    <t>VDAB: De Morgen en Vacature</t>
  </si>
  <si>
    <t>Doelstelling is om meer vrouwen te laten solliciteren voor de topjobs bij de Vlaamse overheid om het streefcijfer  van 33% te behalen.</t>
  </si>
  <si>
    <t>VDAB: Jobat</t>
  </si>
  <si>
    <t>AgO/ABB: De Morgen en Vacature</t>
  </si>
  <si>
    <t>TVB: Jobat</t>
  </si>
  <si>
    <t>AgO/TVB: De Morgen en Vacature</t>
  </si>
  <si>
    <t>CJSM: De Morgen en Vacature</t>
  </si>
  <si>
    <t>CJSM: Jobat</t>
  </si>
  <si>
    <t>Agentschap Binnenlands Bestuur - Gelijke Kansen</t>
  </si>
  <si>
    <t>Week van het Universal Design</t>
  </si>
  <si>
    <t>Bijdragen tot een integraal toegankelijke leefomgeving via de promotie van de ontwerpfilosofie 'Universal Design'</t>
  </si>
  <si>
    <t xml:space="preserve">Beleidsdomein Kanselarij en Bestuur </t>
  </si>
  <si>
    <t>vzw 'de Rand - expats</t>
  </si>
  <si>
    <t>Flanders Today (Gordelfestival)</t>
  </si>
  <si>
    <t>Le Soir - Studeo</t>
  </si>
  <si>
    <t>vzw 'de Rand' - Gordelfestival</t>
  </si>
  <si>
    <t xml:space="preserve">BRUZZ </t>
  </si>
  <si>
    <t>Bekendmaking inspraakvergaderingen</t>
  </si>
  <si>
    <t>Bekenmaking inspraakvergaderingen</t>
  </si>
  <si>
    <t>Jaarlijkse campagne om de week van de bedrijfsoverdracht aan te kondigen.
Deze campagne werd enkele jaren geleden geëvalueerd en het effect wordt jaarlijks gemonitord via Google Analytics en naargelang aantal deelnemers aan de week.</t>
  </si>
  <si>
    <t>Wekelijkse bijdrage bij sectorale artikelenreeks in Metro/start op maandag.
Geen evaluatie (campagne loopt nog).</t>
  </si>
  <si>
    <t>Mogelijkheid om werkNEMERS te bereiken over onze VDAB-dienstverlening.
Geen evaluatie.</t>
  </si>
  <si>
    <t>Agentschap Binnenlands Bestuur - Coördinatie Vlaamse Rand</t>
  </si>
  <si>
    <t>Agentschap Binnenlands Bestuur - Coördinatie Brussel</t>
  </si>
  <si>
    <t>Brussel Danst</t>
  </si>
  <si>
    <t>(a)</t>
  </si>
  <si>
    <t>Promotie van het event</t>
  </si>
  <si>
    <t>Het Laatste Nieuws</t>
  </si>
  <si>
    <t>Brussel Deze Week</t>
  </si>
  <si>
    <t>(b)</t>
  </si>
  <si>
    <t>(c)</t>
  </si>
  <si>
    <t>(d)</t>
  </si>
  <si>
    <t>Staminee de Bib</t>
  </si>
  <si>
    <t>UiTinBrusseldag</t>
  </si>
  <si>
    <t>(a) Opgenomen in een grotere ruildeal gesloten met De Persgroep voor verschijning in meerdere merken en via meerdere kanalen (niet alleen kranten, ook apps, website, magazines, …). Totale ruildeal ter waarde van € 188.144 ; (betaald) tarief Muntpunt: € 22.900.</t>
  </si>
  <si>
    <t>(b) Opgenomen in een grotere ruildeal gesloten met de Vlaams-Brusselse media voor verschijning in meerdere merken en via meerdere kanalen (niet alleen kranten, ook radio en tv). Totale ruildeal ter waarde van € 16.260 ; (betaald) tarief Muntpunt: € 0 (volledige ruil).</t>
  </si>
  <si>
    <t>(c) Opgenomen in een grotere ruildeal gesloten met de Vlaams-Brusselse media voor verschijning in meerdere merken en via meerdere kanalen (niet alleen kranten, ook website, radio, tv, ...). Totale ruildeal ter waarde van € 11.284 ; (betaald) tarief Muntpunt: € 1.500.</t>
  </si>
  <si>
    <t>(d) Opgenomen in een grotere ruildeal gesloten met De Persgroep voor verschijning in meerdere merken en via meerdere kanalen (niet alleen kranten, ook website, magazines, plus-omgeving, …). Totale ruildeal ter waarde van € 87.938 ; (betaald) tarief Muntpunt: € 5.250.</t>
  </si>
  <si>
    <t>Beleidsdomein Cultuur, Jeugd, Sport en Media (CJSM)</t>
  </si>
  <si>
    <t>Departement CJSM</t>
  </si>
  <si>
    <t>Landcommanderij Alden Biesen</t>
  </si>
  <si>
    <t>Gidsenwerking</t>
  </si>
  <si>
    <t>Alden Biesen algemene promotie toerisme en evenementen</t>
  </si>
  <si>
    <t>Brochure toeristische attracties</t>
  </si>
  <si>
    <t>Internationaal Vertelfestival</t>
  </si>
  <si>
    <t>Jardins et Loisirs en Fence</t>
  </si>
  <si>
    <t>Subtotaal Alden Biesen</t>
  </si>
  <si>
    <t>Frans Masereel Centrum</t>
  </si>
  <si>
    <t>DWR/TWR vzw (De Witte Raaf)</t>
  </si>
  <si>
    <t>Hart</t>
  </si>
  <si>
    <t>Subtotaal Frans Masereel Centrum</t>
  </si>
  <si>
    <t>Kasteel van Gaasbeek</t>
  </si>
  <si>
    <t>Subtotaal Kasteel van Gaasbeek</t>
  </si>
  <si>
    <t>De Morgen (Persgroep)</t>
  </si>
  <si>
    <t>Kasteeladvertentie juli en augustus</t>
  </si>
  <si>
    <t>SN Brussels Inflight Magazine (Ink)</t>
  </si>
  <si>
    <t>Penzine   </t>
  </si>
  <si>
    <t>Rekto:Verso</t>
  </si>
  <si>
    <t>OKV</t>
  </si>
  <si>
    <t>Kasteelreportage</t>
  </si>
  <si>
    <t>Discover Benelux</t>
  </si>
  <si>
    <t>Metropolis M</t>
  </si>
  <si>
    <t>Expo’s ‘Divine Decadence’, zomerprogramma en ‘MEAULNES’</t>
  </si>
  <si>
    <t>Expo ‘Divine Decadence’</t>
  </si>
  <si>
    <t>Jaarprogramma</t>
  </si>
  <si>
    <t>incl. online banner</t>
  </si>
  <si>
    <t>Expo ‘MEAULNES’</t>
  </si>
  <si>
    <t>Limburg Vakantiegids  (toerisme Limburg)</t>
  </si>
  <si>
    <t>Chapeau Kunst- en cultuurgids</t>
  </si>
  <si>
    <t>Brochure groepsuitstappen Pasar</t>
  </si>
  <si>
    <t>Brochure Car- en Busgids</t>
  </si>
  <si>
    <t>De weekkrant</t>
  </si>
  <si>
    <t>Promotie tentoonstelling</t>
  </si>
  <si>
    <t>Europees project Darts (= van budget Europees project)</t>
  </si>
  <si>
    <t>Het Belang van Limburg</t>
  </si>
  <si>
    <t>Abonnementenland</t>
  </si>
  <si>
    <t>Open call residenties najaar 2016</t>
  </si>
  <si>
    <t>Open call residenties jun 2016</t>
  </si>
  <si>
    <t>Advertentie</t>
  </si>
  <si>
    <t>Doelstelling: informatie over energiezuinig bouwen.</t>
  </si>
  <si>
    <t>Bis beurs</t>
  </si>
  <si>
    <t>Bis-catalogus</t>
  </si>
  <si>
    <t>Dikketruiendag</t>
  </si>
  <si>
    <t>New Business Green</t>
  </si>
  <si>
    <t>Fokus Winterguide (bijlage bij Het Nieuwsblad)</t>
  </si>
  <si>
    <t>Gerichte advertentie voor doelgroep bedrijven in het kader van de Dikketruiendagcampagne. De advertentie was vooral bedoeld voor zichtbaarheid van de campagne bij specifieke doelgroep bedrijven. De advertentie leidde echter niet tot een verhoogde deelname van de bedrijven of meer trafiek op de website. Dergelijke communicatie zal in de toekomst voor deze campagne niet meer worden ingezet.</t>
  </si>
  <si>
    <t>Beleidsdoelstelling: parallel aan het proces van het Milieubeleidsplan MINA 5 ook de burgers bepaalde milieuboodschappen meegeven (vanuit een vertaalslag van MINA 5) en hen uitnodigen om de milieu-uitdaging aan te gaan.</t>
  </si>
  <si>
    <t>MINA 5 (advertentie rond 30 dagen campagne)</t>
  </si>
  <si>
    <t>Uitgaven in 2016 (jan - sept) - Geert BOURGEOIS</t>
  </si>
  <si>
    <t>Uitgaven in 2016 (jan - sept) - Hilde CREVITS</t>
  </si>
  <si>
    <t>Uitgaven in 2016 (jan - sept) - Bart TOMMELEIN</t>
  </si>
  <si>
    <t>Uitgaven in 2016 (jan - sept) - Liesbeth HOMANS</t>
  </si>
  <si>
    <t>Uitgaven in 2016 (jan - sept) - Ben WEYTS</t>
  </si>
  <si>
    <t>Uitgaven in 2016 (jan - sept) - Philippe MUYTERS</t>
  </si>
  <si>
    <t>Uitgaven in 2016 (jan - sept) - Joke SCHAUVLIEGE</t>
  </si>
  <si>
    <t>Uitgaven in 2016 (jan - sept) - Sven GATZ</t>
  </si>
  <si>
    <t>Sport Vlaanderen</t>
  </si>
  <si>
    <t>De Zondag (Roularta)</t>
  </si>
  <si>
    <t>Doelstelling: zichtbaarheid creëren en sensibiliseren voor deelname aan de Maand van de Sportclub (voorjaar).
Evaluatie: algemeen, via bevraging van deelnemende sportclubs en gemeenten/steden. Hierin werden ook vragen opgenomen i.v.m. communicatie.</t>
  </si>
  <si>
    <t>Doelstelling: zichtbaarheid creëren en sensibiliseren voor deelname aan de Maand van de Sportclub (najaar).
Evaluatie: algemeen, via bevraging van deelnemende sportclubs en gemeenten/steden. Hierin werden ook vragen opgenomen i.v.m. communicatie.</t>
  </si>
  <si>
    <t>Maand van de Sportclub
(mei)</t>
  </si>
  <si>
    <t>Maand van de Sportclub
(september)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</si>
</sst>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2" x14ac:knownFonts="1">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2"/>
      <color theme="3"/>
      <name val="Calibri"/>
      <family val="2"/>
      <scheme val="minor"/>
    </font>
    <font>
      <b/>
      <sz val="11"/>
      <color theme="3"/>
      <name val="Calibri"/>
      <family val="2"/>
      <scheme val="minor"/>
    </font>
    <font>
      <u/>
      <sz val="11"/>
      <color theme="1"/>
      <name val="Calibri"/>
      <family val="2"/>
      <scheme val="minor"/>
    </font>
    <font>
      <i/>
      <sz val="11"/>
      <color theme="1"/>
      <name val="Calibri"/>
      <family val="2"/>
      <scheme val="minor"/>
    </font>
    <font>
      <sz val="11"/>
      <name val="Calibri"/>
      <family val="2"/>
      <scheme val="minor"/>
    </font>
    <font>
      <b/>
      <i/>
      <sz val="11"/>
      <color theme="3"/>
      <name val="Calibri"/>
      <family val="2"/>
      <scheme val="minor"/>
    </font>
    <font>
      <b/>
      <sz val="14"/>
      <color theme="1"/>
      <name val="Calibri"/>
      <family val="2"/>
      <scheme val="minor"/>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diagonal/>
    </border>
  </borders>
  <cellStyleXfs count="1">
    <xf numFmtId="0" fontId="0" fillId="0" borderId="0"/>
  </cellStyleXfs>
  <cellXfs count="105">
    <xf numFmtId="0" fontId="0" fillId="0" borderId="0" xfId="0"/>
    <xf numFmtId="0" fontId="0" fillId="0" borderId="0" xfId="0" applyAlignment="1">
      <alignment vertical="top"/>
    </xf>
    <xf numFmtId="0" fontId="0" fillId="0" borderId="0" xfId="0" applyBorder="1" applyAlignment="1">
      <alignment vertical="top"/>
    </xf>
    <xf numFmtId="0" fontId="0" fillId="0" borderId="7" xfId="0" applyBorder="1" applyAlignment="1">
      <alignment vertical="top"/>
    </xf>
    <xf numFmtId="164" fontId="0" fillId="0" borderId="0" xfId="0" applyNumberFormat="1" applyFont="1" applyFill="1" applyBorder="1" applyAlignment="1">
      <alignment vertical="top"/>
    </xf>
    <xf numFmtId="164" fontId="1" fillId="0" borderId="0" xfId="0" applyNumberFormat="1" applyFont="1" applyFill="1" applyBorder="1" applyAlignment="1">
      <alignment vertical="top"/>
    </xf>
    <xf numFmtId="0" fontId="4" fillId="0" borderId="0" xfId="0" applyFont="1" applyAlignment="1">
      <alignment vertical="top"/>
    </xf>
    <xf numFmtId="164" fontId="3" fillId="0" borderId="0" xfId="0" applyNumberFormat="1" applyFont="1" applyBorder="1" applyAlignment="1">
      <alignment vertical="top"/>
    </xf>
    <xf numFmtId="0" fontId="0" fillId="0" borderId="0" xfId="0" applyAlignment="1">
      <alignment vertical="center"/>
    </xf>
    <xf numFmtId="0" fontId="3" fillId="0" borderId="0" xfId="0" applyFont="1" applyBorder="1" applyAlignment="1">
      <alignment vertical="top"/>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164" fontId="1" fillId="0" borderId="7" xfId="0" applyNumberFormat="1" applyFont="1" applyBorder="1" applyAlignment="1">
      <alignment vertical="top"/>
    </xf>
    <xf numFmtId="0" fontId="1" fillId="0" borderId="14" xfId="0" applyFont="1" applyBorder="1" applyAlignment="1">
      <alignment horizontal="center" vertical="center"/>
    </xf>
    <xf numFmtId="0" fontId="1" fillId="0" borderId="4" xfId="0" applyFont="1" applyFill="1" applyBorder="1" applyAlignment="1">
      <alignment horizontal="left" vertical="top" wrapText="1" indent="1"/>
    </xf>
    <xf numFmtId="0" fontId="0" fillId="0" borderId="0" xfId="0" applyFont="1" applyFill="1" applyBorder="1" applyAlignment="1">
      <alignment horizontal="left" vertical="top"/>
    </xf>
    <xf numFmtId="0" fontId="1" fillId="0" borderId="4" xfId="0" applyFont="1" applyFill="1" applyBorder="1" applyAlignment="1">
      <alignment horizontal="left" vertical="top" indent="1"/>
    </xf>
    <xf numFmtId="0" fontId="0" fillId="0" borderId="9" xfId="0" applyFont="1" applyFill="1" applyBorder="1" applyAlignment="1">
      <alignment horizontal="left" vertical="top"/>
    </xf>
    <xf numFmtId="164" fontId="0" fillId="0" borderId="9" xfId="0" applyNumberFormat="1" applyFont="1" applyFill="1" applyBorder="1" applyAlignment="1">
      <alignment vertical="top"/>
    </xf>
    <xf numFmtId="0" fontId="0" fillId="0" borderId="5" xfId="0" applyFill="1" applyBorder="1" applyAlignment="1">
      <alignment vertical="top"/>
    </xf>
    <xf numFmtId="0" fontId="0" fillId="0" borderId="4" xfId="0" applyFill="1" applyBorder="1" applyAlignment="1">
      <alignment horizontal="left" vertical="top" indent="1"/>
    </xf>
    <xf numFmtId="0" fontId="0" fillId="0" borderId="0" xfId="0" applyFill="1" applyBorder="1" applyAlignment="1">
      <alignment vertical="top"/>
    </xf>
    <xf numFmtId="0" fontId="0" fillId="0" borderId="6" xfId="0" applyFill="1" applyBorder="1" applyAlignment="1">
      <alignment vertical="top"/>
    </xf>
    <xf numFmtId="0" fontId="0" fillId="0" borderId="7" xfId="0" applyFill="1" applyBorder="1" applyAlignment="1">
      <alignment vertical="top"/>
    </xf>
    <xf numFmtId="164" fontId="1" fillId="0" borderId="7" xfId="0" applyNumberFormat="1" applyFont="1" applyFill="1" applyBorder="1" applyAlignment="1">
      <alignment vertical="top"/>
    </xf>
    <xf numFmtId="0" fontId="0" fillId="0" borderId="8" xfId="0" applyFill="1" applyBorder="1" applyAlignment="1">
      <alignment vertical="top"/>
    </xf>
    <xf numFmtId="0" fontId="0" fillId="0" borderId="0" xfId="0" applyFill="1" applyAlignment="1">
      <alignment vertical="top"/>
    </xf>
    <xf numFmtId="0" fontId="1" fillId="0" borderId="11" xfId="0" applyFont="1" applyFill="1" applyBorder="1" applyAlignment="1">
      <alignment horizontal="left" vertical="top" wrapText="1" indent="1"/>
    </xf>
    <xf numFmtId="0" fontId="0" fillId="0" borderId="4" xfId="0" applyFill="1" applyBorder="1" applyAlignment="1">
      <alignment vertical="top"/>
    </xf>
    <xf numFmtId="0" fontId="0" fillId="0" borderId="12" xfId="0" applyFont="1" applyFill="1" applyBorder="1" applyAlignment="1">
      <alignment horizontal="left" vertical="top"/>
    </xf>
    <xf numFmtId="164" fontId="0" fillId="0" borderId="12" xfId="0" applyNumberFormat="1" applyFont="1" applyFill="1" applyBorder="1" applyAlignment="1">
      <alignment vertical="top"/>
    </xf>
    <xf numFmtId="0" fontId="0" fillId="0" borderId="0" xfId="0" applyFont="1" applyFill="1" applyBorder="1" applyAlignment="1">
      <alignment horizontal="left" vertical="top" wrapText="1"/>
    </xf>
    <xf numFmtId="0" fontId="1" fillId="0" borderId="4" xfId="0" applyFont="1" applyFill="1" applyBorder="1" applyAlignment="1">
      <alignment vertical="top"/>
    </xf>
    <xf numFmtId="0" fontId="9" fillId="0" borderId="0" xfId="0" applyFont="1" applyFill="1" applyBorder="1" applyAlignment="1">
      <alignment vertical="top"/>
    </xf>
    <xf numFmtId="0" fontId="0" fillId="0" borderId="5" xfId="0" applyFill="1" applyBorder="1" applyAlignment="1">
      <alignment wrapText="1"/>
    </xf>
    <xf numFmtId="0" fontId="9" fillId="0" borderId="7" xfId="0" applyFont="1" applyFill="1" applyBorder="1" applyAlignment="1">
      <alignment vertical="top"/>
    </xf>
    <xf numFmtId="0" fontId="0" fillId="0" borderId="13" xfId="0" applyFill="1" applyBorder="1" applyAlignment="1">
      <alignment horizontal="left" vertical="top" wrapText="1" indent="1"/>
    </xf>
    <xf numFmtId="0" fontId="0" fillId="0" borderId="5" xfId="0" applyFill="1" applyBorder="1" applyAlignment="1">
      <alignment horizontal="left" vertical="top" wrapText="1" indent="1"/>
    </xf>
    <xf numFmtId="0" fontId="0" fillId="0" borderId="0" xfId="0" applyBorder="1" applyAlignment="1">
      <alignment vertical="center"/>
    </xf>
    <xf numFmtId="0" fontId="0" fillId="0" borderId="0" xfId="0" applyBorder="1" applyAlignment="1">
      <alignment horizontal="left"/>
    </xf>
    <xf numFmtId="0" fontId="9" fillId="0" borderId="0" xfId="0" applyFont="1" applyBorder="1"/>
    <xf numFmtId="4" fontId="0" fillId="0" borderId="0" xfId="0" applyNumberFormat="1" applyBorder="1" applyAlignment="1">
      <alignment vertical="top"/>
    </xf>
    <xf numFmtId="4" fontId="1" fillId="0" borderId="0" xfId="0" applyNumberFormat="1" applyFont="1" applyBorder="1" applyAlignment="1">
      <alignment vertical="top"/>
    </xf>
    <xf numFmtId="4" fontId="0" fillId="0" borderId="0" xfId="0" applyNumberFormat="1" applyFill="1" applyBorder="1" applyAlignment="1">
      <alignment vertical="top"/>
    </xf>
    <xf numFmtId="0" fontId="0" fillId="0" borderId="5" xfId="0" applyFill="1" applyBorder="1" applyAlignment="1">
      <alignment horizontal="left" vertical="top" wrapText="1" indent="1"/>
    </xf>
    <xf numFmtId="0" fontId="9" fillId="0" borderId="0" xfId="0" applyFont="1" applyFill="1" applyBorder="1" applyAlignment="1">
      <alignment horizontal="left" vertical="top"/>
    </xf>
    <xf numFmtId="0" fontId="0" fillId="0" borderId="9" xfId="0" applyFill="1" applyBorder="1" applyAlignment="1">
      <alignment vertical="top" wrapText="1"/>
    </xf>
    <xf numFmtId="0" fontId="0" fillId="0" borderId="16" xfId="0" applyFont="1" applyFill="1" applyBorder="1" applyAlignment="1">
      <alignment horizontal="left" vertical="top"/>
    </xf>
    <xf numFmtId="164" fontId="1" fillId="0" borderId="16" xfId="0" applyNumberFormat="1" applyFont="1" applyFill="1" applyBorder="1" applyAlignment="1">
      <alignment vertical="top"/>
    </xf>
    <xf numFmtId="0" fontId="0" fillId="0" borderId="5" xfId="0" applyFill="1" applyBorder="1" applyAlignment="1">
      <alignment vertical="top" wrapText="1"/>
    </xf>
    <xf numFmtId="1" fontId="0" fillId="0" borderId="5" xfId="0" applyNumberFormat="1" applyFill="1" applyBorder="1"/>
    <xf numFmtId="0" fontId="0" fillId="0" borderId="4" xfId="0" applyFill="1" applyBorder="1"/>
    <xf numFmtId="0" fontId="0" fillId="0" borderId="0" xfId="0" applyFont="1" applyFill="1" applyBorder="1"/>
    <xf numFmtId="3" fontId="1" fillId="0" borderId="0" xfId="0" applyNumberFormat="1" applyFont="1" applyFill="1" applyBorder="1"/>
    <xf numFmtId="0" fontId="0" fillId="0" borderId="5" xfId="0" applyFill="1" applyBorder="1"/>
    <xf numFmtId="0" fontId="0" fillId="0" borderId="0" xfId="0" applyFill="1" applyBorder="1"/>
    <xf numFmtId="0" fontId="1" fillId="0" borderId="0" xfId="0" applyFont="1" applyFill="1" applyBorder="1"/>
    <xf numFmtId="0" fontId="0" fillId="0" borderId="5" xfId="0" applyFill="1" applyBorder="1" applyAlignment="1">
      <alignment horizontal="left" vertical="top" indent="1"/>
    </xf>
    <xf numFmtId="164" fontId="1" fillId="0" borderId="12" xfId="0" applyNumberFormat="1" applyFont="1" applyFill="1" applyBorder="1" applyAlignment="1">
      <alignment vertical="top"/>
    </xf>
    <xf numFmtId="0" fontId="1" fillId="0" borderId="6" xfId="0" applyFont="1" applyFill="1" applyBorder="1" applyAlignment="1">
      <alignment horizontal="left" vertical="top" indent="1"/>
    </xf>
    <xf numFmtId="0" fontId="0" fillId="0" borderId="4" xfId="0" applyFill="1" applyBorder="1" applyAlignment="1">
      <alignment horizontal="left" vertical="top" wrapText="1" indent="1"/>
    </xf>
    <xf numFmtId="0" fontId="0" fillId="0" borderId="0" xfId="0" applyFill="1" applyBorder="1" applyAlignment="1">
      <alignment vertical="top" wrapText="1"/>
    </xf>
    <xf numFmtId="0" fontId="0" fillId="0" borderId="6" xfId="0" applyFill="1" applyBorder="1" applyAlignment="1">
      <alignment horizontal="left" vertical="top" indent="1"/>
    </xf>
    <xf numFmtId="0" fontId="2" fillId="0" borderId="0" xfId="0" applyFont="1" applyFill="1" applyBorder="1" applyAlignment="1">
      <alignment horizontal="left" vertical="top" indent="1"/>
    </xf>
    <xf numFmtId="1" fontId="0" fillId="0" borderId="5" xfId="0" applyNumberFormat="1" applyFill="1" applyBorder="1" applyAlignment="1">
      <alignment horizontal="left" indent="1"/>
    </xf>
    <xf numFmtId="1" fontId="0" fillId="0" borderId="5" xfId="0" applyNumberFormat="1" applyFill="1" applyBorder="1" applyAlignment="1">
      <alignment horizontal="left" vertical="top" indent="1"/>
    </xf>
    <xf numFmtId="0" fontId="0" fillId="0" borderId="8" xfId="0" applyFill="1" applyBorder="1" applyAlignment="1">
      <alignment horizontal="left" vertical="top" indent="1"/>
    </xf>
    <xf numFmtId="0" fontId="0" fillId="0" borderId="0" xfId="0" applyFill="1" applyBorder="1" applyAlignment="1">
      <alignment horizontal="left" vertical="top" indent="1"/>
    </xf>
    <xf numFmtId="0" fontId="1" fillId="0" borderId="4" xfId="0" applyFont="1" applyFill="1" applyBorder="1" applyAlignment="1">
      <alignment horizontal="left" vertical="top" wrapText="1"/>
    </xf>
    <xf numFmtId="0" fontId="1" fillId="0" borderId="4" xfId="0" applyFont="1" applyFill="1" applyBorder="1" applyAlignment="1">
      <alignment vertical="top" wrapText="1"/>
    </xf>
    <xf numFmtId="0" fontId="0" fillId="0" borderId="4" xfId="0" applyFill="1" applyBorder="1" applyAlignment="1">
      <alignment vertical="top" wrapText="1"/>
    </xf>
    <xf numFmtId="0" fontId="1" fillId="0" borderId="4" xfId="0" applyFont="1" applyFill="1" applyBorder="1" applyAlignment="1">
      <alignment horizontal="left" vertical="top" wrapText="1" indent="1"/>
    </xf>
    <xf numFmtId="0" fontId="0" fillId="0" borderId="9" xfId="0" applyFont="1" applyFill="1" applyBorder="1" applyAlignment="1">
      <alignment horizontal="left" vertical="top" wrapText="1"/>
    </xf>
    <xf numFmtId="0" fontId="10" fillId="0" borderId="4" xfId="0" applyFont="1" applyFill="1" applyBorder="1" applyAlignment="1">
      <alignment horizontal="left" vertical="center" indent="1"/>
    </xf>
    <xf numFmtId="0" fontId="10" fillId="0" borderId="5" xfId="0" applyFont="1" applyFill="1" applyBorder="1" applyAlignment="1">
      <alignment horizontal="left" vertical="center" indent="1"/>
    </xf>
    <xf numFmtId="164" fontId="0" fillId="0" borderId="0" xfId="0" applyNumberFormat="1" applyFont="1" applyFill="1" applyBorder="1" applyAlignment="1">
      <alignment horizontal="center" vertical="top"/>
    </xf>
    <xf numFmtId="0" fontId="0" fillId="0" borderId="0" xfId="0" quotePrefix="1" applyNumberFormat="1" applyFont="1" applyFill="1" applyBorder="1" applyAlignment="1">
      <alignment horizontal="center" vertical="top"/>
    </xf>
    <xf numFmtId="0" fontId="0" fillId="0" borderId="0" xfId="0" applyFont="1" applyFill="1" applyBorder="1" applyAlignment="1">
      <alignment vertical="top"/>
    </xf>
    <xf numFmtId="0" fontId="0" fillId="0" borderId="12" xfId="0" applyFill="1" applyBorder="1" applyAlignment="1">
      <alignment vertical="top"/>
    </xf>
    <xf numFmtId="0" fontId="1" fillId="0" borderId="4" xfId="0" applyFont="1" applyFill="1" applyBorder="1" applyAlignment="1">
      <alignment horizontal="left" vertical="top" wrapText="1" indent="1"/>
    </xf>
    <xf numFmtId="0" fontId="0" fillId="0" borderId="13" xfId="0" applyFill="1" applyBorder="1" applyAlignment="1">
      <alignment vertical="top" wrapText="1"/>
    </xf>
    <xf numFmtId="0" fontId="7" fillId="0" borderId="7" xfId="0" applyFont="1" applyFill="1" applyBorder="1" applyAlignment="1">
      <alignment horizontal="righ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0" fillId="0" borderId="5" xfId="0" applyFill="1" applyBorder="1" applyAlignment="1">
      <alignment horizontal="left" vertical="top" wrapText="1" indent="1"/>
    </xf>
    <xf numFmtId="0" fontId="0" fillId="0" borderId="13" xfId="0" applyFill="1" applyBorder="1" applyAlignment="1">
      <alignment horizontal="left" vertical="top" wrapText="1" indent="1"/>
    </xf>
    <xf numFmtId="0" fontId="0" fillId="0" borderId="7" xfId="0" applyBorder="1" applyAlignment="1">
      <alignment horizontal="center" vertical="top"/>
    </xf>
    <xf numFmtId="0" fontId="9" fillId="0" borderId="5" xfId="0" applyFont="1" applyFill="1" applyBorder="1" applyAlignment="1">
      <alignment horizontal="left" vertical="top" wrapText="1" indent="1"/>
    </xf>
    <xf numFmtId="0" fontId="10" fillId="0" borderId="4" xfId="0" applyFont="1" applyFill="1" applyBorder="1" applyAlignment="1">
      <alignment horizontal="left" vertical="center" indent="1"/>
    </xf>
    <xf numFmtId="0" fontId="10" fillId="0" borderId="0" xfId="0" applyFont="1" applyFill="1" applyBorder="1" applyAlignment="1">
      <alignment horizontal="left" vertical="center" indent="1"/>
    </xf>
    <xf numFmtId="0" fontId="10" fillId="0" borderId="5" xfId="0" applyFont="1" applyFill="1" applyBorder="1" applyAlignment="1">
      <alignment horizontal="left" vertical="center" indent="1"/>
    </xf>
    <xf numFmtId="0" fontId="1" fillId="0" borderId="4" xfId="0" applyFont="1" applyFill="1" applyBorder="1" applyAlignment="1">
      <alignment horizontal="left" vertical="top" wrapText="1" indent="1"/>
    </xf>
    <xf numFmtId="0" fontId="10" fillId="0" borderId="11" xfId="0" applyFont="1" applyFill="1" applyBorder="1" applyAlignment="1">
      <alignment horizontal="left" vertical="center" indent="1"/>
    </xf>
    <xf numFmtId="0" fontId="10" fillId="0" borderId="12" xfId="0" applyFont="1" applyFill="1" applyBorder="1" applyAlignment="1">
      <alignment horizontal="left" vertical="center" indent="1"/>
    </xf>
    <xf numFmtId="0" fontId="10" fillId="0" borderId="13" xfId="0" applyFont="1" applyFill="1" applyBorder="1" applyAlignment="1">
      <alignment horizontal="left" vertical="center" indent="1"/>
    </xf>
    <xf numFmtId="0" fontId="0" fillId="0" borderId="0" xfId="0" applyFill="1" applyBorder="1" applyAlignment="1">
      <alignment horizontal="left" vertical="top" wrapText="1" indent="1"/>
    </xf>
    <xf numFmtId="1" fontId="0" fillId="0" borderId="13" xfId="0" applyNumberFormat="1" applyFill="1" applyBorder="1" applyAlignment="1">
      <alignment horizontal="left" vertical="top" indent="1"/>
    </xf>
    <xf numFmtId="1" fontId="0" fillId="0" borderId="5" xfId="0" applyNumberFormat="1" applyFill="1" applyBorder="1" applyAlignment="1">
      <alignment horizontal="left" vertical="top" inden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zoomScaleSheetLayoutView="100" workbookViewId="0">
      <selection activeCell="A13" sqref="A13"/>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81" t="s">
        <v>67</v>
      </c>
      <c r="B1" s="81"/>
      <c r="C1" s="81"/>
      <c r="D1" s="81"/>
    </row>
    <row r="2" spans="1:4" s="8" customFormat="1" ht="30" customHeight="1" thickBot="1" x14ac:dyDescent="0.35">
      <c r="A2" s="82" t="s">
        <v>174</v>
      </c>
      <c r="B2" s="83"/>
      <c r="C2" s="83"/>
      <c r="D2" s="84"/>
    </row>
    <row r="3" spans="1:4" s="8" customFormat="1" ht="30" customHeight="1" thickBot="1" x14ac:dyDescent="0.35">
      <c r="A3" s="13" t="s">
        <v>18</v>
      </c>
      <c r="B3" s="10" t="s">
        <v>19</v>
      </c>
      <c r="C3" s="10" t="s">
        <v>20</v>
      </c>
      <c r="D3" s="11" t="s">
        <v>22</v>
      </c>
    </row>
    <row r="4" spans="1:4" ht="15" customHeight="1" thickBot="1" x14ac:dyDescent="0.35">
      <c r="A4" s="3"/>
      <c r="B4" s="3"/>
      <c r="C4" s="12"/>
      <c r="D4" s="3"/>
    </row>
    <row r="5" spans="1:4" s="8" customFormat="1" ht="20.100000000000001" customHeight="1" thickBot="1" x14ac:dyDescent="0.35">
      <c r="A5" s="85" t="s">
        <v>69</v>
      </c>
      <c r="B5" s="86"/>
      <c r="C5" s="86"/>
      <c r="D5" s="87"/>
    </row>
    <row r="6" spans="1:4" s="8" customFormat="1" ht="20.100000000000001" customHeight="1" thickBot="1" x14ac:dyDescent="0.35">
      <c r="A6" s="88" t="s">
        <v>68</v>
      </c>
      <c r="B6" s="89"/>
      <c r="C6" s="89"/>
      <c r="D6" s="90"/>
    </row>
    <row r="7" spans="1:4" ht="201.6" x14ac:dyDescent="0.3">
      <c r="A7" s="14" t="s">
        <v>72</v>
      </c>
      <c r="B7" s="31" t="s">
        <v>71</v>
      </c>
      <c r="C7" s="5">
        <v>926913.5</v>
      </c>
      <c r="D7" s="36" t="s">
        <v>70</v>
      </c>
    </row>
    <row r="8" spans="1:4" ht="15" customHeight="1" x14ac:dyDescent="0.3">
      <c r="A8" s="20"/>
      <c r="B8" s="45"/>
      <c r="C8" s="5"/>
      <c r="D8" s="19"/>
    </row>
    <row r="9" spans="1:4" ht="15" customHeight="1" x14ac:dyDescent="0.3">
      <c r="A9" s="16" t="s">
        <v>15</v>
      </c>
      <c r="B9" s="33"/>
      <c r="C9" s="5">
        <f>C7</f>
        <v>926913.5</v>
      </c>
      <c r="D9" s="19"/>
    </row>
    <row r="10" spans="1:4" ht="15" customHeight="1" thickBot="1" x14ac:dyDescent="0.35">
      <c r="A10" s="22"/>
      <c r="B10" s="35"/>
      <c r="C10" s="24"/>
      <c r="D10" s="25"/>
    </row>
  </sheetData>
  <mergeCells count="4">
    <mergeCell ref="A1:D1"/>
    <mergeCell ref="A2:D2"/>
    <mergeCell ref="A5:D5"/>
    <mergeCell ref="A6:D6"/>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zoomScaleSheetLayoutView="100" workbookViewId="0">
      <selection activeCell="A15" sqref="A15"/>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81"/>
      <c r="B1" s="81"/>
      <c r="C1" s="81"/>
      <c r="D1" s="81"/>
    </row>
    <row r="2" spans="1:4" s="8" customFormat="1" ht="30" customHeight="1" thickBot="1" x14ac:dyDescent="0.35">
      <c r="A2" s="82" t="s">
        <v>175</v>
      </c>
      <c r="B2" s="83"/>
      <c r="C2" s="83"/>
      <c r="D2" s="84"/>
    </row>
    <row r="3" spans="1:4" s="8" customFormat="1" ht="30" customHeight="1" thickBot="1" x14ac:dyDescent="0.35">
      <c r="A3" s="13" t="s">
        <v>18</v>
      </c>
      <c r="B3" s="10" t="s">
        <v>19</v>
      </c>
      <c r="C3" s="10" t="s">
        <v>20</v>
      </c>
      <c r="D3" s="11" t="s">
        <v>22</v>
      </c>
    </row>
    <row r="4" spans="1:4" ht="15" customHeight="1" thickBot="1" x14ac:dyDescent="0.35">
      <c r="A4" s="3"/>
      <c r="B4" s="3"/>
      <c r="C4" s="12"/>
      <c r="D4" s="3"/>
    </row>
    <row r="5" spans="1:4" s="8" customFormat="1" ht="20.100000000000001" customHeight="1" thickBot="1" x14ac:dyDescent="0.35">
      <c r="A5" s="85" t="s">
        <v>32</v>
      </c>
      <c r="B5" s="86"/>
      <c r="C5" s="86"/>
      <c r="D5" s="87"/>
    </row>
    <row r="6" spans="1:4" s="8" customFormat="1" ht="20.100000000000001" customHeight="1" thickBot="1" x14ac:dyDescent="0.35">
      <c r="A6" s="88" t="s">
        <v>33</v>
      </c>
      <c r="B6" s="89"/>
      <c r="C6" s="89"/>
      <c r="D6" s="90"/>
    </row>
    <row r="7" spans="1:4" ht="15" customHeight="1" x14ac:dyDescent="0.3">
      <c r="A7" s="14" t="s">
        <v>12</v>
      </c>
      <c r="B7" s="15" t="s">
        <v>6</v>
      </c>
      <c r="C7" s="4">
        <v>7187.58</v>
      </c>
      <c r="D7" s="92" t="s">
        <v>73</v>
      </c>
    </row>
    <row r="8" spans="1:4" ht="15" customHeight="1" x14ac:dyDescent="0.3">
      <c r="A8" s="16"/>
      <c r="B8" s="15" t="s">
        <v>2</v>
      </c>
      <c r="C8" s="4">
        <v>4182.5499999999993</v>
      </c>
      <c r="D8" s="91"/>
    </row>
    <row r="9" spans="1:4" ht="15" customHeight="1" x14ac:dyDescent="0.3">
      <c r="A9" s="16"/>
      <c r="B9" s="17" t="s">
        <v>9</v>
      </c>
      <c r="C9" s="18">
        <v>1556.09</v>
      </c>
      <c r="D9" s="91"/>
    </row>
    <row r="10" spans="1:4" ht="50.1" customHeight="1" x14ac:dyDescent="0.3">
      <c r="A10" s="16"/>
      <c r="B10" s="15" t="s">
        <v>14</v>
      </c>
      <c r="C10" s="5">
        <f>SUM(C7:C9)</f>
        <v>12926.22</v>
      </c>
      <c r="D10" s="91"/>
    </row>
    <row r="11" spans="1:4" ht="15" customHeight="1" x14ac:dyDescent="0.3">
      <c r="A11" s="16"/>
      <c r="B11" s="15"/>
      <c r="C11" s="4"/>
      <c r="D11" s="19"/>
    </row>
    <row r="12" spans="1:4" ht="15" customHeight="1" x14ac:dyDescent="0.3">
      <c r="A12" s="16" t="s">
        <v>16</v>
      </c>
      <c r="B12" s="15" t="s">
        <v>4</v>
      </c>
      <c r="C12" s="4">
        <v>5575.46</v>
      </c>
      <c r="D12" s="91" t="s">
        <v>74</v>
      </c>
    </row>
    <row r="13" spans="1:4" ht="15" customHeight="1" x14ac:dyDescent="0.3">
      <c r="A13" s="16"/>
      <c r="B13" s="15" t="s">
        <v>5</v>
      </c>
      <c r="C13" s="4">
        <v>4980.12</v>
      </c>
      <c r="D13" s="91"/>
    </row>
    <row r="14" spans="1:4" ht="15" customHeight="1" x14ac:dyDescent="0.3">
      <c r="A14" s="16"/>
      <c r="B14" s="15" t="s">
        <v>6</v>
      </c>
      <c r="C14" s="4">
        <v>8379.8100000000013</v>
      </c>
      <c r="D14" s="91"/>
    </row>
    <row r="15" spans="1:4" ht="15" customHeight="1" x14ac:dyDescent="0.3">
      <c r="A15" s="16"/>
      <c r="B15" s="17" t="s">
        <v>2</v>
      </c>
      <c r="C15" s="18">
        <v>6865.08</v>
      </c>
      <c r="D15" s="91"/>
    </row>
    <row r="16" spans="1:4" ht="35.1" customHeight="1" x14ac:dyDescent="0.3">
      <c r="A16" s="16"/>
      <c r="B16" s="15" t="s">
        <v>14</v>
      </c>
      <c r="C16" s="5">
        <f>SUM(C12:C15)</f>
        <v>25800.47</v>
      </c>
      <c r="D16" s="91"/>
    </row>
    <row r="17" spans="1:4" ht="15" customHeight="1" x14ac:dyDescent="0.3">
      <c r="A17" s="20"/>
      <c r="B17" s="15"/>
      <c r="C17" s="5"/>
      <c r="D17" s="91"/>
    </row>
    <row r="18" spans="1:4" ht="15" customHeight="1" x14ac:dyDescent="0.3">
      <c r="A18" s="16" t="s">
        <v>15</v>
      </c>
      <c r="B18" s="21"/>
      <c r="C18" s="5">
        <f>C10+C16</f>
        <v>38726.69</v>
      </c>
      <c r="D18" s="19"/>
    </row>
    <row r="19" spans="1:4" ht="15" customHeight="1" thickBot="1" x14ac:dyDescent="0.35">
      <c r="A19" s="22"/>
      <c r="B19" s="23"/>
      <c r="C19" s="24"/>
      <c r="D19" s="25"/>
    </row>
    <row r="20" spans="1:4" x14ac:dyDescent="0.3">
      <c r="A20" s="21"/>
      <c r="B20" s="21"/>
      <c r="C20" s="21"/>
      <c r="D20" s="26"/>
    </row>
  </sheetData>
  <mergeCells count="6">
    <mergeCell ref="D12:D17"/>
    <mergeCell ref="A1:D1"/>
    <mergeCell ref="D7:D10"/>
    <mergeCell ref="A2:D2"/>
    <mergeCell ref="A5:D5"/>
    <mergeCell ref="A6:D6"/>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A15" sqref="A15"/>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93"/>
      <c r="B1" s="93"/>
      <c r="C1" s="93"/>
      <c r="D1" s="93"/>
    </row>
    <row r="2" spans="1:4" s="8" customFormat="1" ht="30" customHeight="1" thickBot="1" x14ac:dyDescent="0.35">
      <c r="A2" s="82" t="s">
        <v>176</v>
      </c>
      <c r="B2" s="83"/>
      <c r="C2" s="83"/>
      <c r="D2" s="84"/>
    </row>
    <row r="3" spans="1:4" s="8" customFormat="1" ht="30" customHeight="1" thickBot="1" x14ac:dyDescent="0.35">
      <c r="A3" s="13" t="s">
        <v>18</v>
      </c>
      <c r="B3" s="10" t="s">
        <v>19</v>
      </c>
      <c r="C3" s="10" t="s">
        <v>20</v>
      </c>
      <c r="D3" s="11" t="s">
        <v>22</v>
      </c>
    </row>
    <row r="4" spans="1:4" ht="15" customHeight="1" thickBot="1" x14ac:dyDescent="0.35">
      <c r="A4" s="3"/>
      <c r="B4" s="3"/>
      <c r="C4" s="12"/>
      <c r="D4" s="3"/>
    </row>
    <row r="5" spans="1:4" s="8" customFormat="1" ht="20.100000000000001" customHeight="1" thickBot="1" x14ac:dyDescent="0.35">
      <c r="A5" s="85" t="s">
        <v>24</v>
      </c>
      <c r="B5" s="86"/>
      <c r="C5" s="86"/>
      <c r="D5" s="87"/>
    </row>
    <row r="6" spans="1:4" s="8" customFormat="1" ht="20.100000000000001" customHeight="1" thickBot="1" x14ac:dyDescent="0.35">
      <c r="A6" s="88" t="s">
        <v>46</v>
      </c>
      <c r="B6" s="89"/>
      <c r="C6" s="89"/>
      <c r="D6" s="90"/>
    </row>
    <row r="7" spans="1:4" ht="15" customHeight="1" x14ac:dyDescent="0.3">
      <c r="A7" s="27" t="s">
        <v>47</v>
      </c>
      <c r="B7" s="15" t="s">
        <v>9</v>
      </c>
      <c r="C7" s="5">
        <v>1574.99</v>
      </c>
      <c r="D7" s="37"/>
    </row>
    <row r="8" spans="1:4" ht="15" customHeight="1" x14ac:dyDescent="0.3">
      <c r="A8" s="32"/>
      <c r="B8" s="21"/>
      <c r="C8" s="5"/>
      <c r="D8" s="19"/>
    </row>
    <row r="9" spans="1:4" x14ac:dyDescent="0.3">
      <c r="A9" s="14" t="s">
        <v>166</v>
      </c>
      <c r="B9" s="21" t="s">
        <v>167</v>
      </c>
      <c r="C9" s="5">
        <v>2210</v>
      </c>
      <c r="D9" s="49" t="s">
        <v>165</v>
      </c>
    </row>
    <row r="10" spans="1:4" ht="15" customHeight="1" x14ac:dyDescent="0.3">
      <c r="A10" s="32"/>
      <c r="B10" s="21"/>
      <c r="C10" s="5"/>
      <c r="D10" s="49"/>
    </row>
    <row r="11" spans="1:4" ht="15" customHeight="1" x14ac:dyDescent="0.3">
      <c r="A11" s="16" t="s">
        <v>15</v>
      </c>
      <c r="B11" s="21"/>
      <c r="C11" s="5">
        <f>C7+C9</f>
        <v>3784.99</v>
      </c>
      <c r="D11" s="19"/>
    </row>
    <row r="12" spans="1:4" ht="15" customHeight="1" thickBot="1" x14ac:dyDescent="0.35">
      <c r="A12" s="22"/>
      <c r="B12" s="23"/>
      <c r="C12" s="24"/>
      <c r="D12" s="25"/>
    </row>
  </sheetData>
  <mergeCells count="4">
    <mergeCell ref="A2:D2"/>
    <mergeCell ref="A5:D5"/>
    <mergeCell ref="A6:D6"/>
    <mergeCell ref="A1:D1"/>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zoomScaleSheetLayoutView="100" workbookViewId="0">
      <selection activeCell="A15" sqref="A15"/>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93"/>
      <c r="B1" s="93"/>
      <c r="C1" s="93"/>
      <c r="D1" s="93"/>
    </row>
    <row r="2" spans="1:4" s="8" customFormat="1" ht="30" customHeight="1" thickBot="1" x14ac:dyDescent="0.35">
      <c r="A2" s="82" t="s">
        <v>177</v>
      </c>
      <c r="B2" s="83"/>
      <c r="C2" s="83"/>
      <c r="D2" s="84"/>
    </row>
    <row r="3" spans="1:4" s="8" customFormat="1" ht="29.4" thickBot="1" x14ac:dyDescent="0.35">
      <c r="A3" s="13" t="s">
        <v>18</v>
      </c>
      <c r="B3" s="10" t="s">
        <v>19</v>
      </c>
      <c r="C3" s="10" t="s">
        <v>20</v>
      </c>
      <c r="D3" s="11" t="s">
        <v>22</v>
      </c>
    </row>
    <row r="4" spans="1:4" ht="15" customHeight="1" thickBot="1" x14ac:dyDescent="0.35">
      <c r="A4" s="3"/>
      <c r="B4" s="3"/>
      <c r="C4" s="12"/>
      <c r="D4" s="3"/>
    </row>
    <row r="5" spans="1:4" s="8" customFormat="1" ht="20.100000000000001" customHeight="1" thickBot="1" x14ac:dyDescent="0.35">
      <c r="A5" s="85" t="s">
        <v>83</v>
      </c>
      <c r="B5" s="86"/>
      <c r="C5" s="86"/>
      <c r="D5" s="87"/>
    </row>
    <row r="6" spans="1:4" s="8" customFormat="1" ht="20.100000000000001" customHeight="1" thickBot="1" x14ac:dyDescent="0.35">
      <c r="A6" s="88" t="s">
        <v>84</v>
      </c>
      <c r="B6" s="89"/>
      <c r="C6" s="89"/>
      <c r="D6" s="90"/>
    </row>
    <row r="7" spans="1:4" ht="15" customHeight="1" x14ac:dyDescent="0.3">
      <c r="A7" s="16" t="s">
        <v>85</v>
      </c>
      <c r="B7" s="15" t="s">
        <v>86</v>
      </c>
      <c r="C7" s="4">
        <v>5140.49</v>
      </c>
      <c r="D7" s="92" t="s">
        <v>87</v>
      </c>
    </row>
    <row r="8" spans="1:4" ht="15" customHeight="1" x14ac:dyDescent="0.3">
      <c r="A8" s="16"/>
      <c r="B8" s="21" t="s">
        <v>88</v>
      </c>
      <c r="C8" s="4">
        <v>6760.25</v>
      </c>
      <c r="D8" s="91"/>
    </row>
    <row r="9" spans="1:4" ht="15" customHeight="1" x14ac:dyDescent="0.3">
      <c r="A9" s="16"/>
      <c r="B9" s="21" t="s">
        <v>89</v>
      </c>
      <c r="C9" s="4">
        <v>5140.49</v>
      </c>
      <c r="D9" s="91"/>
    </row>
    <row r="10" spans="1:4" ht="15" customHeight="1" x14ac:dyDescent="0.3">
      <c r="A10" s="16"/>
      <c r="B10" s="21" t="s">
        <v>90</v>
      </c>
      <c r="C10" s="4">
        <v>6760.25</v>
      </c>
      <c r="D10" s="91"/>
    </row>
    <row r="11" spans="1:4" ht="15" customHeight="1" x14ac:dyDescent="0.3">
      <c r="A11" s="16"/>
      <c r="B11" s="21" t="s">
        <v>91</v>
      </c>
      <c r="C11" s="4">
        <v>5140.49</v>
      </c>
      <c r="D11" s="91"/>
    </row>
    <row r="12" spans="1:4" ht="15" customHeight="1" x14ac:dyDescent="0.3">
      <c r="A12" s="16"/>
      <c r="B12" s="21" t="s">
        <v>92</v>
      </c>
      <c r="C12" s="4">
        <v>5140.49</v>
      </c>
      <c r="D12" s="91"/>
    </row>
    <row r="13" spans="1:4" ht="15" customHeight="1" x14ac:dyDescent="0.3">
      <c r="A13" s="32"/>
      <c r="B13" s="46" t="s">
        <v>93</v>
      </c>
      <c r="C13" s="18">
        <v>6760.25</v>
      </c>
      <c r="D13" s="91"/>
    </row>
    <row r="14" spans="1:4" ht="15" customHeight="1" x14ac:dyDescent="0.3">
      <c r="A14" s="28"/>
      <c r="B14" s="47" t="s">
        <v>14</v>
      </c>
      <c r="C14" s="48">
        <f>SUM(C7:C13)</f>
        <v>40842.71</v>
      </c>
      <c r="D14" s="91"/>
    </row>
    <row r="15" spans="1:4" ht="15" customHeight="1" x14ac:dyDescent="0.3">
      <c r="A15" s="32"/>
      <c r="B15" s="21"/>
      <c r="C15" s="5"/>
      <c r="D15" s="49"/>
    </row>
    <row r="16" spans="1:4" ht="15" customHeight="1" x14ac:dyDescent="0.3">
      <c r="A16" s="16" t="s">
        <v>15</v>
      </c>
      <c r="B16" s="21"/>
      <c r="C16" s="5">
        <f>C14</f>
        <v>40842.71</v>
      </c>
      <c r="D16" s="49"/>
    </row>
    <row r="17" spans="1:4" ht="15" customHeight="1" thickBot="1" x14ac:dyDescent="0.35">
      <c r="A17" s="22"/>
      <c r="B17" s="23"/>
      <c r="C17" s="24"/>
      <c r="D17" s="25"/>
    </row>
    <row r="18" spans="1:4" ht="15" customHeight="1" thickBot="1" x14ac:dyDescent="0.35">
      <c r="A18" s="21"/>
      <c r="B18" s="26"/>
      <c r="C18" s="21"/>
      <c r="D18" s="26"/>
    </row>
    <row r="19" spans="1:4" ht="20.100000000000001" customHeight="1" thickBot="1" x14ac:dyDescent="0.35">
      <c r="A19" s="88" t="s">
        <v>94</v>
      </c>
      <c r="B19" s="89"/>
      <c r="C19" s="89"/>
      <c r="D19" s="90"/>
    </row>
    <row r="20" spans="1:4" ht="50.1" customHeight="1" x14ac:dyDescent="0.3">
      <c r="A20" s="16" t="s">
        <v>95</v>
      </c>
      <c r="B20" s="15" t="s">
        <v>2</v>
      </c>
      <c r="C20" s="5">
        <v>7825.3</v>
      </c>
      <c r="D20" s="36" t="s">
        <v>96</v>
      </c>
    </row>
    <row r="21" spans="1:4" ht="15" customHeight="1" x14ac:dyDescent="0.3">
      <c r="A21" s="16"/>
      <c r="B21" s="15"/>
      <c r="C21" s="5"/>
      <c r="D21" s="37"/>
    </row>
    <row r="22" spans="1:4" ht="15" customHeight="1" x14ac:dyDescent="0.3">
      <c r="A22" s="16" t="s">
        <v>15</v>
      </c>
      <c r="B22" s="15"/>
      <c r="C22" s="5">
        <f>C20</f>
        <v>7825.3</v>
      </c>
      <c r="D22" s="37"/>
    </row>
    <row r="23" spans="1:4" ht="15" customHeight="1" thickBot="1" x14ac:dyDescent="0.35">
      <c r="A23" s="22"/>
      <c r="B23" s="23"/>
      <c r="C23" s="24"/>
      <c r="D23" s="25"/>
    </row>
  </sheetData>
  <mergeCells count="6">
    <mergeCell ref="A19:D19"/>
    <mergeCell ref="A6:D6"/>
    <mergeCell ref="A1:D1"/>
    <mergeCell ref="D7:D14"/>
    <mergeCell ref="A2:D2"/>
    <mergeCell ref="A5:D5"/>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zoomScaleSheetLayoutView="100" workbookViewId="0">
      <selection activeCell="A15" sqref="A15"/>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93"/>
      <c r="B1" s="93"/>
      <c r="C1" s="93"/>
      <c r="D1" s="93"/>
    </row>
    <row r="2" spans="1:4" s="8" customFormat="1" ht="30" customHeight="1" thickBot="1" x14ac:dyDescent="0.35">
      <c r="A2" s="82" t="s">
        <v>178</v>
      </c>
      <c r="B2" s="83"/>
      <c r="C2" s="83"/>
      <c r="D2" s="84"/>
    </row>
    <row r="3" spans="1:4" s="8" customFormat="1" ht="30" customHeight="1" thickBot="1" x14ac:dyDescent="0.35">
      <c r="A3" s="13" t="s">
        <v>18</v>
      </c>
      <c r="B3" s="10" t="s">
        <v>19</v>
      </c>
      <c r="C3" s="10" t="s">
        <v>20</v>
      </c>
      <c r="D3" s="11" t="s">
        <v>22</v>
      </c>
    </row>
    <row r="4" spans="1:4" s="2" customFormat="1" ht="15" customHeight="1" thickBot="1" x14ac:dyDescent="0.35">
      <c r="A4" s="21"/>
      <c r="B4" s="21"/>
      <c r="C4" s="5"/>
      <c r="D4" s="21"/>
    </row>
    <row r="5" spans="1:4" s="8" customFormat="1" ht="20.100000000000001" customHeight="1" thickBot="1" x14ac:dyDescent="0.35">
      <c r="A5" s="85" t="s">
        <v>97</v>
      </c>
      <c r="B5" s="86"/>
      <c r="C5" s="86"/>
      <c r="D5" s="87"/>
    </row>
    <row r="6" spans="1:4" s="8" customFormat="1" ht="20.100000000000001" customHeight="1" thickBot="1" x14ac:dyDescent="0.35">
      <c r="A6" s="88" t="s">
        <v>108</v>
      </c>
      <c r="B6" s="89"/>
      <c r="C6" s="89"/>
      <c r="D6" s="90"/>
    </row>
    <row r="7" spans="1:4" s="8" customFormat="1" ht="15" customHeight="1" x14ac:dyDescent="0.3">
      <c r="A7" s="14" t="s">
        <v>98</v>
      </c>
      <c r="B7" s="15" t="s">
        <v>99</v>
      </c>
      <c r="C7" s="4">
        <v>1649</v>
      </c>
      <c r="D7" s="50"/>
    </row>
    <row r="8" spans="1:4" ht="15" customHeight="1" x14ac:dyDescent="0.3">
      <c r="A8" s="20"/>
      <c r="B8" s="17" t="s">
        <v>100</v>
      </c>
      <c r="C8" s="18">
        <v>1921</v>
      </c>
      <c r="D8" s="50"/>
    </row>
    <row r="9" spans="1:4" ht="15" customHeight="1" x14ac:dyDescent="0.3">
      <c r="A9" s="20"/>
      <c r="B9" s="15" t="s">
        <v>14</v>
      </c>
      <c r="C9" s="5">
        <f>SUM(C6:C8)</f>
        <v>3570</v>
      </c>
      <c r="D9" s="50"/>
    </row>
    <row r="10" spans="1:4" ht="15" customHeight="1" x14ac:dyDescent="0.3">
      <c r="A10" s="51"/>
      <c r="B10" s="52"/>
      <c r="C10" s="53"/>
      <c r="D10" s="54"/>
    </row>
    <row r="11" spans="1:4" ht="15" customHeight="1" x14ac:dyDescent="0.3">
      <c r="A11" s="16" t="s">
        <v>101</v>
      </c>
      <c r="B11" s="52" t="s">
        <v>102</v>
      </c>
      <c r="C11" s="5">
        <v>2487</v>
      </c>
      <c r="D11" s="54"/>
    </row>
    <row r="12" spans="1:4" ht="15" customHeight="1" x14ac:dyDescent="0.3">
      <c r="A12" s="51"/>
      <c r="B12" s="55"/>
      <c r="C12" s="55"/>
      <c r="D12" s="54"/>
    </row>
    <row r="13" spans="1:4" ht="15" customHeight="1" x14ac:dyDescent="0.3">
      <c r="A13" s="16" t="s">
        <v>15</v>
      </c>
      <c r="B13" s="56"/>
      <c r="C13" s="5">
        <f>C9+C11</f>
        <v>6057</v>
      </c>
      <c r="D13" s="54"/>
    </row>
    <row r="14" spans="1:4" ht="15" customHeight="1" thickBot="1" x14ac:dyDescent="0.35">
      <c r="A14" s="22"/>
      <c r="B14" s="23"/>
      <c r="C14" s="23"/>
      <c r="D14" s="25"/>
    </row>
    <row r="15" spans="1:4" ht="15" customHeight="1" thickBot="1" x14ac:dyDescent="0.35">
      <c r="A15" s="21"/>
      <c r="B15" s="26"/>
      <c r="C15" s="21"/>
      <c r="D15" s="26"/>
    </row>
    <row r="16" spans="1:4" s="8" customFormat="1" ht="20.100000000000001" customHeight="1" thickBot="1" x14ac:dyDescent="0.35">
      <c r="A16" s="85" t="s">
        <v>27</v>
      </c>
      <c r="B16" s="86"/>
      <c r="C16" s="86"/>
      <c r="D16" s="87"/>
    </row>
    <row r="17" spans="1:4" s="8" customFormat="1" ht="20.100000000000001" customHeight="1" thickBot="1" x14ac:dyDescent="0.35">
      <c r="A17" s="88" t="s">
        <v>30</v>
      </c>
      <c r="B17" s="89"/>
      <c r="C17" s="89"/>
      <c r="D17" s="90"/>
    </row>
    <row r="18" spans="1:4" ht="15" customHeight="1" x14ac:dyDescent="0.3">
      <c r="A18" s="16" t="s">
        <v>53</v>
      </c>
      <c r="B18" s="15" t="s">
        <v>5</v>
      </c>
      <c r="C18" s="4">
        <v>9163.2999999999993</v>
      </c>
      <c r="D18" s="92"/>
    </row>
    <row r="19" spans="1:4" ht="15" customHeight="1" x14ac:dyDescent="0.3">
      <c r="A19" s="28"/>
      <c r="B19" s="15" t="s">
        <v>6</v>
      </c>
      <c r="C19" s="4">
        <v>2359.34</v>
      </c>
      <c r="D19" s="91"/>
    </row>
    <row r="20" spans="1:4" ht="15" customHeight="1" x14ac:dyDescent="0.3">
      <c r="A20" s="20"/>
      <c r="B20" s="17" t="s">
        <v>2</v>
      </c>
      <c r="C20" s="18">
        <v>956.76</v>
      </c>
      <c r="D20" s="91"/>
    </row>
    <row r="21" spans="1:4" ht="15" customHeight="1" x14ac:dyDescent="0.3">
      <c r="A21" s="20"/>
      <c r="B21" s="15" t="s">
        <v>14</v>
      </c>
      <c r="C21" s="5">
        <f>SUM(C18:C20)</f>
        <v>12479.4</v>
      </c>
      <c r="D21" s="91"/>
    </row>
    <row r="22" spans="1:4" ht="15" customHeight="1" x14ac:dyDescent="0.3">
      <c r="A22" s="20"/>
      <c r="B22" s="15"/>
      <c r="C22" s="5"/>
      <c r="D22" s="19"/>
    </row>
    <row r="23" spans="1:4" ht="15" customHeight="1" x14ac:dyDescent="0.3">
      <c r="A23" s="16" t="s">
        <v>15</v>
      </c>
      <c r="B23" s="21"/>
      <c r="C23" s="5">
        <f>C21</f>
        <v>12479.4</v>
      </c>
      <c r="D23" s="19"/>
    </row>
    <row r="24" spans="1:4" ht="15" customHeight="1" thickBot="1" x14ac:dyDescent="0.35">
      <c r="A24" s="22"/>
      <c r="B24" s="23"/>
      <c r="C24" s="24"/>
      <c r="D24" s="25"/>
    </row>
    <row r="25" spans="1:4" ht="15" customHeight="1" thickBot="1" x14ac:dyDescent="0.35">
      <c r="A25" s="21"/>
      <c r="B25" s="26"/>
      <c r="C25" s="21"/>
      <c r="D25" s="26"/>
    </row>
    <row r="26" spans="1:4" s="8" customFormat="1" ht="20.100000000000001" customHeight="1" thickBot="1" x14ac:dyDescent="0.35">
      <c r="A26" s="88" t="s">
        <v>31</v>
      </c>
      <c r="B26" s="89"/>
      <c r="C26" s="89"/>
      <c r="D26" s="90"/>
    </row>
    <row r="27" spans="1:4" ht="15" customHeight="1" x14ac:dyDescent="0.3">
      <c r="A27" s="27" t="s">
        <v>54</v>
      </c>
      <c r="B27" s="29" t="s">
        <v>6</v>
      </c>
      <c r="C27" s="30">
        <v>349.84999999999997</v>
      </c>
      <c r="D27" s="92"/>
    </row>
    <row r="28" spans="1:4" ht="15" customHeight="1" x14ac:dyDescent="0.3">
      <c r="A28" s="20"/>
      <c r="B28" s="17" t="s">
        <v>2</v>
      </c>
      <c r="C28" s="18">
        <v>307.01</v>
      </c>
      <c r="D28" s="91"/>
    </row>
    <row r="29" spans="1:4" ht="15" customHeight="1" x14ac:dyDescent="0.3">
      <c r="A29" s="20"/>
      <c r="B29" s="15" t="s">
        <v>14</v>
      </c>
      <c r="C29" s="5">
        <f>SUM(C27:C28)</f>
        <v>656.8599999999999</v>
      </c>
      <c r="D29" s="91"/>
    </row>
    <row r="30" spans="1:4" ht="15" customHeight="1" x14ac:dyDescent="0.3">
      <c r="A30" s="20"/>
      <c r="B30" s="15"/>
      <c r="C30" s="5"/>
      <c r="D30" s="19"/>
    </row>
    <row r="31" spans="1:4" ht="15" customHeight="1" x14ac:dyDescent="0.3">
      <c r="A31" s="16" t="s">
        <v>15</v>
      </c>
      <c r="B31" s="21"/>
      <c r="C31" s="5">
        <f>C29</f>
        <v>656.8599999999999</v>
      </c>
      <c r="D31" s="19"/>
    </row>
    <row r="32" spans="1:4" ht="15" customHeight="1" thickBot="1" x14ac:dyDescent="0.35">
      <c r="A32" s="22"/>
      <c r="B32" s="23"/>
      <c r="C32" s="24"/>
      <c r="D32" s="25"/>
    </row>
    <row r="34" spans="1:3" s="6" customFormat="1" ht="15.6" x14ac:dyDescent="0.3">
      <c r="A34" s="9"/>
      <c r="C34" s="7"/>
    </row>
  </sheetData>
  <mergeCells count="9">
    <mergeCell ref="A1:D1"/>
    <mergeCell ref="A2:D2"/>
    <mergeCell ref="A16:D16"/>
    <mergeCell ref="A17:D17"/>
    <mergeCell ref="D27:D29"/>
    <mergeCell ref="A26:D26"/>
    <mergeCell ref="D18:D21"/>
    <mergeCell ref="A5:D5"/>
    <mergeCell ref="A6:D6"/>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zoomScaleSheetLayoutView="100" workbookViewId="0">
      <selection sqref="A1:D1"/>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93"/>
      <c r="B1" s="93"/>
      <c r="C1" s="93"/>
      <c r="D1" s="93"/>
    </row>
    <row r="2" spans="1:4" s="8" customFormat="1" ht="30" customHeight="1" thickBot="1" x14ac:dyDescent="0.35">
      <c r="A2" s="82" t="s">
        <v>179</v>
      </c>
      <c r="B2" s="83"/>
      <c r="C2" s="83"/>
      <c r="D2" s="84"/>
    </row>
    <row r="3" spans="1:4" s="8" customFormat="1" ht="30" customHeight="1" thickBot="1" x14ac:dyDescent="0.35">
      <c r="A3" s="13" t="s">
        <v>18</v>
      </c>
      <c r="B3" s="10" t="s">
        <v>19</v>
      </c>
      <c r="C3" s="10" t="s">
        <v>20</v>
      </c>
      <c r="D3" s="11" t="s">
        <v>22</v>
      </c>
    </row>
    <row r="4" spans="1:4" ht="15" customHeight="1" thickBot="1" x14ac:dyDescent="0.35">
      <c r="A4" s="3"/>
      <c r="B4" s="3"/>
      <c r="C4" s="12"/>
      <c r="D4" s="3"/>
    </row>
    <row r="5" spans="1:4" s="8" customFormat="1" ht="20.100000000000001" customHeight="1" thickBot="1" x14ac:dyDescent="0.35">
      <c r="A5" s="85" t="s">
        <v>21</v>
      </c>
      <c r="B5" s="86"/>
      <c r="C5" s="86"/>
      <c r="D5" s="87"/>
    </row>
    <row r="6" spans="1:4" s="8" customFormat="1" ht="20.100000000000001" customHeight="1" thickBot="1" x14ac:dyDescent="0.35">
      <c r="A6" s="88" t="s">
        <v>1</v>
      </c>
      <c r="B6" s="89"/>
      <c r="C6" s="89"/>
      <c r="D6" s="90"/>
    </row>
    <row r="7" spans="1:4" ht="15" customHeight="1" x14ac:dyDescent="0.3">
      <c r="A7" s="16" t="s">
        <v>7</v>
      </c>
      <c r="B7" s="15" t="s">
        <v>3</v>
      </c>
      <c r="C7" s="4">
        <v>4006.7799999999997</v>
      </c>
      <c r="D7" s="91" t="s">
        <v>105</v>
      </c>
    </row>
    <row r="8" spans="1:4" ht="15" customHeight="1" x14ac:dyDescent="0.3">
      <c r="A8" s="20"/>
      <c r="B8" s="15" t="s">
        <v>0</v>
      </c>
      <c r="C8" s="4">
        <v>6479.5199999999995</v>
      </c>
      <c r="D8" s="91"/>
    </row>
    <row r="9" spans="1:4" ht="15" customHeight="1" x14ac:dyDescent="0.3">
      <c r="A9" s="20"/>
      <c r="B9" s="17" t="s">
        <v>8</v>
      </c>
      <c r="C9" s="18">
        <v>6997.16</v>
      </c>
      <c r="D9" s="91"/>
    </row>
    <row r="10" spans="1:4" ht="50.1" customHeight="1" x14ac:dyDescent="0.3">
      <c r="A10" s="20"/>
      <c r="B10" s="15" t="s">
        <v>14</v>
      </c>
      <c r="C10" s="5">
        <f>SUM(C7:C9)</f>
        <v>17483.46</v>
      </c>
      <c r="D10" s="91"/>
    </row>
    <row r="11" spans="1:4" ht="15" customHeight="1" x14ac:dyDescent="0.3">
      <c r="A11" s="20"/>
      <c r="B11" s="15"/>
      <c r="C11" s="4"/>
      <c r="D11" s="57"/>
    </row>
    <row r="12" spans="1:4" ht="15" customHeight="1" x14ac:dyDescent="0.3">
      <c r="A12" s="16" t="s">
        <v>34</v>
      </c>
      <c r="B12" s="15" t="s">
        <v>6</v>
      </c>
      <c r="C12" s="4">
        <v>1342.31</v>
      </c>
      <c r="D12" s="91" t="s">
        <v>103</v>
      </c>
    </row>
    <row r="13" spans="1:4" ht="15" customHeight="1" x14ac:dyDescent="0.3">
      <c r="A13" s="20"/>
      <c r="B13" s="17" t="s">
        <v>2</v>
      </c>
      <c r="C13" s="18">
        <v>899.64</v>
      </c>
      <c r="D13" s="91"/>
    </row>
    <row r="14" spans="1:4" ht="15" customHeight="1" x14ac:dyDescent="0.3">
      <c r="A14" s="20"/>
      <c r="B14" s="15" t="s">
        <v>14</v>
      </c>
      <c r="C14" s="5">
        <f>SUM(C12:C13)</f>
        <v>2241.9499999999998</v>
      </c>
      <c r="D14" s="91"/>
    </row>
    <row r="15" spans="1:4" ht="15" customHeight="1" x14ac:dyDescent="0.3">
      <c r="A15" s="20"/>
      <c r="B15" s="15"/>
      <c r="C15" s="4"/>
      <c r="D15" s="19"/>
    </row>
    <row r="16" spans="1:4" ht="15" customHeight="1" x14ac:dyDescent="0.3">
      <c r="A16" s="16" t="s">
        <v>35</v>
      </c>
      <c r="B16" s="15" t="s">
        <v>6</v>
      </c>
      <c r="C16" s="4">
        <v>667.59</v>
      </c>
      <c r="D16" s="91" t="s">
        <v>103</v>
      </c>
    </row>
    <row r="17" spans="1:4" ht="15" customHeight="1" x14ac:dyDescent="0.3">
      <c r="A17" s="16"/>
      <c r="B17" s="17" t="s">
        <v>2</v>
      </c>
      <c r="C17" s="18">
        <v>535.49</v>
      </c>
      <c r="D17" s="91"/>
    </row>
    <row r="18" spans="1:4" ht="15" customHeight="1" x14ac:dyDescent="0.3">
      <c r="A18" s="16"/>
      <c r="B18" s="15" t="s">
        <v>14</v>
      </c>
      <c r="C18" s="5">
        <f>SUM(C16:C17)</f>
        <v>1203.08</v>
      </c>
      <c r="D18" s="91"/>
    </row>
    <row r="19" spans="1:4" ht="15" customHeight="1" x14ac:dyDescent="0.3">
      <c r="A19" s="20"/>
      <c r="B19" s="15"/>
      <c r="C19" s="4"/>
      <c r="D19" s="19"/>
    </row>
    <row r="20" spans="1:4" ht="15" customHeight="1" x14ac:dyDescent="0.3">
      <c r="A20" s="16" t="s">
        <v>36</v>
      </c>
      <c r="B20" s="15" t="s">
        <v>2</v>
      </c>
      <c r="C20" s="5">
        <v>646.16</v>
      </c>
      <c r="D20" s="37" t="s">
        <v>104</v>
      </c>
    </row>
    <row r="21" spans="1:4" ht="15" customHeight="1" x14ac:dyDescent="0.3">
      <c r="A21" s="16"/>
      <c r="B21" s="21"/>
      <c r="C21" s="5"/>
      <c r="D21" s="19"/>
    </row>
    <row r="22" spans="1:4" ht="15" customHeight="1" x14ac:dyDescent="0.3">
      <c r="A22" s="16" t="s">
        <v>15</v>
      </c>
      <c r="B22" s="21"/>
      <c r="C22" s="5">
        <f>C10+C14+C18+C20</f>
        <v>21574.649999999998</v>
      </c>
      <c r="D22" s="19"/>
    </row>
    <row r="23" spans="1:4" s="8" customFormat="1" ht="15" customHeight="1" thickBot="1" x14ac:dyDescent="0.35">
      <c r="A23" s="22"/>
      <c r="B23" s="23"/>
      <c r="C23" s="24"/>
      <c r="D23" s="25"/>
    </row>
    <row r="24" spans="1:4" ht="15" customHeight="1" thickBot="1" x14ac:dyDescent="0.35"/>
    <row r="25" spans="1:4" s="8" customFormat="1" ht="20.100000000000001" customHeight="1" thickBot="1" x14ac:dyDescent="0.35">
      <c r="A25" s="85" t="s">
        <v>124</v>
      </c>
      <c r="B25" s="86"/>
      <c r="C25" s="86"/>
      <c r="D25" s="87"/>
    </row>
    <row r="26" spans="1:4" s="8" customFormat="1" ht="20.100000000000001" customHeight="1" thickBot="1" x14ac:dyDescent="0.35">
      <c r="A26" s="88" t="s">
        <v>182</v>
      </c>
      <c r="B26" s="89"/>
      <c r="C26" s="89"/>
      <c r="D26" s="90"/>
    </row>
    <row r="27" spans="1:4" ht="99.9" customHeight="1" x14ac:dyDescent="0.3">
      <c r="A27" s="79" t="s">
        <v>186</v>
      </c>
      <c r="B27" s="21" t="s">
        <v>183</v>
      </c>
      <c r="C27" s="5">
        <v>12000</v>
      </c>
      <c r="D27" s="80" t="s">
        <v>184</v>
      </c>
    </row>
    <row r="28" spans="1:4" ht="99.9" customHeight="1" x14ac:dyDescent="0.3">
      <c r="A28" s="79" t="s">
        <v>187</v>
      </c>
      <c r="B28" s="21" t="s">
        <v>183</v>
      </c>
      <c r="C28" s="5">
        <v>12000</v>
      </c>
      <c r="D28" s="49" t="s">
        <v>185</v>
      </c>
    </row>
    <row r="29" spans="1:4" ht="15" customHeight="1" x14ac:dyDescent="0.3">
      <c r="A29" s="16"/>
      <c r="B29" s="21"/>
      <c r="C29" s="5"/>
      <c r="D29" s="19"/>
    </row>
    <row r="30" spans="1:4" ht="15" customHeight="1" x14ac:dyDescent="0.3">
      <c r="A30" s="16" t="s">
        <v>15</v>
      </c>
      <c r="B30" s="21"/>
      <c r="C30" s="5">
        <f>SUM(C27:C28)</f>
        <v>24000</v>
      </c>
      <c r="D30" s="19"/>
    </row>
    <row r="31" spans="1:4" ht="15" customHeight="1" thickBot="1" x14ac:dyDescent="0.35">
      <c r="A31" s="22"/>
      <c r="B31" s="23"/>
      <c r="C31" s="24"/>
      <c r="D31" s="25"/>
    </row>
    <row r="32" spans="1:4" ht="15" customHeight="1" thickBot="1" x14ac:dyDescent="0.35"/>
    <row r="33" spans="1:4" ht="20.100000000000001" customHeight="1" thickBot="1" x14ac:dyDescent="0.35">
      <c r="A33" s="85" t="s">
        <v>23</v>
      </c>
      <c r="B33" s="86"/>
      <c r="C33" s="86"/>
      <c r="D33" s="87"/>
    </row>
    <row r="34" spans="1:4" ht="20.100000000000001" customHeight="1" thickBot="1" x14ac:dyDescent="0.35">
      <c r="A34" s="88" t="s">
        <v>13</v>
      </c>
      <c r="B34" s="89"/>
      <c r="C34" s="89"/>
      <c r="D34" s="90"/>
    </row>
    <row r="35" spans="1:4" ht="50.1" customHeight="1" x14ac:dyDescent="0.3">
      <c r="A35" s="16" t="s">
        <v>65</v>
      </c>
      <c r="B35" s="29" t="s">
        <v>9</v>
      </c>
      <c r="C35" s="58">
        <v>20579.919999999998</v>
      </c>
      <c r="D35" s="44" t="s">
        <v>106</v>
      </c>
    </row>
    <row r="36" spans="1:4" ht="15" customHeight="1" x14ac:dyDescent="0.3">
      <c r="A36" s="16"/>
      <c r="B36" s="15"/>
      <c r="C36" s="4"/>
      <c r="D36" s="19"/>
    </row>
    <row r="37" spans="1:4" ht="50.1" customHeight="1" x14ac:dyDescent="0.3">
      <c r="A37" s="14" t="s">
        <v>66</v>
      </c>
      <c r="B37" s="21" t="s">
        <v>9</v>
      </c>
      <c r="C37" s="5">
        <v>5879.97</v>
      </c>
      <c r="D37" s="37" t="s">
        <v>107</v>
      </c>
    </row>
    <row r="38" spans="1:4" ht="15" customHeight="1" x14ac:dyDescent="0.3">
      <c r="A38" s="16"/>
      <c r="B38" s="21"/>
      <c r="C38" s="5"/>
      <c r="D38" s="19"/>
    </row>
    <row r="39" spans="1:4" ht="15" customHeight="1" x14ac:dyDescent="0.3">
      <c r="A39" s="16" t="s">
        <v>15</v>
      </c>
      <c r="B39" s="21"/>
      <c r="C39" s="5">
        <f>C35+C37</f>
        <v>26459.89</v>
      </c>
      <c r="D39" s="19"/>
    </row>
    <row r="40" spans="1:4" ht="15" customHeight="1" thickBot="1" x14ac:dyDescent="0.35">
      <c r="A40" s="59"/>
      <c r="B40" s="23"/>
      <c r="C40" s="24"/>
      <c r="D40" s="25"/>
    </row>
  </sheetData>
  <mergeCells count="11">
    <mergeCell ref="A1:D1"/>
    <mergeCell ref="A34:D34"/>
    <mergeCell ref="A2:D2"/>
    <mergeCell ref="A5:D5"/>
    <mergeCell ref="A6:D6"/>
    <mergeCell ref="A33:D33"/>
    <mergeCell ref="D16:D18"/>
    <mergeCell ref="D7:D10"/>
    <mergeCell ref="D12:D14"/>
    <mergeCell ref="A25:D25"/>
    <mergeCell ref="A26:D26"/>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rowBreaks count="1" manualBreakCount="1">
    <brk id="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zoomScaleNormal="100" zoomScaleSheetLayoutView="100" workbookViewId="0">
      <selection activeCell="A15" sqref="A15"/>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16384" width="34.5546875" style="1"/>
  </cols>
  <sheetData>
    <row r="1" spans="1:4" ht="20.100000000000001" customHeight="1" thickBot="1" x14ac:dyDescent="0.35">
      <c r="A1" s="93"/>
      <c r="B1" s="93"/>
      <c r="C1" s="93"/>
      <c r="D1" s="93"/>
    </row>
    <row r="2" spans="1:4" s="8" customFormat="1" ht="30" customHeight="1" thickBot="1" x14ac:dyDescent="0.35">
      <c r="A2" s="82" t="s">
        <v>180</v>
      </c>
      <c r="B2" s="83"/>
      <c r="C2" s="83"/>
      <c r="D2" s="84"/>
    </row>
    <row r="3" spans="1:4" s="8" customFormat="1" ht="30" customHeight="1" thickBot="1" x14ac:dyDescent="0.35">
      <c r="A3" s="13" t="s">
        <v>18</v>
      </c>
      <c r="B3" s="10" t="s">
        <v>19</v>
      </c>
      <c r="C3" s="10" t="s">
        <v>20</v>
      </c>
      <c r="D3" s="11" t="s">
        <v>22</v>
      </c>
    </row>
    <row r="4" spans="1:4" ht="15" customHeight="1" thickBot="1" x14ac:dyDescent="0.35">
      <c r="A4" s="3"/>
      <c r="B4" s="3"/>
      <c r="C4" s="12"/>
      <c r="D4" s="3"/>
    </row>
    <row r="5" spans="1:4" s="8" customFormat="1" ht="20.100000000000001" customHeight="1" thickBot="1" x14ac:dyDescent="0.35">
      <c r="A5" s="85" t="s">
        <v>24</v>
      </c>
      <c r="B5" s="86"/>
      <c r="C5" s="86"/>
      <c r="D5" s="87"/>
    </row>
    <row r="6" spans="1:4" s="8" customFormat="1" ht="20.100000000000001" customHeight="1" thickBot="1" x14ac:dyDescent="0.35">
      <c r="A6" s="88" t="s">
        <v>79</v>
      </c>
      <c r="B6" s="89"/>
      <c r="C6" s="89"/>
      <c r="D6" s="90"/>
    </row>
    <row r="7" spans="1:4" ht="140.1" customHeight="1" x14ac:dyDescent="0.3">
      <c r="A7" s="16" t="s">
        <v>168</v>
      </c>
      <c r="B7" s="61" t="s">
        <v>169</v>
      </c>
      <c r="C7" s="5">
        <v>2512</v>
      </c>
      <c r="D7" s="37" t="s">
        <v>171</v>
      </c>
    </row>
    <row r="8" spans="1:4" ht="15" customHeight="1" x14ac:dyDescent="0.3">
      <c r="A8" s="20"/>
      <c r="B8" s="15"/>
      <c r="C8" s="4"/>
      <c r="D8" s="19"/>
    </row>
    <row r="9" spans="1:4" ht="80.099999999999994" customHeight="1" x14ac:dyDescent="0.3">
      <c r="A9" s="14" t="s">
        <v>173</v>
      </c>
      <c r="B9" s="61" t="s">
        <v>170</v>
      </c>
      <c r="C9" s="5">
        <v>2367</v>
      </c>
      <c r="D9" s="37" t="s">
        <v>172</v>
      </c>
    </row>
    <row r="10" spans="1:4" s="2" customFormat="1" ht="15" customHeight="1" x14ac:dyDescent="0.3">
      <c r="A10" s="20"/>
      <c r="B10" s="61"/>
      <c r="C10" s="4"/>
      <c r="D10" s="19"/>
    </row>
    <row r="11" spans="1:4" s="2" customFormat="1" ht="15" customHeight="1" x14ac:dyDescent="0.3">
      <c r="A11" s="14" t="s">
        <v>10</v>
      </c>
      <c r="B11" s="21"/>
      <c r="C11" s="77"/>
      <c r="D11" s="91" t="s">
        <v>75</v>
      </c>
    </row>
    <row r="12" spans="1:4" ht="28.8" x14ac:dyDescent="0.3">
      <c r="A12" s="60" t="s">
        <v>37</v>
      </c>
      <c r="B12" s="15" t="s">
        <v>6</v>
      </c>
      <c r="C12" s="4">
        <v>3149.99</v>
      </c>
      <c r="D12" s="91"/>
    </row>
    <row r="13" spans="1:4" ht="15" customHeight="1" x14ac:dyDescent="0.3">
      <c r="A13" s="60" t="s">
        <v>38</v>
      </c>
      <c r="B13" s="15" t="s">
        <v>2</v>
      </c>
      <c r="C13" s="4">
        <v>381.99</v>
      </c>
      <c r="D13" s="91"/>
    </row>
    <row r="14" spans="1:4" ht="15" customHeight="1" x14ac:dyDescent="0.3">
      <c r="A14" s="60" t="s">
        <v>39</v>
      </c>
      <c r="B14" s="15" t="s">
        <v>6</v>
      </c>
      <c r="C14" s="4">
        <v>3149.99</v>
      </c>
      <c r="D14" s="91"/>
    </row>
    <row r="15" spans="1:4" ht="15" customHeight="1" x14ac:dyDescent="0.3">
      <c r="A15" s="60" t="s">
        <v>40</v>
      </c>
      <c r="B15" s="15" t="s">
        <v>6</v>
      </c>
      <c r="C15" s="4">
        <v>464.09</v>
      </c>
      <c r="D15" s="91"/>
    </row>
    <row r="16" spans="1:4" ht="15" customHeight="1" x14ac:dyDescent="0.3">
      <c r="A16" s="60" t="s">
        <v>41</v>
      </c>
      <c r="B16" s="15" t="s">
        <v>6</v>
      </c>
      <c r="C16" s="4">
        <v>921.05</v>
      </c>
      <c r="D16" s="91"/>
    </row>
    <row r="17" spans="1:4" ht="15" customHeight="1" x14ac:dyDescent="0.3">
      <c r="A17" s="60" t="s">
        <v>42</v>
      </c>
      <c r="B17" s="15" t="s">
        <v>6</v>
      </c>
      <c r="C17" s="4">
        <v>681.8599999999999</v>
      </c>
      <c r="D17" s="91"/>
    </row>
    <row r="18" spans="1:4" ht="28.8" x14ac:dyDescent="0.3">
      <c r="A18" s="60" t="s">
        <v>43</v>
      </c>
      <c r="B18" s="15" t="s">
        <v>6</v>
      </c>
      <c r="C18" s="4">
        <v>788.95999999999992</v>
      </c>
      <c r="D18" s="91"/>
    </row>
    <row r="19" spans="1:4" ht="28.8" x14ac:dyDescent="0.3">
      <c r="A19" s="60" t="s">
        <v>44</v>
      </c>
      <c r="B19" s="15" t="s">
        <v>5</v>
      </c>
      <c r="C19" s="4">
        <v>3609.9</v>
      </c>
      <c r="D19" s="91"/>
    </row>
    <row r="20" spans="1:4" ht="15" customHeight="1" x14ac:dyDescent="0.3">
      <c r="A20" s="60" t="s">
        <v>45</v>
      </c>
      <c r="B20" s="17" t="s">
        <v>6</v>
      </c>
      <c r="C20" s="18">
        <v>332.01</v>
      </c>
      <c r="D20" s="91"/>
    </row>
    <row r="21" spans="1:4" ht="15" customHeight="1" x14ac:dyDescent="0.3">
      <c r="A21" s="20"/>
      <c r="B21" s="15" t="s">
        <v>14</v>
      </c>
      <c r="C21" s="5">
        <f>SUM(C12:C20)</f>
        <v>13479.839999999998</v>
      </c>
      <c r="D21" s="91"/>
    </row>
    <row r="22" spans="1:4" s="2" customFormat="1" ht="15" customHeight="1" x14ac:dyDescent="0.3">
      <c r="A22" s="28"/>
      <c r="B22" s="21"/>
      <c r="C22" s="5"/>
      <c r="D22" s="19"/>
    </row>
    <row r="23" spans="1:4" s="2" customFormat="1" ht="43.2" x14ac:dyDescent="0.3">
      <c r="A23" s="14" t="s">
        <v>80</v>
      </c>
      <c r="B23" s="15" t="s">
        <v>0</v>
      </c>
      <c r="C23" s="4">
        <v>4787.97</v>
      </c>
      <c r="D23" s="94" t="s">
        <v>75</v>
      </c>
    </row>
    <row r="24" spans="1:4" ht="15" customHeight="1" x14ac:dyDescent="0.3">
      <c r="A24" s="20"/>
      <c r="B24" s="17" t="s">
        <v>6</v>
      </c>
      <c r="C24" s="18">
        <v>5783.37</v>
      </c>
      <c r="D24" s="94"/>
    </row>
    <row r="25" spans="1:4" ht="15" customHeight="1" x14ac:dyDescent="0.3">
      <c r="A25" s="20"/>
      <c r="B25" s="15" t="s">
        <v>14</v>
      </c>
      <c r="C25" s="5">
        <f>SUM(C23:C24)</f>
        <v>10571.34</v>
      </c>
      <c r="D25" s="94"/>
    </row>
    <row r="26" spans="1:4" ht="15" customHeight="1" x14ac:dyDescent="0.3">
      <c r="A26" s="20"/>
      <c r="B26" s="21"/>
      <c r="C26" s="21"/>
      <c r="D26" s="19"/>
    </row>
    <row r="27" spans="1:4" ht="15" customHeight="1" x14ac:dyDescent="0.3">
      <c r="A27" s="16" t="s">
        <v>77</v>
      </c>
      <c r="B27" s="61" t="s">
        <v>78</v>
      </c>
      <c r="C27" s="5">
        <v>2023.99</v>
      </c>
      <c r="D27" s="19"/>
    </row>
    <row r="28" spans="1:4" ht="15" customHeight="1" x14ac:dyDescent="0.3">
      <c r="A28" s="16"/>
      <c r="B28" s="61"/>
      <c r="C28" s="5"/>
      <c r="D28" s="19"/>
    </row>
    <row r="29" spans="1:4" ht="15" customHeight="1" x14ac:dyDescent="0.3">
      <c r="A29" s="16" t="s">
        <v>15</v>
      </c>
      <c r="B29" s="21"/>
      <c r="C29" s="5">
        <f>C7+C9+C21+C25+C27</f>
        <v>30954.17</v>
      </c>
      <c r="D29" s="19"/>
    </row>
    <row r="30" spans="1:4" ht="15" customHeight="1" thickBot="1" x14ac:dyDescent="0.35">
      <c r="A30" s="62"/>
      <c r="B30" s="23"/>
      <c r="C30" s="24"/>
      <c r="D30" s="25"/>
    </row>
    <row r="31" spans="1:4" ht="15" customHeight="1" thickBot="1" x14ac:dyDescent="0.35">
      <c r="A31" s="63"/>
      <c r="B31" s="21"/>
      <c r="C31" s="5"/>
      <c r="D31" s="21"/>
    </row>
    <row r="32" spans="1:4" s="8" customFormat="1" ht="20.100000000000001" customHeight="1" thickBot="1" x14ac:dyDescent="0.35">
      <c r="A32" s="88" t="s">
        <v>29</v>
      </c>
      <c r="B32" s="89"/>
      <c r="C32" s="89"/>
      <c r="D32" s="90"/>
    </row>
    <row r="33" spans="1:4" ht="15" customHeight="1" x14ac:dyDescent="0.3">
      <c r="A33" s="27" t="s">
        <v>48</v>
      </c>
      <c r="B33" s="29" t="s">
        <v>3</v>
      </c>
      <c r="C33" s="30">
        <v>1135.25</v>
      </c>
      <c r="D33" s="92" t="s">
        <v>76</v>
      </c>
    </row>
    <row r="34" spans="1:4" ht="15" customHeight="1" x14ac:dyDescent="0.3">
      <c r="A34" s="20" t="s">
        <v>49</v>
      </c>
      <c r="B34" s="17" t="s">
        <v>6</v>
      </c>
      <c r="C34" s="18">
        <v>3277.2400000000002</v>
      </c>
      <c r="D34" s="91"/>
    </row>
    <row r="35" spans="1:4" ht="15" customHeight="1" x14ac:dyDescent="0.3">
      <c r="A35" s="20"/>
      <c r="B35" s="15" t="s">
        <v>14</v>
      </c>
      <c r="C35" s="5">
        <f>SUM(C33:C34)</f>
        <v>4412.49</v>
      </c>
      <c r="D35" s="91"/>
    </row>
    <row r="36" spans="1:4" ht="15" customHeight="1" x14ac:dyDescent="0.3">
      <c r="A36" s="20"/>
      <c r="B36" s="15"/>
      <c r="C36" s="4"/>
      <c r="D36" s="19"/>
    </row>
    <row r="37" spans="1:4" ht="43.2" x14ac:dyDescent="0.3">
      <c r="A37" s="16" t="s">
        <v>11</v>
      </c>
      <c r="B37" s="61" t="s">
        <v>50</v>
      </c>
      <c r="C37" s="5">
        <v>5879.9699999999993</v>
      </c>
      <c r="D37" s="37" t="s">
        <v>81</v>
      </c>
    </row>
    <row r="38" spans="1:4" ht="15" customHeight="1" x14ac:dyDescent="0.3">
      <c r="A38" s="20"/>
      <c r="B38" s="15"/>
      <c r="C38" s="4"/>
      <c r="D38" s="19"/>
    </row>
    <row r="39" spans="1:4" ht="43.2" x14ac:dyDescent="0.3">
      <c r="A39" s="16" t="s">
        <v>51</v>
      </c>
      <c r="B39" s="61" t="s">
        <v>52</v>
      </c>
      <c r="C39" s="5">
        <v>3275.99</v>
      </c>
      <c r="D39" s="37" t="s">
        <v>82</v>
      </c>
    </row>
    <row r="40" spans="1:4" ht="15" customHeight="1" x14ac:dyDescent="0.3">
      <c r="A40" s="20"/>
      <c r="B40" s="61"/>
      <c r="C40" s="4"/>
      <c r="D40" s="19"/>
    </row>
    <row r="41" spans="1:4" ht="15" customHeight="1" x14ac:dyDescent="0.3">
      <c r="A41" s="16" t="s">
        <v>15</v>
      </c>
      <c r="B41" s="21"/>
      <c r="C41" s="5">
        <f>C35+C37+C39</f>
        <v>13568.449999999999</v>
      </c>
      <c r="D41" s="19"/>
    </row>
    <row r="42" spans="1:4" ht="15" customHeight="1" thickBot="1" x14ac:dyDescent="0.35">
      <c r="A42" s="59"/>
      <c r="B42" s="23"/>
      <c r="C42" s="24"/>
      <c r="D42" s="25"/>
    </row>
    <row r="43" spans="1:4" ht="15" customHeight="1" thickBot="1" x14ac:dyDescent="0.35">
      <c r="A43" s="78"/>
      <c r="B43" s="78"/>
      <c r="C43" s="58"/>
      <c r="D43" s="78"/>
    </row>
    <row r="44" spans="1:4" s="8" customFormat="1" ht="20.100000000000001" customHeight="1" thickBot="1" x14ac:dyDescent="0.35">
      <c r="A44" s="85" t="s">
        <v>28</v>
      </c>
      <c r="B44" s="86"/>
      <c r="C44" s="86"/>
      <c r="D44" s="87"/>
    </row>
    <row r="45" spans="1:4" s="8" customFormat="1" ht="20.100000000000001" customHeight="1" thickBot="1" x14ac:dyDescent="0.35">
      <c r="A45" s="88" t="s">
        <v>17</v>
      </c>
      <c r="B45" s="89"/>
      <c r="C45" s="89"/>
      <c r="D45" s="90"/>
    </row>
    <row r="46" spans="1:4" ht="28.8" x14ac:dyDescent="0.3">
      <c r="A46" s="71" t="s">
        <v>55</v>
      </c>
      <c r="B46" s="15" t="s">
        <v>0</v>
      </c>
      <c r="C46" s="4">
        <v>2393.9899999999998</v>
      </c>
      <c r="D46" s="92"/>
    </row>
    <row r="47" spans="1:4" ht="15" customHeight="1" x14ac:dyDescent="0.3">
      <c r="A47" s="71"/>
      <c r="B47" s="15" t="s">
        <v>6</v>
      </c>
      <c r="C47" s="4">
        <v>3277.2400000000002</v>
      </c>
      <c r="D47" s="91"/>
    </row>
    <row r="48" spans="1:4" ht="15" customHeight="1" x14ac:dyDescent="0.3">
      <c r="A48" s="16"/>
      <c r="B48" s="17" t="s">
        <v>2</v>
      </c>
      <c r="C48" s="18">
        <v>3590.99</v>
      </c>
      <c r="D48" s="91"/>
    </row>
    <row r="49" spans="1:4" ht="15" customHeight="1" x14ac:dyDescent="0.3">
      <c r="A49" s="16"/>
      <c r="B49" s="15" t="s">
        <v>14</v>
      </c>
      <c r="C49" s="5">
        <f>SUM(C46:C48)</f>
        <v>9262.2199999999993</v>
      </c>
      <c r="D49" s="91"/>
    </row>
    <row r="50" spans="1:4" ht="15" customHeight="1" x14ac:dyDescent="0.3">
      <c r="A50" s="16"/>
      <c r="B50" s="15"/>
      <c r="C50" s="4"/>
      <c r="D50" s="19"/>
    </row>
    <row r="51" spans="1:4" ht="28.8" x14ac:dyDescent="0.3">
      <c r="A51" s="14" t="s">
        <v>56</v>
      </c>
      <c r="B51" s="15" t="s">
        <v>3</v>
      </c>
      <c r="C51" s="4">
        <v>1135.25</v>
      </c>
      <c r="D51" s="91"/>
    </row>
    <row r="52" spans="1:4" ht="15" customHeight="1" x14ac:dyDescent="0.3">
      <c r="A52" s="14"/>
      <c r="B52" s="15" t="s">
        <v>0</v>
      </c>
      <c r="C52" s="4">
        <v>2393.9899999999998</v>
      </c>
      <c r="D52" s="91"/>
    </row>
    <row r="53" spans="1:4" ht="15" customHeight="1" x14ac:dyDescent="0.3">
      <c r="A53" s="16"/>
      <c r="B53" s="17" t="s">
        <v>2</v>
      </c>
      <c r="C53" s="18">
        <v>3590.99</v>
      </c>
      <c r="D53" s="91"/>
    </row>
    <row r="54" spans="1:4" ht="15" customHeight="1" x14ac:dyDescent="0.3">
      <c r="A54" s="16"/>
      <c r="B54" s="15" t="s">
        <v>14</v>
      </c>
      <c r="C54" s="5">
        <f>SUM(C51:C53)</f>
        <v>7120.23</v>
      </c>
      <c r="D54" s="91"/>
    </row>
    <row r="55" spans="1:4" ht="15" customHeight="1" x14ac:dyDescent="0.3">
      <c r="A55" s="16"/>
      <c r="B55" s="15"/>
      <c r="C55" s="4"/>
      <c r="D55" s="19"/>
    </row>
    <row r="56" spans="1:4" ht="15" customHeight="1" x14ac:dyDescent="0.3">
      <c r="A56" s="14" t="s">
        <v>57</v>
      </c>
      <c r="B56" s="15" t="s">
        <v>5</v>
      </c>
      <c r="C56" s="4">
        <v>2406.58</v>
      </c>
      <c r="D56" s="91"/>
    </row>
    <row r="57" spans="1:4" ht="15" customHeight="1" x14ac:dyDescent="0.3">
      <c r="A57" s="14"/>
      <c r="B57" s="15" t="s">
        <v>6</v>
      </c>
      <c r="C57" s="4">
        <v>5783.3600000000006</v>
      </c>
      <c r="D57" s="91"/>
    </row>
    <row r="58" spans="1:4" ht="15" customHeight="1" x14ac:dyDescent="0.3">
      <c r="A58" s="16"/>
      <c r="B58" s="17" t="s">
        <v>2</v>
      </c>
      <c r="C58" s="18">
        <v>4787.9799999999996</v>
      </c>
      <c r="D58" s="91"/>
    </row>
    <row r="59" spans="1:4" ht="15" customHeight="1" x14ac:dyDescent="0.3">
      <c r="A59" s="16"/>
      <c r="B59" s="15" t="s">
        <v>14</v>
      </c>
      <c r="C59" s="5">
        <f>SUM(C56:C58)</f>
        <v>12977.92</v>
      </c>
      <c r="D59" s="91"/>
    </row>
    <row r="60" spans="1:4" ht="15" customHeight="1" x14ac:dyDescent="0.3">
      <c r="A60" s="16"/>
      <c r="B60" s="15"/>
      <c r="C60" s="4"/>
      <c r="D60" s="19"/>
    </row>
    <row r="61" spans="1:4" ht="15" customHeight="1" x14ac:dyDescent="0.3">
      <c r="A61" s="14" t="s">
        <v>25</v>
      </c>
      <c r="B61" s="15" t="s">
        <v>0</v>
      </c>
      <c r="C61" s="4">
        <v>2393.9899999999998</v>
      </c>
      <c r="D61" s="91"/>
    </row>
    <row r="62" spans="1:4" ht="15" customHeight="1" x14ac:dyDescent="0.3">
      <c r="A62" s="14"/>
      <c r="B62" s="15" t="s">
        <v>6</v>
      </c>
      <c r="C62" s="4">
        <v>3277.2400000000002</v>
      </c>
      <c r="D62" s="91"/>
    </row>
    <row r="63" spans="1:4" ht="15" customHeight="1" x14ac:dyDescent="0.3">
      <c r="A63" s="16"/>
      <c r="B63" s="17" t="s">
        <v>2</v>
      </c>
      <c r="C63" s="18">
        <v>3590.99</v>
      </c>
      <c r="D63" s="91"/>
    </row>
    <row r="64" spans="1:4" ht="15" customHeight="1" x14ac:dyDescent="0.3">
      <c r="A64" s="16"/>
      <c r="B64" s="15" t="s">
        <v>14</v>
      </c>
      <c r="C64" s="5">
        <f>SUM(C61:C63)</f>
        <v>9262.2199999999993</v>
      </c>
      <c r="D64" s="91"/>
    </row>
    <row r="65" spans="1:4" ht="15" customHeight="1" x14ac:dyDescent="0.3">
      <c r="A65" s="16"/>
      <c r="B65" s="15"/>
      <c r="C65" s="4"/>
      <c r="D65" s="19"/>
    </row>
    <row r="66" spans="1:4" ht="15" customHeight="1" x14ac:dyDescent="0.3">
      <c r="A66" s="14" t="s">
        <v>58</v>
      </c>
      <c r="B66" s="15" t="s">
        <v>0</v>
      </c>
      <c r="C66" s="4">
        <v>2393.9899999999998</v>
      </c>
      <c r="D66" s="91"/>
    </row>
    <row r="67" spans="1:4" ht="15" customHeight="1" x14ac:dyDescent="0.3">
      <c r="A67" s="14"/>
      <c r="B67" s="15" t="s">
        <v>6</v>
      </c>
      <c r="C67" s="4">
        <v>3277.2400000000002</v>
      </c>
      <c r="D67" s="91"/>
    </row>
    <row r="68" spans="1:4" ht="15" customHeight="1" x14ac:dyDescent="0.3">
      <c r="A68" s="16"/>
      <c r="B68" s="17" t="s">
        <v>2</v>
      </c>
      <c r="C68" s="18">
        <v>3590.99</v>
      </c>
      <c r="D68" s="91"/>
    </row>
    <row r="69" spans="1:4" ht="15" customHeight="1" x14ac:dyDescent="0.3">
      <c r="A69" s="16"/>
      <c r="B69" s="15" t="s">
        <v>14</v>
      </c>
      <c r="C69" s="5">
        <f>SUM(C66:C68)</f>
        <v>9262.2199999999993</v>
      </c>
      <c r="D69" s="91"/>
    </row>
    <row r="70" spans="1:4" ht="15" customHeight="1" x14ac:dyDescent="0.3">
      <c r="A70" s="16"/>
      <c r="B70" s="15"/>
      <c r="C70" s="4"/>
      <c r="D70" s="19"/>
    </row>
    <row r="71" spans="1:4" ht="28.8" x14ac:dyDescent="0.3">
      <c r="A71" s="14" t="s">
        <v>26</v>
      </c>
      <c r="B71" s="15" t="s">
        <v>0</v>
      </c>
      <c r="C71" s="4">
        <v>2393.9899999999998</v>
      </c>
      <c r="D71" s="91"/>
    </row>
    <row r="72" spans="1:4" ht="15" customHeight="1" x14ac:dyDescent="0.3">
      <c r="A72" s="14"/>
      <c r="B72" s="15" t="s">
        <v>6</v>
      </c>
      <c r="C72" s="4">
        <v>3277.2400000000002</v>
      </c>
      <c r="D72" s="91"/>
    </row>
    <row r="73" spans="1:4" ht="15" customHeight="1" x14ac:dyDescent="0.3">
      <c r="A73" s="16"/>
      <c r="B73" s="17" t="s">
        <v>2</v>
      </c>
      <c r="C73" s="18">
        <v>3590.99</v>
      </c>
      <c r="D73" s="91"/>
    </row>
    <row r="74" spans="1:4" ht="15" customHeight="1" x14ac:dyDescent="0.3">
      <c r="A74" s="16"/>
      <c r="B74" s="15" t="s">
        <v>14</v>
      </c>
      <c r="C74" s="5">
        <f>SUM(C71:C73)</f>
        <v>9262.2199999999993</v>
      </c>
      <c r="D74" s="91"/>
    </row>
    <row r="75" spans="1:4" ht="15" customHeight="1" x14ac:dyDescent="0.3">
      <c r="A75" s="16"/>
      <c r="B75" s="15"/>
      <c r="C75" s="4"/>
      <c r="D75" s="19"/>
    </row>
    <row r="76" spans="1:4" ht="28.8" x14ac:dyDescent="0.3">
      <c r="A76" s="14" t="s">
        <v>59</v>
      </c>
      <c r="B76" s="15" t="s">
        <v>6</v>
      </c>
      <c r="C76" s="5">
        <v>3277.2400000000002</v>
      </c>
      <c r="D76" s="49"/>
    </row>
    <row r="77" spans="1:4" ht="15" customHeight="1" x14ac:dyDescent="0.3">
      <c r="A77" s="16"/>
      <c r="B77" s="15"/>
      <c r="C77" s="4"/>
      <c r="D77" s="19"/>
    </row>
    <row r="78" spans="1:4" x14ac:dyDescent="0.3">
      <c r="A78" s="14" t="s">
        <v>60</v>
      </c>
      <c r="B78" s="15" t="s">
        <v>5</v>
      </c>
      <c r="C78" s="4">
        <v>1203.29</v>
      </c>
      <c r="D78" s="91"/>
    </row>
    <row r="79" spans="1:4" ht="15" customHeight="1" x14ac:dyDescent="0.3">
      <c r="A79" s="14"/>
      <c r="B79" s="15" t="s">
        <v>6</v>
      </c>
      <c r="C79" s="4">
        <v>2891.6800000000003</v>
      </c>
      <c r="D79" s="91"/>
    </row>
    <row r="80" spans="1:4" ht="15" customHeight="1" x14ac:dyDescent="0.3">
      <c r="A80" s="16"/>
      <c r="B80" s="17" t="s">
        <v>2</v>
      </c>
      <c r="C80" s="18">
        <v>2393.9899999999998</v>
      </c>
      <c r="D80" s="91"/>
    </row>
    <row r="81" spans="1:4" ht="15" customHeight="1" x14ac:dyDescent="0.3">
      <c r="A81" s="16"/>
      <c r="B81" s="15" t="s">
        <v>14</v>
      </c>
      <c r="C81" s="5">
        <f>SUM(C78:C80)</f>
        <v>6488.96</v>
      </c>
      <c r="D81" s="91"/>
    </row>
    <row r="82" spans="1:4" ht="15" customHeight="1" x14ac:dyDescent="0.3">
      <c r="A82" s="16"/>
      <c r="B82" s="15"/>
      <c r="C82" s="4"/>
      <c r="D82" s="19"/>
    </row>
    <row r="83" spans="1:4" ht="15" customHeight="1" x14ac:dyDescent="0.3">
      <c r="A83" s="14" t="s">
        <v>61</v>
      </c>
      <c r="B83" s="15" t="s">
        <v>0</v>
      </c>
      <c r="C83" s="4">
        <v>2393.9899999999998</v>
      </c>
      <c r="D83" s="91"/>
    </row>
    <row r="84" spans="1:4" ht="15" customHeight="1" x14ac:dyDescent="0.3">
      <c r="A84" s="14"/>
      <c r="B84" s="15" t="s">
        <v>6</v>
      </c>
      <c r="C84" s="4">
        <v>3277.2400000000002</v>
      </c>
      <c r="D84" s="91"/>
    </row>
    <row r="85" spans="1:4" ht="15" customHeight="1" x14ac:dyDescent="0.3">
      <c r="A85" s="16"/>
      <c r="B85" s="17" t="s">
        <v>2</v>
      </c>
      <c r="C85" s="18">
        <v>3590.99</v>
      </c>
      <c r="D85" s="91"/>
    </row>
    <row r="86" spans="1:4" ht="15" customHeight="1" x14ac:dyDescent="0.3">
      <c r="A86" s="28"/>
      <c r="B86" s="15" t="s">
        <v>14</v>
      </c>
      <c r="C86" s="5">
        <f>SUM(C83:C85)</f>
        <v>9262.2199999999993</v>
      </c>
      <c r="D86" s="91"/>
    </row>
    <row r="87" spans="1:4" ht="15" customHeight="1" x14ac:dyDescent="0.3">
      <c r="A87" s="16"/>
      <c r="B87" s="15"/>
      <c r="C87" s="4"/>
      <c r="D87" s="19"/>
    </row>
    <row r="88" spans="1:4" x14ac:dyDescent="0.3">
      <c r="A88" s="14" t="s">
        <v>62</v>
      </c>
      <c r="B88" s="15" t="s">
        <v>5</v>
      </c>
      <c r="C88" s="4">
        <v>1203.29</v>
      </c>
      <c r="D88" s="91"/>
    </row>
    <row r="89" spans="1:4" ht="15" customHeight="1" x14ac:dyDescent="0.3">
      <c r="A89" s="14"/>
      <c r="B89" s="15" t="s">
        <v>6</v>
      </c>
      <c r="C89" s="4">
        <v>2891.6800000000003</v>
      </c>
      <c r="D89" s="91"/>
    </row>
    <row r="90" spans="1:4" ht="15" customHeight="1" x14ac:dyDescent="0.3">
      <c r="A90" s="16"/>
      <c r="B90" s="17" t="s">
        <v>2</v>
      </c>
      <c r="C90" s="18">
        <v>2393.9899999999998</v>
      </c>
      <c r="D90" s="91"/>
    </row>
    <row r="91" spans="1:4" ht="15" customHeight="1" x14ac:dyDescent="0.3">
      <c r="A91" s="16"/>
      <c r="B91" s="15" t="s">
        <v>14</v>
      </c>
      <c r="C91" s="5">
        <f>SUM(C88:C90)</f>
        <v>6488.96</v>
      </c>
      <c r="D91" s="91"/>
    </row>
    <row r="92" spans="1:4" ht="15" customHeight="1" x14ac:dyDescent="0.3">
      <c r="A92" s="16"/>
      <c r="B92" s="15"/>
      <c r="C92" s="4"/>
      <c r="D92" s="19"/>
    </row>
    <row r="93" spans="1:4" ht="15" customHeight="1" x14ac:dyDescent="0.3">
      <c r="A93" s="14" t="s">
        <v>63</v>
      </c>
      <c r="B93" s="15" t="s">
        <v>0</v>
      </c>
      <c r="C93" s="4">
        <v>1595.99</v>
      </c>
      <c r="D93" s="91"/>
    </row>
    <row r="94" spans="1:4" ht="15" customHeight="1" x14ac:dyDescent="0.3">
      <c r="A94" s="14"/>
      <c r="B94" s="15" t="s">
        <v>6</v>
      </c>
      <c r="C94" s="4">
        <v>2891.6800000000003</v>
      </c>
      <c r="D94" s="91"/>
    </row>
    <row r="95" spans="1:4" ht="15" customHeight="1" x14ac:dyDescent="0.3">
      <c r="A95" s="16"/>
      <c r="B95" s="17" t="s">
        <v>2</v>
      </c>
      <c r="C95" s="18">
        <v>2393.9899999999998</v>
      </c>
      <c r="D95" s="91"/>
    </row>
    <row r="96" spans="1:4" ht="15" customHeight="1" x14ac:dyDescent="0.3">
      <c r="A96" s="16"/>
      <c r="B96" s="15" t="s">
        <v>14</v>
      </c>
      <c r="C96" s="5">
        <f>SUM(C93:C95)</f>
        <v>6881.66</v>
      </c>
      <c r="D96" s="91"/>
    </row>
    <row r="97" spans="1:4" ht="15" customHeight="1" x14ac:dyDescent="0.3">
      <c r="A97" s="16"/>
      <c r="B97" s="15"/>
      <c r="C97" s="4"/>
      <c r="D97" s="19"/>
    </row>
    <row r="98" spans="1:4" ht="15" customHeight="1" x14ac:dyDescent="0.3">
      <c r="A98" s="14" t="s">
        <v>64</v>
      </c>
      <c r="B98" s="15" t="s">
        <v>0</v>
      </c>
      <c r="C98" s="4">
        <v>2393.9899999999998</v>
      </c>
      <c r="D98" s="91"/>
    </row>
    <row r="99" spans="1:4" ht="15" customHeight="1" x14ac:dyDescent="0.3">
      <c r="A99" s="14"/>
      <c r="B99" s="15" t="s">
        <v>6</v>
      </c>
      <c r="C99" s="4">
        <v>3277.2400000000002</v>
      </c>
      <c r="D99" s="91"/>
    </row>
    <row r="100" spans="1:4" ht="15" customHeight="1" x14ac:dyDescent="0.3">
      <c r="A100" s="16"/>
      <c r="B100" s="17" t="s">
        <v>2</v>
      </c>
      <c r="C100" s="18">
        <v>3590.99</v>
      </c>
      <c r="D100" s="91"/>
    </row>
    <row r="101" spans="1:4" ht="15" customHeight="1" x14ac:dyDescent="0.3">
      <c r="A101" s="16"/>
      <c r="B101" s="15" t="s">
        <v>14</v>
      </c>
      <c r="C101" s="5">
        <f>SUM(C98:C100)</f>
        <v>9262.2199999999993</v>
      </c>
      <c r="D101" s="91"/>
    </row>
    <row r="102" spans="1:4" ht="15" customHeight="1" x14ac:dyDescent="0.3">
      <c r="A102" s="28"/>
      <c r="B102" s="15"/>
      <c r="C102" s="4"/>
      <c r="D102" s="19"/>
    </row>
    <row r="103" spans="1:4" ht="15" customHeight="1" x14ac:dyDescent="0.3">
      <c r="A103" s="16" t="s">
        <v>15</v>
      </c>
      <c r="B103" s="21"/>
      <c r="C103" s="5">
        <f>C49+C54+C59+C64+C69+C74+C76+C81+C86+C91+C96+C101</f>
        <v>98808.290000000008</v>
      </c>
      <c r="D103" s="19"/>
    </row>
    <row r="104" spans="1:4" ht="15" customHeight="1" thickBot="1" x14ac:dyDescent="0.35">
      <c r="A104" s="22"/>
      <c r="B104" s="23"/>
      <c r="C104" s="24"/>
      <c r="D104" s="25"/>
    </row>
  </sheetData>
  <mergeCells count="21">
    <mergeCell ref="D11:D21"/>
    <mergeCell ref="A1:D1"/>
    <mergeCell ref="A2:D2"/>
    <mergeCell ref="A5:D5"/>
    <mergeCell ref="A44:D44"/>
    <mergeCell ref="A6:D6"/>
    <mergeCell ref="A32:D32"/>
    <mergeCell ref="D88:D91"/>
    <mergeCell ref="D93:D96"/>
    <mergeCell ref="D98:D101"/>
    <mergeCell ref="A45:D45"/>
    <mergeCell ref="D23:D25"/>
    <mergeCell ref="D33:D35"/>
    <mergeCell ref="D46:D49"/>
    <mergeCell ref="D51:D54"/>
    <mergeCell ref="D56:D59"/>
    <mergeCell ref="D61:D64"/>
    <mergeCell ref="D66:D69"/>
    <mergeCell ref="D71:D74"/>
    <mergeCell ref="D78:D81"/>
    <mergeCell ref="D83:D86"/>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abSelected="1" zoomScaleNormal="100" zoomScaleSheetLayoutView="100" workbookViewId="0">
      <selection activeCell="A15" sqref="A15"/>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22.88671875" style="1" customWidth="1"/>
    <col min="6" max="6" width="16.33203125" style="1" customWidth="1"/>
    <col min="7" max="16384" width="34.5546875" style="1"/>
  </cols>
  <sheetData>
    <row r="1" spans="1:4" ht="20.100000000000001" customHeight="1" thickBot="1" x14ac:dyDescent="0.35">
      <c r="A1" s="93"/>
      <c r="B1" s="93"/>
      <c r="C1" s="93"/>
      <c r="D1" s="93"/>
    </row>
    <row r="2" spans="1:4" s="8" customFormat="1" ht="30" customHeight="1" thickBot="1" x14ac:dyDescent="0.35">
      <c r="A2" s="82" t="s">
        <v>181</v>
      </c>
      <c r="B2" s="83"/>
      <c r="C2" s="83"/>
      <c r="D2" s="84"/>
    </row>
    <row r="3" spans="1:4" s="8" customFormat="1" ht="30" customHeight="1" thickBot="1" x14ac:dyDescent="0.35">
      <c r="A3" s="13" t="s">
        <v>18</v>
      </c>
      <c r="B3" s="10" t="s">
        <v>19</v>
      </c>
      <c r="C3" s="10" t="s">
        <v>20</v>
      </c>
      <c r="D3" s="11" t="s">
        <v>22</v>
      </c>
    </row>
    <row r="4" spans="1:4" ht="15" customHeight="1" thickBot="1" x14ac:dyDescent="0.35">
      <c r="A4" s="3"/>
      <c r="B4" s="3"/>
      <c r="C4" s="12"/>
      <c r="D4" s="3"/>
    </row>
    <row r="5" spans="1:4" s="8" customFormat="1" ht="20.100000000000001" customHeight="1" thickBot="1" x14ac:dyDescent="0.35">
      <c r="A5" s="85" t="s">
        <v>97</v>
      </c>
      <c r="B5" s="86"/>
      <c r="C5" s="86"/>
      <c r="D5" s="87"/>
    </row>
    <row r="6" spans="1:4" s="8" customFormat="1" ht="20.100000000000001" customHeight="1" thickBot="1" x14ac:dyDescent="0.35">
      <c r="A6" s="88" t="s">
        <v>109</v>
      </c>
      <c r="B6" s="89"/>
      <c r="C6" s="89"/>
      <c r="D6" s="90"/>
    </row>
    <row r="7" spans="1:4" ht="15" customHeight="1" x14ac:dyDescent="0.3">
      <c r="A7" s="71" t="s">
        <v>110</v>
      </c>
      <c r="B7" s="15" t="s">
        <v>3</v>
      </c>
      <c r="C7" s="75" t="s">
        <v>111</v>
      </c>
      <c r="D7" s="103" t="s">
        <v>112</v>
      </c>
    </row>
    <row r="8" spans="1:4" ht="15" customHeight="1" x14ac:dyDescent="0.3">
      <c r="A8" s="51"/>
      <c r="B8" s="15" t="s">
        <v>113</v>
      </c>
      <c r="C8" s="75" t="s">
        <v>111</v>
      </c>
      <c r="D8" s="104"/>
    </row>
    <row r="9" spans="1:4" ht="15" customHeight="1" x14ac:dyDescent="0.3">
      <c r="A9" s="51"/>
      <c r="B9" s="15" t="s">
        <v>114</v>
      </c>
      <c r="C9" s="75" t="s">
        <v>115</v>
      </c>
      <c r="D9" s="104"/>
    </row>
    <row r="10" spans="1:4" ht="15" customHeight="1" x14ac:dyDescent="0.3">
      <c r="A10" s="51"/>
      <c r="B10" s="15"/>
      <c r="C10" s="75"/>
      <c r="D10" s="64"/>
    </row>
    <row r="11" spans="1:4" ht="15" customHeight="1" x14ac:dyDescent="0.3">
      <c r="A11" s="71" t="s">
        <v>118</v>
      </c>
      <c r="B11" s="15" t="s">
        <v>114</v>
      </c>
      <c r="C11" s="76" t="s">
        <v>116</v>
      </c>
      <c r="D11" s="104" t="s">
        <v>112</v>
      </c>
    </row>
    <row r="12" spans="1:4" ht="15" customHeight="1" x14ac:dyDescent="0.3">
      <c r="A12" s="51"/>
      <c r="B12" s="15" t="s">
        <v>3</v>
      </c>
      <c r="C12" s="75" t="s">
        <v>117</v>
      </c>
      <c r="D12" s="104"/>
    </row>
    <row r="13" spans="1:4" ht="15" customHeight="1" x14ac:dyDescent="0.3">
      <c r="A13" s="28"/>
      <c r="B13" s="15"/>
      <c r="C13" s="75"/>
      <c r="D13" s="65"/>
    </row>
    <row r="14" spans="1:4" ht="15" customHeight="1" x14ac:dyDescent="0.3">
      <c r="A14" s="71" t="s">
        <v>119</v>
      </c>
      <c r="B14" s="15" t="s">
        <v>114</v>
      </c>
      <c r="C14" s="76" t="s">
        <v>116</v>
      </c>
      <c r="D14" s="104" t="s">
        <v>112</v>
      </c>
    </row>
    <row r="15" spans="1:4" ht="15" customHeight="1" x14ac:dyDescent="0.3">
      <c r="A15" s="71"/>
      <c r="B15" s="15" t="s">
        <v>3</v>
      </c>
      <c r="C15" s="76" t="s">
        <v>117</v>
      </c>
      <c r="D15" s="104"/>
    </row>
    <row r="16" spans="1:4" ht="15" customHeight="1" thickBot="1" x14ac:dyDescent="0.35">
      <c r="A16" s="22"/>
      <c r="B16" s="23"/>
      <c r="C16" s="23"/>
      <c r="D16" s="66"/>
    </row>
    <row r="17" spans="1:6" ht="15" customHeight="1" x14ac:dyDescent="0.3">
      <c r="A17" s="21"/>
      <c r="B17" s="21"/>
      <c r="C17" s="21"/>
      <c r="D17" s="67"/>
    </row>
    <row r="18" spans="1:6" ht="35.1" customHeight="1" x14ac:dyDescent="0.3">
      <c r="A18" s="102" t="s">
        <v>120</v>
      </c>
      <c r="B18" s="102"/>
      <c r="C18" s="102"/>
      <c r="D18" s="102"/>
    </row>
    <row r="19" spans="1:6" ht="35.1" customHeight="1" x14ac:dyDescent="0.3">
      <c r="A19" s="102" t="s">
        <v>121</v>
      </c>
      <c r="B19" s="102"/>
      <c r="C19" s="102"/>
      <c r="D19" s="102"/>
    </row>
    <row r="20" spans="1:6" ht="35.1" customHeight="1" x14ac:dyDescent="0.3">
      <c r="A20" s="102" t="s">
        <v>122</v>
      </c>
      <c r="B20" s="102"/>
      <c r="C20" s="102"/>
      <c r="D20" s="102"/>
    </row>
    <row r="21" spans="1:6" ht="35.1" customHeight="1" x14ac:dyDescent="0.3">
      <c r="A21" s="102" t="s">
        <v>123</v>
      </c>
      <c r="B21" s="102"/>
      <c r="C21" s="102"/>
      <c r="D21" s="102"/>
    </row>
    <row r="22" spans="1:6" ht="15" customHeight="1" thickBot="1" x14ac:dyDescent="0.35">
      <c r="A22" s="21"/>
      <c r="B22" s="21"/>
      <c r="C22" s="5"/>
      <c r="D22" s="21"/>
    </row>
    <row r="23" spans="1:6" s="8" customFormat="1" ht="20.100000000000001" customHeight="1" thickBot="1" x14ac:dyDescent="0.35">
      <c r="A23" s="85" t="s">
        <v>124</v>
      </c>
      <c r="B23" s="86"/>
      <c r="C23" s="86"/>
      <c r="D23" s="87"/>
    </row>
    <row r="24" spans="1:6" s="8" customFormat="1" ht="20.100000000000001" customHeight="1" thickBot="1" x14ac:dyDescent="0.35">
      <c r="A24" s="88" t="s">
        <v>125</v>
      </c>
      <c r="B24" s="89"/>
      <c r="C24" s="89"/>
      <c r="D24" s="90"/>
    </row>
    <row r="25" spans="1:6" s="38" customFormat="1" ht="20.100000000000001" customHeight="1" x14ac:dyDescent="0.3">
      <c r="A25" s="99" t="s">
        <v>137</v>
      </c>
      <c r="B25" s="100"/>
      <c r="C25" s="100"/>
      <c r="D25" s="101"/>
      <c r="E25" s="1"/>
      <c r="F25" s="41"/>
    </row>
    <row r="26" spans="1:6" ht="45" customHeight="1" x14ac:dyDescent="0.3">
      <c r="A26" s="71" t="s">
        <v>148</v>
      </c>
      <c r="B26" s="31" t="s">
        <v>139</v>
      </c>
      <c r="C26" s="5">
        <v>8220</v>
      </c>
      <c r="D26" s="49"/>
      <c r="F26" s="43"/>
    </row>
    <row r="27" spans="1:6" ht="15" customHeight="1" x14ac:dyDescent="0.3">
      <c r="A27" s="70"/>
      <c r="B27" s="15"/>
      <c r="C27" s="5"/>
      <c r="D27" s="49"/>
      <c r="F27" s="43"/>
    </row>
    <row r="28" spans="1:6" ht="30" customHeight="1" x14ac:dyDescent="0.3">
      <c r="A28" s="14" t="s">
        <v>140</v>
      </c>
      <c r="B28" s="21" t="s">
        <v>141</v>
      </c>
      <c r="C28" s="5">
        <v>2200</v>
      </c>
      <c r="D28" s="57"/>
      <c r="F28" s="43"/>
    </row>
    <row r="29" spans="1:6" ht="15" customHeight="1" x14ac:dyDescent="0.3">
      <c r="A29" s="69"/>
      <c r="B29" s="21"/>
      <c r="C29" s="5"/>
      <c r="D29" s="19"/>
      <c r="F29" s="43"/>
    </row>
    <row r="30" spans="1:6" ht="15" customHeight="1" x14ac:dyDescent="0.3">
      <c r="A30" s="14" t="s">
        <v>150</v>
      </c>
      <c r="B30" s="31" t="s">
        <v>142</v>
      </c>
      <c r="C30" s="5">
        <v>578.51239669421489</v>
      </c>
      <c r="D30" s="49"/>
      <c r="F30" s="43"/>
    </row>
    <row r="31" spans="1:6" ht="15" customHeight="1" x14ac:dyDescent="0.3">
      <c r="A31" s="70"/>
      <c r="B31" s="15"/>
      <c r="C31" s="5"/>
      <c r="D31" s="49"/>
      <c r="F31" s="43"/>
    </row>
    <row r="32" spans="1:6" ht="15" customHeight="1" x14ac:dyDescent="0.3">
      <c r="A32" s="14" t="s">
        <v>149</v>
      </c>
      <c r="B32" s="21" t="s">
        <v>143</v>
      </c>
      <c r="C32" s="5">
        <v>1035</v>
      </c>
      <c r="D32" s="57" t="s">
        <v>151</v>
      </c>
      <c r="F32" s="43"/>
    </row>
    <row r="33" spans="1:7" ht="15" customHeight="1" x14ac:dyDescent="0.3">
      <c r="A33" s="68"/>
      <c r="B33" s="21"/>
      <c r="C33" s="4"/>
      <c r="D33" s="57"/>
      <c r="F33" s="43"/>
    </row>
    <row r="34" spans="1:7" ht="15" customHeight="1" x14ac:dyDescent="0.3">
      <c r="A34" s="14" t="s">
        <v>152</v>
      </c>
      <c r="B34" s="31" t="s">
        <v>144</v>
      </c>
      <c r="C34" s="5">
        <v>981.00826446280996</v>
      </c>
      <c r="D34" s="57" t="s">
        <v>151</v>
      </c>
      <c r="F34" s="43"/>
    </row>
    <row r="35" spans="1:7" ht="15" customHeight="1" x14ac:dyDescent="0.3">
      <c r="A35" s="69"/>
      <c r="B35" s="21"/>
      <c r="C35" s="5"/>
      <c r="D35" s="19"/>
      <c r="F35" s="43"/>
    </row>
    <row r="36" spans="1:7" ht="15" customHeight="1" x14ac:dyDescent="0.3">
      <c r="A36" s="14" t="s">
        <v>145</v>
      </c>
      <c r="B36" s="31" t="s">
        <v>146</v>
      </c>
      <c r="C36" s="5">
        <v>990.00000000000011</v>
      </c>
      <c r="D36" s="49"/>
      <c r="F36" s="43"/>
    </row>
    <row r="37" spans="1:7" ht="15" customHeight="1" x14ac:dyDescent="0.3">
      <c r="A37" s="70"/>
      <c r="B37" s="15"/>
      <c r="C37" s="5"/>
      <c r="D37" s="49"/>
      <c r="F37" s="43"/>
    </row>
    <row r="38" spans="1:7" ht="15" customHeight="1" x14ac:dyDescent="0.3">
      <c r="A38" s="14" t="s">
        <v>149</v>
      </c>
      <c r="B38" s="21" t="s">
        <v>147</v>
      </c>
      <c r="C38" s="5">
        <v>485.99999999999994</v>
      </c>
      <c r="D38" s="57"/>
      <c r="F38" s="43"/>
    </row>
    <row r="39" spans="1:7" s="2" customFormat="1" ht="15" customHeight="1" x14ac:dyDescent="0.3">
      <c r="A39" s="32"/>
      <c r="B39" s="21"/>
      <c r="C39" s="5"/>
      <c r="D39" s="19"/>
      <c r="E39" s="1"/>
      <c r="F39" s="43"/>
      <c r="G39" s="1"/>
    </row>
    <row r="40" spans="1:7" ht="15" customHeight="1" x14ac:dyDescent="0.3">
      <c r="A40" s="16" t="s">
        <v>138</v>
      </c>
      <c r="B40" s="33"/>
      <c r="C40" s="5">
        <f>SUM(C26:C39)</f>
        <v>14490.520661157025</v>
      </c>
      <c r="D40" s="34"/>
      <c r="F40" s="43"/>
    </row>
    <row r="41" spans="1:7" ht="15" customHeight="1" x14ac:dyDescent="0.3">
      <c r="A41" s="28"/>
      <c r="B41" s="33"/>
      <c r="C41" s="5"/>
      <c r="D41" s="34"/>
      <c r="F41" s="43"/>
    </row>
    <row r="42" spans="1:7" ht="15" customHeight="1" x14ac:dyDescent="0.3">
      <c r="A42" s="95" t="s">
        <v>126</v>
      </c>
      <c r="B42" s="96"/>
      <c r="C42" s="96"/>
      <c r="D42" s="97"/>
      <c r="F42" s="43"/>
    </row>
    <row r="43" spans="1:7" s="2" customFormat="1" ht="15" customHeight="1" x14ac:dyDescent="0.3">
      <c r="A43" s="98" t="s">
        <v>128</v>
      </c>
      <c r="B43" s="31" t="s">
        <v>153</v>
      </c>
      <c r="C43" s="4">
        <v>960</v>
      </c>
      <c r="D43" s="49"/>
      <c r="E43" s="1"/>
      <c r="F43" s="43"/>
      <c r="G43" s="1"/>
    </row>
    <row r="44" spans="1:7" s="38" customFormat="1" ht="20.100000000000001" customHeight="1" x14ac:dyDescent="0.3">
      <c r="A44" s="98"/>
      <c r="B44" s="31" t="s">
        <v>146</v>
      </c>
      <c r="C44" s="4">
        <v>990</v>
      </c>
      <c r="D44" s="49"/>
      <c r="E44" s="1"/>
      <c r="F44" s="43"/>
      <c r="G44" s="1"/>
    </row>
    <row r="45" spans="1:7" ht="15" customHeight="1" x14ac:dyDescent="0.3">
      <c r="A45" s="98"/>
      <c r="B45" s="31" t="s">
        <v>129</v>
      </c>
      <c r="C45" s="4">
        <v>590</v>
      </c>
      <c r="D45" s="49"/>
      <c r="F45" s="43"/>
    </row>
    <row r="46" spans="1:7" ht="15" customHeight="1" x14ac:dyDescent="0.3">
      <c r="A46" s="28"/>
      <c r="B46" s="47" t="s">
        <v>14</v>
      </c>
      <c r="C46" s="48">
        <f>SUM(C43:C45)</f>
        <v>2540</v>
      </c>
      <c r="D46" s="49"/>
      <c r="F46" s="43"/>
    </row>
    <row r="47" spans="1:7" ht="15" customHeight="1" x14ac:dyDescent="0.3">
      <c r="A47" s="28"/>
      <c r="B47" s="15"/>
      <c r="C47" s="5"/>
      <c r="D47" s="49"/>
      <c r="F47" s="43"/>
    </row>
    <row r="48" spans="1:7" ht="15" customHeight="1" x14ac:dyDescent="0.3">
      <c r="A48" s="14" t="s">
        <v>158</v>
      </c>
      <c r="B48" s="31" t="s">
        <v>154</v>
      </c>
      <c r="C48" s="5">
        <v>495</v>
      </c>
      <c r="D48" s="49"/>
      <c r="F48" s="43"/>
    </row>
    <row r="49" spans="1:6" ht="15" customHeight="1" x14ac:dyDescent="0.3">
      <c r="A49" s="14"/>
      <c r="B49" s="31"/>
      <c r="C49" s="4"/>
      <c r="D49" s="49"/>
      <c r="F49" s="43"/>
    </row>
    <row r="50" spans="1:6" ht="15" customHeight="1" x14ac:dyDescent="0.3">
      <c r="A50" s="16" t="s">
        <v>130</v>
      </c>
      <c r="B50" s="21" t="s">
        <v>131</v>
      </c>
      <c r="C50" s="4">
        <v>3000</v>
      </c>
      <c r="D50" s="57"/>
      <c r="F50" s="43"/>
    </row>
    <row r="51" spans="1:6" ht="15" customHeight="1" x14ac:dyDescent="0.3">
      <c r="A51" s="14"/>
      <c r="B51" s="72" t="s">
        <v>157</v>
      </c>
      <c r="C51" s="18">
        <v>415</v>
      </c>
      <c r="D51" s="49"/>
      <c r="F51" s="43"/>
    </row>
    <row r="52" spans="1:6" ht="15" customHeight="1" x14ac:dyDescent="0.3">
      <c r="A52" s="28"/>
      <c r="B52" s="47" t="s">
        <v>14</v>
      </c>
      <c r="C52" s="48">
        <f>SUM(C50:C51)</f>
        <v>3415</v>
      </c>
      <c r="D52" s="49"/>
    </row>
    <row r="53" spans="1:6" ht="15" customHeight="1" x14ac:dyDescent="0.3">
      <c r="A53" s="28"/>
      <c r="B53" s="15"/>
      <c r="C53" s="5"/>
      <c r="D53" s="49"/>
    </row>
    <row r="54" spans="1:6" ht="15" customHeight="1" x14ac:dyDescent="0.3">
      <c r="A54" s="14" t="s">
        <v>127</v>
      </c>
      <c r="B54" s="31" t="s">
        <v>155</v>
      </c>
      <c r="C54" s="4">
        <v>600</v>
      </c>
      <c r="D54" s="49"/>
    </row>
    <row r="55" spans="1:6" ht="15" customHeight="1" x14ac:dyDescent="0.3">
      <c r="A55" s="14"/>
      <c r="B55" s="72" t="s">
        <v>156</v>
      </c>
      <c r="C55" s="18">
        <v>150</v>
      </c>
      <c r="D55" s="49"/>
    </row>
    <row r="56" spans="1:6" ht="15" customHeight="1" x14ac:dyDescent="0.3">
      <c r="A56" s="28"/>
      <c r="B56" s="47" t="s">
        <v>14</v>
      </c>
      <c r="C56" s="48">
        <f>SUM(C54:C55)</f>
        <v>750</v>
      </c>
      <c r="D56" s="49"/>
    </row>
    <row r="57" spans="1:6" ht="15" customHeight="1" x14ac:dyDescent="0.3">
      <c r="A57" s="32"/>
      <c r="B57" s="21"/>
      <c r="C57" s="5"/>
      <c r="D57" s="19"/>
    </row>
    <row r="58" spans="1:6" ht="15" customHeight="1" x14ac:dyDescent="0.3">
      <c r="A58" s="16" t="s">
        <v>132</v>
      </c>
      <c r="B58" s="33"/>
      <c r="C58" s="5">
        <f>C46+C48+C52+C56</f>
        <v>7200</v>
      </c>
      <c r="D58" s="34"/>
      <c r="E58" s="2"/>
      <c r="F58" s="2"/>
    </row>
    <row r="59" spans="1:6" ht="15" customHeight="1" x14ac:dyDescent="0.3">
      <c r="A59" s="28"/>
      <c r="B59" s="33"/>
      <c r="C59" s="5"/>
      <c r="D59" s="34"/>
      <c r="F59" s="43"/>
    </row>
    <row r="60" spans="1:6" ht="15" customHeight="1" x14ac:dyDescent="0.3">
      <c r="A60" s="95" t="s">
        <v>159</v>
      </c>
      <c r="B60" s="96"/>
      <c r="C60" s="96"/>
      <c r="D60" s="97"/>
      <c r="F60" s="43"/>
    </row>
    <row r="61" spans="1:6" ht="15" customHeight="1" x14ac:dyDescent="0.3">
      <c r="A61" s="73"/>
      <c r="B61" s="31" t="s">
        <v>160</v>
      </c>
      <c r="C61" s="5">
        <v>2257</v>
      </c>
      <c r="D61" s="74"/>
      <c r="F61" s="43"/>
    </row>
    <row r="62" spans="1:6" ht="15" customHeight="1" x14ac:dyDescent="0.3">
      <c r="A62" s="28"/>
      <c r="B62" s="33"/>
      <c r="C62" s="5"/>
      <c r="D62" s="34"/>
      <c r="E62" s="38"/>
      <c r="F62" s="38"/>
    </row>
    <row r="63" spans="1:6" ht="15" customHeight="1" x14ac:dyDescent="0.3">
      <c r="A63" s="95" t="s">
        <v>133</v>
      </c>
      <c r="B63" s="96"/>
      <c r="C63" s="96"/>
      <c r="D63" s="97"/>
      <c r="E63" s="40"/>
      <c r="F63" s="41"/>
    </row>
    <row r="64" spans="1:6" ht="15" customHeight="1" x14ac:dyDescent="0.3">
      <c r="A64" s="14" t="s">
        <v>162</v>
      </c>
      <c r="B64" s="31" t="s">
        <v>134</v>
      </c>
      <c r="C64" s="5">
        <v>961.95</v>
      </c>
      <c r="D64" s="49"/>
      <c r="E64" s="40"/>
      <c r="F64" s="41"/>
    </row>
    <row r="65" spans="1:6" s="2" customFormat="1" ht="15" customHeight="1" x14ac:dyDescent="0.3">
      <c r="A65" s="32"/>
      <c r="B65" s="21"/>
      <c r="C65" s="5"/>
      <c r="D65" s="19"/>
      <c r="E65" s="39"/>
      <c r="F65" s="41"/>
    </row>
    <row r="66" spans="1:6" ht="15" customHeight="1" x14ac:dyDescent="0.3">
      <c r="A66" s="14" t="s">
        <v>163</v>
      </c>
      <c r="B66" s="31" t="s">
        <v>135</v>
      </c>
      <c r="C66" s="5">
        <v>350.9</v>
      </c>
      <c r="D66" s="49"/>
      <c r="E66" s="39"/>
      <c r="F66" s="41"/>
    </row>
    <row r="67" spans="1:6" ht="15" customHeight="1" x14ac:dyDescent="0.3">
      <c r="A67" s="28"/>
      <c r="B67" s="15"/>
      <c r="C67" s="5"/>
      <c r="D67" s="49"/>
      <c r="F67" s="42"/>
    </row>
    <row r="68" spans="1:6" ht="15" customHeight="1" x14ac:dyDescent="0.3">
      <c r="A68" s="16" t="s">
        <v>147</v>
      </c>
      <c r="B68" s="21" t="s">
        <v>161</v>
      </c>
      <c r="C68" s="5">
        <v>338.8</v>
      </c>
      <c r="D68" s="57"/>
      <c r="F68" s="42"/>
    </row>
    <row r="69" spans="1:6" ht="15" customHeight="1" x14ac:dyDescent="0.3">
      <c r="A69" s="32"/>
      <c r="B69" s="21"/>
      <c r="C69" s="5"/>
      <c r="D69" s="19"/>
      <c r="F69" s="42"/>
    </row>
    <row r="70" spans="1:6" x14ac:dyDescent="0.3">
      <c r="A70" s="14" t="s">
        <v>164</v>
      </c>
      <c r="B70" s="31" t="s">
        <v>143</v>
      </c>
      <c r="C70" s="5">
        <v>453.75</v>
      </c>
      <c r="D70" s="49"/>
    </row>
    <row r="71" spans="1:6" x14ac:dyDescent="0.3">
      <c r="A71" s="32"/>
      <c r="B71" s="21"/>
      <c r="C71" s="5"/>
      <c r="D71" s="19"/>
    </row>
    <row r="72" spans="1:6" x14ac:dyDescent="0.3">
      <c r="A72" s="16" t="s">
        <v>136</v>
      </c>
      <c r="B72" s="33"/>
      <c r="C72" s="5">
        <f>SUM(C64:C71)</f>
        <v>2105.3999999999996</v>
      </c>
      <c r="D72" s="34"/>
      <c r="E72" s="2"/>
      <c r="F72" s="2"/>
    </row>
    <row r="73" spans="1:6" x14ac:dyDescent="0.3">
      <c r="A73" s="28"/>
      <c r="B73" s="33"/>
      <c r="C73" s="5"/>
      <c r="D73" s="34"/>
    </row>
    <row r="74" spans="1:6" x14ac:dyDescent="0.3">
      <c r="A74" s="16" t="s">
        <v>15</v>
      </c>
      <c r="B74" s="21"/>
      <c r="C74" s="5">
        <f>C40+C58+C61+C72</f>
        <v>26052.920661157026</v>
      </c>
      <c r="D74" s="19"/>
    </row>
    <row r="75" spans="1:6" ht="15" thickBot="1" x14ac:dyDescent="0.35">
      <c r="A75" s="22"/>
      <c r="B75" s="23"/>
      <c r="C75" s="24"/>
      <c r="D75" s="25"/>
    </row>
  </sheetData>
  <mergeCells count="18">
    <mergeCell ref="A1:D1"/>
    <mergeCell ref="A2:D2"/>
    <mergeCell ref="A5:D5"/>
    <mergeCell ref="A6:D6"/>
    <mergeCell ref="A18:D18"/>
    <mergeCell ref="A19:D19"/>
    <mergeCell ref="A20:D20"/>
    <mergeCell ref="A21:D21"/>
    <mergeCell ref="D7:D9"/>
    <mergeCell ref="D11:D12"/>
    <mergeCell ref="D14:D15"/>
    <mergeCell ref="A23:D23"/>
    <mergeCell ref="A24:D24"/>
    <mergeCell ref="A42:D42"/>
    <mergeCell ref="A43:A45"/>
    <mergeCell ref="A63:D63"/>
    <mergeCell ref="A25:D25"/>
    <mergeCell ref="A60:D60"/>
  </mergeCells>
  <printOptions horizontalCentered="1"/>
  <pageMargins left="0.31496062992125984" right="0.31496062992125984" top="0.55118110236220474" bottom="0.35433070866141736" header="0.31496062992125984" footer="0.19685039370078741"/>
  <pageSetup paperSize="9" orientation="landscape" r:id="rId1"/>
  <headerFooter>
    <oddFooter>&amp;C&amp;9&amp;P</oddFooter>
  </headerFooter>
  <rowBreaks count="2" manualBreakCount="2">
    <brk id="22" max="16383"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A2DEB3C481334988283605DB6AF619" ma:contentTypeVersion="0" ma:contentTypeDescription="Een nieuw document maken." ma:contentTypeScope="" ma:versionID="6883c4f946809bd21467fac16a470f7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75D0A1-F4D1-498B-9637-145B901C7442}">
  <ds:schemaRefs>
    <ds:schemaRef ds:uri="http://schemas.microsoft.com/sharepoint/v3/contenttype/forms"/>
  </ds:schemaRefs>
</ds:datastoreItem>
</file>

<file path=customXml/itemProps2.xml><?xml version="1.0" encoding="utf-8"?>
<ds:datastoreItem xmlns:ds="http://schemas.openxmlformats.org/officeDocument/2006/customXml" ds:itemID="{F20BE6D8-46EA-43AF-89D9-D6987F801F81}">
  <ds:schemaRef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D6E6BC1-0D39-4FCC-AEB9-322091858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Bourgeois</vt:lpstr>
      <vt:lpstr>Crevits</vt:lpstr>
      <vt:lpstr>Tommelein</vt:lpstr>
      <vt:lpstr>Homans</vt:lpstr>
      <vt:lpstr>Weyts</vt:lpstr>
      <vt:lpstr>Muyters</vt:lpstr>
      <vt:lpstr>Schauvliege</vt:lpstr>
      <vt:lpstr>Gatz</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Rombaut, Brigitte</dc:creator>
  <cp:lastModifiedBy>D'Hanis, Denis</cp:lastModifiedBy>
  <cp:lastPrinted>2016-11-23T10:56:25Z</cp:lastPrinted>
  <dcterms:created xsi:type="dcterms:W3CDTF">2016-10-26T07:36:44Z</dcterms:created>
  <dcterms:modified xsi:type="dcterms:W3CDTF">2016-11-23T11:02:55Z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0x010100E5A2DEB3C481334988283605DB6AF619</vt:lpwstr>
  </property>
</Properties>
</file>