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2"/>
  </bookViews>
  <sheets>
    <sheet name="voorstel verdeling afgerond" sheetId="1" r:id="rId1"/>
    <sheet name="voorstel verdeling" sheetId="2" r:id="rId2"/>
    <sheet name="% obv LUC" sheetId="3" r:id="rId3"/>
  </sheets>
  <definedNames/>
  <calcPr fullCalcOnLoad="1"/>
</workbook>
</file>

<file path=xl/comments1.xml><?xml version="1.0" encoding="utf-8"?>
<comments xmlns="http://schemas.openxmlformats.org/spreadsheetml/2006/main">
  <authors>
    <author>xb99420</author>
  </authors>
  <commentList>
    <comment ref="I10" authorId="0">
      <text>
        <r>
          <rPr>
            <b/>
            <sz val="8"/>
            <rFont val="Tahoma"/>
            <family val="0"/>
          </rPr>
          <t>xb99420:</t>
        </r>
        <r>
          <rPr>
            <sz val="8"/>
            <rFont val="Tahoma"/>
            <family val="0"/>
          </rPr>
          <t xml:space="preserve">
verdeling obv %</t>
        </r>
      </text>
    </comment>
    <comment ref="J10" authorId="0">
      <text>
        <r>
          <rPr>
            <b/>
            <sz val="8"/>
            <rFont val="Tahoma"/>
            <family val="0"/>
          </rPr>
          <t>xb99420:</t>
        </r>
        <r>
          <rPr>
            <sz val="8"/>
            <rFont val="Tahoma"/>
            <family val="0"/>
          </rPr>
          <t xml:space="preserve">
afgetopte verdeling</t>
        </r>
      </text>
    </comment>
  </commentList>
</comments>
</file>

<file path=xl/sharedStrings.xml><?xml version="1.0" encoding="utf-8"?>
<sst xmlns="http://schemas.openxmlformats.org/spreadsheetml/2006/main" count="355" uniqueCount="58">
  <si>
    <t>voorstel aanbod 1.1 schooljaar 2012-2013</t>
  </si>
  <si>
    <t>120u</t>
  </si>
  <si>
    <t>start september</t>
  </si>
  <si>
    <t>dagdeel + intensiteit</t>
  </si>
  <si>
    <t>aantal klassen à 20pl voor HvN</t>
  </si>
  <si>
    <t>VM 2X</t>
  </si>
  <si>
    <t>vgl vorig schooljaar</t>
  </si>
  <si>
    <t>VM 4x</t>
  </si>
  <si>
    <t>NM 2X</t>
  </si>
  <si>
    <t>NM 4X</t>
  </si>
  <si>
    <t>AV 2X</t>
  </si>
  <si>
    <t>AV 4X</t>
  </si>
  <si>
    <t>taalbad VM+NM</t>
  </si>
  <si>
    <t>totaal</t>
  </si>
  <si>
    <t>80u</t>
  </si>
  <si>
    <t>start half oktober</t>
  </si>
  <si>
    <t>180u</t>
  </si>
  <si>
    <t>aantal klassen à 18pl voor HvN</t>
  </si>
  <si>
    <t>VM 3X</t>
  </si>
  <si>
    <t>NM 3X</t>
  </si>
  <si>
    <t>AV 3X</t>
  </si>
  <si>
    <t>andersalf</t>
  </si>
  <si>
    <t>extra</t>
  </si>
  <si>
    <t>met aansluiting aan sem 2</t>
  </si>
  <si>
    <t>intensief VM+NM</t>
  </si>
  <si>
    <t>start november</t>
  </si>
  <si>
    <t>VM 2X (tot in juni)</t>
  </si>
  <si>
    <t>AV 2X (tot in juni)</t>
  </si>
  <si>
    <t>start januari</t>
  </si>
  <si>
    <t>start april</t>
  </si>
  <si>
    <t>start half maart</t>
  </si>
  <si>
    <t>totaal extra schoolj</t>
  </si>
  <si>
    <t>verdeling over de CVO</t>
  </si>
  <si>
    <t>CVO AZ/Deurne</t>
  </si>
  <si>
    <t>CVO Antwerpen-Zuid</t>
  </si>
  <si>
    <t>CVO Deurne-Antwerpen</t>
  </si>
  <si>
    <t>CVO LBC-NVK Antwerpen</t>
  </si>
  <si>
    <t>CVO LBC-NVK Mortsel</t>
  </si>
  <si>
    <t>Israelitische Scholen SP CVO</t>
  </si>
  <si>
    <t>Sted. CVO - SITE</t>
  </si>
  <si>
    <t>Eindtotaal</t>
  </si>
  <si>
    <t>LUC 2008-2009</t>
  </si>
  <si>
    <t>% 2008-2009</t>
  </si>
  <si>
    <t>LUC 2009-2010</t>
  </si>
  <si>
    <t>% 2009-2010</t>
  </si>
  <si>
    <t>LUC 2010-2011</t>
  </si>
  <si>
    <t>% 2010-2011</t>
  </si>
  <si>
    <t>CVO LBC</t>
  </si>
  <si>
    <t>CVO Sopro</t>
  </si>
  <si>
    <t>SCVO Sité</t>
  </si>
  <si>
    <t>Aanbod hogere niveaus beschikbaar voor HvN</t>
  </si>
  <si>
    <t>Afspraken maken in mei op basis van instroom?</t>
  </si>
  <si>
    <t>voorstel aanbod CVO schooljaar 2012-2013</t>
  </si>
  <si>
    <t>1.1 120u</t>
  </si>
  <si>
    <t>1.1 180u</t>
  </si>
  <si>
    <t>1.1 80u</t>
  </si>
  <si>
    <t>2.1 180u - doorstroom vanuit BE</t>
  </si>
  <si>
    <t>extra tov 2011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</si>
</sst>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0" fontId="4" fillId="0" borderId="17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9" fontId="0" fillId="0" borderId="18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0" xfId="0" applyNumberFormat="1" applyAlignment="1">
      <alignment/>
    </xf>
    <xf numFmtId="9" fontId="0" fillId="0" borderId="17" xfId="0" applyNumberFormat="1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8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zoomScalePageLayoutView="0" workbookViewId="0" topLeftCell="A64">
      <selection activeCell="L4" sqref="L4"/>
    </sheetView>
  </sheetViews>
  <sheetFormatPr defaultColWidth="9.140625" defaultRowHeight="12.75"/>
  <cols>
    <col min="1" max="1" width="33.28125" style="0" customWidth="1"/>
    <col min="8" max="8" width="15.7109375" style="0" customWidth="1"/>
    <col min="10" max="10" width="13.7109375" style="0" bestFit="1" customWidth="1"/>
  </cols>
  <sheetData>
    <row r="1" ht="15.75">
      <c r="A1" s="78" t="s">
        <v>52</v>
      </c>
    </row>
    <row r="2" ht="13.5" thickBot="1">
      <c r="A2" s="79">
        <v>40988</v>
      </c>
    </row>
    <row r="3" spans="1:10" ht="12.75">
      <c r="A3" s="46" t="s">
        <v>53</v>
      </c>
      <c r="B3" s="47" t="s">
        <v>2</v>
      </c>
      <c r="C3" s="47"/>
      <c r="D3" s="48"/>
      <c r="E3" s="48"/>
      <c r="F3" s="48"/>
      <c r="G3" s="48"/>
      <c r="H3" s="48"/>
      <c r="I3" s="48"/>
      <c r="J3" s="49"/>
    </row>
    <row r="4" spans="1:10" ht="12.75">
      <c r="A4" s="50"/>
      <c r="B4" s="6"/>
      <c r="C4" s="6"/>
      <c r="D4" s="6"/>
      <c r="E4" s="6"/>
      <c r="F4" s="6"/>
      <c r="G4" s="6"/>
      <c r="H4" s="6"/>
      <c r="I4" s="6"/>
      <c r="J4" s="51"/>
    </row>
    <row r="5" spans="1:10" ht="12.75">
      <c r="A5" s="50" t="s">
        <v>3</v>
      </c>
      <c r="B5" s="71" t="s">
        <v>5</v>
      </c>
      <c r="C5" s="71" t="s">
        <v>7</v>
      </c>
      <c r="D5" s="71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4" t="s">
        <v>57</v>
      </c>
    </row>
    <row r="6" spans="1:10" ht="12.75">
      <c r="A6" s="50" t="s">
        <v>4</v>
      </c>
      <c r="B6" s="6">
        <v>7</v>
      </c>
      <c r="C6" s="6">
        <v>16</v>
      </c>
      <c r="D6" s="6">
        <v>3</v>
      </c>
      <c r="E6" s="6">
        <v>4</v>
      </c>
      <c r="F6" s="6">
        <v>25</v>
      </c>
      <c r="G6" s="6">
        <v>4</v>
      </c>
      <c r="H6" s="6">
        <v>2</v>
      </c>
      <c r="I6" s="6">
        <f>SUM(B6:H6)</f>
        <v>61</v>
      </c>
      <c r="J6" s="51">
        <v>11</v>
      </c>
    </row>
    <row r="7" spans="1:10" s="2" customFormat="1" ht="12.75">
      <c r="A7" s="52" t="s">
        <v>6</v>
      </c>
      <c r="B7" s="9">
        <v>6</v>
      </c>
      <c r="C7" s="9">
        <v>11</v>
      </c>
      <c r="D7" s="9">
        <v>3</v>
      </c>
      <c r="E7" s="9">
        <v>4</v>
      </c>
      <c r="F7" s="9">
        <v>20</v>
      </c>
      <c r="G7" s="9">
        <v>4</v>
      </c>
      <c r="H7" s="9">
        <v>2</v>
      </c>
      <c r="I7" s="9">
        <f>SUM(B7:H7)</f>
        <v>50</v>
      </c>
      <c r="J7" s="53"/>
    </row>
    <row r="8" spans="1:10" ht="12.75">
      <c r="A8" s="54"/>
      <c r="B8" s="12"/>
      <c r="C8" s="12"/>
      <c r="D8" s="12"/>
      <c r="E8" s="12"/>
      <c r="F8" s="12"/>
      <c r="G8" s="12"/>
      <c r="H8" s="12"/>
      <c r="I8" s="12"/>
      <c r="J8" s="55"/>
    </row>
    <row r="9" spans="1:10" ht="12.75">
      <c r="A9" s="50"/>
      <c r="B9" s="6"/>
      <c r="C9" s="6"/>
      <c r="D9" s="6"/>
      <c r="E9" s="6"/>
      <c r="F9" s="6"/>
      <c r="G9" s="6"/>
      <c r="H9" s="6"/>
      <c r="I9" s="6"/>
      <c r="J9" s="51"/>
    </row>
    <row r="10" spans="1:10" ht="12.75">
      <c r="A10" s="56" t="s">
        <v>32</v>
      </c>
      <c r="B10" s="36"/>
      <c r="C10" s="36"/>
      <c r="D10" s="36"/>
      <c r="E10" s="36"/>
      <c r="F10" s="36"/>
      <c r="G10" s="36"/>
      <c r="H10" s="37"/>
      <c r="I10" s="39"/>
      <c r="J10" s="51"/>
    </row>
    <row r="11" spans="1:10" ht="12.75">
      <c r="A11" s="57" t="s">
        <v>33</v>
      </c>
      <c r="B11" s="39">
        <v>2</v>
      </c>
      <c r="C11" s="39">
        <v>6</v>
      </c>
      <c r="D11" s="39">
        <v>1</v>
      </c>
      <c r="E11" s="39">
        <v>1</v>
      </c>
      <c r="F11" s="39">
        <v>7</v>
      </c>
      <c r="G11" s="39">
        <v>1</v>
      </c>
      <c r="H11" s="40">
        <v>0</v>
      </c>
      <c r="I11" s="39">
        <f>I6*30%</f>
        <v>18.3</v>
      </c>
      <c r="J11" s="51">
        <f>B11+C11+D11+E11+F11+G11+H11</f>
        <v>18</v>
      </c>
    </row>
    <row r="12" spans="1:10" ht="12.75">
      <c r="A12" s="57" t="s">
        <v>47</v>
      </c>
      <c r="B12" s="39">
        <v>2</v>
      </c>
      <c r="C12" s="39">
        <v>4</v>
      </c>
      <c r="D12" s="39">
        <v>1</v>
      </c>
      <c r="E12" s="39">
        <v>1</v>
      </c>
      <c r="F12" s="39">
        <v>5</v>
      </c>
      <c r="G12" s="39">
        <v>1</v>
      </c>
      <c r="H12" s="40">
        <v>0</v>
      </c>
      <c r="I12" s="39">
        <f>I6*22%</f>
        <v>13.42</v>
      </c>
      <c r="J12" s="51">
        <f>B12+C12+D12+E12+F12+G12+H12</f>
        <v>14</v>
      </c>
    </row>
    <row r="13" spans="1:10" ht="12.75">
      <c r="A13" s="57" t="s">
        <v>48</v>
      </c>
      <c r="B13" s="39">
        <v>1</v>
      </c>
      <c r="C13" s="39">
        <v>0</v>
      </c>
      <c r="D13" s="39">
        <v>0</v>
      </c>
      <c r="E13" s="39">
        <v>0</v>
      </c>
      <c r="F13" s="39">
        <v>3</v>
      </c>
      <c r="G13" s="39">
        <v>0</v>
      </c>
      <c r="H13" s="40">
        <v>0</v>
      </c>
      <c r="I13" s="39">
        <f>I6*8%</f>
        <v>4.88</v>
      </c>
      <c r="J13" s="51">
        <f>B13+C13+D13+E13+F13+G13+H13</f>
        <v>4</v>
      </c>
    </row>
    <row r="14" spans="1:10" ht="12.75">
      <c r="A14" s="58" t="s">
        <v>49</v>
      </c>
      <c r="B14" s="42">
        <v>2</v>
      </c>
      <c r="C14" s="42">
        <v>6</v>
      </c>
      <c r="D14" s="42">
        <v>1</v>
      </c>
      <c r="E14" s="42">
        <v>2</v>
      </c>
      <c r="F14" s="42">
        <f>F6*40%</f>
        <v>10</v>
      </c>
      <c r="G14" s="42">
        <v>2</v>
      </c>
      <c r="H14" s="43">
        <v>2</v>
      </c>
      <c r="I14" s="39">
        <f>I6*40%</f>
        <v>24.400000000000002</v>
      </c>
      <c r="J14" s="51">
        <f>B14+C14+D14+E14+F14+G14+H14</f>
        <v>25</v>
      </c>
    </row>
    <row r="15" spans="1:10" ht="12.75">
      <c r="A15" s="57"/>
      <c r="B15" s="39">
        <f aca="true" t="shared" si="0" ref="B15:H15">SUM(B11:B14)</f>
        <v>7</v>
      </c>
      <c r="C15" s="39">
        <f t="shared" si="0"/>
        <v>16</v>
      </c>
      <c r="D15" s="39">
        <f t="shared" si="0"/>
        <v>3</v>
      </c>
      <c r="E15" s="39">
        <f t="shared" si="0"/>
        <v>4</v>
      </c>
      <c r="F15" s="39">
        <f t="shared" si="0"/>
        <v>25</v>
      </c>
      <c r="G15" s="39">
        <f t="shared" si="0"/>
        <v>4</v>
      </c>
      <c r="H15" s="39">
        <f t="shared" si="0"/>
        <v>2</v>
      </c>
      <c r="I15" s="39"/>
      <c r="J15" s="51"/>
    </row>
    <row r="16" spans="1:10" ht="13.5" thickBot="1">
      <c r="A16" s="59"/>
      <c r="B16" s="60"/>
      <c r="C16" s="60"/>
      <c r="D16" s="60"/>
      <c r="E16" s="60"/>
      <c r="F16" s="60"/>
      <c r="G16" s="60"/>
      <c r="H16" s="60"/>
      <c r="I16" s="60"/>
      <c r="J16" s="61"/>
    </row>
    <row r="17" ht="13.5" thickBot="1"/>
    <row r="18" spans="1:10" ht="12.75">
      <c r="A18" s="46" t="s">
        <v>54</v>
      </c>
      <c r="B18" s="47" t="s">
        <v>2</v>
      </c>
      <c r="C18" s="47"/>
      <c r="D18" s="48"/>
      <c r="E18" s="48"/>
      <c r="F18" s="48"/>
      <c r="G18" s="48"/>
      <c r="H18" s="48"/>
      <c r="I18" s="48"/>
      <c r="J18" s="49"/>
    </row>
    <row r="19" spans="1:10" ht="12.75">
      <c r="A19" s="50"/>
      <c r="B19" s="6"/>
      <c r="C19" s="6"/>
      <c r="D19" s="6"/>
      <c r="E19" s="6"/>
      <c r="F19" s="6"/>
      <c r="G19" s="6"/>
      <c r="H19" s="6"/>
      <c r="I19" s="6"/>
      <c r="J19" s="51"/>
    </row>
    <row r="20" spans="1:10" ht="12.75">
      <c r="A20" s="50" t="s">
        <v>3</v>
      </c>
      <c r="B20" s="71" t="s">
        <v>18</v>
      </c>
      <c r="C20" s="71" t="s">
        <v>21</v>
      </c>
      <c r="D20" s="71" t="s">
        <v>19</v>
      </c>
      <c r="E20" s="71"/>
      <c r="F20" s="71" t="s">
        <v>20</v>
      </c>
      <c r="G20" s="71"/>
      <c r="H20" s="71" t="s">
        <v>24</v>
      </c>
      <c r="I20" s="63" t="s">
        <v>13</v>
      </c>
      <c r="J20" s="75" t="s">
        <v>22</v>
      </c>
    </row>
    <row r="21" spans="1:10" ht="12.75">
      <c r="A21" s="50" t="s">
        <v>17</v>
      </c>
      <c r="B21" s="6">
        <v>8</v>
      </c>
      <c r="C21" s="6">
        <v>2</v>
      </c>
      <c r="D21" s="6">
        <v>5</v>
      </c>
      <c r="E21" s="6"/>
      <c r="F21" s="6">
        <v>9</v>
      </c>
      <c r="G21" s="6"/>
      <c r="H21" s="6">
        <v>1</v>
      </c>
      <c r="I21" s="6">
        <f>B21+C21+D21+F21+H21</f>
        <v>25</v>
      </c>
      <c r="J21" s="51">
        <v>1</v>
      </c>
    </row>
    <row r="22" spans="1:10" s="2" customFormat="1" ht="12.75">
      <c r="A22" s="52" t="s">
        <v>6</v>
      </c>
      <c r="B22" s="9">
        <v>8</v>
      </c>
      <c r="C22" s="9">
        <v>2</v>
      </c>
      <c r="D22" s="9">
        <v>6</v>
      </c>
      <c r="E22" s="9"/>
      <c r="F22" s="9">
        <v>6</v>
      </c>
      <c r="G22" s="9"/>
      <c r="H22" s="9">
        <v>2</v>
      </c>
      <c r="I22" s="9">
        <f>B22+C22+D22+F22+H22</f>
        <v>24</v>
      </c>
      <c r="J22" s="53"/>
    </row>
    <row r="23" spans="1:10" ht="12.75">
      <c r="A23" s="54"/>
      <c r="B23" s="12"/>
      <c r="C23" s="12"/>
      <c r="D23" s="12"/>
      <c r="E23" s="12"/>
      <c r="F23" s="12"/>
      <c r="G23" s="12"/>
      <c r="H23" s="12"/>
      <c r="I23" s="12"/>
      <c r="J23" s="55"/>
    </row>
    <row r="24" spans="1:10" ht="12.75">
      <c r="A24" s="50"/>
      <c r="B24" s="6"/>
      <c r="C24" s="6"/>
      <c r="D24" s="6"/>
      <c r="E24" s="6"/>
      <c r="F24" s="6"/>
      <c r="G24" s="6"/>
      <c r="H24" s="6"/>
      <c r="I24" s="6"/>
      <c r="J24" s="51"/>
    </row>
    <row r="25" spans="1:10" ht="12.75">
      <c r="A25" s="56" t="s">
        <v>32</v>
      </c>
      <c r="B25" s="36"/>
      <c r="C25" s="36"/>
      <c r="D25" s="36"/>
      <c r="E25" s="36"/>
      <c r="F25" s="36"/>
      <c r="G25" s="36"/>
      <c r="H25" s="37"/>
      <c r="I25" s="39"/>
      <c r="J25" s="51"/>
    </row>
    <row r="26" spans="1:10" ht="12.75">
      <c r="A26" s="57" t="s">
        <v>33</v>
      </c>
      <c r="B26" s="39">
        <v>2</v>
      </c>
      <c r="C26" s="39">
        <v>0</v>
      </c>
      <c r="D26" s="39">
        <v>2</v>
      </c>
      <c r="E26" s="39"/>
      <c r="F26" s="39">
        <v>4</v>
      </c>
      <c r="G26" s="39"/>
      <c r="H26" s="40">
        <v>0</v>
      </c>
      <c r="I26" s="39">
        <f>I21*30%</f>
        <v>7.5</v>
      </c>
      <c r="J26" s="62">
        <f>B26+C26+D26+E26+F26+G26+H26</f>
        <v>8</v>
      </c>
    </row>
    <row r="27" spans="1:10" ht="12.75">
      <c r="A27" s="57" t="s">
        <v>47</v>
      </c>
      <c r="B27" s="39">
        <v>2</v>
      </c>
      <c r="C27" s="39">
        <v>0</v>
      </c>
      <c r="D27" s="39">
        <v>1</v>
      </c>
      <c r="E27" s="39"/>
      <c r="F27" s="39">
        <v>2</v>
      </c>
      <c r="G27" s="39"/>
      <c r="H27" s="40">
        <v>0</v>
      </c>
      <c r="I27" s="39">
        <f>I21*22%</f>
        <v>5.5</v>
      </c>
      <c r="J27" s="62">
        <f>B27+C27+D27+E27+F27+G27+H27</f>
        <v>5</v>
      </c>
    </row>
    <row r="28" spans="1:10" ht="12.75">
      <c r="A28" s="57" t="s">
        <v>48</v>
      </c>
      <c r="B28" s="39">
        <v>1</v>
      </c>
      <c r="C28" s="39">
        <v>0</v>
      </c>
      <c r="D28" s="39">
        <v>0</v>
      </c>
      <c r="E28" s="39"/>
      <c r="F28" s="39">
        <v>1</v>
      </c>
      <c r="G28" s="39"/>
      <c r="H28" s="40">
        <v>0</v>
      </c>
      <c r="I28" s="39">
        <f>I21*8%</f>
        <v>2</v>
      </c>
      <c r="J28" s="62">
        <f>B28+C28+D28+E28+F28+G28+H28</f>
        <v>2</v>
      </c>
    </row>
    <row r="29" spans="1:10" ht="12.75">
      <c r="A29" s="58" t="s">
        <v>49</v>
      </c>
      <c r="B29" s="42">
        <v>3</v>
      </c>
      <c r="C29" s="42">
        <v>2</v>
      </c>
      <c r="D29" s="42">
        <v>2</v>
      </c>
      <c r="E29" s="42"/>
      <c r="F29" s="42">
        <v>2</v>
      </c>
      <c r="G29" s="42"/>
      <c r="H29" s="43">
        <v>1</v>
      </c>
      <c r="I29" s="39">
        <f>I21*40%</f>
        <v>10</v>
      </c>
      <c r="J29" s="62">
        <f>B29+C29+D29+E29+F29+G29+H29</f>
        <v>10</v>
      </c>
    </row>
    <row r="30" spans="1:10" ht="12.75">
      <c r="A30" s="57"/>
      <c r="B30" s="39">
        <f>SUM(B26:B29)</f>
        <v>8</v>
      </c>
      <c r="C30" s="39">
        <f aca="true" t="shared" si="1" ref="C30:H30">SUM(C26:C29)</f>
        <v>2</v>
      </c>
      <c r="D30" s="39">
        <f t="shared" si="1"/>
        <v>5</v>
      </c>
      <c r="E30" s="39"/>
      <c r="F30" s="39">
        <f t="shared" si="1"/>
        <v>9</v>
      </c>
      <c r="G30" s="39"/>
      <c r="H30" s="39">
        <f t="shared" si="1"/>
        <v>1</v>
      </c>
      <c r="I30" s="39"/>
      <c r="J30" s="51"/>
    </row>
    <row r="31" spans="1:10" ht="13.5" thickBot="1">
      <c r="A31" s="59"/>
      <c r="B31" s="60"/>
      <c r="C31" s="60"/>
      <c r="D31" s="60"/>
      <c r="E31" s="60"/>
      <c r="F31" s="60"/>
      <c r="G31" s="60"/>
      <c r="H31" s="60"/>
      <c r="I31" s="60"/>
      <c r="J31" s="61"/>
    </row>
    <row r="32" ht="13.5" thickBot="1"/>
    <row r="33" spans="1:10" ht="12.75">
      <c r="A33" s="46" t="s">
        <v>55</v>
      </c>
      <c r="B33" s="47" t="s">
        <v>15</v>
      </c>
      <c r="C33" s="48"/>
      <c r="D33" s="48"/>
      <c r="E33" s="48"/>
      <c r="F33" s="48"/>
      <c r="G33" s="48"/>
      <c r="H33" s="48"/>
      <c r="I33" s="48"/>
      <c r="J33" s="49"/>
    </row>
    <row r="34" spans="1:10" ht="12.75">
      <c r="A34" s="50"/>
      <c r="B34" s="6"/>
      <c r="C34" s="6"/>
      <c r="D34" s="6"/>
      <c r="E34" s="6"/>
      <c r="F34" s="6"/>
      <c r="G34" s="6"/>
      <c r="H34" s="6"/>
      <c r="I34" s="6"/>
      <c r="J34" s="51"/>
    </row>
    <row r="35" spans="1:10" ht="12.75">
      <c r="A35" s="50" t="s">
        <v>3</v>
      </c>
      <c r="B35" s="71"/>
      <c r="C35" s="71"/>
      <c r="D35" s="71"/>
      <c r="E35" s="71"/>
      <c r="F35" s="71" t="s">
        <v>10</v>
      </c>
      <c r="G35" s="76" t="s">
        <v>23</v>
      </c>
      <c r="H35" s="76"/>
      <c r="I35" s="71" t="s">
        <v>13</v>
      </c>
      <c r="J35" s="74" t="s">
        <v>22</v>
      </c>
    </row>
    <row r="36" spans="1:10" ht="12.75">
      <c r="A36" s="50" t="s">
        <v>4</v>
      </c>
      <c r="B36" s="6"/>
      <c r="C36" s="6"/>
      <c r="D36" s="6"/>
      <c r="E36" s="6"/>
      <c r="F36" s="6">
        <v>1</v>
      </c>
      <c r="G36" s="14"/>
      <c r="H36" s="14"/>
      <c r="I36" s="6">
        <v>1</v>
      </c>
      <c r="J36" s="51">
        <v>1</v>
      </c>
    </row>
    <row r="37" spans="1:10" s="2" customFormat="1" ht="12.75">
      <c r="A37" s="52" t="s">
        <v>6</v>
      </c>
      <c r="B37" s="9"/>
      <c r="C37" s="9"/>
      <c r="D37" s="9"/>
      <c r="E37" s="9"/>
      <c r="F37" s="9">
        <v>0</v>
      </c>
      <c r="G37" s="9"/>
      <c r="H37" s="9"/>
      <c r="I37" s="9">
        <v>0</v>
      </c>
      <c r="J37" s="53"/>
    </row>
    <row r="38" spans="1:10" ht="12.75">
      <c r="A38" s="54"/>
      <c r="B38" s="12"/>
      <c r="C38" s="12"/>
      <c r="D38" s="12"/>
      <c r="E38" s="12"/>
      <c r="F38" s="12"/>
      <c r="G38" s="12"/>
      <c r="H38" s="12"/>
      <c r="I38" s="12"/>
      <c r="J38" s="55"/>
    </row>
    <row r="39" spans="1:10" ht="12.75">
      <c r="A39" s="50"/>
      <c r="B39" s="6"/>
      <c r="C39" s="6"/>
      <c r="D39" s="6"/>
      <c r="E39" s="6"/>
      <c r="F39" s="6"/>
      <c r="G39" s="6"/>
      <c r="H39" s="6"/>
      <c r="I39" s="6"/>
      <c r="J39" s="51"/>
    </row>
    <row r="40" spans="1:10" ht="12.75">
      <c r="A40" s="56" t="s">
        <v>32</v>
      </c>
      <c r="B40" s="36"/>
      <c r="C40" s="36"/>
      <c r="D40" s="36"/>
      <c r="E40" s="36"/>
      <c r="F40" s="36"/>
      <c r="G40" s="36"/>
      <c r="H40" s="37"/>
      <c r="I40" s="39"/>
      <c r="J40" s="51"/>
    </row>
    <row r="41" spans="1:10" ht="12.75">
      <c r="A41" s="57" t="s">
        <v>33</v>
      </c>
      <c r="B41" s="39"/>
      <c r="C41" s="39"/>
      <c r="D41" s="39"/>
      <c r="E41" s="39"/>
      <c r="F41" s="39">
        <v>1</v>
      </c>
      <c r="G41" s="39"/>
      <c r="H41" s="40"/>
      <c r="I41" s="39">
        <f>I36*30%</f>
        <v>0.3</v>
      </c>
      <c r="J41" s="51">
        <f>F41</f>
        <v>1</v>
      </c>
    </row>
    <row r="42" spans="1:10" ht="12.75">
      <c r="A42" s="57" t="s">
        <v>47</v>
      </c>
      <c r="B42" s="39"/>
      <c r="C42" s="39"/>
      <c r="D42" s="39"/>
      <c r="E42" s="39"/>
      <c r="F42" s="39">
        <v>0</v>
      </c>
      <c r="G42" s="39"/>
      <c r="H42" s="40"/>
      <c r="I42" s="39">
        <f>I36*22%</f>
        <v>0.22</v>
      </c>
      <c r="J42" s="51">
        <f>F42</f>
        <v>0</v>
      </c>
    </row>
    <row r="43" spans="1:10" ht="12.75">
      <c r="A43" s="57" t="s">
        <v>48</v>
      </c>
      <c r="B43" s="39"/>
      <c r="C43" s="39"/>
      <c r="D43" s="39"/>
      <c r="E43" s="39"/>
      <c r="F43" s="39">
        <v>0</v>
      </c>
      <c r="G43" s="39"/>
      <c r="H43" s="40"/>
      <c r="I43" s="39">
        <f>I36*8%</f>
        <v>0.08</v>
      </c>
      <c r="J43" s="51">
        <f>F43</f>
        <v>0</v>
      </c>
    </row>
    <row r="44" spans="1:10" ht="12.75">
      <c r="A44" s="58" t="s">
        <v>49</v>
      </c>
      <c r="B44" s="42"/>
      <c r="C44" s="42"/>
      <c r="D44" s="42"/>
      <c r="E44" s="42"/>
      <c r="F44" s="42">
        <v>0</v>
      </c>
      <c r="G44" s="42"/>
      <c r="H44" s="43"/>
      <c r="I44" s="39">
        <f>I36*40%</f>
        <v>0.4</v>
      </c>
      <c r="J44" s="51">
        <f>F44</f>
        <v>0</v>
      </c>
    </row>
    <row r="45" spans="1:10" ht="12.75">
      <c r="A45" s="57"/>
      <c r="B45" s="39"/>
      <c r="C45" s="39"/>
      <c r="D45" s="39"/>
      <c r="E45" s="39"/>
      <c r="F45" s="39">
        <f>SUM(F41:F44)</f>
        <v>1</v>
      </c>
      <c r="G45" s="39"/>
      <c r="H45" s="39"/>
      <c r="I45" s="39"/>
      <c r="J45" s="51"/>
    </row>
    <row r="46" spans="1:10" ht="13.5" thickBot="1">
      <c r="A46" s="59"/>
      <c r="B46" s="60"/>
      <c r="C46" s="60"/>
      <c r="D46" s="60"/>
      <c r="E46" s="60"/>
      <c r="F46" s="60"/>
      <c r="G46" s="60"/>
      <c r="H46" s="60"/>
      <c r="I46" s="60"/>
      <c r="J46" s="61"/>
    </row>
    <row r="47" ht="13.5" thickBot="1"/>
    <row r="48" spans="1:10" ht="12.75">
      <c r="A48" s="46" t="s">
        <v>53</v>
      </c>
      <c r="B48" s="47" t="s">
        <v>25</v>
      </c>
      <c r="C48" s="48"/>
      <c r="D48" s="48"/>
      <c r="E48" s="48"/>
      <c r="F48" s="48"/>
      <c r="G48" s="48"/>
      <c r="H48" s="48"/>
      <c r="I48" s="48"/>
      <c r="J48" s="49"/>
    </row>
    <row r="49" spans="1:10" ht="12.75">
      <c r="A49" s="50"/>
      <c r="B49" s="6"/>
      <c r="C49" s="6"/>
      <c r="D49" s="6"/>
      <c r="E49" s="6"/>
      <c r="F49" s="6"/>
      <c r="G49" s="6"/>
      <c r="H49" s="6"/>
      <c r="I49" s="6"/>
      <c r="J49" s="51"/>
    </row>
    <row r="50" spans="1:10" ht="12.75">
      <c r="A50" s="50" t="s">
        <v>3</v>
      </c>
      <c r="B50" s="71"/>
      <c r="C50" s="71" t="s">
        <v>7</v>
      </c>
      <c r="D50" s="71"/>
      <c r="E50" s="71" t="s">
        <v>9</v>
      </c>
      <c r="F50" s="71"/>
      <c r="G50" s="71" t="s">
        <v>11</v>
      </c>
      <c r="H50" s="71" t="s">
        <v>12</v>
      </c>
      <c r="I50" s="71" t="s">
        <v>13</v>
      </c>
      <c r="J50" s="74" t="s">
        <v>22</v>
      </c>
    </row>
    <row r="51" spans="1:10" ht="12.75">
      <c r="A51" s="50" t="s">
        <v>4</v>
      </c>
      <c r="B51" s="6"/>
      <c r="C51" s="6">
        <v>5</v>
      </c>
      <c r="D51" s="6"/>
      <c r="E51" s="6">
        <v>3</v>
      </c>
      <c r="F51" s="6"/>
      <c r="G51" s="6">
        <v>2</v>
      </c>
      <c r="H51" s="6">
        <v>2</v>
      </c>
      <c r="I51" s="6">
        <f>C51+E51+G51+H51</f>
        <v>12</v>
      </c>
      <c r="J51" s="51">
        <v>0</v>
      </c>
    </row>
    <row r="52" spans="1:10" s="2" customFormat="1" ht="12.75">
      <c r="A52" s="52" t="s">
        <v>6</v>
      </c>
      <c r="B52" s="9"/>
      <c r="C52" s="9">
        <v>5</v>
      </c>
      <c r="D52" s="9"/>
      <c r="E52" s="9">
        <v>3</v>
      </c>
      <c r="F52" s="9"/>
      <c r="G52" s="9">
        <v>2</v>
      </c>
      <c r="H52" s="9">
        <v>2</v>
      </c>
      <c r="I52" s="9">
        <f>C52+E52+G52+H52</f>
        <v>12</v>
      </c>
      <c r="J52" s="53"/>
    </row>
    <row r="53" spans="1:10" s="2" customFormat="1" ht="12.75">
      <c r="A53" s="64"/>
      <c r="B53" s="18"/>
      <c r="C53" s="18"/>
      <c r="D53" s="18"/>
      <c r="E53" s="18"/>
      <c r="F53" s="18"/>
      <c r="G53" s="18"/>
      <c r="H53" s="18"/>
      <c r="I53" s="18"/>
      <c r="J53" s="65"/>
    </row>
    <row r="54" spans="1:10" s="2" customFormat="1" ht="12.75">
      <c r="A54" s="52"/>
      <c r="B54" s="9"/>
      <c r="C54" s="9"/>
      <c r="D54" s="9"/>
      <c r="E54" s="9"/>
      <c r="F54" s="9"/>
      <c r="G54" s="9"/>
      <c r="H54" s="9"/>
      <c r="I54" s="9"/>
      <c r="J54" s="53"/>
    </row>
    <row r="55" spans="1:10" s="2" customFormat="1" ht="12.75">
      <c r="A55" s="56" t="s">
        <v>32</v>
      </c>
      <c r="B55" s="36"/>
      <c r="C55" s="36"/>
      <c r="D55" s="36"/>
      <c r="E55" s="36"/>
      <c r="F55" s="36"/>
      <c r="G55" s="36"/>
      <c r="H55" s="37"/>
      <c r="I55" s="39"/>
      <c r="J55" s="53"/>
    </row>
    <row r="56" spans="1:10" s="2" customFormat="1" ht="12.75">
      <c r="A56" s="57" t="s">
        <v>33</v>
      </c>
      <c r="B56" s="39"/>
      <c r="C56" s="39">
        <v>2</v>
      </c>
      <c r="D56" s="39"/>
      <c r="E56" s="39">
        <v>1</v>
      </c>
      <c r="F56" s="39"/>
      <c r="G56" s="39">
        <v>0</v>
      </c>
      <c r="H56" s="40">
        <v>0</v>
      </c>
      <c r="I56" s="39">
        <f>I51*30%</f>
        <v>3.5999999999999996</v>
      </c>
      <c r="J56" s="51">
        <f>B56+C56+D56+E56+F56+G56+H56</f>
        <v>3</v>
      </c>
    </row>
    <row r="57" spans="1:10" s="2" customFormat="1" ht="12.75">
      <c r="A57" s="57" t="s">
        <v>47</v>
      </c>
      <c r="B57" s="39"/>
      <c r="C57" s="39">
        <v>1</v>
      </c>
      <c r="D57" s="39"/>
      <c r="E57" s="39">
        <v>1</v>
      </c>
      <c r="F57" s="39"/>
      <c r="G57" s="39">
        <v>1</v>
      </c>
      <c r="H57" s="40">
        <v>0</v>
      </c>
      <c r="I57" s="39">
        <f>I51*22%</f>
        <v>2.64</v>
      </c>
      <c r="J57" s="51">
        <f>B57+C57+D57+E57+F57+G57+H57</f>
        <v>3</v>
      </c>
    </row>
    <row r="58" spans="1:10" s="2" customFormat="1" ht="12.75">
      <c r="A58" s="57" t="s">
        <v>48</v>
      </c>
      <c r="B58" s="39"/>
      <c r="C58" s="39">
        <v>0</v>
      </c>
      <c r="D58" s="39"/>
      <c r="E58" s="39">
        <v>0</v>
      </c>
      <c r="F58" s="39"/>
      <c r="G58" s="39">
        <v>0</v>
      </c>
      <c r="H58" s="40">
        <v>0</v>
      </c>
      <c r="I58" s="39">
        <f>I51*8%</f>
        <v>0.96</v>
      </c>
      <c r="J58" s="51">
        <f>B58+C58+D58+E58+F58+G58+H58</f>
        <v>0</v>
      </c>
    </row>
    <row r="59" spans="1:10" s="2" customFormat="1" ht="12.75">
      <c r="A59" s="58" t="s">
        <v>49</v>
      </c>
      <c r="B59" s="42"/>
      <c r="C59" s="42">
        <f>C51*40%</f>
        <v>2</v>
      </c>
      <c r="D59" s="42"/>
      <c r="E59" s="42">
        <v>1</v>
      </c>
      <c r="F59" s="42"/>
      <c r="G59" s="42">
        <v>1</v>
      </c>
      <c r="H59" s="43">
        <v>2</v>
      </c>
      <c r="I59" s="39">
        <f>I51*40%</f>
        <v>4.800000000000001</v>
      </c>
      <c r="J59" s="51">
        <f>B59+C59+D59+E59+F59+G59+H59</f>
        <v>6</v>
      </c>
    </row>
    <row r="60" spans="1:10" s="2" customFormat="1" ht="12.75">
      <c r="A60" s="57"/>
      <c r="B60" s="39"/>
      <c r="C60" s="39">
        <f aca="true" t="shared" si="2" ref="C60:H60">SUM(C56:C59)</f>
        <v>5</v>
      </c>
      <c r="D60" s="39"/>
      <c r="E60" s="39">
        <f t="shared" si="2"/>
        <v>3</v>
      </c>
      <c r="F60" s="39"/>
      <c r="G60" s="39">
        <f t="shared" si="2"/>
        <v>2</v>
      </c>
      <c r="H60" s="39">
        <f t="shared" si="2"/>
        <v>2</v>
      </c>
      <c r="I60" s="39"/>
      <c r="J60" s="53"/>
    </row>
    <row r="61" spans="1:10" s="2" customFormat="1" ht="13.5" thickBot="1">
      <c r="A61" s="59"/>
      <c r="B61" s="60"/>
      <c r="C61" s="60"/>
      <c r="D61" s="60"/>
      <c r="E61" s="60"/>
      <c r="F61" s="60"/>
      <c r="G61" s="60"/>
      <c r="H61" s="60"/>
      <c r="I61" s="60"/>
      <c r="J61" s="66"/>
    </row>
    <row r="62" ht="13.5" thickBot="1"/>
    <row r="63" spans="1:10" ht="12.75">
      <c r="A63" s="46" t="s">
        <v>54</v>
      </c>
      <c r="B63" s="47" t="s">
        <v>25</v>
      </c>
      <c r="C63" s="48"/>
      <c r="D63" s="48"/>
      <c r="E63" s="48"/>
      <c r="F63" s="48"/>
      <c r="G63" s="48"/>
      <c r="H63" s="48"/>
      <c r="I63" s="48"/>
      <c r="J63" s="49"/>
    </row>
    <row r="64" spans="1:10" ht="12.75">
      <c r="A64" s="50"/>
      <c r="B64" s="6"/>
      <c r="C64" s="6"/>
      <c r="D64" s="6"/>
      <c r="E64" s="6"/>
      <c r="F64" s="6"/>
      <c r="G64" s="6"/>
      <c r="H64" s="6"/>
      <c r="I64" s="6"/>
      <c r="J64" s="51"/>
    </row>
    <row r="65" spans="1:10" ht="12.75">
      <c r="A65" s="50" t="s">
        <v>3</v>
      </c>
      <c r="B65" s="71" t="s">
        <v>26</v>
      </c>
      <c r="C65" s="71"/>
      <c r="D65" s="71"/>
      <c r="E65" s="71"/>
      <c r="F65" s="71" t="s">
        <v>27</v>
      </c>
      <c r="G65" s="71"/>
      <c r="H65" s="71"/>
      <c r="I65" s="71" t="s">
        <v>13</v>
      </c>
      <c r="J65" s="74" t="s">
        <v>22</v>
      </c>
    </row>
    <row r="66" spans="1:10" ht="12.75">
      <c r="A66" s="50" t="s">
        <v>4</v>
      </c>
      <c r="B66" s="6">
        <v>1</v>
      </c>
      <c r="C66" s="6"/>
      <c r="D66" s="6"/>
      <c r="E66" s="6"/>
      <c r="F66" s="6">
        <v>1</v>
      </c>
      <c r="G66" s="6"/>
      <c r="H66" s="6"/>
      <c r="I66" s="6">
        <v>2</v>
      </c>
      <c r="J66" s="51">
        <v>0</v>
      </c>
    </row>
    <row r="67" spans="1:10" ht="12.75">
      <c r="A67" s="52" t="s">
        <v>6</v>
      </c>
      <c r="B67" s="9">
        <v>1</v>
      </c>
      <c r="C67" s="9"/>
      <c r="D67" s="9"/>
      <c r="E67" s="9"/>
      <c r="F67" s="9">
        <v>1</v>
      </c>
      <c r="G67" s="6"/>
      <c r="H67" s="6"/>
      <c r="I67" s="9">
        <v>2</v>
      </c>
      <c r="J67" s="51"/>
    </row>
    <row r="68" spans="1:10" ht="12.75">
      <c r="A68" s="54"/>
      <c r="B68" s="12"/>
      <c r="C68" s="12"/>
      <c r="D68" s="12"/>
      <c r="E68" s="12"/>
      <c r="F68" s="12"/>
      <c r="G68" s="12"/>
      <c r="H68" s="12"/>
      <c r="I68" s="12"/>
      <c r="J68" s="55"/>
    </row>
    <row r="69" spans="1:10" ht="12.75">
      <c r="A69" s="50"/>
      <c r="B69" s="6"/>
      <c r="C69" s="6"/>
      <c r="D69" s="6"/>
      <c r="E69" s="6"/>
      <c r="F69" s="6"/>
      <c r="G69" s="6"/>
      <c r="H69" s="6"/>
      <c r="I69" s="6"/>
      <c r="J69" s="51"/>
    </row>
    <row r="70" spans="1:10" ht="12.75">
      <c r="A70" s="56" t="s">
        <v>32</v>
      </c>
      <c r="B70" s="36"/>
      <c r="C70" s="36"/>
      <c r="D70" s="36"/>
      <c r="E70" s="36"/>
      <c r="F70" s="36"/>
      <c r="G70" s="36"/>
      <c r="H70" s="37"/>
      <c r="I70" s="39"/>
      <c r="J70" s="51"/>
    </row>
    <row r="71" spans="1:10" ht="12.75">
      <c r="A71" s="57" t="s">
        <v>33</v>
      </c>
      <c r="B71" s="39">
        <v>1</v>
      </c>
      <c r="C71" s="39"/>
      <c r="D71" s="39"/>
      <c r="E71" s="39"/>
      <c r="F71" s="39">
        <v>1</v>
      </c>
      <c r="G71" s="39"/>
      <c r="H71" s="40"/>
      <c r="I71" s="39">
        <f>I66*30%</f>
        <v>0.6</v>
      </c>
      <c r="J71" s="51">
        <f>B71+C71+D71+E71+F71+G71+H71</f>
        <v>2</v>
      </c>
    </row>
    <row r="72" spans="1:10" ht="12.75">
      <c r="A72" s="57" t="s">
        <v>47</v>
      </c>
      <c r="B72" s="39">
        <v>0</v>
      </c>
      <c r="C72" s="39"/>
      <c r="D72" s="39"/>
      <c r="E72" s="39"/>
      <c r="F72" s="39">
        <v>0</v>
      </c>
      <c r="G72" s="39"/>
      <c r="H72" s="40"/>
      <c r="I72" s="39">
        <f>I66*22%</f>
        <v>0.44</v>
      </c>
      <c r="J72" s="51">
        <f>B72+C72+D72+E72+F72+G72+H72</f>
        <v>0</v>
      </c>
    </row>
    <row r="73" spans="1:10" ht="12.75">
      <c r="A73" s="57" t="s">
        <v>48</v>
      </c>
      <c r="B73" s="39">
        <v>0</v>
      </c>
      <c r="C73" s="39"/>
      <c r="D73" s="39"/>
      <c r="E73" s="39"/>
      <c r="F73" s="39">
        <v>0</v>
      </c>
      <c r="G73" s="39"/>
      <c r="H73" s="40"/>
      <c r="I73" s="39">
        <f>I66*8%</f>
        <v>0.16</v>
      </c>
      <c r="J73" s="51">
        <f>B73+C73+D73+E73+F73+G73+H73</f>
        <v>0</v>
      </c>
    </row>
    <row r="74" spans="1:10" ht="12.75">
      <c r="A74" s="58" t="s">
        <v>49</v>
      </c>
      <c r="B74" s="42">
        <v>0</v>
      </c>
      <c r="C74" s="42"/>
      <c r="D74" s="42"/>
      <c r="E74" s="42"/>
      <c r="F74" s="42">
        <v>0</v>
      </c>
      <c r="G74" s="42"/>
      <c r="H74" s="43"/>
      <c r="I74" s="39">
        <f>I66*40%</f>
        <v>0.8</v>
      </c>
      <c r="J74" s="51">
        <f>B74+C74+D74+E74+F74+G74+H74</f>
        <v>0</v>
      </c>
    </row>
    <row r="75" spans="1:10" ht="12.75">
      <c r="A75" s="57"/>
      <c r="B75" s="39">
        <f>SUM(B71:B74)</f>
        <v>1</v>
      </c>
      <c r="C75" s="39"/>
      <c r="D75" s="39"/>
      <c r="E75" s="39"/>
      <c r="F75" s="39">
        <f>SUM(F71:F74)</f>
        <v>1</v>
      </c>
      <c r="G75" s="39"/>
      <c r="H75" s="39"/>
      <c r="I75" s="39"/>
      <c r="J75" s="51"/>
    </row>
    <row r="76" spans="1:10" ht="13.5" thickBot="1">
      <c r="A76" s="59"/>
      <c r="B76" s="60"/>
      <c r="C76" s="60"/>
      <c r="D76" s="60"/>
      <c r="E76" s="60"/>
      <c r="F76" s="60"/>
      <c r="G76" s="60"/>
      <c r="H76" s="60"/>
      <c r="I76" s="60"/>
      <c r="J76" s="61"/>
    </row>
    <row r="77" spans="1:10" ht="13.5" thickBot="1">
      <c r="A77" s="80"/>
      <c r="B77" s="39"/>
      <c r="C77" s="39"/>
      <c r="D77" s="39"/>
      <c r="E77" s="39"/>
      <c r="F77" s="39"/>
      <c r="G77" s="39"/>
      <c r="H77" s="39"/>
      <c r="I77" s="39"/>
      <c r="J77" s="6"/>
    </row>
    <row r="78" spans="1:10" ht="12.75">
      <c r="A78" s="46" t="s">
        <v>54</v>
      </c>
      <c r="B78" s="47" t="s">
        <v>25</v>
      </c>
      <c r="C78" s="48"/>
      <c r="D78" s="48"/>
      <c r="E78" s="48"/>
      <c r="F78" s="48"/>
      <c r="G78" s="48"/>
      <c r="H78" s="48"/>
      <c r="I78" s="48"/>
      <c r="J78" s="49"/>
    </row>
    <row r="79" spans="1:10" ht="12.75">
      <c r="A79" s="50"/>
      <c r="B79" s="6"/>
      <c r="C79" s="6"/>
      <c r="D79" s="6"/>
      <c r="E79" s="6"/>
      <c r="F79" s="6"/>
      <c r="G79" s="6"/>
      <c r="H79" s="6"/>
      <c r="I79" s="6"/>
      <c r="J79" s="51"/>
    </row>
    <row r="80" spans="1:10" ht="12.75">
      <c r="A80" s="50" t="s">
        <v>3</v>
      </c>
      <c r="B80" s="6"/>
      <c r="C80" s="6"/>
      <c r="D80" s="6"/>
      <c r="E80" s="6"/>
      <c r="F80" s="6"/>
      <c r="G80" s="6"/>
      <c r="H80" s="71" t="s">
        <v>24</v>
      </c>
      <c r="I80" s="71" t="s">
        <v>13</v>
      </c>
      <c r="J80" s="74" t="s">
        <v>22</v>
      </c>
    </row>
    <row r="81" spans="1:10" ht="12.75">
      <c r="A81" s="50" t="s">
        <v>17</v>
      </c>
      <c r="B81" s="6"/>
      <c r="C81" s="6"/>
      <c r="D81" s="6"/>
      <c r="E81" s="6"/>
      <c r="F81" s="6"/>
      <c r="G81" s="6"/>
      <c r="H81" s="6">
        <v>1</v>
      </c>
      <c r="I81" s="6"/>
      <c r="J81" s="51">
        <v>1</v>
      </c>
    </row>
    <row r="82" spans="1:10" ht="12.75">
      <c r="A82" s="52" t="s">
        <v>6</v>
      </c>
      <c r="B82" s="6"/>
      <c r="C82" s="6"/>
      <c r="D82" s="6"/>
      <c r="E82" s="6"/>
      <c r="F82" s="6"/>
      <c r="G82" s="6"/>
      <c r="H82" s="9">
        <v>0</v>
      </c>
      <c r="I82" s="6"/>
      <c r="J82" s="51"/>
    </row>
    <row r="83" spans="1:10" ht="12.75">
      <c r="A83" s="54"/>
      <c r="B83" s="12"/>
      <c r="C83" s="12"/>
      <c r="D83" s="12"/>
      <c r="E83" s="12"/>
      <c r="F83" s="12"/>
      <c r="G83" s="12"/>
      <c r="H83" s="12"/>
      <c r="I83" s="12"/>
      <c r="J83" s="55"/>
    </row>
    <row r="84" spans="1:10" ht="12.75">
      <c r="A84" s="50"/>
      <c r="B84" s="6"/>
      <c r="C84" s="6"/>
      <c r="D84" s="6"/>
      <c r="E84" s="6"/>
      <c r="F84" s="6"/>
      <c r="G84" s="6"/>
      <c r="H84" s="6"/>
      <c r="I84" s="6"/>
      <c r="J84" s="51"/>
    </row>
    <row r="85" spans="1:10" ht="12.75">
      <c r="A85" s="56" t="s">
        <v>32</v>
      </c>
      <c r="B85" s="36"/>
      <c r="C85" s="36"/>
      <c r="D85" s="36"/>
      <c r="E85" s="36"/>
      <c r="F85" s="36"/>
      <c r="G85" s="36"/>
      <c r="H85" s="37"/>
      <c r="I85" s="39"/>
      <c r="J85" s="51"/>
    </row>
    <row r="86" spans="1:10" ht="12.75">
      <c r="A86" s="57" t="s">
        <v>33</v>
      </c>
      <c r="B86" s="39"/>
      <c r="C86" s="39"/>
      <c r="D86" s="39"/>
      <c r="E86" s="39"/>
      <c r="F86" s="39"/>
      <c r="G86" s="39"/>
      <c r="H86" s="40"/>
      <c r="I86" s="39"/>
      <c r="J86" s="51"/>
    </row>
    <row r="87" spans="1:10" ht="12.75">
      <c r="A87" s="57" t="s">
        <v>47</v>
      </c>
      <c r="B87" s="39"/>
      <c r="C87" s="39"/>
      <c r="D87" s="39"/>
      <c r="E87" s="39"/>
      <c r="F87" s="39"/>
      <c r="G87" s="39"/>
      <c r="H87" s="40"/>
      <c r="I87" s="39"/>
      <c r="J87" s="51"/>
    </row>
    <row r="88" spans="1:10" ht="12.75">
      <c r="A88" s="57" t="s">
        <v>48</v>
      </c>
      <c r="B88" s="39"/>
      <c r="C88" s="39"/>
      <c r="D88" s="39"/>
      <c r="E88" s="39"/>
      <c r="F88" s="39"/>
      <c r="G88" s="39"/>
      <c r="H88" s="40"/>
      <c r="I88" s="39"/>
      <c r="J88" s="51"/>
    </row>
    <row r="89" spans="1:10" ht="12.75">
      <c r="A89" s="58" t="s">
        <v>49</v>
      </c>
      <c r="B89" s="42"/>
      <c r="C89" s="42"/>
      <c r="D89" s="42"/>
      <c r="E89" s="42"/>
      <c r="F89" s="42"/>
      <c r="G89" s="42"/>
      <c r="H89" s="43">
        <v>1</v>
      </c>
      <c r="I89" s="39"/>
      <c r="J89" s="51"/>
    </row>
    <row r="90" spans="1:10" ht="13.5" thickBot="1">
      <c r="A90" s="59"/>
      <c r="B90" s="60"/>
      <c r="C90" s="60"/>
      <c r="D90" s="60"/>
      <c r="E90" s="60"/>
      <c r="F90" s="60"/>
      <c r="G90" s="60"/>
      <c r="H90" s="60"/>
      <c r="I90" s="60"/>
      <c r="J90" s="61"/>
    </row>
    <row r="91" spans="1:10" ht="12.75">
      <c r="A91" s="80"/>
      <c r="B91" s="39"/>
      <c r="C91" s="39"/>
      <c r="D91" s="39"/>
      <c r="E91" s="39"/>
      <c r="F91" s="39"/>
      <c r="G91" s="39"/>
      <c r="H91" s="39"/>
      <c r="I91" s="39"/>
      <c r="J91" s="6"/>
    </row>
    <row r="92" ht="13.5" thickBot="1"/>
    <row r="93" spans="1:10" ht="12.75">
      <c r="A93" s="46" t="s">
        <v>53</v>
      </c>
      <c r="B93" s="47" t="s">
        <v>28</v>
      </c>
      <c r="C93" s="48"/>
      <c r="D93" s="48"/>
      <c r="E93" s="48"/>
      <c r="F93" s="48"/>
      <c r="G93" s="48"/>
      <c r="H93" s="48"/>
      <c r="I93" s="48"/>
      <c r="J93" s="49"/>
    </row>
    <row r="94" spans="1:10" ht="12.75">
      <c r="A94" s="50"/>
      <c r="B94" s="6"/>
      <c r="C94" s="6"/>
      <c r="D94" s="6"/>
      <c r="E94" s="6"/>
      <c r="F94" s="6"/>
      <c r="G94" s="6"/>
      <c r="H94" s="6"/>
      <c r="I94" s="6"/>
      <c r="J94" s="51"/>
    </row>
    <row r="95" spans="1:10" ht="12.75">
      <c r="A95" s="50" t="s">
        <v>3</v>
      </c>
      <c r="B95" s="71" t="s">
        <v>5</v>
      </c>
      <c r="C95" s="71" t="s">
        <v>7</v>
      </c>
      <c r="D95" s="71" t="s">
        <v>8</v>
      </c>
      <c r="E95" s="71" t="s">
        <v>9</v>
      </c>
      <c r="F95" s="71" t="s">
        <v>10</v>
      </c>
      <c r="G95" s="71" t="s">
        <v>11</v>
      </c>
      <c r="H95" s="71" t="s">
        <v>12</v>
      </c>
      <c r="I95" s="71" t="s">
        <v>13</v>
      </c>
      <c r="J95" s="74" t="s">
        <v>22</v>
      </c>
    </row>
    <row r="96" spans="1:10" ht="12.75">
      <c r="A96" s="50" t="s">
        <v>4</v>
      </c>
      <c r="B96" s="6">
        <v>9</v>
      </c>
      <c r="C96" s="6">
        <v>6</v>
      </c>
      <c r="D96" s="6">
        <v>5</v>
      </c>
      <c r="E96" s="6">
        <v>5</v>
      </c>
      <c r="F96" s="6">
        <v>18</v>
      </c>
      <c r="G96" s="6">
        <v>4</v>
      </c>
      <c r="H96" s="6">
        <v>2</v>
      </c>
      <c r="I96" s="6">
        <f>SUM(B96:H96)</f>
        <v>49</v>
      </c>
      <c r="J96" s="51">
        <v>0</v>
      </c>
    </row>
    <row r="97" spans="1:10" s="2" customFormat="1" ht="12.75">
      <c r="A97" s="52" t="s">
        <v>6</v>
      </c>
      <c r="B97" s="9">
        <v>9</v>
      </c>
      <c r="C97" s="9">
        <v>6</v>
      </c>
      <c r="D97" s="9">
        <v>5</v>
      </c>
      <c r="E97" s="9">
        <v>5</v>
      </c>
      <c r="F97" s="9">
        <v>18</v>
      </c>
      <c r="G97" s="9">
        <v>4</v>
      </c>
      <c r="H97" s="9">
        <v>2</v>
      </c>
      <c r="I97" s="9">
        <f>SUM(B97:H97)</f>
        <v>49</v>
      </c>
      <c r="J97" s="53"/>
    </row>
    <row r="98" spans="1:10" ht="12.75">
      <c r="A98" s="54"/>
      <c r="B98" s="12"/>
      <c r="C98" s="12"/>
      <c r="D98" s="12"/>
      <c r="E98" s="12"/>
      <c r="F98" s="12"/>
      <c r="G98" s="12"/>
      <c r="H98" s="12"/>
      <c r="I98" s="12"/>
      <c r="J98" s="55"/>
    </row>
    <row r="99" spans="1:10" ht="12.75">
      <c r="A99" s="50"/>
      <c r="B99" s="6"/>
      <c r="C99" s="6"/>
      <c r="D99" s="6"/>
      <c r="E99" s="6"/>
      <c r="F99" s="6"/>
      <c r="G99" s="6"/>
      <c r="H99" s="6"/>
      <c r="I99" s="6"/>
      <c r="J99" s="51"/>
    </row>
    <row r="100" spans="1:10" ht="12.75">
      <c r="A100" s="56" t="s">
        <v>32</v>
      </c>
      <c r="B100" s="36"/>
      <c r="C100" s="36"/>
      <c r="D100" s="36"/>
      <c r="E100" s="36"/>
      <c r="F100" s="36"/>
      <c r="G100" s="36"/>
      <c r="H100" s="37"/>
      <c r="I100" s="39"/>
      <c r="J100" s="51"/>
    </row>
    <row r="101" spans="1:10" ht="12.75">
      <c r="A101" s="57" t="s">
        <v>33</v>
      </c>
      <c r="B101" s="39">
        <v>3</v>
      </c>
      <c r="C101" s="39">
        <v>2</v>
      </c>
      <c r="D101" s="39">
        <v>1</v>
      </c>
      <c r="E101" s="39">
        <v>2</v>
      </c>
      <c r="F101" s="39">
        <v>5</v>
      </c>
      <c r="G101" s="39">
        <v>1</v>
      </c>
      <c r="H101" s="40">
        <v>0</v>
      </c>
      <c r="I101" s="39">
        <f>I96*30%</f>
        <v>14.7</v>
      </c>
      <c r="J101" s="62">
        <f>B101+C101+D101+E101+F101+G101+H101</f>
        <v>14</v>
      </c>
    </row>
    <row r="102" spans="1:10" ht="12.75">
      <c r="A102" s="57" t="s">
        <v>47</v>
      </c>
      <c r="B102" s="39">
        <v>2</v>
      </c>
      <c r="C102" s="39">
        <v>1</v>
      </c>
      <c r="D102" s="39">
        <v>1</v>
      </c>
      <c r="E102" s="39">
        <v>1</v>
      </c>
      <c r="F102" s="39">
        <v>4</v>
      </c>
      <c r="G102" s="39">
        <v>1</v>
      </c>
      <c r="H102" s="40">
        <v>0</v>
      </c>
      <c r="I102" s="39">
        <f>I96*22%</f>
        <v>10.78</v>
      </c>
      <c r="J102" s="62">
        <f>B102+C102+D102+E102+F102+G102+H102</f>
        <v>10</v>
      </c>
    </row>
    <row r="103" spans="1:10" ht="12.75">
      <c r="A103" s="57" t="s">
        <v>48</v>
      </c>
      <c r="B103" s="39">
        <v>1</v>
      </c>
      <c r="C103" s="39">
        <v>0</v>
      </c>
      <c r="D103" s="39">
        <v>1</v>
      </c>
      <c r="E103" s="39">
        <v>0</v>
      </c>
      <c r="F103" s="39">
        <v>2</v>
      </c>
      <c r="G103" s="39">
        <v>0</v>
      </c>
      <c r="H103" s="40">
        <v>0</v>
      </c>
      <c r="I103" s="39">
        <f>I96*8%</f>
        <v>3.92</v>
      </c>
      <c r="J103" s="62">
        <f>B103+C103+D103+E103+F103+G103+H103</f>
        <v>4</v>
      </c>
    </row>
    <row r="104" spans="1:10" ht="12.75">
      <c r="A104" s="58" t="s">
        <v>49</v>
      </c>
      <c r="B104" s="42">
        <v>3</v>
      </c>
      <c r="C104" s="42">
        <v>3</v>
      </c>
      <c r="D104" s="42">
        <v>2</v>
      </c>
      <c r="E104" s="42">
        <f>E96*40%</f>
        <v>2</v>
      </c>
      <c r="F104" s="42">
        <v>7</v>
      </c>
      <c r="G104" s="42">
        <v>2</v>
      </c>
      <c r="H104" s="43">
        <v>2</v>
      </c>
      <c r="I104" s="39">
        <f>I96*40%</f>
        <v>19.6</v>
      </c>
      <c r="J104" s="62">
        <f>B104+C104+D104+E104+F104+G104+H104</f>
        <v>21</v>
      </c>
    </row>
    <row r="105" spans="1:10" ht="12.75">
      <c r="A105" s="57"/>
      <c r="B105" s="39">
        <f>SUM(B101:B104)</f>
        <v>9</v>
      </c>
      <c r="C105" s="39">
        <f aca="true" t="shared" si="3" ref="C105:H105">SUM(C101:C104)</f>
        <v>6</v>
      </c>
      <c r="D105" s="39">
        <f t="shared" si="3"/>
        <v>5</v>
      </c>
      <c r="E105" s="39">
        <f t="shared" si="3"/>
        <v>5</v>
      </c>
      <c r="F105" s="39">
        <f t="shared" si="3"/>
        <v>18</v>
      </c>
      <c r="G105" s="39">
        <f t="shared" si="3"/>
        <v>4</v>
      </c>
      <c r="H105" s="39">
        <f t="shared" si="3"/>
        <v>2</v>
      </c>
      <c r="I105" s="39"/>
      <c r="J105" s="51"/>
    </row>
    <row r="106" spans="1:10" ht="13.5" thickBot="1">
      <c r="A106" s="59"/>
      <c r="B106" s="60"/>
      <c r="C106" s="60"/>
      <c r="D106" s="60"/>
      <c r="E106" s="60"/>
      <c r="F106" s="60"/>
      <c r="G106" s="60"/>
      <c r="H106" s="60"/>
      <c r="I106" s="60"/>
      <c r="J106" s="61"/>
    </row>
    <row r="107" ht="13.5" thickBot="1"/>
    <row r="108" spans="1:10" ht="12.75">
      <c r="A108" s="46" t="s">
        <v>54</v>
      </c>
      <c r="B108" s="47" t="s">
        <v>28</v>
      </c>
      <c r="C108" s="48"/>
      <c r="D108" s="48"/>
      <c r="E108" s="48"/>
      <c r="F108" s="48"/>
      <c r="G108" s="48"/>
      <c r="H108" s="48"/>
      <c r="I108" s="48"/>
      <c r="J108" s="49"/>
    </row>
    <row r="109" spans="1:10" ht="12.75">
      <c r="A109" s="50"/>
      <c r="B109" s="6"/>
      <c r="C109" s="6"/>
      <c r="D109" s="6"/>
      <c r="E109" s="6"/>
      <c r="F109" s="6"/>
      <c r="G109" s="6"/>
      <c r="H109" s="6"/>
      <c r="I109" s="6"/>
      <c r="J109" s="51"/>
    </row>
    <row r="110" spans="1:10" ht="12.75">
      <c r="A110" s="50" t="s">
        <v>3</v>
      </c>
      <c r="B110" s="71" t="s">
        <v>18</v>
      </c>
      <c r="C110" s="71" t="s">
        <v>21</v>
      </c>
      <c r="D110" s="71" t="s">
        <v>19</v>
      </c>
      <c r="E110" s="71"/>
      <c r="F110" s="71" t="s">
        <v>20</v>
      </c>
      <c r="G110" s="71"/>
      <c r="H110" s="71" t="s">
        <v>24</v>
      </c>
      <c r="I110" s="63" t="s">
        <v>13</v>
      </c>
      <c r="J110" s="75" t="s">
        <v>22</v>
      </c>
    </row>
    <row r="111" spans="1:10" ht="12.75">
      <c r="A111" s="50" t="s">
        <v>17</v>
      </c>
      <c r="B111" s="6">
        <v>9</v>
      </c>
      <c r="C111" s="6">
        <v>2</v>
      </c>
      <c r="D111" s="6">
        <v>5</v>
      </c>
      <c r="E111" s="6"/>
      <c r="F111" s="6">
        <v>4</v>
      </c>
      <c r="G111" s="6"/>
      <c r="H111" s="6">
        <v>1</v>
      </c>
      <c r="I111" s="6">
        <f>SUM(B111,C111,D111,F111,H111)</f>
        <v>21</v>
      </c>
      <c r="J111" s="51">
        <v>0</v>
      </c>
    </row>
    <row r="112" spans="1:10" ht="12.75">
      <c r="A112" s="52" t="s">
        <v>6</v>
      </c>
      <c r="B112" s="9">
        <v>9</v>
      </c>
      <c r="C112" s="9">
        <v>2</v>
      </c>
      <c r="D112" s="9">
        <v>5</v>
      </c>
      <c r="E112" s="9"/>
      <c r="F112" s="9">
        <v>4</v>
      </c>
      <c r="G112" s="9"/>
      <c r="H112" s="9">
        <v>1</v>
      </c>
      <c r="I112" s="9">
        <f>SUM(B112,C112,D112,F112,H112)</f>
        <v>21</v>
      </c>
      <c r="J112" s="53"/>
    </row>
    <row r="113" spans="1:10" ht="12.75">
      <c r="A113" s="64"/>
      <c r="B113" s="18"/>
      <c r="C113" s="18"/>
      <c r="D113" s="18"/>
      <c r="E113" s="18"/>
      <c r="F113" s="18"/>
      <c r="G113" s="18"/>
      <c r="H113" s="18"/>
      <c r="I113" s="18"/>
      <c r="J113" s="65"/>
    </row>
    <row r="114" spans="1:10" ht="12.75">
      <c r="A114" s="52"/>
      <c r="B114" s="9"/>
      <c r="C114" s="9"/>
      <c r="D114" s="9"/>
      <c r="E114" s="9"/>
      <c r="F114" s="9"/>
      <c r="G114" s="9"/>
      <c r="H114" s="9"/>
      <c r="I114" s="9"/>
      <c r="J114" s="53"/>
    </row>
    <row r="115" spans="1:10" ht="12.75">
      <c r="A115" s="56" t="s">
        <v>32</v>
      </c>
      <c r="B115" s="36"/>
      <c r="C115" s="36"/>
      <c r="D115" s="36"/>
      <c r="E115" s="36"/>
      <c r="F115" s="36"/>
      <c r="G115" s="36"/>
      <c r="H115" s="37"/>
      <c r="I115" s="39"/>
      <c r="J115" s="53"/>
    </row>
    <row r="116" spans="1:10" ht="12.75">
      <c r="A116" s="57" t="s">
        <v>33</v>
      </c>
      <c r="B116" s="39">
        <v>3</v>
      </c>
      <c r="C116" s="39">
        <v>0</v>
      </c>
      <c r="D116" s="39">
        <v>2</v>
      </c>
      <c r="E116" s="39">
        <f>E111*30%</f>
        <v>0</v>
      </c>
      <c r="F116" s="39">
        <v>1</v>
      </c>
      <c r="G116" s="39">
        <f>G111*30%</f>
        <v>0</v>
      </c>
      <c r="H116" s="40">
        <v>0</v>
      </c>
      <c r="I116" s="39">
        <f>I111*30%</f>
        <v>6.3</v>
      </c>
      <c r="J116" s="67">
        <f>B116+C116+D116+E116+F116+G116+H116</f>
        <v>6</v>
      </c>
    </row>
    <row r="117" spans="1:10" ht="12.75">
      <c r="A117" s="57" t="s">
        <v>47</v>
      </c>
      <c r="B117" s="39">
        <v>2</v>
      </c>
      <c r="C117" s="39">
        <v>0</v>
      </c>
      <c r="D117" s="39">
        <v>1</v>
      </c>
      <c r="E117" s="39">
        <f>E111*22%</f>
        <v>0</v>
      </c>
      <c r="F117" s="39">
        <v>1</v>
      </c>
      <c r="G117" s="39">
        <f>G111*22%</f>
        <v>0</v>
      </c>
      <c r="H117" s="40">
        <v>0</v>
      </c>
      <c r="I117" s="39">
        <f>I111*22%</f>
        <v>4.62</v>
      </c>
      <c r="J117" s="67">
        <f>B117+C117+D117+E117+F117+G117+H117</f>
        <v>4</v>
      </c>
    </row>
    <row r="118" spans="1:10" ht="12.75">
      <c r="A118" s="57" t="s">
        <v>48</v>
      </c>
      <c r="B118" s="39">
        <v>1</v>
      </c>
      <c r="C118" s="39">
        <v>0</v>
      </c>
      <c r="D118" s="39">
        <v>0</v>
      </c>
      <c r="E118" s="39">
        <f>E111*8%</f>
        <v>0</v>
      </c>
      <c r="F118" s="39">
        <v>1</v>
      </c>
      <c r="G118" s="39">
        <f>G111*8%</f>
        <v>0</v>
      </c>
      <c r="H118" s="40">
        <v>0</v>
      </c>
      <c r="I118" s="39">
        <f>I111*8%</f>
        <v>1.68</v>
      </c>
      <c r="J118" s="67">
        <f>B118+C118+D118+E118+F118+G118+H118</f>
        <v>2</v>
      </c>
    </row>
    <row r="119" spans="1:10" ht="12.75">
      <c r="A119" s="58" t="s">
        <v>49</v>
      </c>
      <c r="B119" s="42">
        <v>3</v>
      </c>
      <c r="C119" s="42">
        <v>2</v>
      </c>
      <c r="D119" s="42">
        <f aca="true" t="shared" si="4" ref="D119:I119">D111*40%</f>
        <v>2</v>
      </c>
      <c r="E119" s="42">
        <f t="shared" si="4"/>
        <v>0</v>
      </c>
      <c r="F119" s="42">
        <v>1</v>
      </c>
      <c r="G119" s="42">
        <f t="shared" si="4"/>
        <v>0</v>
      </c>
      <c r="H119" s="43">
        <v>1</v>
      </c>
      <c r="I119" s="39">
        <f t="shared" si="4"/>
        <v>8.4</v>
      </c>
      <c r="J119" s="67">
        <f>B119+C119+D119+E119+F119+G119+H119</f>
        <v>9</v>
      </c>
    </row>
    <row r="120" spans="1:10" ht="12.75">
      <c r="A120" s="57"/>
      <c r="B120" s="39">
        <f>SUM(B116:B119)</f>
        <v>9</v>
      </c>
      <c r="C120" s="39">
        <f aca="true" t="shared" si="5" ref="C120:H120">SUM(C116:C119)</f>
        <v>2</v>
      </c>
      <c r="D120" s="39">
        <f t="shared" si="5"/>
        <v>5</v>
      </c>
      <c r="E120" s="39">
        <f t="shared" si="5"/>
        <v>0</v>
      </c>
      <c r="F120" s="39">
        <f t="shared" si="5"/>
        <v>4</v>
      </c>
      <c r="G120" s="39">
        <f t="shared" si="5"/>
        <v>0</v>
      </c>
      <c r="H120" s="39">
        <f t="shared" si="5"/>
        <v>1</v>
      </c>
      <c r="I120" s="39"/>
      <c r="J120" s="53"/>
    </row>
    <row r="121" spans="1:10" ht="13.5" thickBot="1">
      <c r="A121" s="59"/>
      <c r="B121" s="60"/>
      <c r="C121" s="60"/>
      <c r="D121" s="60"/>
      <c r="E121" s="60"/>
      <c r="F121" s="60"/>
      <c r="G121" s="60"/>
      <c r="H121" s="60"/>
      <c r="I121" s="60"/>
      <c r="J121" s="66"/>
    </row>
    <row r="122" ht="13.5" thickBot="1"/>
    <row r="123" spans="1:10" ht="12.75">
      <c r="A123" s="46" t="s">
        <v>55</v>
      </c>
      <c r="B123" s="47" t="s">
        <v>30</v>
      </c>
      <c r="C123" s="48"/>
      <c r="D123" s="48"/>
      <c r="E123" s="48"/>
      <c r="F123" s="48"/>
      <c r="G123" s="68"/>
      <c r="H123" s="68"/>
      <c r="I123" s="48"/>
      <c r="J123" s="49"/>
    </row>
    <row r="124" spans="1:10" ht="12.75">
      <c r="A124" s="77"/>
      <c r="B124" s="71"/>
      <c r="C124" s="6"/>
      <c r="D124" s="6"/>
      <c r="E124" s="6"/>
      <c r="F124" s="71" t="s">
        <v>10</v>
      </c>
      <c r="G124" s="76"/>
      <c r="H124" s="76"/>
      <c r="I124" s="71" t="s">
        <v>13</v>
      </c>
      <c r="J124" s="74" t="s">
        <v>22</v>
      </c>
    </row>
    <row r="125" spans="1:10" ht="12.75">
      <c r="A125" s="50"/>
      <c r="B125" s="6"/>
      <c r="C125" s="6"/>
      <c r="D125" s="6"/>
      <c r="E125" s="6"/>
      <c r="F125" s="6">
        <v>1</v>
      </c>
      <c r="G125" s="14"/>
      <c r="H125" s="14"/>
      <c r="I125" s="6">
        <v>1</v>
      </c>
      <c r="J125" s="51">
        <v>1</v>
      </c>
    </row>
    <row r="126" spans="1:10" ht="12.75">
      <c r="A126" s="50"/>
      <c r="B126" s="6"/>
      <c r="C126" s="6"/>
      <c r="D126" s="6"/>
      <c r="E126" s="6"/>
      <c r="F126" s="9">
        <v>0</v>
      </c>
      <c r="G126" s="9"/>
      <c r="H126" s="9"/>
      <c r="I126" s="9">
        <v>0</v>
      </c>
      <c r="J126" s="53"/>
    </row>
    <row r="127" spans="1:10" s="2" customFormat="1" ht="12.75">
      <c r="A127" s="54"/>
      <c r="B127" s="12"/>
      <c r="C127" s="12"/>
      <c r="D127" s="12"/>
      <c r="E127" s="12"/>
      <c r="F127" s="12"/>
      <c r="G127" s="12"/>
      <c r="H127" s="12"/>
      <c r="I127" s="12"/>
      <c r="J127" s="55"/>
    </row>
    <row r="128" spans="1:10" s="2" customFormat="1" ht="12.75">
      <c r="A128" s="50"/>
      <c r="B128" s="6"/>
      <c r="C128" s="6"/>
      <c r="D128" s="6"/>
      <c r="E128" s="6"/>
      <c r="F128" s="6"/>
      <c r="G128" s="6"/>
      <c r="H128" s="6"/>
      <c r="I128" s="6"/>
      <c r="J128" s="51"/>
    </row>
    <row r="129" spans="1:10" s="2" customFormat="1" ht="12.75">
      <c r="A129" s="56" t="s">
        <v>32</v>
      </c>
      <c r="B129" s="36"/>
      <c r="C129" s="36"/>
      <c r="D129" s="36"/>
      <c r="E129" s="36"/>
      <c r="F129" s="36"/>
      <c r="G129" s="36"/>
      <c r="H129" s="37"/>
      <c r="I129" s="39"/>
      <c r="J129" s="51"/>
    </row>
    <row r="130" spans="1:10" s="2" customFormat="1" ht="12.75">
      <c r="A130" s="57" t="s">
        <v>33</v>
      </c>
      <c r="B130" s="39"/>
      <c r="C130" s="39"/>
      <c r="D130" s="39"/>
      <c r="E130" s="39"/>
      <c r="F130" s="39">
        <v>1</v>
      </c>
      <c r="G130" s="39"/>
      <c r="H130" s="40"/>
      <c r="I130" s="39">
        <f>I125*30%</f>
        <v>0.3</v>
      </c>
      <c r="J130" s="51"/>
    </row>
    <row r="131" spans="1:10" s="2" customFormat="1" ht="12.75">
      <c r="A131" s="57" t="s">
        <v>47</v>
      </c>
      <c r="B131" s="39"/>
      <c r="C131" s="39"/>
      <c r="D131" s="39"/>
      <c r="E131" s="39"/>
      <c r="F131" s="39">
        <v>0</v>
      </c>
      <c r="G131" s="39"/>
      <c r="H131" s="40"/>
      <c r="I131" s="39">
        <f>I125*22%</f>
        <v>0.22</v>
      </c>
      <c r="J131" s="51"/>
    </row>
    <row r="132" spans="1:10" s="2" customFormat="1" ht="12.75">
      <c r="A132" s="57" t="s">
        <v>48</v>
      </c>
      <c r="B132" s="39"/>
      <c r="C132" s="39"/>
      <c r="D132" s="39"/>
      <c r="E132" s="39"/>
      <c r="F132" s="39">
        <v>0</v>
      </c>
      <c r="G132" s="39"/>
      <c r="H132" s="40"/>
      <c r="I132" s="39">
        <f>I125*8%</f>
        <v>0.08</v>
      </c>
      <c r="J132" s="51"/>
    </row>
    <row r="133" spans="1:10" s="2" customFormat="1" ht="12.75">
      <c r="A133" s="58" t="s">
        <v>49</v>
      </c>
      <c r="B133" s="42"/>
      <c r="C133" s="42"/>
      <c r="D133" s="42"/>
      <c r="E133" s="42"/>
      <c r="F133" s="42">
        <v>0</v>
      </c>
      <c r="G133" s="42"/>
      <c r="H133" s="43"/>
      <c r="I133" s="39">
        <f>I125*40%</f>
        <v>0.4</v>
      </c>
      <c r="J133" s="51"/>
    </row>
    <row r="134" spans="1:10" s="2" customFormat="1" ht="12.75">
      <c r="A134" s="57"/>
      <c r="B134" s="39"/>
      <c r="C134" s="39"/>
      <c r="D134" s="39"/>
      <c r="E134" s="39"/>
      <c r="F134" s="39"/>
      <c r="G134" s="39"/>
      <c r="H134" s="39"/>
      <c r="I134" s="39"/>
      <c r="J134" s="51"/>
    </row>
    <row r="135" spans="1:10" s="2" customFormat="1" ht="13.5" thickBot="1">
      <c r="A135" s="59"/>
      <c r="B135" s="60"/>
      <c r="C135" s="60"/>
      <c r="D135" s="60"/>
      <c r="E135" s="60"/>
      <c r="F135" s="60"/>
      <c r="G135" s="60"/>
      <c r="H135" s="60"/>
      <c r="I135" s="60"/>
      <c r="J135" s="61"/>
    </row>
    <row r="136" ht="13.5" thickBot="1"/>
    <row r="137" spans="1:10" ht="12.75">
      <c r="A137" s="46" t="s">
        <v>53</v>
      </c>
      <c r="B137" s="47" t="s">
        <v>29</v>
      </c>
      <c r="C137" s="48"/>
      <c r="D137" s="48"/>
      <c r="E137" s="48"/>
      <c r="F137" s="48"/>
      <c r="G137" s="48"/>
      <c r="H137" s="48"/>
      <c r="I137" s="48"/>
      <c r="J137" s="49"/>
    </row>
    <row r="138" spans="1:10" ht="12.75">
      <c r="A138" s="50"/>
      <c r="B138" s="6"/>
      <c r="C138" s="6"/>
      <c r="D138" s="6"/>
      <c r="E138" s="6"/>
      <c r="F138" s="6"/>
      <c r="G138" s="6"/>
      <c r="H138" s="6"/>
      <c r="I138" s="6"/>
      <c r="J138" s="51"/>
    </row>
    <row r="139" spans="1:10" ht="12.75">
      <c r="A139" s="50" t="s">
        <v>3</v>
      </c>
      <c r="B139" s="6"/>
      <c r="C139" s="71" t="s">
        <v>7</v>
      </c>
      <c r="D139" s="71"/>
      <c r="E139" s="71" t="s">
        <v>9</v>
      </c>
      <c r="F139" s="71"/>
      <c r="G139" s="71" t="s">
        <v>11</v>
      </c>
      <c r="H139" s="71" t="s">
        <v>12</v>
      </c>
      <c r="I139" s="71" t="s">
        <v>13</v>
      </c>
      <c r="J139" s="74" t="s">
        <v>22</v>
      </c>
    </row>
    <row r="140" spans="1:10" ht="12.75">
      <c r="A140" s="50" t="s">
        <v>4</v>
      </c>
      <c r="B140" s="6"/>
      <c r="C140" s="6">
        <v>7</v>
      </c>
      <c r="D140" s="6"/>
      <c r="E140" s="6">
        <v>4</v>
      </c>
      <c r="F140" s="6"/>
      <c r="G140" s="6">
        <v>2</v>
      </c>
      <c r="H140" s="6">
        <v>2</v>
      </c>
      <c r="I140" s="6">
        <f>C140+E140+G140+H140</f>
        <v>15</v>
      </c>
      <c r="J140" s="51">
        <v>4</v>
      </c>
    </row>
    <row r="141" spans="1:10" ht="12.75">
      <c r="A141" s="52" t="s">
        <v>6</v>
      </c>
      <c r="B141" s="6"/>
      <c r="C141" s="9">
        <v>5</v>
      </c>
      <c r="D141" s="9"/>
      <c r="E141" s="9">
        <v>3</v>
      </c>
      <c r="F141" s="9"/>
      <c r="G141" s="9">
        <v>1</v>
      </c>
      <c r="H141" s="9">
        <v>2</v>
      </c>
      <c r="I141" s="9">
        <f>C141+E141+G141+H141</f>
        <v>11</v>
      </c>
      <c r="J141" s="51"/>
    </row>
    <row r="142" spans="1:10" ht="12.75">
      <c r="A142" s="64"/>
      <c r="B142" s="12"/>
      <c r="C142" s="18"/>
      <c r="D142" s="18"/>
      <c r="E142" s="18"/>
      <c r="F142" s="18"/>
      <c r="G142" s="18"/>
      <c r="H142" s="18"/>
      <c r="I142" s="18"/>
      <c r="J142" s="55"/>
    </row>
    <row r="143" spans="1:10" ht="12.75">
      <c r="A143" s="52"/>
      <c r="B143" s="6"/>
      <c r="C143" s="9"/>
      <c r="D143" s="9"/>
      <c r="E143" s="9"/>
      <c r="F143" s="9"/>
      <c r="G143" s="9"/>
      <c r="H143" s="9"/>
      <c r="I143" s="9"/>
      <c r="J143" s="51"/>
    </row>
    <row r="144" spans="1:10" ht="12.75">
      <c r="A144" s="56" t="s">
        <v>32</v>
      </c>
      <c r="B144" s="36"/>
      <c r="C144" s="36"/>
      <c r="D144" s="36"/>
      <c r="E144" s="36"/>
      <c r="F144" s="36"/>
      <c r="G144" s="36"/>
      <c r="H144" s="37"/>
      <c r="I144" s="39"/>
      <c r="J144" s="51"/>
    </row>
    <row r="145" spans="1:10" ht="12.75">
      <c r="A145" s="57" t="s">
        <v>33</v>
      </c>
      <c r="B145" s="39"/>
      <c r="C145" s="39">
        <v>2</v>
      </c>
      <c r="D145" s="39"/>
      <c r="E145" s="39">
        <v>2</v>
      </c>
      <c r="F145" s="39"/>
      <c r="G145" s="39">
        <v>1</v>
      </c>
      <c r="H145" s="40">
        <v>0</v>
      </c>
      <c r="I145" s="39">
        <f>I140*30%</f>
        <v>4.5</v>
      </c>
      <c r="J145" s="62">
        <f>B145+C145+D145+E145+F145+G145+H145</f>
        <v>5</v>
      </c>
    </row>
    <row r="146" spans="1:10" ht="12.75">
      <c r="A146" s="57" t="s">
        <v>47</v>
      </c>
      <c r="B146" s="39"/>
      <c r="C146" s="39">
        <v>2</v>
      </c>
      <c r="D146" s="39"/>
      <c r="E146" s="39">
        <v>1</v>
      </c>
      <c r="F146" s="39"/>
      <c r="G146" s="39">
        <v>0</v>
      </c>
      <c r="H146" s="40">
        <v>0</v>
      </c>
      <c r="I146" s="39">
        <f>I140*22%</f>
        <v>3.3</v>
      </c>
      <c r="J146" s="62">
        <f>B146+C146+D146+E146+F146+G146+H146</f>
        <v>3</v>
      </c>
    </row>
    <row r="147" spans="1:10" ht="12.75">
      <c r="A147" s="57" t="s">
        <v>48</v>
      </c>
      <c r="B147" s="39"/>
      <c r="C147" s="39">
        <v>0</v>
      </c>
      <c r="D147" s="39"/>
      <c r="E147" s="39">
        <v>0</v>
      </c>
      <c r="F147" s="39"/>
      <c r="G147" s="39">
        <v>0</v>
      </c>
      <c r="H147" s="40">
        <v>0</v>
      </c>
      <c r="I147" s="39">
        <f>I140*8%</f>
        <v>1.2</v>
      </c>
      <c r="J147" s="62">
        <f>B147+C147+D147+E147+F147+G147+H147</f>
        <v>0</v>
      </c>
    </row>
    <row r="148" spans="1:10" ht="12.75">
      <c r="A148" s="58" t="s">
        <v>49</v>
      </c>
      <c r="B148" s="42"/>
      <c r="C148" s="42">
        <v>3</v>
      </c>
      <c r="D148" s="42"/>
      <c r="E148" s="42">
        <v>1</v>
      </c>
      <c r="F148" s="42"/>
      <c r="G148" s="42">
        <v>1</v>
      </c>
      <c r="H148" s="43">
        <v>1</v>
      </c>
      <c r="I148" s="39">
        <f>I140*40%</f>
        <v>6</v>
      </c>
      <c r="J148" s="62">
        <f>B148+C148+D148+E148+F148+G148+H148</f>
        <v>6</v>
      </c>
    </row>
    <row r="149" spans="1:10" ht="12.75">
      <c r="A149" s="57"/>
      <c r="B149" s="39"/>
      <c r="C149" s="39">
        <f aca="true" t="shared" si="6" ref="C149:H149">SUM(C145:C148)</f>
        <v>7</v>
      </c>
      <c r="D149" s="39"/>
      <c r="E149" s="39">
        <f t="shared" si="6"/>
        <v>4</v>
      </c>
      <c r="F149" s="39"/>
      <c r="G149" s="39">
        <f t="shared" si="6"/>
        <v>2</v>
      </c>
      <c r="H149" s="39">
        <f t="shared" si="6"/>
        <v>1</v>
      </c>
      <c r="I149" s="39"/>
      <c r="J149" s="51"/>
    </row>
    <row r="150" spans="1:10" ht="13.5" thickBot="1">
      <c r="A150" s="59"/>
      <c r="B150" s="60"/>
      <c r="C150" s="60"/>
      <c r="D150" s="60"/>
      <c r="E150" s="60"/>
      <c r="F150" s="60"/>
      <c r="G150" s="60"/>
      <c r="H150" s="60"/>
      <c r="I150" s="60"/>
      <c r="J150" s="61"/>
    </row>
    <row r="151" ht="13.5" thickBot="1"/>
    <row r="152" spans="1:10" ht="12.75">
      <c r="A152" s="46" t="s">
        <v>54</v>
      </c>
      <c r="B152" s="47" t="s">
        <v>29</v>
      </c>
      <c r="C152" s="48"/>
      <c r="D152" s="48"/>
      <c r="E152" s="48"/>
      <c r="F152" s="48"/>
      <c r="G152" s="48"/>
      <c r="H152" s="48"/>
      <c r="I152" s="48"/>
      <c r="J152" s="49"/>
    </row>
    <row r="153" spans="1:10" ht="12.75">
      <c r="A153" s="50"/>
      <c r="B153" s="6"/>
      <c r="C153" s="6"/>
      <c r="D153" s="6"/>
      <c r="E153" s="6"/>
      <c r="F153" s="6"/>
      <c r="G153" s="6"/>
      <c r="H153" s="6"/>
      <c r="I153" s="6"/>
      <c r="J153" s="51"/>
    </row>
    <row r="154" spans="1:10" ht="12.75">
      <c r="A154" s="50" t="s">
        <v>3</v>
      </c>
      <c r="B154" s="6"/>
      <c r="C154" s="6"/>
      <c r="D154" s="6"/>
      <c r="E154" s="6"/>
      <c r="F154" s="6"/>
      <c r="G154" s="6"/>
      <c r="H154" s="71" t="s">
        <v>24</v>
      </c>
      <c r="I154" s="71" t="s">
        <v>13</v>
      </c>
      <c r="J154" s="74" t="s">
        <v>22</v>
      </c>
    </row>
    <row r="155" spans="1:10" ht="12.75">
      <c r="A155" s="50" t="s">
        <v>17</v>
      </c>
      <c r="B155" s="6"/>
      <c r="C155" s="6"/>
      <c r="D155" s="6"/>
      <c r="E155" s="6"/>
      <c r="F155" s="6"/>
      <c r="G155" s="6"/>
      <c r="H155" s="6">
        <v>1</v>
      </c>
      <c r="I155" s="6"/>
      <c r="J155" s="51">
        <v>1</v>
      </c>
    </row>
    <row r="156" spans="1:10" ht="12.75">
      <c r="A156" s="52" t="s">
        <v>6</v>
      </c>
      <c r="B156" s="6"/>
      <c r="C156" s="6"/>
      <c r="D156" s="6"/>
      <c r="E156" s="6"/>
      <c r="F156" s="6"/>
      <c r="G156" s="6"/>
      <c r="H156" s="9">
        <v>0</v>
      </c>
      <c r="I156" s="6"/>
      <c r="J156" s="51"/>
    </row>
    <row r="157" spans="1:10" ht="12.75">
      <c r="A157" s="54"/>
      <c r="B157" s="12"/>
      <c r="C157" s="12"/>
      <c r="D157" s="12"/>
      <c r="E157" s="12"/>
      <c r="F157" s="12"/>
      <c r="G157" s="12"/>
      <c r="H157" s="12"/>
      <c r="I157" s="12"/>
      <c r="J157" s="55"/>
    </row>
    <row r="158" spans="1:10" ht="12.75">
      <c r="A158" s="50"/>
      <c r="B158" s="6"/>
      <c r="C158" s="6"/>
      <c r="D158" s="6"/>
      <c r="E158" s="6"/>
      <c r="F158" s="6"/>
      <c r="G158" s="6"/>
      <c r="H158" s="6"/>
      <c r="I158" s="6"/>
      <c r="J158" s="51"/>
    </row>
    <row r="159" spans="1:10" ht="12.75">
      <c r="A159" s="56" t="s">
        <v>32</v>
      </c>
      <c r="B159" s="36"/>
      <c r="C159" s="36"/>
      <c r="D159" s="36"/>
      <c r="E159" s="36"/>
      <c r="F159" s="36"/>
      <c r="G159" s="36"/>
      <c r="H159" s="37"/>
      <c r="I159" s="39"/>
      <c r="J159" s="51"/>
    </row>
    <row r="160" spans="1:10" ht="12.75">
      <c r="A160" s="57" t="s">
        <v>33</v>
      </c>
      <c r="B160" s="39"/>
      <c r="C160" s="39"/>
      <c r="D160" s="39"/>
      <c r="E160" s="39"/>
      <c r="F160" s="39"/>
      <c r="G160" s="39"/>
      <c r="H160" s="40"/>
      <c r="I160" s="39"/>
      <c r="J160" s="51"/>
    </row>
    <row r="161" spans="1:10" ht="12.75">
      <c r="A161" s="57" t="s">
        <v>47</v>
      </c>
      <c r="B161" s="39"/>
      <c r="C161" s="39"/>
      <c r="D161" s="39"/>
      <c r="E161" s="39"/>
      <c r="F161" s="39"/>
      <c r="G161" s="39"/>
      <c r="H161" s="40"/>
      <c r="I161" s="39"/>
      <c r="J161" s="51"/>
    </row>
    <row r="162" spans="1:10" ht="12.75">
      <c r="A162" s="57" t="s">
        <v>48</v>
      </c>
      <c r="B162" s="39"/>
      <c r="C162" s="39"/>
      <c r="D162" s="39"/>
      <c r="E162" s="39"/>
      <c r="F162" s="39"/>
      <c r="G162" s="39"/>
      <c r="H162" s="40"/>
      <c r="I162" s="39"/>
      <c r="J162" s="51"/>
    </row>
    <row r="163" spans="1:10" ht="12.75">
      <c r="A163" s="58" t="s">
        <v>49</v>
      </c>
      <c r="B163" s="42"/>
      <c r="C163" s="42"/>
      <c r="D163" s="42"/>
      <c r="E163" s="42"/>
      <c r="F163" s="42"/>
      <c r="G163" s="42"/>
      <c r="H163" s="43">
        <v>1</v>
      </c>
      <c r="I163" s="39"/>
      <c r="J163" s="51"/>
    </row>
    <row r="164" spans="1:10" ht="13.5" thickBot="1">
      <c r="A164" s="59"/>
      <c r="B164" s="60"/>
      <c r="C164" s="60"/>
      <c r="D164" s="60"/>
      <c r="E164" s="60"/>
      <c r="F164" s="60"/>
      <c r="G164" s="60"/>
      <c r="H164" s="60"/>
      <c r="I164" s="60"/>
      <c r="J164" s="61"/>
    </row>
    <row r="165" ht="13.5" thickBot="1"/>
    <row r="166" spans="1:10" ht="12.75">
      <c r="A166" s="69" t="s">
        <v>56</v>
      </c>
      <c r="B166" s="47" t="s">
        <v>2</v>
      </c>
      <c r="C166" s="48"/>
      <c r="D166" s="48"/>
      <c r="E166" s="48"/>
      <c r="F166" s="48"/>
      <c r="G166" s="48"/>
      <c r="H166" s="48"/>
      <c r="I166" s="48"/>
      <c r="J166" s="49"/>
    </row>
    <row r="167" spans="1:10" ht="12.75">
      <c r="A167" s="50"/>
      <c r="B167" s="6"/>
      <c r="C167" s="6"/>
      <c r="D167" s="6"/>
      <c r="E167" s="6"/>
      <c r="F167" s="6"/>
      <c r="G167" s="6"/>
      <c r="H167" s="6"/>
      <c r="I167" s="6"/>
      <c r="J167" s="51"/>
    </row>
    <row r="168" spans="1:10" ht="12.75">
      <c r="A168" s="56" t="s">
        <v>32</v>
      </c>
      <c r="B168" s="36"/>
      <c r="C168" s="36"/>
      <c r="D168" s="36"/>
      <c r="E168" s="36"/>
      <c r="F168" s="36"/>
      <c r="G168" s="36"/>
      <c r="H168" s="37"/>
      <c r="I168" s="39"/>
      <c r="J168" s="51"/>
    </row>
    <row r="169" spans="1:10" ht="12.75">
      <c r="A169" s="57" t="s">
        <v>33</v>
      </c>
      <c r="B169" s="39"/>
      <c r="C169" s="39">
        <v>0</v>
      </c>
      <c r="D169" s="39"/>
      <c r="E169" s="39">
        <v>0</v>
      </c>
      <c r="F169" s="39"/>
      <c r="G169" s="39">
        <v>0</v>
      </c>
      <c r="H169" s="40">
        <v>0</v>
      </c>
      <c r="I169" s="39">
        <f>I165*30%</f>
        <v>0</v>
      </c>
      <c r="J169" s="62">
        <f>B169+C169+D169+E169+F169+G169+H169</f>
        <v>0</v>
      </c>
    </row>
    <row r="170" spans="1:10" ht="12.75">
      <c r="A170" s="57" t="s">
        <v>47</v>
      </c>
      <c r="B170" s="39"/>
      <c r="C170" s="39">
        <v>0</v>
      </c>
      <c r="D170" s="39"/>
      <c r="E170" s="39">
        <v>0</v>
      </c>
      <c r="F170" s="39"/>
      <c r="G170" s="39">
        <v>0</v>
      </c>
      <c r="H170" s="40">
        <v>0</v>
      </c>
      <c r="I170" s="39">
        <f>I165*22%</f>
        <v>0</v>
      </c>
      <c r="J170" s="62">
        <f>B170+C170+D170+E170+F170+G170+H170</f>
        <v>0</v>
      </c>
    </row>
    <row r="171" spans="1:10" ht="12.75">
      <c r="A171" s="57" t="s">
        <v>48</v>
      </c>
      <c r="B171" s="39"/>
      <c r="C171" s="39">
        <v>0</v>
      </c>
      <c r="D171" s="39"/>
      <c r="E171" s="39">
        <v>0</v>
      </c>
      <c r="F171" s="39"/>
      <c r="G171" s="39">
        <v>0</v>
      </c>
      <c r="H171" s="40">
        <v>0</v>
      </c>
      <c r="I171" s="39">
        <f>I165*8%</f>
        <v>0</v>
      </c>
      <c r="J171" s="62">
        <f>B171+C171+D171+E171+F171+G171+H171</f>
        <v>0</v>
      </c>
    </row>
    <row r="172" spans="1:10" ht="12.75">
      <c r="A172" s="58" t="s">
        <v>49</v>
      </c>
      <c r="B172" s="42"/>
      <c r="C172" s="42">
        <v>0</v>
      </c>
      <c r="D172" s="42"/>
      <c r="E172" s="42">
        <v>0</v>
      </c>
      <c r="F172" s="42"/>
      <c r="G172" s="42">
        <v>0</v>
      </c>
      <c r="H172" s="43">
        <v>0</v>
      </c>
      <c r="I172" s="39">
        <f>I165*40%</f>
        <v>0</v>
      </c>
      <c r="J172" s="62">
        <f>B172+C172+D172+E172+F172+G172+H172</f>
        <v>0</v>
      </c>
    </row>
    <row r="173" spans="1:10" ht="12.75">
      <c r="A173" s="57"/>
      <c r="B173" s="39"/>
      <c r="C173" s="39">
        <f>SUM(C169:C172)</f>
        <v>0</v>
      </c>
      <c r="D173" s="39"/>
      <c r="E173" s="39">
        <f>SUM(E169:E172)</f>
        <v>0</v>
      </c>
      <c r="F173" s="39"/>
      <c r="G173" s="39">
        <f>SUM(G169:G172)</f>
        <v>0</v>
      </c>
      <c r="H173" s="39">
        <f>SUM(H169:H172)</f>
        <v>0</v>
      </c>
      <c r="I173" s="39"/>
      <c r="J173" s="51"/>
    </row>
    <row r="174" spans="1:10" ht="12.75">
      <c r="A174" s="50"/>
      <c r="B174" s="6"/>
      <c r="C174" s="6"/>
      <c r="D174" s="6"/>
      <c r="E174" s="6"/>
      <c r="F174" s="6"/>
      <c r="G174" s="6"/>
      <c r="H174" s="6"/>
      <c r="I174" s="6"/>
      <c r="J174" s="51"/>
    </row>
    <row r="175" spans="1:10" ht="12.75">
      <c r="A175" s="50"/>
      <c r="B175" s="6"/>
      <c r="C175" s="6"/>
      <c r="D175" s="6"/>
      <c r="E175" s="6"/>
      <c r="F175" s="6"/>
      <c r="G175" s="6"/>
      <c r="H175" s="6"/>
      <c r="I175" s="6"/>
      <c r="J175" s="51"/>
    </row>
    <row r="176" spans="1:10" ht="12.75">
      <c r="A176" s="70" t="s">
        <v>56</v>
      </c>
      <c r="B176" s="71" t="s">
        <v>28</v>
      </c>
      <c r="C176" s="6"/>
      <c r="D176" s="6"/>
      <c r="E176" s="6"/>
      <c r="F176" s="6"/>
      <c r="G176" s="6"/>
      <c r="H176" s="6"/>
      <c r="I176" s="6"/>
      <c r="J176" s="51"/>
    </row>
    <row r="177" spans="1:10" ht="12.75">
      <c r="A177" s="50"/>
      <c r="B177" s="6"/>
      <c r="C177" s="6"/>
      <c r="D177" s="6"/>
      <c r="E177" s="6"/>
      <c r="F177" s="6"/>
      <c r="G177" s="6"/>
      <c r="H177" s="6"/>
      <c r="I177" s="6"/>
      <c r="J177" s="51"/>
    </row>
    <row r="178" spans="1:10" ht="12.75">
      <c r="A178" s="56" t="s">
        <v>32</v>
      </c>
      <c r="B178" s="36"/>
      <c r="C178" s="36"/>
      <c r="D178" s="36"/>
      <c r="E178" s="36"/>
      <c r="F178" s="36"/>
      <c r="G178" s="36"/>
      <c r="H178" s="37"/>
      <c r="I178" s="39"/>
      <c r="J178" s="51"/>
    </row>
    <row r="179" spans="1:10" ht="12.75">
      <c r="A179" s="57" t="s">
        <v>33</v>
      </c>
      <c r="B179" s="39"/>
      <c r="C179" s="39">
        <v>0</v>
      </c>
      <c r="D179" s="39"/>
      <c r="E179" s="39">
        <v>0</v>
      </c>
      <c r="F179" s="39"/>
      <c r="G179" s="39">
        <v>0</v>
      </c>
      <c r="H179" s="40">
        <v>0</v>
      </c>
      <c r="I179" s="39">
        <f>I175*30%</f>
        <v>0</v>
      </c>
      <c r="J179" s="62">
        <f>B179+C179+D179+E179+F179+G179+H179</f>
        <v>0</v>
      </c>
    </row>
    <row r="180" spans="1:10" ht="12.75">
      <c r="A180" s="57" t="s">
        <v>47</v>
      </c>
      <c r="B180" s="39"/>
      <c r="C180" s="39">
        <v>0</v>
      </c>
      <c r="D180" s="39"/>
      <c r="E180" s="39">
        <v>0</v>
      </c>
      <c r="F180" s="39"/>
      <c r="G180" s="39">
        <v>0</v>
      </c>
      <c r="H180" s="40">
        <v>0</v>
      </c>
      <c r="I180" s="39">
        <f>I175*22%</f>
        <v>0</v>
      </c>
      <c r="J180" s="62">
        <f>B180+C180+D180+E180+F180+G180+H180</f>
        <v>0</v>
      </c>
    </row>
    <row r="181" spans="1:10" ht="12.75">
      <c r="A181" s="57" t="s">
        <v>48</v>
      </c>
      <c r="B181" s="39"/>
      <c r="C181" s="39">
        <v>0</v>
      </c>
      <c r="D181" s="39"/>
      <c r="E181" s="39">
        <v>0</v>
      </c>
      <c r="F181" s="39"/>
      <c r="G181" s="39">
        <v>0</v>
      </c>
      <c r="H181" s="40">
        <v>0</v>
      </c>
      <c r="I181" s="39">
        <f>I175*8%</f>
        <v>0</v>
      </c>
      <c r="J181" s="62">
        <f>B181+C181+D181+E181+F181+G181+H181</f>
        <v>0</v>
      </c>
    </row>
    <row r="182" spans="1:10" ht="12.75">
      <c r="A182" s="58" t="s">
        <v>49</v>
      </c>
      <c r="B182" s="42"/>
      <c r="C182" s="42">
        <v>0</v>
      </c>
      <c r="D182" s="42"/>
      <c r="E182" s="42">
        <v>0</v>
      </c>
      <c r="F182" s="42"/>
      <c r="G182" s="42">
        <v>0</v>
      </c>
      <c r="H182" s="43">
        <v>0</v>
      </c>
      <c r="I182" s="39">
        <f>I175*40%</f>
        <v>0</v>
      </c>
      <c r="J182" s="62">
        <f>B182+C182+D182+E182+F182+G182+H182</f>
        <v>0</v>
      </c>
    </row>
    <row r="183" spans="1:10" ht="12.75">
      <c r="A183" s="57"/>
      <c r="B183" s="39"/>
      <c r="C183" s="39">
        <f>SUM(C179:C182)</f>
        <v>0</v>
      </c>
      <c r="D183" s="39"/>
      <c r="E183" s="39">
        <f>SUM(E179:E182)</f>
        <v>0</v>
      </c>
      <c r="F183" s="39"/>
      <c r="G183" s="39">
        <f>SUM(G179:G182)</f>
        <v>0</v>
      </c>
      <c r="H183" s="39">
        <f>SUM(H179:H182)</f>
        <v>0</v>
      </c>
      <c r="I183" s="39"/>
      <c r="J183" s="51"/>
    </row>
    <row r="184" spans="1:10" ht="13.5" thickBot="1">
      <c r="A184" s="72"/>
      <c r="B184" s="73"/>
      <c r="C184" s="73"/>
      <c r="D184" s="73"/>
      <c r="E184" s="73"/>
      <c r="F184" s="73"/>
      <c r="G184" s="73"/>
      <c r="H184" s="73"/>
      <c r="I184" s="73"/>
      <c r="J184" s="61"/>
    </row>
    <row r="186" ht="12.75">
      <c r="A186" s="1" t="s">
        <v>50</v>
      </c>
    </row>
    <row r="187" ht="12.75">
      <c r="A187" t="s">
        <v>51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r:id="rId3"/>
  <rowBreaks count="6" manualBreakCount="6">
    <brk id="31" max="255" man="1"/>
    <brk id="61" max="255" man="1"/>
    <brk id="91" max="255" man="1"/>
    <brk id="106" max="255" man="1"/>
    <brk id="135" max="255" man="1"/>
    <brk id="1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94">
      <selection activeCell="A136" sqref="A136"/>
    </sheetView>
  </sheetViews>
  <sheetFormatPr defaultColWidth="9.140625" defaultRowHeight="12.75"/>
  <cols>
    <col min="1" max="1" width="27.57421875" style="0" customWidth="1"/>
    <col min="8" max="8" width="15.7109375" style="0" customWidth="1"/>
  </cols>
  <sheetData>
    <row r="1" ht="12.75">
      <c r="A1" s="1" t="s">
        <v>0</v>
      </c>
    </row>
    <row r="3" spans="1:10" ht="12.75">
      <c r="A3" s="44" t="s">
        <v>1</v>
      </c>
      <c r="B3" s="45" t="s">
        <v>2</v>
      </c>
      <c r="C3" s="45"/>
      <c r="D3" s="3"/>
      <c r="E3" s="3"/>
      <c r="F3" s="3"/>
      <c r="G3" s="3"/>
      <c r="H3" s="3"/>
      <c r="I3" s="3"/>
      <c r="J3" s="4"/>
    </row>
    <row r="4" spans="1:10" ht="12.75">
      <c r="A4" s="5"/>
      <c r="B4" s="6"/>
      <c r="C4" s="6"/>
      <c r="D4" s="6"/>
      <c r="E4" s="6"/>
      <c r="F4" s="6"/>
      <c r="G4" s="6"/>
      <c r="H4" s="6"/>
      <c r="I4" s="6"/>
      <c r="J4" s="7"/>
    </row>
    <row r="5" spans="1:10" ht="12.75">
      <c r="A5" s="5" t="s">
        <v>3</v>
      </c>
      <c r="B5" s="6" t="s">
        <v>5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7" t="s">
        <v>22</v>
      </c>
    </row>
    <row r="6" spans="1:10" ht="12.75">
      <c r="A6" s="5" t="s">
        <v>4</v>
      </c>
      <c r="B6" s="6">
        <v>7</v>
      </c>
      <c r="C6" s="6">
        <v>16</v>
      </c>
      <c r="D6" s="6">
        <v>3</v>
      </c>
      <c r="E6" s="6">
        <v>4</v>
      </c>
      <c r="F6" s="6">
        <v>25</v>
      </c>
      <c r="G6" s="6">
        <v>4</v>
      </c>
      <c r="H6" s="6">
        <v>2</v>
      </c>
      <c r="I6" s="6">
        <f>SUM(B6:H6)</f>
        <v>61</v>
      </c>
      <c r="J6" s="7">
        <v>11</v>
      </c>
    </row>
    <row r="7" spans="1:10" s="2" customFormat="1" ht="12.75">
      <c r="A7" s="8" t="s">
        <v>6</v>
      </c>
      <c r="B7" s="9">
        <v>6</v>
      </c>
      <c r="C7" s="9">
        <v>11</v>
      </c>
      <c r="D7" s="9">
        <v>3</v>
      </c>
      <c r="E7" s="9">
        <v>4</v>
      </c>
      <c r="F7" s="9">
        <v>20</v>
      </c>
      <c r="G7" s="9">
        <v>4</v>
      </c>
      <c r="H7" s="9">
        <v>2</v>
      </c>
      <c r="I7" s="9">
        <f>SUM(B7:H7)</f>
        <v>50</v>
      </c>
      <c r="J7" s="10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35" t="s">
        <v>32</v>
      </c>
      <c r="B10" s="36"/>
      <c r="C10" s="36"/>
      <c r="D10" s="36"/>
      <c r="E10" s="36"/>
      <c r="F10" s="36"/>
      <c r="G10" s="36"/>
      <c r="H10" s="36"/>
      <c r="I10" s="37"/>
      <c r="J10" s="6"/>
    </row>
    <row r="11" spans="1:10" ht="12.75">
      <c r="A11" s="38" t="s">
        <v>33</v>
      </c>
      <c r="B11" s="39">
        <f>B6*30%</f>
        <v>2.1</v>
      </c>
      <c r="C11" s="39">
        <f>C6*30%</f>
        <v>4.8</v>
      </c>
      <c r="D11" s="39">
        <f aca="true" t="shared" si="0" ref="D11:I11">D6*30%</f>
        <v>0.8999999999999999</v>
      </c>
      <c r="E11" s="39">
        <f t="shared" si="0"/>
        <v>1.2</v>
      </c>
      <c r="F11" s="39">
        <f t="shared" si="0"/>
        <v>7.5</v>
      </c>
      <c r="G11" s="39">
        <f t="shared" si="0"/>
        <v>1.2</v>
      </c>
      <c r="H11" s="39">
        <f t="shared" si="0"/>
        <v>0.6</v>
      </c>
      <c r="I11" s="40">
        <f t="shared" si="0"/>
        <v>18.3</v>
      </c>
      <c r="J11" s="6"/>
    </row>
    <row r="12" spans="1:10" ht="12.75">
      <c r="A12" s="38" t="s">
        <v>47</v>
      </c>
      <c r="B12" s="39">
        <f>B6*22%</f>
        <v>1.54</v>
      </c>
      <c r="C12" s="39">
        <f>C6*22%</f>
        <v>3.52</v>
      </c>
      <c r="D12" s="39">
        <f aca="true" t="shared" si="1" ref="D12:I12">D6*22%</f>
        <v>0.66</v>
      </c>
      <c r="E12" s="39">
        <f t="shared" si="1"/>
        <v>0.88</v>
      </c>
      <c r="F12" s="39">
        <f t="shared" si="1"/>
        <v>5.5</v>
      </c>
      <c r="G12" s="39">
        <f t="shared" si="1"/>
        <v>0.88</v>
      </c>
      <c r="H12" s="39">
        <f t="shared" si="1"/>
        <v>0.44</v>
      </c>
      <c r="I12" s="40">
        <f t="shared" si="1"/>
        <v>13.42</v>
      </c>
      <c r="J12" s="6"/>
    </row>
    <row r="13" spans="1:10" ht="12.75">
      <c r="A13" s="38" t="s">
        <v>48</v>
      </c>
      <c r="B13" s="39">
        <f>B6*8%</f>
        <v>0.56</v>
      </c>
      <c r="C13" s="39">
        <f>C6*8%</f>
        <v>1.28</v>
      </c>
      <c r="D13" s="39">
        <f aca="true" t="shared" si="2" ref="D13:I13">D6*8%</f>
        <v>0.24</v>
      </c>
      <c r="E13" s="39">
        <f t="shared" si="2"/>
        <v>0.32</v>
      </c>
      <c r="F13" s="39">
        <f t="shared" si="2"/>
        <v>2</v>
      </c>
      <c r="G13" s="39">
        <f t="shared" si="2"/>
        <v>0.32</v>
      </c>
      <c r="H13" s="39">
        <f t="shared" si="2"/>
        <v>0.16</v>
      </c>
      <c r="I13" s="40">
        <f t="shared" si="2"/>
        <v>4.88</v>
      </c>
      <c r="J13" s="6"/>
    </row>
    <row r="14" spans="1:10" ht="12.75">
      <c r="A14" s="41" t="s">
        <v>49</v>
      </c>
      <c r="B14" s="42">
        <f>B6*40%</f>
        <v>2.8000000000000003</v>
      </c>
      <c r="C14" s="42">
        <f>C6*40%</f>
        <v>6.4</v>
      </c>
      <c r="D14" s="42">
        <f aca="true" t="shared" si="3" ref="D14:I14">D6*40%</f>
        <v>1.2000000000000002</v>
      </c>
      <c r="E14" s="42">
        <f t="shared" si="3"/>
        <v>1.6</v>
      </c>
      <c r="F14" s="42">
        <f t="shared" si="3"/>
        <v>10</v>
      </c>
      <c r="G14" s="42">
        <f t="shared" si="3"/>
        <v>1.6</v>
      </c>
      <c r="H14" s="42">
        <f t="shared" si="3"/>
        <v>0.8</v>
      </c>
      <c r="I14" s="43">
        <f t="shared" si="3"/>
        <v>24.400000000000002</v>
      </c>
      <c r="J14" s="6"/>
    </row>
    <row r="16" spans="1:10" ht="12.75">
      <c r="A16" s="44" t="s">
        <v>16</v>
      </c>
      <c r="B16" s="45" t="s">
        <v>2</v>
      </c>
      <c r="C16" s="45"/>
      <c r="D16" s="3"/>
      <c r="E16" s="3"/>
      <c r="F16" s="3"/>
      <c r="G16" s="3"/>
      <c r="H16" s="3"/>
      <c r="I16" s="3"/>
      <c r="J16" s="4"/>
    </row>
    <row r="17" spans="1:10" ht="12.75">
      <c r="A17" s="5"/>
      <c r="B17" s="6"/>
      <c r="C17" s="6"/>
      <c r="D17" s="6"/>
      <c r="E17" s="6"/>
      <c r="F17" s="6"/>
      <c r="G17" s="6"/>
      <c r="H17" s="6"/>
      <c r="I17" s="6"/>
      <c r="J17" s="7"/>
    </row>
    <row r="18" spans="1:10" ht="12.75">
      <c r="A18" s="5" t="s">
        <v>3</v>
      </c>
      <c r="B18" s="6" t="s">
        <v>18</v>
      </c>
      <c r="C18" s="6" t="s">
        <v>21</v>
      </c>
      <c r="D18" s="6" t="s">
        <v>19</v>
      </c>
      <c r="E18" s="6"/>
      <c r="F18" s="6" t="s">
        <v>20</v>
      </c>
      <c r="G18" s="6"/>
      <c r="H18" s="6" t="s">
        <v>24</v>
      </c>
      <c r="I18" s="15" t="s">
        <v>13</v>
      </c>
      <c r="J18" s="16" t="s">
        <v>22</v>
      </c>
    </row>
    <row r="19" spans="1:10" ht="12.75">
      <c r="A19" s="5" t="s">
        <v>17</v>
      </c>
      <c r="B19" s="6">
        <v>8</v>
      </c>
      <c r="C19" s="6">
        <v>2</v>
      </c>
      <c r="D19" s="6">
        <v>5</v>
      </c>
      <c r="E19" s="6"/>
      <c r="F19" s="6">
        <v>9</v>
      </c>
      <c r="G19" s="6"/>
      <c r="H19" s="6">
        <v>1</v>
      </c>
      <c r="I19" s="6">
        <f>B19+C19+D19+F19+H19</f>
        <v>25</v>
      </c>
      <c r="J19" s="7">
        <v>1</v>
      </c>
    </row>
    <row r="20" spans="1:10" s="2" customFormat="1" ht="12.75">
      <c r="A20" s="8" t="s">
        <v>6</v>
      </c>
      <c r="B20" s="9">
        <v>8</v>
      </c>
      <c r="C20" s="9">
        <v>2</v>
      </c>
      <c r="D20" s="9">
        <v>6</v>
      </c>
      <c r="E20" s="9"/>
      <c r="F20" s="9">
        <v>6</v>
      </c>
      <c r="G20" s="9"/>
      <c r="H20" s="9">
        <v>2</v>
      </c>
      <c r="I20" s="9">
        <f>B20+C20+D20+F20+H20</f>
        <v>24</v>
      </c>
      <c r="J20" s="10"/>
    </row>
    <row r="21" spans="1:10" ht="12.75">
      <c r="A21" s="11"/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35" t="s">
        <v>32</v>
      </c>
      <c r="B23" s="36"/>
      <c r="C23" s="36"/>
      <c r="D23" s="36"/>
      <c r="E23" s="36"/>
      <c r="F23" s="36"/>
      <c r="G23" s="36"/>
      <c r="H23" s="36"/>
      <c r="I23" s="37"/>
      <c r="J23" s="6"/>
    </row>
    <row r="24" spans="1:10" ht="12.75">
      <c r="A24" s="38" t="s">
        <v>33</v>
      </c>
      <c r="B24" s="39">
        <f>B19*30%</f>
        <v>2.4</v>
      </c>
      <c r="C24" s="39">
        <f>C19*30%</f>
        <v>0.6</v>
      </c>
      <c r="D24" s="39">
        <f aca="true" t="shared" si="4" ref="D24:I24">D19*30%</f>
        <v>1.5</v>
      </c>
      <c r="E24" s="39">
        <f t="shared" si="4"/>
        <v>0</v>
      </c>
      <c r="F24" s="39">
        <f t="shared" si="4"/>
        <v>2.6999999999999997</v>
      </c>
      <c r="G24" s="39">
        <f t="shared" si="4"/>
        <v>0</v>
      </c>
      <c r="H24" s="39">
        <f t="shared" si="4"/>
        <v>0.3</v>
      </c>
      <c r="I24" s="40">
        <f t="shared" si="4"/>
        <v>7.5</v>
      </c>
      <c r="J24" s="6"/>
    </row>
    <row r="25" spans="1:10" ht="12.75">
      <c r="A25" s="38" t="s">
        <v>47</v>
      </c>
      <c r="B25" s="39">
        <f>B19*22%</f>
        <v>1.76</v>
      </c>
      <c r="C25" s="39">
        <f>C19*22%</f>
        <v>0.44</v>
      </c>
      <c r="D25" s="39">
        <f aca="true" t="shared" si="5" ref="D25:I25">D19*22%</f>
        <v>1.1</v>
      </c>
      <c r="E25" s="39">
        <f t="shared" si="5"/>
        <v>0</v>
      </c>
      <c r="F25" s="39">
        <f t="shared" si="5"/>
        <v>1.98</v>
      </c>
      <c r="G25" s="39">
        <f t="shared" si="5"/>
        <v>0</v>
      </c>
      <c r="H25" s="39">
        <f t="shared" si="5"/>
        <v>0.22</v>
      </c>
      <c r="I25" s="40">
        <f t="shared" si="5"/>
        <v>5.5</v>
      </c>
      <c r="J25" s="6"/>
    </row>
    <row r="26" spans="1:10" ht="12.75">
      <c r="A26" s="38" t="s">
        <v>48</v>
      </c>
      <c r="B26" s="39">
        <f>B19*8%</f>
        <v>0.64</v>
      </c>
      <c r="C26" s="39">
        <f>C19*8%</f>
        <v>0.16</v>
      </c>
      <c r="D26" s="39">
        <f aca="true" t="shared" si="6" ref="D26:I26">D19*8%</f>
        <v>0.4</v>
      </c>
      <c r="E26" s="39">
        <f t="shared" si="6"/>
        <v>0</v>
      </c>
      <c r="F26" s="39">
        <f t="shared" si="6"/>
        <v>0.72</v>
      </c>
      <c r="G26" s="39">
        <f t="shared" si="6"/>
        <v>0</v>
      </c>
      <c r="H26" s="39">
        <f t="shared" si="6"/>
        <v>0.08</v>
      </c>
      <c r="I26" s="40">
        <f t="shared" si="6"/>
        <v>2</v>
      </c>
      <c r="J26" s="6"/>
    </row>
    <row r="27" spans="1:10" ht="12.75">
      <c r="A27" s="41" t="s">
        <v>49</v>
      </c>
      <c r="B27" s="42">
        <f>B19*40%</f>
        <v>3.2</v>
      </c>
      <c r="C27" s="42">
        <f>C19*40%</f>
        <v>0.8</v>
      </c>
      <c r="D27" s="42">
        <f aca="true" t="shared" si="7" ref="D27:I27">D19*40%</f>
        <v>2</v>
      </c>
      <c r="E27" s="42">
        <f t="shared" si="7"/>
        <v>0</v>
      </c>
      <c r="F27" s="42">
        <f t="shared" si="7"/>
        <v>3.6</v>
      </c>
      <c r="G27" s="42">
        <f t="shared" si="7"/>
        <v>0</v>
      </c>
      <c r="H27" s="42">
        <f t="shared" si="7"/>
        <v>0.4</v>
      </c>
      <c r="I27" s="43">
        <f t="shared" si="7"/>
        <v>10</v>
      </c>
      <c r="J27" s="6"/>
    </row>
    <row r="29" spans="1:10" ht="12.75">
      <c r="A29" s="44" t="s">
        <v>14</v>
      </c>
      <c r="B29" s="45" t="s">
        <v>15</v>
      </c>
      <c r="C29" s="3"/>
      <c r="D29" s="3"/>
      <c r="E29" s="3"/>
      <c r="F29" s="3"/>
      <c r="G29" s="3"/>
      <c r="H29" s="3"/>
      <c r="I29" s="3"/>
      <c r="J29" s="4"/>
    </row>
    <row r="30" spans="1:10" ht="12.75">
      <c r="A30" s="5"/>
      <c r="B30" s="6"/>
      <c r="C30" s="6"/>
      <c r="D30" s="6"/>
      <c r="E30" s="6"/>
      <c r="F30" s="6"/>
      <c r="G30" s="6"/>
      <c r="H30" s="6"/>
      <c r="I30" s="6"/>
      <c r="J30" s="7"/>
    </row>
    <row r="31" spans="1:10" ht="12.75">
      <c r="A31" s="5" t="s">
        <v>3</v>
      </c>
      <c r="B31" s="6"/>
      <c r="C31" s="6"/>
      <c r="D31" s="6"/>
      <c r="E31" s="6"/>
      <c r="F31" s="6" t="s">
        <v>10</v>
      </c>
      <c r="G31" s="14" t="s">
        <v>23</v>
      </c>
      <c r="H31" s="14"/>
      <c r="I31" s="6" t="s">
        <v>13</v>
      </c>
      <c r="J31" s="7" t="s">
        <v>22</v>
      </c>
    </row>
    <row r="32" spans="1:10" ht="12.75">
      <c r="A32" s="5" t="s">
        <v>4</v>
      </c>
      <c r="B32" s="6"/>
      <c r="C32" s="6"/>
      <c r="D32" s="6"/>
      <c r="E32" s="6"/>
      <c r="F32" s="6">
        <v>1</v>
      </c>
      <c r="G32" s="14"/>
      <c r="H32" s="14"/>
      <c r="I32" s="6">
        <v>1</v>
      </c>
      <c r="J32" s="7">
        <v>1</v>
      </c>
    </row>
    <row r="33" spans="1:10" s="2" customFormat="1" ht="12.75">
      <c r="A33" s="8" t="s">
        <v>6</v>
      </c>
      <c r="B33" s="9"/>
      <c r="C33" s="9"/>
      <c r="D33" s="9"/>
      <c r="E33" s="9"/>
      <c r="F33" s="9">
        <v>0</v>
      </c>
      <c r="G33" s="9"/>
      <c r="H33" s="9"/>
      <c r="I33" s="9">
        <v>0</v>
      </c>
      <c r="J33" s="10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35" t="s">
        <v>32</v>
      </c>
      <c r="B36" s="36"/>
      <c r="C36" s="36"/>
      <c r="D36" s="36"/>
      <c r="E36" s="36"/>
      <c r="F36" s="36"/>
      <c r="G36" s="36"/>
      <c r="H36" s="36"/>
      <c r="I36" s="37"/>
      <c r="J36" s="6"/>
    </row>
    <row r="37" spans="1:10" ht="12.75">
      <c r="A37" s="38" t="s">
        <v>33</v>
      </c>
      <c r="B37" s="39">
        <f>B32*30%</f>
        <v>0</v>
      </c>
      <c r="C37" s="39">
        <f>C32*30%</f>
        <v>0</v>
      </c>
      <c r="D37" s="39">
        <f aca="true" t="shared" si="8" ref="D37:I37">D32*30%</f>
        <v>0</v>
      </c>
      <c r="E37" s="39">
        <f t="shared" si="8"/>
        <v>0</v>
      </c>
      <c r="F37" s="39">
        <f t="shared" si="8"/>
        <v>0.3</v>
      </c>
      <c r="G37" s="39">
        <f t="shared" si="8"/>
        <v>0</v>
      </c>
      <c r="H37" s="39">
        <f t="shared" si="8"/>
        <v>0</v>
      </c>
      <c r="I37" s="40">
        <f t="shared" si="8"/>
        <v>0.3</v>
      </c>
      <c r="J37" s="6"/>
    </row>
    <row r="38" spans="1:10" ht="12.75">
      <c r="A38" s="38" t="s">
        <v>47</v>
      </c>
      <c r="B38" s="39">
        <f>B32*22%</f>
        <v>0</v>
      </c>
      <c r="C38" s="39">
        <f>C32*22%</f>
        <v>0</v>
      </c>
      <c r="D38" s="39">
        <f aca="true" t="shared" si="9" ref="D38:I38">D32*22%</f>
        <v>0</v>
      </c>
      <c r="E38" s="39">
        <f t="shared" si="9"/>
        <v>0</v>
      </c>
      <c r="F38" s="39">
        <f t="shared" si="9"/>
        <v>0.22</v>
      </c>
      <c r="G38" s="39">
        <f t="shared" si="9"/>
        <v>0</v>
      </c>
      <c r="H38" s="39">
        <f t="shared" si="9"/>
        <v>0</v>
      </c>
      <c r="I38" s="40">
        <f t="shared" si="9"/>
        <v>0.22</v>
      </c>
      <c r="J38" s="6"/>
    </row>
    <row r="39" spans="1:10" ht="12.75">
      <c r="A39" s="38" t="s">
        <v>48</v>
      </c>
      <c r="B39" s="39">
        <f>B32*8%</f>
        <v>0</v>
      </c>
      <c r="C39" s="39">
        <f>C32*8%</f>
        <v>0</v>
      </c>
      <c r="D39" s="39">
        <f aca="true" t="shared" si="10" ref="D39:I39">D32*8%</f>
        <v>0</v>
      </c>
      <c r="E39" s="39">
        <f t="shared" si="10"/>
        <v>0</v>
      </c>
      <c r="F39" s="39">
        <f t="shared" si="10"/>
        <v>0.08</v>
      </c>
      <c r="G39" s="39">
        <f t="shared" si="10"/>
        <v>0</v>
      </c>
      <c r="H39" s="39">
        <f t="shared" si="10"/>
        <v>0</v>
      </c>
      <c r="I39" s="40">
        <f t="shared" si="10"/>
        <v>0.08</v>
      </c>
      <c r="J39" s="6"/>
    </row>
    <row r="40" spans="1:10" ht="12.75">
      <c r="A40" s="41" t="s">
        <v>49</v>
      </c>
      <c r="B40" s="42">
        <f>B32*40%</f>
        <v>0</v>
      </c>
      <c r="C40" s="42">
        <f>C32*40%</f>
        <v>0</v>
      </c>
      <c r="D40" s="42">
        <f aca="true" t="shared" si="11" ref="D40:I40">D32*40%</f>
        <v>0</v>
      </c>
      <c r="E40" s="42">
        <f t="shared" si="11"/>
        <v>0</v>
      </c>
      <c r="F40" s="42">
        <f t="shared" si="11"/>
        <v>0.4</v>
      </c>
      <c r="G40" s="42">
        <f t="shared" si="11"/>
        <v>0</v>
      </c>
      <c r="H40" s="42">
        <f t="shared" si="11"/>
        <v>0</v>
      </c>
      <c r="I40" s="43">
        <f t="shared" si="11"/>
        <v>0.4</v>
      </c>
      <c r="J40" s="6"/>
    </row>
    <row r="42" spans="1:10" ht="12.75">
      <c r="A42" s="44" t="s">
        <v>1</v>
      </c>
      <c r="B42" s="45" t="s">
        <v>25</v>
      </c>
      <c r="C42" s="3"/>
      <c r="D42" s="3"/>
      <c r="E42" s="3"/>
      <c r="F42" s="3"/>
      <c r="G42" s="3"/>
      <c r="H42" s="3"/>
      <c r="I42" s="3"/>
      <c r="J42" s="4"/>
    </row>
    <row r="43" spans="1:10" ht="12.75">
      <c r="A43" s="5"/>
      <c r="B43" s="6"/>
      <c r="C43" s="6"/>
      <c r="D43" s="6"/>
      <c r="E43" s="6"/>
      <c r="F43" s="6"/>
      <c r="G43" s="6"/>
      <c r="H43" s="6"/>
      <c r="I43" s="6"/>
      <c r="J43" s="7"/>
    </row>
    <row r="44" spans="1:10" ht="12.75">
      <c r="A44" s="5" t="s">
        <v>3</v>
      </c>
      <c r="B44" s="6"/>
      <c r="C44" s="6" t="s">
        <v>7</v>
      </c>
      <c r="D44" s="6"/>
      <c r="E44" s="6" t="s">
        <v>9</v>
      </c>
      <c r="F44" s="6"/>
      <c r="G44" s="6" t="s">
        <v>11</v>
      </c>
      <c r="H44" s="6" t="s">
        <v>12</v>
      </c>
      <c r="I44" s="6" t="s">
        <v>13</v>
      </c>
      <c r="J44" s="7" t="s">
        <v>22</v>
      </c>
    </row>
    <row r="45" spans="1:10" ht="12.75">
      <c r="A45" s="5" t="s">
        <v>4</v>
      </c>
      <c r="B45" s="6"/>
      <c r="C45" s="6">
        <v>5</v>
      </c>
      <c r="D45" s="6"/>
      <c r="E45" s="6">
        <v>3</v>
      </c>
      <c r="F45" s="6"/>
      <c r="G45" s="6">
        <v>2</v>
      </c>
      <c r="H45" s="6">
        <v>2</v>
      </c>
      <c r="I45" s="6">
        <f>C45+E45+G45+H45</f>
        <v>12</v>
      </c>
      <c r="J45" s="7">
        <v>0</v>
      </c>
    </row>
    <row r="46" spans="1:10" s="2" customFormat="1" ht="12.75">
      <c r="A46" s="8" t="s">
        <v>6</v>
      </c>
      <c r="B46" s="9"/>
      <c r="C46" s="9">
        <v>5</v>
      </c>
      <c r="D46" s="9"/>
      <c r="E46" s="9">
        <v>3</v>
      </c>
      <c r="F46" s="9"/>
      <c r="G46" s="9">
        <v>2</v>
      </c>
      <c r="H46" s="9">
        <v>2</v>
      </c>
      <c r="I46" s="9">
        <f>C46+E46+G46+H46</f>
        <v>12</v>
      </c>
      <c r="J46" s="10"/>
    </row>
    <row r="47" spans="1:10" s="2" customFormat="1" ht="12.75">
      <c r="A47" s="17"/>
      <c r="B47" s="18"/>
      <c r="C47" s="18"/>
      <c r="D47" s="18"/>
      <c r="E47" s="18"/>
      <c r="F47" s="18"/>
      <c r="G47" s="18"/>
      <c r="H47" s="18"/>
      <c r="I47" s="18"/>
      <c r="J47" s="19"/>
    </row>
    <row r="48" spans="1:10" s="2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s="2" customFormat="1" ht="12.75">
      <c r="A49" s="35" t="s">
        <v>32</v>
      </c>
      <c r="B49" s="36"/>
      <c r="C49" s="36"/>
      <c r="D49" s="36"/>
      <c r="E49" s="36"/>
      <c r="F49" s="36"/>
      <c r="G49" s="36"/>
      <c r="H49" s="36"/>
      <c r="I49" s="37"/>
      <c r="J49" s="9"/>
    </row>
    <row r="50" spans="1:10" s="2" customFormat="1" ht="12.75">
      <c r="A50" s="38" t="s">
        <v>33</v>
      </c>
      <c r="B50" s="39">
        <f>B45*30%</f>
        <v>0</v>
      </c>
      <c r="C50" s="39">
        <f>C45*30%</f>
        <v>1.5</v>
      </c>
      <c r="D50" s="39">
        <f aca="true" t="shared" si="12" ref="D50:I50">D45*30%</f>
        <v>0</v>
      </c>
      <c r="E50" s="39">
        <f t="shared" si="12"/>
        <v>0.8999999999999999</v>
      </c>
      <c r="F50" s="39">
        <f t="shared" si="12"/>
        <v>0</v>
      </c>
      <c r="G50" s="39">
        <f t="shared" si="12"/>
        <v>0.6</v>
      </c>
      <c r="H50" s="39">
        <f t="shared" si="12"/>
        <v>0.6</v>
      </c>
      <c r="I50" s="40">
        <f t="shared" si="12"/>
        <v>3.5999999999999996</v>
      </c>
      <c r="J50" s="9"/>
    </row>
    <row r="51" spans="1:10" s="2" customFormat="1" ht="12.75">
      <c r="A51" s="38" t="s">
        <v>47</v>
      </c>
      <c r="B51" s="39">
        <f>B45*22%</f>
        <v>0</v>
      </c>
      <c r="C51" s="39">
        <f>C45*22%</f>
        <v>1.1</v>
      </c>
      <c r="D51" s="39">
        <f aca="true" t="shared" si="13" ref="D51:I51">D45*22%</f>
        <v>0</v>
      </c>
      <c r="E51" s="39">
        <f t="shared" si="13"/>
        <v>0.66</v>
      </c>
      <c r="F51" s="39">
        <f t="shared" si="13"/>
        <v>0</v>
      </c>
      <c r="G51" s="39">
        <f t="shared" si="13"/>
        <v>0.44</v>
      </c>
      <c r="H51" s="39">
        <f t="shared" si="13"/>
        <v>0.44</v>
      </c>
      <c r="I51" s="40">
        <f t="shared" si="13"/>
        <v>2.64</v>
      </c>
      <c r="J51" s="9"/>
    </row>
    <row r="52" spans="1:10" s="2" customFormat="1" ht="12.75">
      <c r="A52" s="38" t="s">
        <v>48</v>
      </c>
      <c r="B52" s="39">
        <f>B45*8%</f>
        <v>0</v>
      </c>
      <c r="C52" s="39">
        <f>C45*8%</f>
        <v>0.4</v>
      </c>
      <c r="D52" s="39">
        <f aca="true" t="shared" si="14" ref="D52:I52">D45*8%</f>
        <v>0</v>
      </c>
      <c r="E52" s="39">
        <f t="shared" si="14"/>
        <v>0.24</v>
      </c>
      <c r="F52" s="39">
        <f t="shared" si="14"/>
        <v>0</v>
      </c>
      <c r="G52" s="39">
        <f t="shared" si="14"/>
        <v>0.16</v>
      </c>
      <c r="H52" s="39">
        <f t="shared" si="14"/>
        <v>0.16</v>
      </c>
      <c r="I52" s="40">
        <f t="shared" si="14"/>
        <v>0.96</v>
      </c>
      <c r="J52" s="9"/>
    </row>
    <row r="53" spans="1:10" s="2" customFormat="1" ht="12.75">
      <c r="A53" s="41" t="s">
        <v>49</v>
      </c>
      <c r="B53" s="42">
        <f>B45*40%</f>
        <v>0</v>
      </c>
      <c r="C53" s="42">
        <f>C45*40%</f>
        <v>2</v>
      </c>
      <c r="D53" s="42">
        <f aca="true" t="shared" si="15" ref="D53:I53">D45*40%</f>
        <v>0</v>
      </c>
      <c r="E53" s="42">
        <f t="shared" si="15"/>
        <v>1.2000000000000002</v>
      </c>
      <c r="F53" s="42">
        <f t="shared" si="15"/>
        <v>0</v>
      </c>
      <c r="G53" s="42">
        <f t="shared" si="15"/>
        <v>0.8</v>
      </c>
      <c r="H53" s="42">
        <f t="shared" si="15"/>
        <v>0.8</v>
      </c>
      <c r="I53" s="43">
        <f t="shared" si="15"/>
        <v>4.800000000000001</v>
      </c>
      <c r="J53" s="9"/>
    </row>
    <row r="55" spans="1:10" ht="12.75">
      <c r="A55" s="44" t="s">
        <v>16</v>
      </c>
      <c r="B55" s="45" t="s">
        <v>25</v>
      </c>
      <c r="C55" s="3"/>
      <c r="D55" s="3"/>
      <c r="E55" s="3"/>
      <c r="F55" s="3"/>
      <c r="G55" s="3"/>
      <c r="H55" s="3"/>
      <c r="I55" s="3"/>
      <c r="J55" s="4"/>
    </row>
    <row r="56" spans="1:10" ht="12.75">
      <c r="A56" s="5"/>
      <c r="B56" s="6"/>
      <c r="C56" s="6"/>
      <c r="D56" s="6"/>
      <c r="E56" s="6"/>
      <c r="F56" s="6"/>
      <c r="G56" s="6"/>
      <c r="H56" s="6"/>
      <c r="I56" s="6"/>
      <c r="J56" s="7"/>
    </row>
    <row r="57" spans="1:10" ht="12.75">
      <c r="A57" s="5" t="s">
        <v>3</v>
      </c>
      <c r="B57" s="6" t="s">
        <v>26</v>
      </c>
      <c r="C57" s="6"/>
      <c r="D57" s="6"/>
      <c r="E57" s="6"/>
      <c r="F57" s="6" t="s">
        <v>27</v>
      </c>
      <c r="G57" s="6"/>
      <c r="H57" s="6"/>
      <c r="I57" s="6" t="s">
        <v>13</v>
      </c>
      <c r="J57" s="7" t="s">
        <v>22</v>
      </c>
    </row>
    <row r="58" spans="1:10" ht="12.75">
      <c r="A58" s="5" t="s">
        <v>4</v>
      </c>
      <c r="B58" s="6">
        <v>1</v>
      </c>
      <c r="C58" s="6"/>
      <c r="D58" s="6"/>
      <c r="E58" s="6"/>
      <c r="F58" s="6">
        <v>1</v>
      </c>
      <c r="G58" s="6"/>
      <c r="H58" s="6"/>
      <c r="I58" s="6">
        <v>2</v>
      </c>
      <c r="J58" s="7">
        <v>0</v>
      </c>
    </row>
    <row r="59" spans="1:10" ht="12.75">
      <c r="A59" s="8" t="s">
        <v>6</v>
      </c>
      <c r="B59" s="9">
        <v>1</v>
      </c>
      <c r="C59" s="9"/>
      <c r="D59" s="9"/>
      <c r="E59" s="9"/>
      <c r="F59" s="9">
        <v>1</v>
      </c>
      <c r="G59" s="6"/>
      <c r="H59" s="6"/>
      <c r="I59" s="9">
        <v>2</v>
      </c>
      <c r="J59" s="7"/>
    </row>
    <row r="60" spans="1:10" ht="12.75">
      <c r="A60" s="11"/>
      <c r="B60" s="12"/>
      <c r="C60" s="12"/>
      <c r="D60" s="12"/>
      <c r="E60" s="12"/>
      <c r="F60" s="12"/>
      <c r="G60" s="12"/>
      <c r="H60" s="12"/>
      <c r="I60" s="12"/>
      <c r="J60" s="13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35" t="s">
        <v>32</v>
      </c>
      <c r="B62" s="36"/>
      <c r="C62" s="36"/>
      <c r="D62" s="36"/>
      <c r="E62" s="36"/>
      <c r="F62" s="36"/>
      <c r="G62" s="36"/>
      <c r="H62" s="36"/>
      <c r="I62" s="37"/>
      <c r="J62" s="6"/>
    </row>
    <row r="63" spans="1:10" ht="12.75">
      <c r="A63" s="38" t="s">
        <v>33</v>
      </c>
      <c r="B63" s="39">
        <f>B58*30%</f>
        <v>0.3</v>
      </c>
      <c r="C63" s="39">
        <f>C58*30%</f>
        <v>0</v>
      </c>
      <c r="D63" s="39">
        <f aca="true" t="shared" si="16" ref="D63:I63">D58*30%</f>
        <v>0</v>
      </c>
      <c r="E63" s="39">
        <f t="shared" si="16"/>
        <v>0</v>
      </c>
      <c r="F63" s="39">
        <f t="shared" si="16"/>
        <v>0.3</v>
      </c>
      <c r="G63" s="39">
        <f t="shared" si="16"/>
        <v>0</v>
      </c>
      <c r="H63" s="39">
        <f t="shared" si="16"/>
        <v>0</v>
      </c>
      <c r="I63" s="40">
        <f t="shared" si="16"/>
        <v>0.6</v>
      </c>
      <c r="J63" s="6"/>
    </row>
    <row r="64" spans="1:10" ht="12.75">
      <c r="A64" s="38" t="s">
        <v>47</v>
      </c>
      <c r="B64" s="39">
        <f>B58*22%</f>
        <v>0.22</v>
      </c>
      <c r="C64" s="39">
        <f>C58*22%</f>
        <v>0</v>
      </c>
      <c r="D64" s="39">
        <f aca="true" t="shared" si="17" ref="D64:I64">D58*22%</f>
        <v>0</v>
      </c>
      <c r="E64" s="39">
        <f t="shared" si="17"/>
        <v>0</v>
      </c>
      <c r="F64" s="39">
        <f t="shared" si="17"/>
        <v>0.22</v>
      </c>
      <c r="G64" s="39">
        <f t="shared" si="17"/>
        <v>0</v>
      </c>
      <c r="H64" s="39">
        <f t="shared" si="17"/>
        <v>0</v>
      </c>
      <c r="I64" s="40">
        <f t="shared" si="17"/>
        <v>0.44</v>
      </c>
      <c r="J64" s="6"/>
    </row>
    <row r="65" spans="1:10" ht="12.75">
      <c r="A65" s="38" t="s">
        <v>48</v>
      </c>
      <c r="B65" s="39">
        <f>B58*8%</f>
        <v>0.08</v>
      </c>
      <c r="C65" s="39">
        <f>C58*8%</f>
        <v>0</v>
      </c>
      <c r="D65" s="39">
        <f aca="true" t="shared" si="18" ref="D65:I65">D58*8%</f>
        <v>0</v>
      </c>
      <c r="E65" s="39">
        <f t="shared" si="18"/>
        <v>0</v>
      </c>
      <c r="F65" s="39">
        <f t="shared" si="18"/>
        <v>0.08</v>
      </c>
      <c r="G65" s="39">
        <f t="shared" si="18"/>
        <v>0</v>
      </c>
      <c r="H65" s="39">
        <f t="shared" si="18"/>
        <v>0</v>
      </c>
      <c r="I65" s="40">
        <f t="shared" si="18"/>
        <v>0.16</v>
      </c>
      <c r="J65" s="6"/>
    </row>
    <row r="66" spans="1:10" ht="12.75">
      <c r="A66" s="41" t="s">
        <v>49</v>
      </c>
      <c r="B66" s="42">
        <f>B58*40%</f>
        <v>0.4</v>
      </c>
      <c r="C66" s="42">
        <f>C58*40%</f>
        <v>0</v>
      </c>
      <c r="D66" s="42">
        <f aca="true" t="shared" si="19" ref="D66:I66">D58*40%</f>
        <v>0</v>
      </c>
      <c r="E66" s="42">
        <f t="shared" si="19"/>
        <v>0</v>
      </c>
      <c r="F66" s="42">
        <f t="shared" si="19"/>
        <v>0.4</v>
      </c>
      <c r="G66" s="42">
        <f t="shared" si="19"/>
        <v>0</v>
      </c>
      <c r="H66" s="42">
        <f t="shared" si="19"/>
        <v>0</v>
      </c>
      <c r="I66" s="43">
        <f t="shared" si="19"/>
        <v>0.8</v>
      </c>
      <c r="J66" s="6"/>
    </row>
    <row r="68" spans="1:10" ht="12.75">
      <c r="A68" s="44" t="s">
        <v>1</v>
      </c>
      <c r="B68" s="45" t="s">
        <v>28</v>
      </c>
      <c r="C68" s="3"/>
      <c r="D68" s="3"/>
      <c r="E68" s="3"/>
      <c r="F68" s="3"/>
      <c r="G68" s="3"/>
      <c r="H68" s="3"/>
      <c r="I68" s="3"/>
      <c r="J68" s="4"/>
    </row>
    <row r="69" spans="1:10" ht="12.75">
      <c r="A69" s="5"/>
      <c r="B69" s="6"/>
      <c r="C69" s="6"/>
      <c r="D69" s="6"/>
      <c r="E69" s="6"/>
      <c r="F69" s="6"/>
      <c r="G69" s="6"/>
      <c r="H69" s="6"/>
      <c r="I69" s="6"/>
      <c r="J69" s="7"/>
    </row>
    <row r="70" spans="1:10" ht="12.75">
      <c r="A70" s="5" t="s">
        <v>3</v>
      </c>
      <c r="B70" s="6" t="s">
        <v>5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7" t="s">
        <v>22</v>
      </c>
    </row>
    <row r="71" spans="1:10" ht="12.75">
      <c r="A71" s="5" t="s">
        <v>4</v>
      </c>
      <c r="B71" s="6">
        <v>9</v>
      </c>
      <c r="C71" s="6">
        <v>6</v>
      </c>
      <c r="D71" s="6">
        <v>5</v>
      </c>
      <c r="E71" s="6">
        <v>5</v>
      </c>
      <c r="F71" s="6">
        <v>18</v>
      </c>
      <c r="G71" s="6">
        <v>4</v>
      </c>
      <c r="H71" s="6">
        <v>2</v>
      </c>
      <c r="I71" s="6">
        <f>SUM(B71:H71)</f>
        <v>49</v>
      </c>
      <c r="J71" s="7">
        <v>0</v>
      </c>
    </row>
    <row r="72" spans="1:10" s="2" customFormat="1" ht="12.75">
      <c r="A72" s="8" t="s">
        <v>6</v>
      </c>
      <c r="B72" s="9">
        <v>9</v>
      </c>
      <c r="C72" s="9">
        <v>6</v>
      </c>
      <c r="D72" s="9">
        <v>5</v>
      </c>
      <c r="E72" s="9">
        <v>5</v>
      </c>
      <c r="F72" s="9">
        <v>18</v>
      </c>
      <c r="G72" s="9">
        <v>4</v>
      </c>
      <c r="H72" s="9">
        <v>2</v>
      </c>
      <c r="I72" s="9">
        <f>SUM(B72:H72)</f>
        <v>49</v>
      </c>
      <c r="J72" s="10"/>
    </row>
    <row r="73" spans="1:10" ht="12.75">
      <c r="A73" s="11"/>
      <c r="B73" s="12"/>
      <c r="C73" s="12"/>
      <c r="D73" s="12"/>
      <c r="E73" s="12"/>
      <c r="F73" s="12"/>
      <c r="G73" s="12"/>
      <c r="H73" s="12"/>
      <c r="I73" s="12"/>
      <c r="J73" s="13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35" t="s">
        <v>32</v>
      </c>
      <c r="B75" s="36"/>
      <c r="C75" s="36"/>
      <c r="D75" s="36"/>
      <c r="E75" s="36"/>
      <c r="F75" s="36"/>
      <c r="G75" s="36"/>
      <c r="H75" s="36"/>
      <c r="I75" s="37"/>
      <c r="J75" s="6"/>
    </row>
    <row r="76" spans="1:10" ht="12.75">
      <c r="A76" s="38" t="s">
        <v>33</v>
      </c>
      <c r="B76" s="39">
        <f>B71*30%</f>
        <v>2.6999999999999997</v>
      </c>
      <c r="C76" s="39">
        <f>C71*30%</f>
        <v>1.7999999999999998</v>
      </c>
      <c r="D76" s="39">
        <f aca="true" t="shared" si="20" ref="D76:I76">D71*30%</f>
        <v>1.5</v>
      </c>
      <c r="E76" s="39">
        <f t="shared" si="20"/>
        <v>1.5</v>
      </c>
      <c r="F76" s="39">
        <f t="shared" si="20"/>
        <v>5.3999999999999995</v>
      </c>
      <c r="G76" s="39">
        <f t="shared" si="20"/>
        <v>1.2</v>
      </c>
      <c r="H76" s="39">
        <f t="shared" si="20"/>
        <v>0.6</v>
      </c>
      <c r="I76" s="40">
        <f t="shared" si="20"/>
        <v>14.7</v>
      </c>
      <c r="J76" s="6"/>
    </row>
    <row r="77" spans="1:10" ht="12.75">
      <c r="A77" s="38" t="s">
        <v>47</v>
      </c>
      <c r="B77" s="39">
        <f>B71*22%</f>
        <v>1.98</v>
      </c>
      <c r="C77" s="39">
        <f>C71*22%</f>
        <v>1.32</v>
      </c>
      <c r="D77" s="39">
        <f aca="true" t="shared" si="21" ref="D77:I77">D71*22%</f>
        <v>1.1</v>
      </c>
      <c r="E77" s="39">
        <f t="shared" si="21"/>
        <v>1.1</v>
      </c>
      <c r="F77" s="39">
        <f t="shared" si="21"/>
        <v>3.96</v>
      </c>
      <c r="G77" s="39">
        <f t="shared" si="21"/>
        <v>0.88</v>
      </c>
      <c r="H77" s="39">
        <f t="shared" si="21"/>
        <v>0.44</v>
      </c>
      <c r="I77" s="40">
        <f t="shared" si="21"/>
        <v>10.78</v>
      </c>
      <c r="J77" s="6"/>
    </row>
    <row r="78" spans="1:10" ht="12.75">
      <c r="A78" s="38" t="s">
        <v>48</v>
      </c>
      <c r="B78" s="39">
        <f>B71*8%</f>
        <v>0.72</v>
      </c>
      <c r="C78" s="39">
        <f>C71*8%</f>
        <v>0.48</v>
      </c>
      <c r="D78" s="39">
        <f aca="true" t="shared" si="22" ref="D78:I78">D71*8%</f>
        <v>0.4</v>
      </c>
      <c r="E78" s="39">
        <f t="shared" si="22"/>
        <v>0.4</v>
      </c>
      <c r="F78" s="39">
        <f t="shared" si="22"/>
        <v>1.44</v>
      </c>
      <c r="G78" s="39">
        <f t="shared" si="22"/>
        <v>0.32</v>
      </c>
      <c r="H78" s="39">
        <f t="shared" si="22"/>
        <v>0.16</v>
      </c>
      <c r="I78" s="40">
        <f t="shared" si="22"/>
        <v>3.92</v>
      </c>
      <c r="J78" s="6"/>
    </row>
    <row r="79" spans="1:10" ht="12.75">
      <c r="A79" s="41" t="s">
        <v>49</v>
      </c>
      <c r="B79" s="42">
        <f>B71*40%</f>
        <v>3.6</v>
      </c>
      <c r="C79" s="42">
        <f>C71*40%</f>
        <v>2.4000000000000004</v>
      </c>
      <c r="D79" s="42">
        <f aca="true" t="shared" si="23" ref="D79:I79">D71*40%</f>
        <v>2</v>
      </c>
      <c r="E79" s="42">
        <f t="shared" si="23"/>
        <v>2</v>
      </c>
      <c r="F79" s="42">
        <f t="shared" si="23"/>
        <v>7.2</v>
      </c>
      <c r="G79" s="42">
        <f t="shared" si="23"/>
        <v>1.6</v>
      </c>
      <c r="H79" s="42">
        <f t="shared" si="23"/>
        <v>0.8</v>
      </c>
      <c r="I79" s="43">
        <f t="shared" si="23"/>
        <v>19.6</v>
      </c>
      <c r="J79" s="6"/>
    </row>
    <row r="81" spans="1:10" ht="12.75">
      <c r="A81" s="44" t="s">
        <v>16</v>
      </c>
      <c r="B81" s="45" t="s">
        <v>28</v>
      </c>
      <c r="C81" s="3"/>
      <c r="D81" s="3"/>
      <c r="E81" s="3"/>
      <c r="F81" s="3"/>
      <c r="G81" s="3"/>
      <c r="H81" s="3"/>
      <c r="I81" s="3"/>
      <c r="J81" s="4"/>
    </row>
    <row r="82" spans="1:10" ht="12.75">
      <c r="A82" s="5"/>
      <c r="B82" s="6"/>
      <c r="C82" s="6"/>
      <c r="D82" s="6"/>
      <c r="E82" s="6"/>
      <c r="F82" s="6"/>
      <c r="G82" s="6"/>
      <c r="H82" s="6"/>
      <c r="I82" s="6"/>
      <c r="J82" s="7"/>
    </row>
    <row r="83" spans="1:10" ht="12.75">
      <c r="A83" s="5" t="s">
        <v>3</v>
      </c>
      <c r="B83" s="6" t="s">
        <v>18</v>
      </c>
      <c r="C83" s="6" t="s">
        <v>21</v>
      </c>
      <c r="D83" s="6" t="s">
        <v>19</v>
      </c>
      <c r="E83" s="6"/>
      <c r="F83" s="6" t="s">
        <v>20</v>
      </c>
      <c r="G83" s="6"/>
      <c r="H83" s="6" t="s">
        <v>24</v>
      </c>
      <c r="I83" s="15" t="s">
        <v>13</v>
      </c>
      <c r="J83" s="16" t="s">
        <v>22</v>
      </c>
    </row>
    <row r="84" spans="1:10" ht="12.75">
      <c r="A84" s="5" t="s">
        <v>17</v>
      </c>
      <c r="B84" s="6">
        <v>9</v>
      </c>
      <c r="C84" s="6">
        <v>2</v>
      </c>
      <c r="D84" s="6">
        <v>5</v>
      </c>
      <c r="E84" s="6"/>
      <c r="F84" s="6">
        <v>4</v>
      </c>
      <c r="G84" s="6"/>
      <c r="H84" s="6">
        <v>1</v>
      </c>
      <c r="I84" s="6">
        <f>SUM(B84,C84,D84,F84,H84)</f>
        <v>21</v>
      </c>
      <c r="J84" s="7">
        <v>0</v>
      </c>
    </row>
    <row r="85" spans="1:10" ht="12.75">
      <c r="A85" s="8" t="s">
        <v>6</v>
      </c>
      <c r="B85" s="9">
        <v>9</v>
      </c>
      <c r="C85" s="9">
        <v>2</v>
      </c>
      <c r="D85" s="9">
        <v>5</v>
      </c>
      <c r="E85" s="9"/>
      <c r="F85" s="9">
        <v>4</v>
      </c>
      <c r="G85" s="9"/>
      <c r="H85" s="9">
        <v>1</v>
      </c>
      <c r="I85" s="9">
        <f>SUM(B85,C85,D85,F85,H85)</f>
        <v>21</v>
      </c>
      <c r="J85" s="10"/>
    </row>
    <row r="86" spans="1:10" ht="12.75">
      <c r="A86" s="17"/>
      <c r="B86" s="18"/>
      <c r="C86" s="18"/>
      <c r="D86" s="18"/>
      <c r="E86" s="18"/>
      <c r="F86" s="18"/>
      <c r="G86" s="18"/>
      <c r="H86" s="18"/>
      <c r="I86" s="18"/>
      <c r="J86" s="19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35" t="s">
        <v>32</v>
      </c>
      <c r="B88" s="36"/>
      <c r="C88" s="36"/>
      <c r="D88" s="36"/>
      <c r="E88" s="36"/>
      <c r="F88" s="36"/>
      <c r="G88" s="36"/>
      <c r="H88" s="36"/>
      <c r="I88" s="37"/>
      <c r="J88" s="9"/>
    </row>
    <row r="89" spans="1:10" ht="12.75">
      <c r="A89" s="38" t="s">
        <v>33</v>
      </c>
      <c r="B89" s="39">
        <f>B84*30%</f>
        <v>2.6999999999999997</v>
      </c>
      <c r="C89" s="39">
        <f>C84*30%</f>
        <v>0.6</v>
      </c>
      <c r="D89" s="39">
        <f aca="true" t="shared" si="24" ref="D89:I89">D84*30%</f>
        <v>1.5</v>
      </c>
      <c r="E89" s="39">
        <f t="shared" si="24"/>
        <v>0</v>
      </c>
      <c r="F89" s="39">
        <f t="shared" si="24"/>
        <v>1.2</v>
      </c>
      <c r="G89" s="39">
        <f t="shared" si="24"/>
        <v>0</v>
      </c>
      <c r="H89" s="39">
        <f t="shared" si="24"/>
        <v>0.3</v>
      </c>
      <c r="I89" s="40">
        <f t="shared" si="24"/>
        <v>6.3</v>
      </c>
      <c r="J89" s="9"/>
    </row>
    <row r="90" spans="1:10" ht="12.75">
      <c r="A90" s="38" t="s">
        <v>47</v>
      </c>
      <c r="B90" s="39">
        <f>B84*22%</f>
        <v>1.98</v>
      </c>
      <c r="C90" s="39">
        <f>C84*22%</f>
        <v>0.44</v>
      </c>
      <c r="D90" s="39">
        <f aca="true" t="shared" si="25" ref="D90:I90">D84*22%</f>
        <v>1.1</v>
      </c>
      <c r="E90" s="39">
        <f t="shared" si="25"/>
        <v>0</v>
      </c>
      <c r="F90" s="39">
        <f t="shared" si="25"/>
        <v>0.88</v>
      </c>
      <c r="G90" s="39">
        <f t="shared" si="25"/>
        <v>0</v>
      </c>
      <c r="H90" s="39">
        <f t="shared" si="25"/>
        <v>0.22</v>
      </c>
      <c r="I90" s="40">
        <f t="shared" si="25"/>
        <v>4.62</v>
      </c>
      <c r="J90" s="9"/>
    </row>
    <row r="91" spans="1:10" ht="12.75">
      <c r="A91" s="38" t="s">
        <v>48</v>
      </c>
      <c r="B91" s="39">
        <f>B84*8%</f>
        <v>0.72</v>
      </c>
      <c r="C91" s="39">
        <f>C84*8%</f>
        <v>0.16</v>
      </c>
      <c r="D91" s="39">
        <f aca="true" t="shared" si="26" ref="D91:I91">D84*8%</f>
        <v>0.4</v>
      </c>
      <c r="E91" s="39">
        <f t="shared" si="26"/>
        <v>0</v>
      </c>
      <c r="F91" s="39">
        <f t="shared" si="26"/>
        <v>0.32</v>
      </c>
      <c r="G91" s="39">
        <f t="shared" si="26"/>
        <v>0</v>
      </c>
      <c r="H91" s="39">
        <f t="shared" si="26"/>
        <v>0.08</v>
      </c>
      <c r="I91" s="40">
        <f t="shared" si="26"/>
        <v>1.68</v>
      </c>
      <c r="J91" s="9"/>
    </row>
    <row r="92" spans="1:10" ht="12.75">
      <c r="A92" s="41" t="s">
        <v>49</v>
      </c>
      <c r="B92" s="42">
        <f>B84*40%</f>
        <v>3.6</v>
      </c>
      <c r="C92" s="42">
        <f>C84*40%</f>
        <v>0.8</v>
      </c>
      <c r="D92" s="42">
        <f aca="true" t="shared" si="27" ref="D92:I92">D84*40%</f>
        <v>2</v>
      </c>
      <c r="E92" s="42">
        <f t="shared" si="27"/>
        <v>0</v>
      </c>
      <c r="F92" s="42">
        <f t="shared" si="27"/>
        <v>1.6</v>
      </c>
      <c r="G92" s="42">
        <f t="shared" si="27"/>
        <v>0</v>
      </c>
      <c r="H92" s="42">
        <f t="shared" si="27"/>
        <v>0.4</v>
      </c>
      <c r="I92" s="43">
        <f t="shared" si="27"/>
        <v>8.4</v>
      </c>
      <c r="J92" s="9"/>
    </row>
    <row r="94" spans="1:10" ht="12.75">
      <c r="A94" s="44" t="s">
        <v>14</v>
      </c>
      <c r="B94" s="45" t="s">
        <v>30</v>
      </c>
      <c r="C94" s="3"/>
      <c r="D94" s="3"/>
      <c r="E94" s="3"/>
      <c r="F94" s="3" t="s">
        <v>10</v>
      </c>
      <c r="G94" s="20"/>
      <c r="H94" s="20"/>
      <c r="I94" s="3" t="s">
        <v>13</v>
      </c>
      <c r="J94" s="4" t="s">
        <v>22</v>
      </c>
    </row>
    <row r="95" spans="1:10" ht="12.75">
      <c r="A95" s="5"/>
      <c r="B95" s="6"/>
      <c r="C95" s="6"/>
      <c r="D95" s="6"/>
      <c r="E95" s="6"/>
      <c r="F95" s="6">
        <v>1</v>
      </c>
      <c r="G95" s="14"/>
      <c r="H95" s="14"/>
      <c r="I95" s="6">
        <v>1</v>
      </c>
      <c r="J95" s="7">
        <v>1</v>
      </c>
    </row>
    <row r="96" spans="1:10" ht="12.75">
      <c r="A96" s="5"/>
      <c r="B96" s="6"/>
      <c r="C96" s="6"/>
      <c r="D96" s="6"/>
      <c r="E96" s="6"/>
      <c r="F96" s="9">
        <v>0</v>
      </c>
      <c r="G96" s="9"/>
      <c r="H96" s="9"/>
      <c r="I96" s="9">
        <v>0</v>
      </c>
      <c r="J96" s="10"/>
    </row>
    <row r="97" spans="1:10" s="2" customFormat="1" ht="12.75">
      <c r="A97" s="11"/>
      <c r="B97" s="12"/>
      <c r="C97" s="12"/>
      <c r="D97" s="12"/>
      <c r="E97" s="12"/>
      <c r="F97" s="12"/>
      <c r="G97" s="12"/>
      <c r="H97" s="12"/>
      <c r="I97" s="12"/>
      <c r="J97" s="13"/>
    </row>
    <row r="98" spans="1:10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s="2" customFormat="1" ht="12.75">
      <c r="A99" s="35" t="s">
        <v>32</v>
      </c>
      <c r="B99" s="36"/>
      <c r="C99" s="36"/>
      <c r="D99" s="36"/>
      <c r="E99" s="36"/>
      <c r="F99" s="36"/>
      <c r="G99" s="36"/>
      <c r="H99" s="36"/>
      <c r="I99" s="37"/>
      <c r="J99" s="6"/>
    </row>
    <row r="100" spans="1:10" s="2" customFormat="1" ht="12.75">
      <c r="A100" s="38" t="s">
        <v>33</v>
      </c>
      <c r="B100" s="39">
        <f>B95*30%</f>
        <v>0</v>
      </c>
      <c r="C100" s="39">
        <f>C95*30%</f>
        <v>0</v>
      </c>
      <c r="D100" s="39">
        <f aca="true" t="shared" si="28" ref="D100:I100">D95*30%</f>
        <v>0</v>
      </c>
      <c r="E100" s="39">
        <f t="shared" si="28"/>
        <v>0</v>
      </c>
      <c r="F100" s="39">
        <f t="shared" si="28"/>
        <v>0.3</v>
      </c>
      <c r="G100" s="39">
        <f t="shared" si="28"/>
        <v>0</v>
      </c>
      <c r="H100" s="39">
        <f t="shared" si="28"/>
        <v>0</v>
      </c>
      <c r="I100" s="40">
        <f t="shared" si="28"/>
        <v>0.3</v>
      </c>
      <c r="J100" s="6"/>
    </row>
    <row r="101" spans="1:10" s="2" customFormat="1" ht="12.75">
      <c r="A101" s="38" t="s">
        <v>47</v>
      </c>
      <c r="B101" s="39">
        <f>B95*22%</f>
        <v>0</v>
      </c>
      <c r="C101" s="39">
        <f>C95*22%</f>
        <v>0</v>
      </c>
      <c r="D101" s="39">
        <f aca="true" t="shared" si="29" ref="D101:I101">D95*22%</f>
        <v>0</v>
      </c>
      <c r="E101" s="39">
        <f t="shared" si="29"/>
        <v>0</v>
      </c>
      <c r="F101" s="39">
        <f t="shared" si="29"/>
        <v>0.22</v>
      </c>
      <c r="G101" s="39">
        <f t="shared" si="29"/>
        <v>0</v>
      </c>
      <c r="H101" s="39">
        <f t="shared" si="29"/>
        <v>0</v>
      </c>
      <c r="I101" s="40">
        <f t="shared" si="29"/>
        <v>0.22</v>
      </c>
      <c r="J101" s="6"/>
    </row>
    <row r="102" spans="1:10" s="2" customFormat="1" ht="12.75">
      <c r="A102" s="38" t="s">
        <v>48</v>
      </c>
      <c r="B102" s="39">
        <f>B95*8%</f>
        <v>0</v>
      </c>
      <c r="C102" s="39">
        <f>C95*8%</f>
        <v>0</v>
      </c>
      <c r="D102" s="39">
        <f aca="true" t="shared" si="30" ref="D102:I102">D95*8%</f>
        <v>0</v>
      </c>
      <c r="E102" s="39">
        <f t="shared" si="30"/>
        <v>0</v>
      </c>
      <c r="F102" s="39">
        <f t="shared" si="30"/>
        <v>0.08</v>
      </c>
      <c r="G102" s="39">
        <f t="shared" si="30"/>
        <v>0</v>
      </c>
      <c r="H102" s="39">
        <f t="shared" si="30"/>
        <v>0</v>
      </c>
      <c r="I102" s="40">
        <f t="shared" si="30"/>
        <v>0.08</v>
      </c>
      <c r="J102" s="6"/>
    </row>
    <row r="103" spans="1:10" s="2" customFormat="1" ht="12.75">
      <c r="A103" s="41" t="s">
        <v>49</v>
      </c>
      <c r="B103" s="42">
        <f>B95*40%</f>
        <v>0</v>
      </c>
      <c r="C103" s="42">
        <f>C95*40%</f>
        <v>0</v>
      </c>
      <c r="D103" s="42">
        <f aca="true" t="shared" si="31" ref="D103:I103">D95*40%</f>
        <v>0</v>
      </c>
      <c r="E103" s="42">
        <f t="shared" si="31"/>
        <v>0</v>
      </c>
      <c r="F103" s="42">
        <f t="shared" si="31"/>
        <v>0.4</v>
      </c>
      <c r="G103" s="42">
        <f t="shared" si="31"/>
        <v>0</v>
      </c>
      <c r="H103" s="42">
        <f t="shared" si="31"/>
        <v>0</v>
      </c>
      <c r="I103" s="43">
        <f t="shared" si="31"/>
        <v>0.4</v>
      </c>
      <c r="J103" s="6"/>
    </row>
    <row r="105" spans="1:10" ht="12.75">
      <c r="A105" s="44" t="s">
        <v>1</v>
      </c>
      <c r="B105" s="45" t="s">
        <v>29</v>
      </c>
      <c r="C105" s="3"/>
      <c r="D105" s="3"/>
      <c r="E105" s="3"/>
      <c r="F105" s="3"/>
      <c r="G105" s="3"/>
      <c r="H105" s="3"/>
      <c r="I105" s="3"/>
      <c r="J105" s="4"/>
    </row>
    <row r="106" spans="1:10" ht="12.75">
      <c r="A106" s="5"/>
      <c r="B106" s="6"/>
      <c r="C106" s="6"/>
      <c r="D106" s="6"/>
      <c r="E106" s="6"/>
      <c r="F106" s="6"/>
      <c r="G106" s="6"/>
      <c r="H106" s="6"/>
      <c r="I106" s="6"/>
      <c r="J106" s="7"/>
    </row>
    <row r="107" spans="1:10" ht="12.75">
      <c r="A107" s="5" t="s">
        <v>3</v>
      </c>
      <c r="B107" s="6"/>
      <c r="C107" s="6" t="s">
        <v>7</v>
      </c>
      <c r="D107" s="6"/>
      <c r="E107" s="6" t="s">
        <v>9</v>
      </c>
      <c r="F107" s="6"/>
      <c r="G107" s="6" t="s">
        <v>11</v>
      </c>
      <c r="H107" s="6" t="s">
        <v>12</v>
      </c>
      <c r="I107" s="6" t="s">
        <v>13</v>
      </c>
      <c r="J107" s="7" t="s">
        <v>22</v>
      </c>
    </row>
    <row r="108" spans="1:10" ht="12.75">
      <c r="A108" s="5" t="s">
        <v>4</v>
      </c>
      <c r="B108" s="6"/>
      <c r="C108" s="6">
        <v>7</v>
      </c>
      <c r="D108" s="6"/>
      <c r="E108" s="6">
        <v>4</v>
      </c>
      <c r="F108" s="6"/>
      <c r="G108" s="6">
        <v>2</v>
      </c>
      <c r="H108" s="6">
        <v>2</v>
      </c>
      <c r="I108" s="6">
        <f>C108+E108+G108+H108</f>
        <v>15</v>
      </c>
      <c r="J108" s="7">
        <v>4</v>
      </c>
    </row>
    <row r="109" spans="1:10" ht="12.75">
      <c r="A109" s="8" t="s">
        <v>6</v>
      </c>
      <c r="B109" s="6"/>
      <c r="C109" s="9">
        <v>5</v>
      </c>
      <c r="D109" s="9"/>
      <c r="E109" s="9">
        <v>3</v>
      </c>
      <c r="F109" s="9"/>
      <c r="G109" s="9">
        <v>1</v>
      </c>
      <c r="H109" s="9">
        <v>2</v>
      </c>
      <c r="I109" s="9">
        <f>C109+E109+G109+H109</f>
        <v>11</v>
      </c>
      <c r="J109" s="7"/>
    </row>
    <row r="110" spans="1:10" ht="12.75">
      <c r="A110" s="17"/>
      <c r="B110" s="12"/>
      <c r="C110" s="18"/>
      <c r="D110" s="18"/>
      <c r="E110" s="18"/>
      <c r="F110" s="18"/>
      <c r="G110" s="18"/>
      <c r="H110" s="18"/>
      <c r="I110" s="18"/>
      <c r="J110" s="13"/>
    </row>
    <row r="111" spans="1:10" ht="12.75">
      <c r="A111" s="9"/>
      <c r="B111" s="6"/>
      <c r="C111" s="9"/>
      <c r="D111" s="9"/>
      <c r="E111" s="9"/>
      <c r="F111" s="9"/>
      <c r="G111" s="9"/>
      <c r="H111" s="9"/>
      <c r="I111" s="9"/>
      <c r="J111" s="6"/>
    </row>
    <row r="112" spans="1:10" ht="12.75">
      <c r="A112" s="35" t="s">
        <v>32</v>
      </c>
      <c r="B112" s="36"/>
      <c r="C112" s="36"/>
      <c r="D112" s="36"/>
      <c r="E112" s="36"/>
      <c r="F112" s="36"/>
      <c r="G112" s="36"/>
      <c r="H112" s="36"/>
      <c r="I112" s="37"/>
      <c r="J112" s="6"/>
    </row>
    <row r="113" spans="1:10" ht="12.75">
      <c r="A113" s="38" t="s">
        <v>33</v>
      </c>
      <c r="B113" s="39">
        <f>B108*30%</f>
        <v>0</v>
      </c>
      <c r="C113" s="39">
        <f>C108*30%</f>
        <v>2.1</v>
      </c>
      <c r="D113" s="39">
        <f aca="true" t="shared" si="32" ref="D113:I113">D108*30%</f>
        <v>0</v>
      </c>
      <c r="E113" s="39">
        <f t="shared" si="32"/>
        <v>1.2</v>
      </c>
      <c r="F113" s="39">
        <f t="shared" si="32"/>
        <v>0</v>
      </c>
      <c r="G113" s="39">
        <f t="shared" si="32"/>
        <v>0.6</v>
      </c>
      <c r="H113" s="39">
        <f t="shared" si="32"/>
        <v>0.6</v>
      </c>
      <c r="I113" s="40">
        <f t="shared" si="32"/>
        <v>4.5</v>
      </c>
      <c r="J113" s="6"/>
    </row>
    <row r="114" spans="1:10" ht="12.75">
      <c r="A114" s="38" t="s">
        <v>47</v>
      </c>
      <c r="B114" s="39">
        <f>B108*22%</f>
        <v>0</v>
      </c>
      <c r="C114" s="39">
        <f>C108*22%</f>
        <v>1.54</v>
      </c>
      <c r="D114" s="39">
        <f aca="true" t="shared" si="33" ref="D114:I114">D108*22%</f>
        <v>0</v>
      </c>
      <c r="E114" s="39">
        <f t="shared" si="33"/>
        <v>0.88</v>
      </c>
      <c r="F114" s="39">
        <f t="shared" si="33"/>
        <v>0</v>
      </c>
      <c r="G114" s="39">
        <f t="shared" si="33"/>
        <v>0.44</v>
      </c>
      <c r="H114" s="39">
        <f t="shared" si="33"/>
        <v>0.44</v>
      </c>
      <c r="I114" s="40">
        <f t="shared" si="33"/>
        <v>3.3</v>
      </c>
      <c r="J114" s="6"/>
    </row>
    <row r="115" spans="1:10" ht="12.75">
      <c r="A115" s="38" t="s">
        <v>48</v>
      </c>
      <c r="B115" s="39">
        <f>B108*8%</f>
        <v>0</v>
      </c>
      <c r="C115" s="39">
        <f>C108*8%</f>
        <v>0.56</v>
      </c>
      <c r="D115" s="39">
        <f aca="true" t="shared" si="34" ref="D115:I115">D108*8%</f>
        <v>0</v>
      </c>
      <c r="E115" s="39">
        <f t="shared" si="34"/>
        <v>0.32</v>
      </c>
      <c r="F115" s="39">
        <f t="shared" si="34"/>
        <v>0</v>
      </c>
      <c r="G115" s="39">
        <f t="shared" si="34"/>
        <v>0.16</v>
      </c>
      <c r="H115" s="39">
        <f t="shared" si="34"/>
        <v>0.16</v>
      </c>
      <c r="I115" s="40">
        <f t="shared" si="34"/>
        <v>1.2</v>
      </c>
      <c r="J115" s="6"/>
    </row>
    <row r="116" spans="1:10" ht="12.75">
      <c r="A116" s="41" t="s">
        <v>49</v>
      </c>
      <c r="B116" s="42">
        <f>B108*40%</f>
        <v>0</v>
      </c>
      <c r="C116" s="42">
        <f>C108*40%</f>
        <v>2.8000000000000003</v>
      </c>
      <c r="D116" s="42">
        <f aca="true" t="shared" si="35" ref="D116:I116">D108*40%</f>
        <v>0</v>
      </c>
      <c r="E116" s="42">
        <f t="shared" si="35"/>
        <v>1.6</v>
      </c>
      <c r="F116" s="42">
        <f t="shared" si="35"/>
        <v>0</v>
      </c>
      <c r="G116" s="42">
        <f t="shared" si="35"/>
        <v>0.8</v>
      </c>
      <c r="H116" s="42">
        <f t="shared" si="35"/>
        <v>0.8</v>
      </c>
      <c r="I116" s="43">
        <f t="shared" si="35"/>
        <v>6</v>
      </c>
      <c r="J116" s="6"/>
    </row>
    <row r="118" spans="1:10" ht="12.75">
      <c r="A118" s="44" t="s">
        <v>16</v>
      </c>
      <c r="B118" s="45" t="s">
        <v>29</v>
      </c>
      <c r="C118" s="3"/>
      <c r="D118" s="3"/>
      <c r="E118" s="3"/>
      <c r="F118" s="3"/>
      <c r="G118" s="3"/>
      <c r="H118" s="3"/>
      <c r="I118" s="3"/>
      <c r="J118" s="4"/>
    </row>
    <row r="119" spans="1:10" ht="12.75">
      <c r="A119" s="5"/>
      <c r="B119" s="6"/>
      <c r="C119" s="6"/>
      <c r="D119" s="6"/>
      <c r="E119" s="6"/>
      <c r="F119" s="6"/>
      <c r="G119" s="6"/>
      <c r="H119" s="6"/>
      <c r="I119" s="6"/>
      <c r="J119" s="7"/>
    </row>
    <row r="120" spans="1:10" ht="12.75">
      <c r="A120" s="5" t="s">
        <v>3</v>
      </c>
      <c r="B120" s="6"/>
      <c r="C120" s="6"/>
      <c r="D120" s="6"/>
      <c r="E120" s="6"/>
      <c r="F120" s="6"/>
      <c r="G120" s="6"/>
      <c r="H120" s="6" t="s">
        <v>24</v>
      </c>
      <c r="I120" s="6" t="s">
        <v>13</v>
      </c>
      <c r="J120" s="7" t="s">
        <v>22</v>
      </c>
    </row>
    <row r="121" spans="1:10" ht="12.75">
      <c r="A121" s="5" t="s">
        <v>17</v>
      </c>
      <c r="B121" s="6"/>
      <c r="C121" s="6"/>
      <c r="D121" s="6"/>
      <c r="E121" s="6"/>
      <c r="F121" s="6"/>
      <c r="G121" s="6"/>
      <c r="H121" s="6">
        <v>1</v>
      </c>
      <c r="I121" s="6"/>
      <c r="J121" s="7">
        <v>1</v>
      </c>
    </row>
    <row r="122" spans="1:10" ht="12.75">
      <c r="A122" s="8" t="s">
        <v>6</v>
      </c>
      <c r="B122" s="6"/>
      <c r="C122" s="6"/>
      <c r="D122" s="6"/>
      <c r="E122" s="6"/>
      <c r="F122" s="6"/>
      <c r="G122" s="6"/>
      <c r="H122" s="9">
        <v>0</v>
      </c>
      <c r="I122" s="6"/>
      <c r="J122" s="7"/>
    </row>
    <row r="123" spans="1:10" ht="12.75">
      <c r="A123" s="11"/>
      <c r="B123" s="12"/>
      <c r="C123" s="12"/>
      <c r="D123" s="12"/>
      <c r="E123" s="12"/>
      <c r="F123" s="12"/>
      <c r="G123" s="12"/>
      <c r="H123" s="12"/>
      <c r="I123" s="12"/>
      <c r="J123" s="13"/>
    </row>
    <row r="125" ht="12.75">
      <c r="I125" t="s">
        <v>31</v>
      </c>
    </row>
    <row r="126" ht="12.75">
      <c r="J126">
        <f>J121+J108+J95+J84+J71+J58+J45+J32+J19+J6</f>
        <v>19</v>
      </c>
    </row>
    <row r="128" spans="1:9" ht="12.75">
      <c r="A128" s="35" t="s">
        <v>32</v>
      </c>
      <c r="B128" s="36"/>
      <c r="C128" s="36"/>
      <c r="D128" s="36"/>
      <c r="E128" s="36"/>
      <c r="F128" s="36"/>
      <c r="G128" s="36"/>
      <c r="H128" s="36"/>
      <c r="I128" s="37"/>
    </row>
    <row r="129" spans="1:9" ht="12.75">
      <c r="A129" s="38" t="s">
        <v>33</v>
      </c>
      <c r="B129" s="39">
        <f>B124*30%</f>
        <v>0</v>
      </c>
      <c r="C129" s="39">
        <f>C124*30%</f>
        <v>0</v>
      </c>
      <c r="D129" s="39">
        <f aca="true" t="shared" si="36" ref="D129:I129">D124*30%</f>
        <v>0</v>
      </c>
      <c r="E129" s="39">
        <f t="shared" si="36"/>
        <v>0</v>
      </c>
      <c r="F129" s="39">
        <f t="shared" si="36"/>
        <v>0</v>
      </c>
      <c r="G129" s="39">
        <f t="shared" si="36"/>
        <v>0</v>
      </c>
      <c r="H129" s="39">
        <f t="shared" si="36"/>
        <v>0</v>
      </c>
      <c r="I129" s="40">
        <f t="shared" si="36"/>
        <v>0</v>
      </c>
    </row>
    <row r="130" spans="1:9" ht="12.75">
      <c r="A130" s="38" t="s">
        <v>47</v>
      </c>
      <c r="B130" s="39">
        <f>B124*22%</f>
        <v>0</v>
      </c>
      <c r="C130" s="39">
        <f>C124*22%</f>
        <v>0</v>
      </c>
      <c r="D130" s="39">
        <f aca="true" t="shared" si="37" ref="D130:I130">D124*22%</f>
        <v>0</v>
      </c>
      <c r="E130" s="39">
        <f t="shared" si="37"/>
        <v>0</v>
      </c>
      <c r="F130" s="39">
        <f t="shared" si="37"/>
        <v>0</v>
      </c>
      <c r="G130" s="39">
        <f t="shared" si="37"/>
        <v>0</v>
      </c>
      <c r="H130" s="39">
        <f t="shared" si="37"/>
        <v>0</v>
      </c>
      <c r="I130" s="40">
        <f t="shared" si="37"/>
        <v>0</v>
      </c>
    </row>
    <row r="131" spans="1:9" ht="12.75">
      <c r="A131" s="38" t="s">
        <v>48</v>
      </c>
      <c r="B131" s="39">
        <f>B124*8%</f>
        <v>0</v>
      </c>
      <c r="C131" s="39">
        <f>C124*8%</f>
        <v>0</v>
      </c>
      <c r="D131" s="39">
        <f aca="true" t="shared" si="38" ref="D131:I131">D124*8%</f>
        <v>0</v>
      </c>
      <c r="E131" s="39">
        <f t="shared" si="38"/>
        <v>0</v>
      </c>
      <c r="F131" s="39">
        <f t="shared" si="38"/>
        <v>0</v>
      </c>
      <c r="G131" s="39">
        <f t="shared" si="38"/>
        <v>0</v>
      </c>
      <c r="H131" s="39">
        <f t="shared" si="38"/>
        <v>0</v>
      </c>
      <c r="I131" s="40">
        <f t="shared" si="38"/>
        <v>0</v>
      </c>
    </row>
    <row r="132" spans="1:9" ht="12.75">
      <c r="A132" s="41" t="s">
        <v>49</v>
      </c>
      <c r="B132" s="42">
        <f>B124*40%</f>
        <v>0</v>
      </c>
      <c r="C132" s="42">
        <f>C124*40%</f>
        <v>0</v>
      </c>
      <c r="D132" s="42">
        <f aca="true" t="shared" si="39" ref="D132:I132">D124*40%</f>
        <v>0</v>
      </c>
      <c r="E132" s="42">
        <f t="shared" si="39"/>
        <v>0</v>
      </c>
      <c r="F132" s="42">
        <f t="shared" si="39"/>
        <v>0</v>
      </c>
      <c r="G132" s="42">
        <f t="shared" si="39"/>
        <v>0</v>
      </c>
      <c r="H132" s="42">
        <f t="shared" si="39"/>
        <v>0</v>
      </c>
      <c r="I132" s="43">
        <f t="shared" si="39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8.57421875" style="0" bestFit="1" customWidth="1"/>
    <col min="2" max="2" width="13.8515625" style="0" bestFit="1" customWidth="1"/>
    <col min="3" max="3" width="11.8515625" style="0" bestFit="1" customWidth="1"/>
    <col min="4" max="4" width="13.8515625" style="0" bestFit="1" customWidth="1"/>
    <col min="5" max="5" width="11.8515625" style="0" bestFit="1" customWidth="1"/>
    <col min="6" max="6" width="11.7109375" style="0" bestFit="1" customWidth="1"/>
    <col min="7" max="7" width="11.8515625" style="0" bestFit="1" customWidth="1"/>
    <col min="8" max="8" width="9.140625" style="33" customWidth="1"/>
  </cols>
  <sheetData>
    <row r="1" spans="1:8" ht="12.75">
      <c r="A1" s="21"/>
      <c r="B1" s="22" t="s">
        <v>41</v>
      </c>
      <c r="C1" s="22" t="s">
        <v>42</v>
      </c>
      <c r="D1" s="22" t="s">
        <v>43</v>
      </c>
      <c r="E1" s="22" t="s">
        <v>44</v>
      </c>
      <c r="F1" s="23" t="s">
        <v>45</v>
      </c>
      <c r="G1" s="23" t="s">
        <v>46</v>
      </c>
      <c r="H1" s="30"/>
    </row>
    <row r="2" spans="1:8" ht="12.75">
      <c r="A2" s="24" t="s">
        <v>34</v>
      </c>
      <c r="B2" s="25">
        <v>348636</v>
      </c>
      <c r="C2" s="26">
        <v>0.1813870147383843</v>
      </c>
      <c r="D2" s="27">
        <v>399640</v>
      </c>
      <c r="E2" s="26">
        <v>0.21463404154761648</v>
      </c>
      <c r="F2" s="28">
        <v>399224</v>
      </c>
      <c r="G2" s="29">
        <f>F2/F8</f>
        <v>0.1961010075606344</v>
      </c>
      <c r="H2" s="31">
        <v>0.3</v>
      </c>
    </row>
    <row r="3" spans="1:8" ht="12.75">
      <c r="A3" s="24" t="s">
        <v>35</v>
      </c>
      <c r="B3" s="25">
        <v>151680</v>
      </c>
      <c r="C3" s="26">
        <v>0.07891549465780394</v>
      </c>
      <c r="D3" s="27">
        <v>185160</v>
      </c>
      <c r="E3" s="26">
        <v>0.09944359706975445</v>
      </c>
      <c r="F3" s="28">
        <v>198480</v>
      </c>
      <c r="G3" s="29">
        <f>F3/F8</f>
        <v>0.09749445920243953</v>
      </c>
      <c r="H3" s="32"/>
    </row>
    <row r="4" spans="1:8" ht="12.75">
      <c r="A4" s="24" t="s">
        <v>36</v>
      </c>
      <c r="B4" s="25">
        <v>377520</v>
      </c>
      <c r="C4" s="26">
        <v>0.19641467262140125</v>
      </c>
      <c r="D4" s="27">
        <v>374560</v>
      </c>
      <c r="E4" s="26">
        <v>0.20116436443317795</v>
      </c>
      <c r="F4" s="28">
        <v>379884</v>
      </c>
      <c r="G4" s="29">
        <f>F4/F8</f>
        <v>0.18660109401279493</v>
      </c>
      <c r="H4" s="31">
        <f>G4+G5</f>
        <v>0.22376569892642137</v>
      </c>
    </row>
    <row r="5" spans="1:8" ht="12.75">
      <c r="A5" s="24" t="s">
        <v>37</v>
      </c>
      <c r="B5" s="25">
        <v>15920</v>
      </c>
      <c r="C5" s="26">
        <v>0.008282797171362332</v>
      </c>
      <c r="D5" s="27">
        <v>34200</v>
      </c>
      <c r="E5" s="26">
        <v>0.01836774151968893</v>
      </c>
      <c r="F5" s="28">
        <v>75660</v>
      </c>
      <c r="G5" s="29">
        <f>F5/F8</f>
        <v>0.037164604913626435</v>
      </c>
      <c r="H5" s="32"/>
    </row>
    <row r="6" spans="1:8" ht="12.75">
      <c r="A6" s="24" t="s">
        <v>38</v>
      </c>
      <c r="B6" s="25">
        <v>103140</v>
      </c>
      <c r="C6" s="26">
        <v>0.05366128770441652</v>
      </c>
      <c r="D6" s="27">
        <v>133780</v>
      </c>
      <c r="E6" s="26">
        <v>0.07184901931298202</v>
      </c>
      <c r="F6" s="28">
        <v>155300</v>
      </c>
      <c r="G6" s="29">
        <f>F6/F8</f>
        <v>0.07628420754805955</v>
      </c>
      <c r="H6" s="34">
        <v>0.08</v>
      </c>
    </row>
    <row r="7" spans="1:8" ht="12.75">
      <c r="A7" s="24" t="s">
        <v>39</v>
      </c>
      <c r="B7" s="25">
        <v>921260</v>
      </c>
      <c r="C7" s="26">
        <v>0.4793096559101296</v>
      </c>
      <c r="D7" s="27">
        <v>734620</v>
      </c>
      <c r="E7" s="26">
        <v>0.39454123611678016</v>
      </c>
      <c r="F7" s="28">
        <v>827260</v>
      </c>
      <c r="G7" s="29">
        <f>F7/F8</f>
        <v>0.40635462676244516</v>
      </c>
      <c r="H7" s="34">
        <v>0.4</v>
      </c>
    </row>
    <row r="8" spans="1:8" ht="12.75">
      <c r="A8" s="24" t="s">
        <v>40</v>
      </c>
      <c r="B8" s="25">
        <v>1922056</v>
      </c>
      <c r="C8" s="26">
        <v>1</v>
      </c>
      <c r="D8" s="27">
        <v>1861960</v>
      </c>
      <c r="E8" s="26">
        <v>1</v>
      </c>
      <c r="F8" s="28">
        <f>SUM(F2:F7)</f>
        <v>2035808</v>
      </c>
      <c r="G8" s="29"/>
      <c r="H8" s="3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en Kris</dc:creator>
  <cp:keywords/>
  <dc:description/>
  <cp:lastModifiedBy>Everaert, Veronique</cp:lastModifiedBy>
  <cp:lastPrinted>2016-06-14T12:52:43Z</cp:lastPrinted>
  <dcterms:created xsi:type="dcterms:W3CDTF">2012-03-14T19:07:11Z</dcterms:created>
  <dcterms:modified xsi:type="dcterms:W3CDTF">2016-06-14T12:52:48Z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