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5-2016\401 - 500\"/>
    </mc:Choice>
  </mc:AlternateContent>
  <bookViews>
    <workbookView xWindow="-12" yWindow="-12" windowWidth="14520" windowHeight="11760"/>
  </bookViews>
  <sheets>
    <sheet name="bijlage1_SV432" sheetId="8" r:id="rId1"/>
    <sheet name="bron" sheetId="6" r:id="rId2"/>
  </sheets>
  <calcPr calcId="152511"/>
  <webPublishing codePage="1252"/>
</workbook>
</file>

<file path=xl/calcChain.xml><?xml version="1.0" encoding="utf-8"?>
<calcChain xmlns="http://schemas.openxmlformats.org/spreadsheetml/2006/main">
  <c r="G34" i="8" l="1"/>
  <c r="F34" i="8"/>
  <c r="E34" i="8"/>
  <c r="D34" i="8"/>
  <c r="C34" i="8"/>
  <c r="B34" i="8"/>
  <c r="H4" i="8"/>
  <c r="H6" i="8"/>
  <c r="H9" i="8"/>
  <c r="H7" i="8"/>
  <c r="H10" i="8"/>
  <c r="H11" i="8"/>
  <c r="H12" i="8"/>
  <c r="H13" i="8"/>
  <c r="H25" i="8"/>
  <c r="H8" i="8"/>
  <c r="H14" i="8"/>
  <c r="H15" i="8"/>
  <c r="H26" i="8"/>
  <c r="H16" i="8"/>
  <c r="H17" i="8"/>
  <c r="H18" i="8"/>
  <c r="H19" i="8"/>
  <c r="H20" i="8"/>
  <c r="H21" i="8"/>
  <c r="H22" i="8"/>
  <c r="H23" i="8"/>
  <c r="H24" i="8"/>
  <c r="H27" i="8"/>
  <c r="H28" i="8"/>
  <c r="H29" i="8"/>
  <c r="H30" i="8"/>
  <c r="H31" i="8"/>
  <c r="H32" i="8"/>
  <c r="H33" i="8"/>
  <c r="H5" i="8"/>
  <c r="H34" i="8" s="1"/>
  <c r="H3" i="8"/>
  <c r="Q68" i="6" l="1"/>
  <c r="Q14" i="6"/>
  <c r="R27" i="6" l="1"/>
  <c r="R31" i="6"/>
  <c r="R35" i="6"/>
  <c r="R39" i="6"/>
  <c r="R43" i="6"/>
  <c r="R47" i="6"/>
  <c r="R51" i="6"/>
  <c r="R55" i="6"/>
  <c r="R59" i="6"/>
  <c r="R63" i="6"/>
  <c r="R67" i="6"/>
  <c r="R25" i="6"/>
  <c r="R33" i="6"/>
  <c r="R41" i="6"/>
  <c r="R49" i="6"/>
  <c r="R57" i="6"/>
  <c r="R65" i="6"/>
  <c r="R24" i="6"/>
  <c r="R28" i="6"/>
  <c r="R32" i="6"/>
  <c r="R36" i="6"/>
  <c r="R40" i="6"/>
  <c r="R44" i="6"/>
  <c r="R48" i="6"/>
  <c r="R52" i="6"/>
  <c r="R56" i="6"/>
  <c r="R60" i="6"/>
  <c r="R64" i="6"/>
  <c r="R68" i="6"/>
  <c r="R29" i="6"/>
  <c r="R37" i="6"/>
  <c r="R45" i="6"/>
  <c r="R53" i="6"/>
  <c r="R61" i="6"/>
  <c r="R23" i="6"/>
  <c r="R26" i="6"/>
  <c r="R30" i="6"/>
  <c r="R34" i="6"/>
  <c r="R38" i="6"/>
  <c r="R42" i="6"/>
  <c r="R46" i="6"/>
  <c r="R50" i="6"/>
  <c r="R54" i="6"/>
  <c r="R58" i="6"/>
  <c r="R62" i="6"/>
  <c r="R66" i="6"/>
  <c r="H25" i="6"/>
  <c r="H28" i="6" s="1"/>
  <c r="H5" i="6"/>
  <c r="H8" i="6" s="1"/>
  <c r="H9" i="6" l="1"/>
  <c r="H10" i="6" s="1"/>
  <c r="H29" i="6"/>
  <c r="H30" i="6" s="1"/>
</calcChain>
</file>

<file path=xl/sharedStrings.xml><?xml version="1.0" encoding="utf-8"?>
<sst xmlns="http://schemas.openxmlformats.org/spreadsheetml/2006/main" count="147" uniqueCount="68">
  <si>
    <t>Albanië</t>
  </si>
  <si>
    <t>Armenië</t>
  </si>
  <si>
    <t>Oostenrijk</t>
  </si>
  <si>
    <t>Burundi</t>
  </si>
  <si>
    <t>Canada</t>
  </si>
  <si>
    <t>China</t>
  </si>
  <si>
    <t>Ivoorkust</t>
  </si>
  <si>
    <t>Republiek Congo</t>
  </si>
  <si>
    <t>Congo</t>
  </si>
  <si>
    <t>Tsjechië</t>
  </si>
  <si>
    <t>Duitsland</t>
  </si>
  <si>
    <t>Spanje</t>
  </si>
  <si>
    <t>Estland</t>
  </si>
  <si>
    <t>Verenigd Koninkrijk</t>
  </si>
  <si>
    <t>Guinee</t>
  </si>
  <si>
    <t>Griekenland</t>
  </si>
  <si>
    <t>Hongarije</t>
  </si>
  <si>
    <t>Indonesië</t>
  </si>
  <si>
    <t>Iran</t>
  </si>
  <si>
    <t>Irak</t>
  </si>
  <si>
    <t>Italië</t>
  </si>
  <si>
    <t>Japan</t>
  </si>
  <si>
    <t>Kenia</t>
  </si>
  <si>
    <t>Litouwen</t>
  </si>
  <si>
    <t>Luxemburg</t>
  </si>
  <si>
    <t>Marokko</t>
  </si>
  <si>
    <t>Moldavië</t>
  </si>
  <si>
    <t>Macedonië</t>
  </si>
  <si>
    <t>Mauritanië</t>
  </si>
  <si>
    <t>Malawi</t>
  </si>
  <si>
    <t>Nederland</t>
  </si>
  <si>
    <t>Polen</t>
  </si>
  <si>
    <t>Roemenië</t>
  </si>
  <si>
    <t>Rusland</t>
  </si>
  <si>
    <t>Thailand</t>
  </si>
  <si>
    <t>Turkije</t>
  </si>
  <si>
    <t>Oekraïne</t>
  </si>
  <si>
    <t>Joegoslavië</t>
  </si>
  <si>
    <t>Eindtotaal</t>
  </si>
  <si>
    <t>Portugal</t>
  </si>
  <si>
    <t>Kaapverdië</t>
  </si>
  <si>
    <t>Sierra Leone</t>
  </si>
  <si>
    <t>Zuid-Afrika</t>
  </si>
  <si>
    <t>Frankrijk</t>
  </si>
  <si>
    <t>Verenigde Staten</t>
  </si>
  <si>
    <t>Bulgarije</t>
  </si>
  <si>
    <t>Totaal</t>
  </si>
  <si>
    <t xml:space="preserve">Aantal statutaire personeelsleden </t>
  </si>
  <si>
    <t>Aantal contractuele personeelsleden</t>
  </si>
  <si>
    <t xml:space="preserve">Aandeel contractuele personeelsleden </t>
  </si>
  <si>
    <t>Aantal statutaire personeelsleden met niet-Belgische nationaliteit</t>
  </si>
  <si>
    <t>Aantal contractuele personeelsleden met niet-Belgische nationaliteit</t>
  </si>
  <si>
    <t>Aandeel statutaire personeelsleden</t>
  </si>
  <si>
    <t>Belgische nationaliteit</t>
  </si>
  <si>
    <t>Niet-Belgische nationaliteit</t>
  </si>
  <si>
    <t>Afghanistan</t>
  </si>
  <si>
    <t>Argentinië</t>
  </si>
  <si>
    <t>Republiek Servië</t>
  </si>
  <si>
    <t>% in 2015</t>
  </si>
  <si>
    <t>EER+ZW</t>
  </si>
  <si>
    <t>EU28</t>
  </si>
  <si>
    <t>x</t>
  </si>
  <si>
    <t>2010</t>
  </si>
  <si>
    <t>2011</t>
  </si>
  <si>
    <t>2012</t>
  </si>
  <si>
    <t>2013</t>
  </si>
  <si>
    <t>2014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</si>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</sst>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/>
    <xf numFmtId="10" fontId="0" fillId="0" borderId="1" xfId="1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Fill="1" applyBorder="1"/>
    <xf numFmtId="3" fontId="0" fillId="0" borderId="1" xfId="1" applyNumberFormat="1" applyFont="1" applyBorder="1"/>
    <xf numFmtId="0" fontId="1" fillId="0" borderId="2" xfId="0" applyFont="1" applyBorder="1" applyAlignment="1">
      <alignment wrapText="1"/>
    </xf>
    <xf numFmtId="0" fontId="0" fillId="0" borderId="2" xfId="0" applyBorder="1"/>
    <xf numFmtId="10" fontId="1" fillId="0" borderId="1" xfId="1" applyNumberFormat="1" applyFont="1" applyBorder="1"/>
    <xf numFmtId="0" fontId="1" fillId="0" borderId="2" xfId="0" applyFont="1" applyBorder="1"/>
    <xf numFmtId="0" fontId="1" fillId="2" borderId="1" xfId="0" applyFont="1" applyFill="1" applyBorder="1"/>
    <xf numFmtId="3" fontId="0" fillId="0" borderId="1" xfId="1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10" fontId="0" fillId="0" borderId="0" xfId="0" applyNumberFormat="1"/>
    <xf numFmtId="10" fontId="0" fillId="0" borderId="1" xfId="0" applyNumberFormat="1" applyBorder="1"/>
    <xf numFmtId="10" fontId="1" fillId="2" borderId="1" xfId="0" applyNumberFormat="1" applyFont="1" applyFill="1" applyBorder="1"/>
    <xf numFmtId="0" fontId="0" fillId="4" borderId="1" xfId="0" applyFont="1" applyFill="1" applyBorder="1"/>
    <xf numFmtId="3" fontId="0" fillId="4" borderId="1" xfId="1" applyNumberFormat="1" applyFont="1" applyFill="1" applyBorder="1"/>
    <xf numFmtId="0" fontId="0" fillId="5" borderId="1" xfId="0" applyFont="1" applyFill="1" applyBorder="1"/>
    <xf numFmtId="3" fontId="0" fillId="5" borderId="1" xfId="1" applyNumberFormat="1" applyFont="1" applyFill="1" applyBorder="1"/>
    <xf numFmtId="0" fontId="0" fillId="5" borderId="8" xfId="0" applyFont="1" applyFill="1" applyBorder="1"/>
    <xf numFmtId="0" fontId="0" fillId="4" borderId="8" xfId="0" applyFont="1" applyFill="1" applyBorder="1"/>
    <xf numFmtId="0" fontId="0" fillId="4" borderId="2" xfId="0" applyFont="1" applyFill="1" applyBorder="1"/>
    <xf numFmtId="0" fontId="0" fillId="5" borderId="2" xfId="0" applyFont="1" applyFill="1" applyBorder="1"/>
    <xf numFmtId="10" fontId="0" fillId="4" borderId="10" xfId="0" applyNumberFormat="1" applyFont="1" applyFill="1" applyBorder="1"/>
    <xf numFmtId="10" fontId="0" fillId="5" borderId="10" xfId="0" applyNumberFormat="1" applyFont="1" applyFill="1" applyBorder="1"/>
    <xf numFmtId="0" fontId="3" fillId="3" borderId="9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11" xfId="0" applyFont="1" applyFill="1" applyBorder="1"/>
    <xf numFmtId="0" fontId="0" fillId="4" borderId="6" xfId="0" applyFont="1" applyFill="1" applyBorder="1"/>
    <xf numFmtId="0" fontId="0" fillId="4" borderId="5" xfId="0" applyFont="1" applyFill="1" applyBorder="1"/>
    <xf numFmtId="10" fontId="0" fillId="4" borderId="12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scheme val="none"/>
      </font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el2" displayName="Tabel2" ref="A2:H34" totalsRowCount="1" headerRowDxfId="17" dataDxfId="15" headerRowBorderDxfId="16" tableBorderDxfId="14">
  <autoFilter ref="A2:H33"/>
  <sortState ref="A3:H33">
    <sortCondition descending="1" ref="H2:H33"/>
  </sortState>
  <tableColumns count="8">
    <tableColumn id="1" name="Aantal contractuele personeelsleden met niet-Belgische nationaliteit" totalsRowLabel="Totaal" dataDxfId="13" totalsRowDxfId="12"/>
    <tableColumn id="2" name="2010" totalsRowFunction="sum" dataDxfId="11" totalsRowDxfId="10"/>
    <tableColumn id="3" name="2011" totalsRowFunction="sum"/>
    <tableColumn id="4" name="2012" totalsRowFunction="sum" dataDxfId="9" totalsRowDxfId="8"/>
    <tableColumn id="5" name="2013" totalsRowFunction="sum" dataDxfId="7" totalsRowDxfId="6"/>
    <tableColumn id="6" name="2014" totalsRowFunction="sum" dataDxfId="5" totalsRowDxfId="4"/>
    <tableColumn id="7" name="2015" totalsRowFunction="sum" dataDxfId="3" totalsRowDxfId="2"/>
    <tableColumn id="8" name="% in 2015" totalsRowFunction="sum" dataDxfId="1" totalsRowDxfId="0">
      <calculatedColumnFormula>G3/33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tabSelected="1" workbookViewId="0">
      <selection activeCell="A43" sqref="A43"/>
    </sheetView>
  </sheetViews>
  <sheetFormatPr defaultRowHeight="13.2" x14ac:dyDescent="0.25"/>
  <cols>
    <col min="1" max="1" width="66.88671875" customWidth="1"/>
    <col min="8" max="8" width="12.44140625" customWidth="1"/>
  </cols>
  <sheetData>
    <row r="2" spans="1:8" ht="26.4" x14ac:dyDescent="0.25">
      <c r="A2" s="29" t="s">
        <v>51</v>
      </c>
      <c r="B2" s="30" t="s">
        <v>62</v>
      </c>
      <c r="C2" s="30" t="s">
        <v>63</v>
      </c>
      <c r="D2" s="30" t="s">
        <v>64</v>
      </c>
      <c r="E2" s="30" t="s">
        <v>65</v>
      </c>
      <c r="F2" s="30" t="s">
        <v>66</v>
      </c>
      <c r="G2" s="30" t="s">
        <v>67</v>
      </c>
      <c r="H2" s="31" t="s">
        <v>58</v>
      </c>
    </row>
    <row r="3" spans="1:8" x14ac:dyDescent="0.25">
      <c r="A3" s="25" t="s">
        <v>25</v>
      </c>
      <c r="B3" s="19">
        <v>8</v>
      </c>
      <c r="C3" s="20">
        <v>5</v>
      </c>
      <c r="D3" s="19">
        <v>7</v>
      </c>
      <c r="E3" s="19">
        <v>8</v>
      </c>
      <c r="F3" s="19">
        <v>6</v>
      </c>
      <c r="G3" s="19">
        <v>6</v>
      </c>
      <c r="H3" s="27">
        <f t="shared" ref="H3:H33" si="0">G3/33</f>
        <v>0.18181818181818182</v>
      </c>
    </row>
    <row r="4" spans="1:8" x14ac:dyDescent="0.25">
      <c r="A4" s="25" t="s">
        <v>26</v>
      </c>
      <c r="B4" s="19">
        <v>1</v>
      </c>
      <c r="C4" s="20">
        <v>3</v>
      </c>
      <c r="D4" s="19">
        <v>3</v>
      </c>
      <c r="E4" s="19">
        <v>3</v>
      </c>
      <c r="F4" s="19">
        <v>3</v>
      </c>
      <c r="G4" s="19">
        <v>3</v>
      </c>
      <c r="H4" s="27">
        <f t="shared" si="0"/>
        <v>9.0909090909090912E-2</v>
      </c>
    </row>
    <row r="5" spans="1:8" x14ac:dyDescent="0.25">
      <c r="A5" s="26" t="s">
        <v>1</v>
      </c>
      <c r="B5" s="21">
        <v>2</v>
      </c>
      <c r="C5" s="22">
        <v>2</v>
      </c>
      <c r="D5" s="21">
        <v>2</v>
      </c>
      <c r="E5" s="21">
        <v>3</v>
      </c>
      <c r="F5" s="21">
        <v>3</v>
      </c>
      <c r="G5" s="21">
        <v>2</v>
      </c>
      <c r="H5" s="28">
        <f t="shared" si="0"/>
        <v>6.0606060606060608E-2</v>
      </c>
    </row>
    <row r="6" spans="1:8" x14ac:dyDescent="0.25">
      <c r="A6" s="26" t="s">
        <v>8</v>
      </c>
      <c r="B6" s="21">
        <v>3</v>
      </c>
      <c r="C6" s="22">
        <v>3</v>
      </c>
      <c r="D6" s="21">
        <v>3</v>
      </c>
      <c r="E6" s="21">
        <v>2</v>
      </c>
      <c r="F6" s="21">
        <v>2</v>
      </c>
      <c r="G6" s="21">
        <v>2</v>
      </c>
      <c r="H6" s="28">
        <f t="shared" si="0"/>
        <v>6.0606060606060608E-2</v>
      </c>
    </row>
    <row r="7" spans="1:8" x14ac:dyDescent="0.25">
      <c r="A7" s="26" t="s">
        <v>34</v>
      </c>
      <c r="B7" s="21">
        <v>1</v>
      </c>
      <c r="C7" s="22">
        <v>1</v>
      </c>
      <c r="D7" s="21">
        <v>1</v>
      </c>
      <c r="E7" s="21">
        <v>2</v>
      </c>
      <c r="F7" s="21">
        <v>2</v>
      </c>
      <c r="G7" s="21">
        <v>2</v>
      </c>
      <c r="H7" s="28">
        <f t="shared" si="0"/>
        <v>6.0606060606060608E-2</v>
      </c>
    </row>
    <row r="8" spans="1:8" x14ac:dyDescent="0.25">
      <c r="A8" s="26" t="s">
        <v>5</v>
      </c>
      <c r="B8" s="21">
        <v>1</v>
      </c>
      <c r="C8" s="22">
        <v>1</v>
      </c>
      <c r="D8" s="21">
        <v>1</v>
      </c>
      <c r="E8" s="21">
        <v>1</v>
      </c>
      <c r="F8" s="21">
        <v>1</v>
      </c>
      <c r="G8" s="21">
        <v>2</v>
      </c>
      <c r="H8" s="28">
        <f t="shared" si="0"/>
        <v>6.0606060606060608E-2</v>
      </c>
    </row>
    <row r="9" spans="1:8" x14ac:dyDescent="0.25">
      <c r="A9" s="25" t="s">
        <v>28</v>
      </c>
      <c r="B9" s="19">
        <v>2</v>
      </c>
      <c r="C9" s="20">
        <v>2</v>
      </c>
      <c r="D9" s="19">
        <v>2</v>
      </c>
      <c r="E9" s="19">
        <v>2</v>
      </c>
      <c r="F9" s="19">
        <v>2</v>
      </c>
      <c r="G9" s="19">
        <v>1</v>
      </c>
      <c r="H9" s="27">
        <f t="shared" si="0"/>
        <v>3.0303030303030304E-2</v>
      </c>
    </row>
    <row r="10" spans="1:8" x14ac:dyDescent="0.25">
      <c r="A10" s="25" t="s">
        <v>0</v>
      </c>
      <c r="B10" s="19">
        <v>2</v>
      </c>
      <c r="C10" s="20">
        <v>3</v>
      </c>
      <c r="D10" s="19">
        <v>2</v>
      </c>
      <c r="E10" s="19">
        <v>1</v>
      </c>
      <c r="F10" s="19">
        <v>1</v>
      </c>
      <c r="G10" s="24">
        <v>1</v>
      </c>
      <c r="H10" s="27">
        <f t="shared" si="0"/>
        <v>3.0303030303030304E-2</v>
      </c>
    </row>
    <row r="11" spans="1:8" x14ac:dyDescent="0.25">
      <c r="A11" s="26" t="s">
        <v>55</v>
      </c>
      <c r="B11" s="21">
        <v>0</v>
      </c>
      <c r="C11" s="22">
        <v>0</v>
      </c>
      <c r="D11" s="21">
        <v>0</v>
      </c>
      <c r="E11" s="21">
        <v>0</v>
      </c>
      <c r="F11" s="21">
        <v>0</v>
      </c>
      <c r="G11" s="23">
        <v>1</v>
      </c>
      <c r="H11" s="28">
        <f t="shared" si="0"/>
        <v>3.0303030303030304E-2</v>
      </c>
    </row>
    <row r="12" spans="1:8" x14ac:dyDescent="0.25">
      <c r="A12" s="25" t="s">
        <v>56</v>
      </c>
      <c r="B12" s="19">
        <v>0</v>
      </c>
      <c r="C12" s="20">
        <v>0</v>
      </c>
      <c r="D12" s="19">
        <v>0</v>
      </c>
      <c r="E12" s="19">
        <v>0</v>
      </c>
      <c r="F12" s="19">
        <v>0</v>
      </c>
      <c r="G12" s="19">
        <v>1</v>
      </c>
      <c r="H12" s="27">
        <f t="shared" si="0"/>
        <v>3.0303030303030304E-2</v>
      </c>
    </row>
    <row r="13" spans="1:8" x14ac:dyDescent="0.25">
      <c r="A13" s="26" t="s">
        <v>3</v>
      </c>
      <c r="B13" s="21">
        <v>1</v>
      </c>
      <c r="C13" s="22">
        <v>1</v>
      </c>
      <c r="D13" s="21">
        <v>1</v>
      </c>
      <c r="E13" s="21">
        <v>1</v>
      </c>
      <c r="F13" s="21">
        <v>1</v>
      </c>
      <c r="G13" s="21">
        <v>1</v>
      </c>
      <c r="H13" s="28">
        <f t="shared" si="0"/>
        <v>3.0303030303030304E-2</v>
      </c>
    </row>
    <row r="14" spans="1:8" x14ac:dyDescent="0.25">
      <c r="A14" s="25" t="s">
        <v>14</v>
      </c>
      <c r="B14" s="19">
        <v>1</v>
      </c>
      <c r="C14" s="20">
        <v>1</v>
      </c>
      <c r="D14" s="19">
        <v>1</v>
      </c>
      <c r="E14" s="19">
        <v>1</v>
      </c>
      <c r="F14" s="19">
        <v>1</v>
      </c>
      <c r="G14" s="19">
        <v>1</v>
      </c>
      <c r="H14" s="27">
        <f t="shared" si="0"/>
        <v>3.0303030303030304E-2</v>
      </c>
    </row>
    <row r="15" spans="1:8" x14ac:dyDescent="0.25">
      <c r="A15" s="26" t="s">
        <v>17</v>
      </c>
      <c r="B15" s="21">
        <v>1</v>
      </c>
      <c r="C15" s="22">
        <v>1</v>
      </c>
      <c r="D15" s="21">
        <v>1</v>
      </c>
      <c r="E15" s="21">
        <v>1</v>
      </c>
      <c r="F15" s="21">
        <v>1</v>
      </c>
      <c r="G15" s="21">
        <v>1</v>
      </c>
      <c r="H15" s="28">
        <f t="shared" si="0"/>
        <v>3.0303030303030304E-2</v>
      </c>
    </row>
    <row r="16" spans="1:8" x14ac:dyDescent="0.25">
      <c r="A16" s="26" t="s">
        <v>21</v>
      </c>
      <c r="B16" s="21">
        <v>1</v>
      </c>
      <c r="C16" s="22">
        <v>1</v>
      </c>
      <c r="D16" s="21">
        <v>1</v>
      </c>
      <c r="E16" s="21">
        <v>1</v>
      </c>
      <c r="F16" s="21">
        <v>1</v>
      </c>
      <c r="G16" s="21">
        <v>1</v>
      </c>
      <c r="H16" s="28">
        <f t="shared" si="0"/>
        <v>3.0303030303030304E-2</v>
      </c>
    </row>
    <row r="17" spans="1:8" x14ac:dyDescent="0.25">
      <c r="A17" s="25" t="s">
        <v>22</v>
      </c>
      <c r="B17" s="19">
        <v>2</v>
      </c>
      <c r="C17" s="20">
        <v>2</v>
      </c>
      <c r="D17" s="19">
        <v>1</v>
      </c>
      <c r="E17" s="19">
        <v>1</v>
      </c>
      <c r="F17" s="19">
        <v>1</v>
      </c>
      <c r="G17" s="19">
        <v>1</v>
      </c>
      <c r="H17" s="27">
        <f t="shared" si="0"/>
        <v>3.0303030303030304E-2</v>
      </c>
    </row>
    <row r="18" spans="1:8" x14ac:dyDescent="0.25">
      <c r="A18" s="26" t="s">
        <v>27</v>
      </c>
      <c r="B18" s="21">
        <v>2</v>
      </c>
      <c r="C18" s="22">
        <v>2</v>
      </c>
      <c r="D18" s="21">
        <v>1</v>
      </c>
      <c r="E18" s="21">
        <v>1</v>
      </c>
      <c r="F18" s="21">
        <v>1</v>
      </c>
      <c r="G18" s="21">
        <v>1</v>
      </c>
      <c r="H18" s="28">
        <f t="shared" si="0"/>
        <v>3.0303030303030304E-2</v>
      </c>
    </row>
    <row r="19" spans="1:8" x14ac:dyDescent="0.25">
      <c r="A19" s="25" t="s">
        <v>29</v>
      </c>
      <c r="B19" s="19">
        <v>1</v>
      </c>
      <c r="C19" s="20">
        <v>1</v>
      </c>
      <c r="D19" s="19">
        <v>1</v>
      </c>
      <c r="E19" s="19">
        <v>1</v>
      </c>
      <c r="F19" s="19">
        <v>1</v>
      </c>
      <c r="G19" s="19">
        <v>1</v>
      </c>
      <c r="H19" s="27">
        <f t="shared" si="0"/>
        <v>3.0303030303030304E-2</v>
      </c>
    </row>
    <row r="20" spans="1:8" x14ac:dyDescent="0.25">
      <c r="A20" s="26" t="s">
        <v>7</v>
      </c>
      <c r="B20" s="21">
        <v>1</v>
      </c>
      <c r="C20" s="22">
        <v>1</v>
      </c>
      <c r="D20" s="21">
        <v>1</v>
      </c>
      <c r="E20" s="21">
        <v>1</v>
      </c>
      <c r="F20" s="21">
        <v>1</v>
      </c>
      <c r="G20" s="21">
        <v>1</v>
      </c>
      <c r="H20" s="28">
        <f t="shared" si="0"/>
        <v>3.0303030303030304E-2</v>
      </c>
    </row>
    <row r="21" spans="1:8" x14ac:dyDescent="0.25">
      <c r="A21" s="25" t="s">
        <v>57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27">
        <f t="shared" si="0"/>
        <v>3.0303030303030304E-2</v>
      </c>
    </row>
    <row r="22" spans="1:8" x14ac:dyDescent="0.25">
      <c r="A22" s="26" t="s">
        <v>33</v>
      </c>
      <c r="B22" s="21">
        <v>4</v>
      </c>
      <c r="C22" s="22">
        <v>2</v>
      </c>
      <c r="D22" s="21">
        <v>2</v>
      </c>
      <c r="E22" s="21">
        <v>1</v>
      </c>
      <c r="F22" s="21">
        <v>1</v>
      </c>
      <c r="G22" s="21">
        <v>1</v>
      </c>
      <c r="H22" s="28">
        <f t="shared" si="0"/>
        <v>3.0303030303030304E-2</v>
      </c>
    </row>
    <row r="23" spans="1:8" x14ac:dyDescent="0.25">
      <c r="A23" s="25" t="s">
        <v>35</v>
      </c>
      <c r="B23" s="19">
        <v>1</v>
      </c>
      <c r="C23" s="20">
        <v>1</v>
      </c>
      <c r="D23" s="19">
        <v>1</v>
      </c>
      <c r="E23" s="19">
        <v>1</v>
      </c>
      <c r="F23" s="19">
        <v>1</v>
      </c>
      <c r="G23" s="19">
        <v>1</v>
      </c>
      <c r="H23" s="27">
        <f t="shared" si="0"/>
        <v>3.0303030303030304E-2</v>
      </c>
    </row>
    <row r="24" spans="1:8" x14ac:dyDescent="0.25">
      <c r="A24" s="26" t="s">
        <v>42</v>
      </c>
      <c r="B24" s="21">
        <v>0</v>
      </c>
      <c r="C24" s="22">
        <v>0</v>
      </c>
      <c r="D24" s="21">
        <v>1</v>
      </c>
      <c r="E24" s="21">
        <v>1</v>
      </c>
      <c r="F24" s="21">
        <v>1</v>
      </c>
      <c r="G24" s="21">
        <v>1</v>
      </c>
      <c r="H24" s="28">
        <f t="shared" si="0"/>
        <v>3.0303030303030304E-2</v>
      </c>
    </row>
    <row r="25" spans="1:8" x14ac:dyDescent="0.25">
      <c r="A25" s="25" t="s">
        <v>4</v>
      </c>
      <c r="B25" s="19">
        <v>1</v>
      </c>
      <c r="C25" s="20">
        <v>1</v>
      </c>
      <c r="D25" s="19">
        <v>1</v>
      </c>
      <c r="E25" s="19">
        <v>1</v>
      </c>
      <c r="F25" s="19">
        <v>1</v>
      </c>
      <c r="G25" s="19">
        <v>0</v>
      </c>
      <c r="H25" s="27">
        <f t="shared" si="0"/>
        <v>0</v>
      </c>
    </row>
    <row r="26" spans="1:8" x14ac:dyDescent="0.25">
      <c r="A26" s="25" t="s">
        <v>19</v>
      </c>
      <c r="B26" s="19">
        <v>1</v>
      </c>
      <c r="C26" s="20">
        <v>1</v>
      </c>
      <c r="D26" s="19">
        <v>1</v>
      </c>
      <c r="E26" s="19">
        <v>1</v>
      </c>
      <c r="F26" s="19">
        <v>1</v>
      </c>
      <c r="G26" s="19">
        <v>0</v>
      </c>
      <c r="H26" s="27">
        <f t="shared" si="0"/>
        <v>0</v>
      </c>
    </row>
    <row r="27" spans="1:8" x14ac:dyDescent="0.25">
      <c r="A27" s="25" t="s">
        <v>18</v>
      </c>
      <c r="B27" s="19">
        <v>1</v>
      </c>
      <c r="C27" s="20">
        <v>0</v>
      </c>
      <c r="D27" s="19">
        <v>0</v>
      </c>
      <c r="E27" s="19">
        <v>0</v>
      </c>
      <c r="F27" s="19">
        <v>0</v>
      </c>
      <c r="G27" s="19">
        <v>0</v>
      </c>
      <c r="H27" s="27">
        <f t="shared" si="0"/>
        <v>0</v>
      </c>
    </row>
    <row r="28" spans="1:8" x14ac:dyDescent="0.25">
      <c r="A28" s="26" t="s">
        <v>6</v>
      </c>
      <c r="B28" s="21">
        <v>1</v>
      </c>
      <c r="C28" s="22">
        <v>0</v>
      </c>
      <c r="D28" s="21">
        <v>0</v>
      </c>
      <c r="E28" s="21">
        <v>0</v>
      </c>
      <c r="F28" s="21">
        <v>0</v>
      </c>
      <c r="G28" s="21">
        <v>0</v>
      </c>
      <c r="H28" s="28">
        <f t="shared" si="0"/>
        <v>0</v>
      </c>
    </row>
    <row r="29" spans="1:8" x14ac:dyDescent="0.25">
      <c r="A29" s="25" t="s">
        <v>37</v>
      </c>
      <c r="B29" s="19">
        <v>1</v>
      </c>
      <c r="C29" s="20">
        <v>1</v>
      </c>
      <c r="D29" s="19">
        <v>1</v>
      </c>
      <c r="E29" s="19">
        <v>1</v>
      </c>
      <c r="F29" s="19">
        <v>0</v>
      </c>
      <c r="G29" s="19">
        <v>0</v>
      </c>
      <c r="H29" s="27">
        <f t="shared" si="0"/>
        <v>0</v>
      </c>
    </row>
    <row r="30" spans="1:8" x14ac:dyDescent="0.25">
      <c r="A30" s="26" t="s">
        <v>40</v>
      </c>
      <c r="B30" s="21">
        <v>0</v>
      </c>
      <c r="C30" s="21">
        <v>0</v>
      </c>
      <c r="D30" s="21">
        <v>1</v>
      </c>
      <c r="E30" s="21">
        <v>1</v>
      </c>
      <c r="F30" s="21">
        <v>0</v>
      </c>
      <c r="G30" s="21">
        <v>0</v>
      </c>
      <c r="H30" s="28">
        <f t="shared" si="0"/>
        <v>0</v>
      </c>
    </row>
    <row r="31" spans="1:8" x14ac:dyDescent="0.25">
      <c r="A31" s="25" t="s">
        <v>36</v>
      </c>
      <c r="B31" s="19">
        <v>1</v>
      </c>
      <c r="C31" s="20">
        <v>1</v>
      </c>
      <c r="D31" s="19">
        <v>1</v>
      </c>
      <c r="E31" s="19">
        <v>0</v>
      </c>
      <c r="F31" s="19">
        <v>0</v>
      </c>
      <c r="G31" s="19">
        <v>0</v>
      </c>
      <c r="H31" s="27">
        <f t="shared" si="0"/>
        <v>0</v>
      </c>
    </row>
    <row r="32" spans="1:8" x14ac:dyDescent="0.25">
      <c r="A32" s="26" t="s">
        <v>41</v>
      </c>
      <c r="B32" s="21">
        <v>0</v>
      </c>
      <c r="C32" s="21">
        <v>0</v>
      </c>
      <c r="D32" s="21">
        <v>1</v>
      </c>
      <c r="E32" s="21">
        <v>0</v>
      </c>
      <c r="F32" s="21">
        <v>0</v>
      </c>
      <c r="G32" s="21">
        <v>0</v>
      </c>
      <c r="H32" s="28">
        <f t="shared" si="0"/>
        <v>0</v>
      </c>
    </row>
    <row r="33" spans="1:8" x14ac:dyDescent="0.25">
      <c r="A33" s="32" t="s">
        <v>44</v>
      </c>
      <c r="B33" s="33">
        <v>0</v>
      </c>
      <c r="C33" s="33">
        <v>0</v>
      </c>
      <c r="D33" s="33">
        <v>0</v>
      </c>
      <c r="E33" s="33">
        <v>1</v>
      </c>
      <c r="F33" s="33">
        <v>0</v>
      </c>
      <c r="G33" s="33">
        <v>0</v>
      </c>
      <c r="H33" s="34">
        <f t="shared" si="0"/>
        <v>0</v>
      </c>
    </row>
    <row r="34" spans="1:8" x14ac:dyDescent="0.25">
      <c r="A34" s="3" t="s">
        <v>46</v>
      </c>
      <c r="B34" s="3">
        <f>SUBTOTAL(109,Tabel2[2010])</f>
        <v>41</v>
      </c>
      <c r="C34">
        <f>SUBTOTAL(109,Tabel2[2011])</f>
        <v>37</v>
      </c>
      <c r="D34" s="3">
        <f>SUBTOTAL(109,Tabel2[2012])</f>
        <v>39</v>
      </c>
      <c r="E34" s="3">
        <f>SUBTOTAL(109,Tabel2[2013])</f>
        <v>38</v>
      </c>
      <c r="F34" s="3">
        <f>SUBTOTAL(109,Tabel2[2014])</f>
        <v>33</v>
      </c>
      <c r="G34" s="3">
        <f>SUBTOTAL(109,Tabel2[2015])</f>
        <v>33</v>
      </c>
      <c r="H34" s="16">
        <f>SUBTOTAL(109,Tabel2[% in 2015])</f>
        <v>0.99999999999999956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T68"/>
  <sheetViews>
    <sheetView zoomScale="90" zoomScaleNormal="90" workbookViewId="0">
      <selection activeCell="K24" sqref="K24"/>
    </sheetView>
  </sheetViews>
  <sheetFormatPr defaultRowHeight="13.2" x14ac:dyDescent="0.25"/>
  <cols>
    <col min="1" max="1" width="10.6640625" bestFit="1" customWidth="1"/>
    <col min="2" max="2" width="32.44140625" customWidth="1"/>
    <col min="3" max="7" width="9.33203125" bestFit="1" customWidth="1"/>
    <col min="9" max="9" width="9.109375" style="3"/>
    <col min="10" max="10" width="10.6640625" bestFit="1" customWidth="1"/>
    <col min="11" max="11" width="16.88671875" bestFit="1" customWidth="1"/>
  </cols>
  <sheetData>
    <row r="2" spans="1:17" ht="79.2" x14ac:dyDescent="0.25">
      <c r="A2" s="35"/>
      <c r="B2" s="8" t="s">
        <v>47</v>
      </c>
      <c r="C2" s="2">
        <v>2010</v>
      </c>
      <c r="D2" s="2">
        <v>2011</v>
      </c>
      <c r="E2" s="2">
        <v>2012</v>
      </c>
      <c r="F2" s="2">
        <v>2013</v>
      </c>
      <c r="G2" s="2">
        <v>2014</v>
      </c>
      <c r="H2" s="2">
        <v>2015</v>
      </c>
      <c r="J2" s="36"/>
      <c r="K2" s="5" t="s">
        <v>50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</row>
    <row r="3" spans="1:17" x14ac:dyDescent="0.25">
      <c r="A3" s="35"/>
      <c r="B3" s="9" t="s">
        <v>53</v>
      </c>
      <c r="C3" s="1">
        <v>11441</v>
      </c>
      <c r="D3" s="1">
        <v>11977</v>
      </c>
      <c r="E3" s="1">
        <v>12067</v>
      </c>
      <c r="F3" s="1">
        <v>11938</v>
      </c>
      <c r="G3" s="1">
        <v>12091</v>
      </c>
      <c r="H3" s="1">
        <v>13451</v>
      </c>
      <c r="J3" s="37"/>
      <c r="K3" s="1" t="s">
        <v>30</v>
      </c>
      <c r="L3" s="1">
        <v>42</v>
      </c>
      <c r="M3" s="1">
        <v>53</v>
      </c>
      <c r="N3" s="1">
        <v>59</v>
      </c>
      <c r="O3" s="1">
        <v>60</v>
      </c>
      <c r="P3" s="1">
        <v>63</v>
      </c>
      <c r="Q3" s="1">
        <v>62</v>
      </c>
    </row>
    <row r="4" spans="1:17" x14ac:dyDescent="0.25">
      <c r="A4" s="35"/>
      <c r="B4" s="9" t="s">
        <v>54</v>
      </c>
      <c r="C4" s="1">
        <v>51</v>
      </c>
      <c r="D4" s="1">
        <v>62</v>
      </c>
      <c r="E4" s="1">
        <v>67</v>
      </c>
      <c r="F4" s="1">
        <v>70</v>
      </c>
      <c r="G4" s="1">
        <v>76</v>
      </c>
      <c r="H4" s="1">
        <v>75</v>
      </c>
      <c r="J4" s="37"/>
      <c r="K4" s="1" t="s">
        <v>10</v>
      </c>
      <c r="L4" s="1">
        <v>1</v>
      </c>
      <c r="M4" s="1">
        <v>1</v>
      </c>
      <c r="N4" s="1">
        <v>0</v>
      </c>
      <c r="O4" s="1">
        <v>1</v>
      </c>
      <c r="P4" s="1">
        <v>2</v>
      </c>
      <c r="Q4" s="1">
        <v>2</v>
      </c>
    </row>
    <row r="5" spans="1:17" x14ac:dyDescent="0.25">
      <c r="A5" s="35"/>
      <c r="B5" s="11" t="s">
        <v>46</v>
      </c>
      <c r="C5" s="2">
        <v>11492</v>
      </c>
      <c r="D5" s="2">
        <v>12039</v>
      </c>
      <c r="E5" s="2">
        <v>12134</v>
      </c>
      <c r="F5" s="2">
        <v>12008</v>
      </c>
      <c r="G5" s="2">
        <v>12167</v>
      </c>
      <c r="H5" s="2">
        <f>SUM(H3:H4)</f>
        <v>13526</v>
      </c>
      <c r="J5" s="37"/>
      <c r="K5" s="1" t="s">
        <v>11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</row>
    <row r="6" spans="1:17" x14ac:dyDescent="0.25">
      <c r="A6" s="35"/>
      <c r="B6" s="3"/>
      <c r="C6" s="3"/>
      <c r="D6" s="3"/>
      <c r="E6" s="3"/>
      <c r="F6" s="3"/>
      <c r="G6" s="3"/>
      <c r="H6" s="3"/>
      <c r="J6" s="37"/>
      <c r="K6" s="1" t="s">
        <v>13</v>
      </c>
      <c r="L6" s="1">
        <v>0</v>
      </c>
      <c r="M6" s="6">
        <v>0</v>
      </c>
      <c r="N6" s="1">
        <v>0</v>
      </c>
      <c r="O6" s="1">
        <v>1</v>
      </c>
      <c r="P6" s="1">
        <v>2</v>
      </c>
      <c r="Q6" s="1">
        <v>2</v>
      </c>
    </row>
    <row r="7" spans="1:17" ht="26.4" x14ac:dyDescent="0.25">
      <c r="A7" s="35"/>
      <c r="B7" s="8" t="s">
        <v>52</v>
      </c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J7" s="37"/>
      <c r="K7" s="1" t="s">
        <v>12</v>
      </c>
      <c r="L7" s="1">
        <v>0</v>
      </c>
      <c r="M7" s="6">
        <v>0</v>
      </c>
      <c r="N7" s="1">
        <v>0</v>
      </c>
      <c r="O7" s="1">
        <v>1</v>
      </c>
      <c r="P7" s="1">
        <v>1</v>
      </c>
      <c r="Q7" s="1">
        <v>1</v>
      </c>
    </row>
    <row r="8" spans="1:17" x14ac:dyDescent="0.25">
      <c r="A8" s="35"/>
      <c r="B8" s="9" t="s">
        <v>53</v>
      </c>
      <c r="C8" s="4">
        <v>0.99556213017751483</v>
      </c>
      <c r="D8" s="4">
        <v>0.99485007060387076</v>
      </c>
      <c r="E8" s="4">
        <v>0.99447832536673808</v>
      </c>
      <c r="F8" s="4">
        <v>0.99417055296469026</v>
      </c>
      <c r="G8" s="4">
        <v>0.99375359579189615</v>
      </c>
      <c r="H8" s="4">
        <f>H3/H5</f>
        <v>0.99445512346591747</v>
      </c>
      <c r="J8" s="37"/>
      <c r="K8" s="1" t="s">
        <v>15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</row>
    <row r="9" spans="1:17" x14ac:dyDescent="0.25">
      <c r="A9" s="35"/>
      <c r="B9" s="9" t="s">
        <v>54</v>
      </c>
      <c r="C9" s="4">
        <v>4.4378698224852072E-3</v>
      </c>
      <c r="D9" s="4">
        <v>5.1499293961292467E-3</v>
      </c>
      <c r="E9" s="4">
        <v>5.5216746332619089E-3</v>
      </c>
      <c r="F9" s="4">
        <v>5.829447035309793E-3</v>
      </c>
      <c r="G9" s="4">
        <v>6.246404208103888E-3</v>
      </c>
      <c r="H9" s="4">
        <f>H4/H5</f>
        <v>5.5448765340825081E-3</v>
      </c>
      <c r="J9" s="37"/>
      <c r="K9" s="1" t="s">
        <v>20</v>
      </c>
      <c r="L9" s="1">
        <v>3</v>
      </c>
      <c r="M9" s="1">
        <v>2</v>
      </c>
      <c r="N9" s="1">
        <v>2</v>
      </c>
      <c r="O9" s="1">
        <v>1</v>
      </c>
      <c r="P9" s="1">
        <v>1</v>
      </c>
      <c r="Q9" s="1">
        <v>1</v>
      </c>
    </row>
    <row r="10" spans="1:17" x14ac:dyDescent="0.25">
      <c r="A10" s="35"/>
      <c r="B10" s="11" t="s">
        <v>46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f>SUM(H8:H9)</f>
        <v>1</v>
      </c>
      <c r="J10" s="37"/>
      <c r="K10" s="1" t="s">
        <v>23</v>
      </c>
      <c r="L10" s="1">
        <v>0</v>
      </c>
      <c r="M10" s="6">
        <v>0</v>
      </c>
      <c r="N10" s="1">
        <v>0</v>
      </c>
      <c r="O10" s="1">
        <v>0</v>
      </c>
      <c r="P10" s="1">
        <v>1</v>
      </c>
      <c r="Q10" s="1">
        <v>1</v>
      </c>
    </row>
    <row r="11" spans="1:17" x14ac:dyDescent="0.25">
      <c r="B11" s="3"/>
      <c r="C11" s="3"/>
      <c r="D11" s="3"/>
      <c r="E11" s="3"/>
      <c r="F11" s="3"/>
      <c r="G11" s="3"/>
      <c r="J11" s="37"/>
      <c r="K11" s="1" t="s">
        <v>24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</row>
    <row r="12" spans="1:17" s="3" customFormat="1" x14ac:dyDescent="0.25">
      <c r="J12" s="37"/>
      <c r="K12" s="1" t="s">
        <v>2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</row>
    <row r="13" spans="1:17" s="3" customFormat="1" x14ac:dyDescent="0.25">
      <c r="C13" s="16"/>
      <c r="D13" s="16"/>
      <c r="E13" s="16"/>
      <c r="F13" s="16"/>
      <c r="G13" s="16"/>
      <c r="H13" s="16"/>
      <c r="J13" s="37"/>
      <c r="K13" s="1" t="s">
        <v>39</v>
      </c>
      <c r="L13" s="1">
        <v>0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</row>
    <row r="14" spans="1:17" s="3" customFormat="1" x14ac:dyDescent="0.25">
      <c r="J14" s="37"/>
      <c r="K14" s="2" t="s">
        <v>38</v>
      </c>
      <c r="L14" s="2">
        <v>51</v>
      </c>
      <c r="M14" s="2">
        <v>62</v>
      </c>
      <c r="N14" s="2">
        <v>67</v>
      </c>
      <c r="O14" s="2">
        <v>70</v>
      </c>
      <c r="P14" s="2">
        <v>76</v>
      </c>
      <c r="Q14" s="12">
        <f>SUM(Q3:Q13)</f>
        <v>75</v>
      </c>
    </row>
    <row r="15" spans="1:17" s="3" customFormat="1" x14ac:dyDescent="0.25"/>
    <row r="16" spans="1:17" s="3" customFormat="1" x14ac:dyDescent="0.25"/>
    <row r="17" spans="1:20" s="3" customFormat="1" x14ac:dyDescent="0.25"/>
    <row r="18" spans="1:20" s="3" customFormat="1" x14ac:dyDescent="0.25"/>
    <row r="19" spans="1:20" s="3" customFormat="1" x14ac:dyDescent="0.25"/>
    <row r="20" spans="1:20" s="3" customFormat="1" x14ac:dyDescent="0.25"/>
    <row r="21" spans="1:20" s="3" customFormat="1" x14ac:dyDescent="0.25"/>
    <row r="22" spans="1:20" s="3" customFormat="1" ht="79.2" x14ac:dyDescent="0.25">
      <c r="A22" s="35"/>
      <c r="B22" s="8" t="s">
        <v>48</v>
      </c>
      <c r="C22" s="2">
        <v>2010</v>
      </c>
      <c r="D22" s="2">
        <v>2011</v>
      </c>
      <c r="E22" s="2">
        <v>2012</v>
      </c>
      <c r="F22" s="2">
        <v>2013</v>
      </c>
      <c r="G22" s="2">
        <v>2014</v>
      </c>
      <c r="H22" s="2">
        <v>2015</v>
      </c>
      <c r="J22" s="38"/>
      <c r="K22" s="5" t="s">
        <v>51</v>
      </c>
      <c r="L22" s="2">
        <v>2010</v>
      </c>
      <c r="M22" s="2">
        <v>2011</v>
      </c>
      <c r="N22" s="2">
        <v>2012</v>
      </c>
      <c r="O22" s="2">
        <v>2013</v>
      </c>
      <c r="P22" s="2">
        <v>2014</v>
      </c>
      <c r="Q22" s="2">
        <v>2015</v>
      </c>
      <c r="R22" s="2" t="s">
        <v>58</v>
      </c>
      <c r="S22" s="2" t="s">
        <v>59</v>
      </c>
      <c r="T22" s="2" t="s">
        <v>60</v>
      </c>
    </row>
    <row r="23" spans="1:20" s="3" customFormat="1" x14ac:dyDescent="0.25">
      <c r="A23" s="35"/>
      <c r="B23" s="9" t="s">
        <v>53</v>
      </c>
      <c r="C23" s="1">
        <v>4052</v>
      </c>
      <c r="D23" s="1">
        <v>3786</v>
      </c>
      <c r="E23" s="1">
        <v>3413</v>
      </c>
      <c r="F23" s="1">
        <v>3453</v>
      </c>
      <c r="G23" s="1">
        <v>3377</v>
      </c>
      <c r="H23" s="1">
        <v>4041</v>
      </c>
      <c r="J23" s="39"/>
      <c r="K23" s="1" t="s">
        <v>30</v>
      </c>
      <c r="L23" s="1">
        <v>39</v>
      </c>
      <c r="M23" s="7">
        <v>36</v>
      </c>
      <c r="N23" s="1">
        <v>36</v>
      </c>
      <c r="O23" s="1">
        <v>34</v>
      </c>
      <c r="P23" s="1">
        <v>32</v>
      </c>
      <c r="Q23" s="1">
        <v>37</v>
      </c>
      <c r="R23" s="17">
        <f>Q23/Q$68</f>
        <v>0.35238095238095241</v>
      </c>
      <c r="S23" s="1" t="s">
        <v>61</v>
      </c>
      <c r="T23" s="1" t="s">
        <v>61</v>
      </c>
    </row>
    <row r="24" spans="1:20" s="3" customFormat="1" x14ac:dyDescent="0.25">
      <c r="A24" s="35"/>
      <c r="B24" s="9" t="s">
        <v>54</v>
      </c>
      <c r="C24" s="1">
        <v>112</v>
      </c>
      <c r="D24" s="1">
        <v>103</v>
      </c>
      <c r="E24" s="1">
        <v>107</v>
      </c>
      <c r="F24" s="1">
        <v>106</v>
      </c>
      <c r="G24" s="1">
        <v>98</v>
      </c>
      <c r="H24" s="1">
        <v>105</v>
      </c>
      <c r="J24" s="39"/>
      <c r="K24" s="1" t="s">
        <v>10</v>
      </c>
      <c r="L24" s="1">
        <v>10</v>
      </c>
      <c r="M24" s="7">
        <v>10</v>
      </c>
      <c r="N24" s="1">
        <v>10</v>
      </c>
      <c r="O24" s="1">
        <v>8</v>
      </c>
      <c r="P24" s="1">
        <v>10</v>
      </c>
      <c r="Q24" s="1">
        <v>10</v>
      </c>
      <c r="R24" s="17">
        <f t="shared" ref="R24:R68" si="0">Q24/Q$68</f>
        <v>9.5238095238095233E-2</v>
      </c>
      <c r="S24" s="1" t="s">
        <v>61</v>
      </c>
      <c r="T24" s="1" t="s">
        <v>61</v>
      </c>
    </row>
    <row r="25" spans="1:20" s="3" customFormat="1" x14ac:dyDescent="0.25">
      <c r="A25" s="35"/>
      <c r="B25" s="11" t="s">
        <v>46</v>
      </c>
      <c r="C25" s="2">
        <v>4164</v>
      </c>
      <c r="D25" s="2">
        <v>3889</v>
      </c>
      <c r="E25" s="2">
        <v>3520</v>
      </c>
      <c r="F25" s="2">
        <v>3559</v>
      </c>
      <c r="G25" s="2">
        <v>3475</v>
      </c>
      <c r="H25" s="2">
        <f>SUM(H23:H24)</f>
        <v>4146</v>
      </c>
      <c r="J25" s="39"/>
      <c r="K25" s="1" t="s">
        <v>25</v>
      </c>
      <c r="L25" s="1">
        <v>8</v>
      </c>
      <c r="M25" s="7">
        <v>5</v>
      </c>
      <c r="N25" s="1">
        <v>7</v>
      </c>
      <c r="O25" s="1">
        <v>8</v>
      </c>
      <c r="P25" s="1">
        <v>6</v>
      </c>
      <c r="Q25" s="1">
        <v>6</v>
      </c>
      <c r="R25" s="17">
        <f t="shared" si="0"/>
        <v>5.7142857142857141E-2</v>
      </c>
      <c r="S25" s="1"/>
      <c r="T25" s="1"/>
    </row>
    <row r="26" spans="1:20" s="3" customFormat="1" x14ac:dyDescent="0.25">
      <c r="A26" s="35"/>
      <c r="J26" s="39"/>
      <c r="K26" s="1" t="s">
        <v>20</v>
      </c>
      <c r="L26" s="1">
        <v>2</v>
      </c>
      <c r="M26" s="7">
        <v>2</v>
      </c>
      <c r="N26" s="1">
        <v>2</v>
      </c>
      <c r="O26" s="1">
        <v>4</v>
      </c>
      <c r="P26" s="1">
        <v>4</v>
      </c>
      <c r="Q26" s="1">
        <v>5</v>
      </c>
      <c r="R26" s="17">
        <f t="shared" si="0"/>
        <v>4.7619047619047616E-2</v>
      </c>
      <c r="S26" s="1" t="s">
        <v>61</v>
      </c>
      <c r="T26" s="1" t="s">
        <v>61</v>
      </c>
    </row>
    <row r="27" spans="1:20" s="3" customFormat="1" ht="26.4" x14ac:dyDescent="0.25">
      <c r="A27" s="35"/>
      <c r="B27" s="8" t="s">
        <v>49</v>
      </c>
      <c r="C27" s="2">
        <v>2010</v>
      </c>
      <c r="D27" s="2">
        <v>2011</v>
      </c>
      <c r="E27" s="2">
        <v>2012</v>
      </c>
      <c r="F27" s="2">
        <v>2013</v>
      </c>
      <c r="G27" s="2">
        <v>2014</v>
      </c>
      <c r="H27" s="2">
        <v>2015</v>
      </c>
      <c r="J27" s="39"/>
      <c r="K27" s="1" t="s">
        <v>31</v>
      </c>
      <c r="L27" s="1">
        <v>4</v>
      </c>
      <c r="M27" s="7">
        <v>4</v>
      </c>
      <c r="N27" s="1">
        <v>5</v>
      </c>
      <c r="O27" s="1">
        <v>5</v>
      </c>
      <c r="P27" s="1">
        <v>4</v>
      </c>
      <c r="Q27" s="1">
        <v>4</v>
      </c>
      <c r="R27" s="17">
        <f t="shared" si="0"/>
        <v>3.8095238095238099E-2</v>
      </c>
      <c r="S27" s="1" t="s">
        <v>61</v>
      </c>
      <c r="T27" s="1" t="s">
        <v>61</v>
      </c>
    </row>
    <row r="28" spans="1:20" s="3" customFormat="1" x14ac:dyDescent="0.25">
      <c r="A28" s="35"/>
      <c r="B28" s="9" t="s">
        <v>53</v>
      </c>
      <c r="C28" s="4">
        <v>0.9731027857829011</v>
      </c>
      <c r="D28" s="4">
        <v>0.9735150424273592</v>
      </c>
      <c r="E28" s="4">
        <v>0.96960227272727273</v>
      </c>
      <c r="F28" s="4">
        <v>0.97021635290812025</v>
      </c>
      <c r="G28" s="4">
        <v>0.9717985611510791</v>
      </c>
      <c r="H28" s="4">
        <f>H23/H25</f>
        <v>0.97467438494934877</v>
      </c>
      <c r="J28" s="39"/>
      <c r="K28" s="1" t="s">
        <v>11</v>
      </c>
      <c r="L28" s="1">
        <v>4</v>
      </c>
      <c r="M28" s="7">
        <v>4</v>
      </c>
      <c r="N28" s="1">
        <v>3</v>
      </c>
      <c r="O28" s="1">
        <v>4</v>
      </c>
      <c r="P28" s="1">
        <v>4</v>
      </c>
      <c r="Q28" s="1">
        <v>4</v>
      </c>
      <c r="R28" s="17">
        <f t="shared" si="0"/>
        <v>3.8095238095238099E-2</v>
      </c>
      <c r="S28" s="1" t="s">
        <v>61</v>
      </c>
      <c r="T28" s="1" t="s">
        <v>61</v>
      </c>
    </row>
    <row r="29" spans="1:20" s="3" customFormat="1" x14ac:dyDescent="0.25">
      <c r="A29" s="35"/>
      <c r="B29" s="9" t="s">
        <v>54</v>
      </c>
      <c r="C29" s="4">
        <v>2.6897214217098942E-2</v>
      </c>
      <c r="D29" s="4">
        <v>2.6484957572640782E-2</v>
      </c>
      <c r="E29" s="4">
        <v>3.0397727272727274E-2</v>
      </c>
      <c r="F29" s="4">
        <v>2.978364709187974E-2</v>
      </c>
      <c r="G29" s="4">
        <v>2.8201438848920863E-2</v>
      </c>
      <c r="H29" s="4">
        <f>H24/H25</f>
        <v>2.5325615050651229E-2</v>
      </c>
      <c r="J29" s="39"/>
      <c r="K29" s="1" t="s">
        <v>1</v>
      </c>
      <c r="L29" s="1">
        <v>2</v>
      </c>
      <c r="M29" s="7">
        <v>2</v>
      </c>
      <c r="N29" s="1">
        <v>2</v>
      </c>
      <c r="O29" s="1">
        <v>3</v>
      </c>
      <c r="P29" s="1">
        <v>3</v>
      </c>
      <c r="Q29" s="1">
        <v>2</v>
      </c>
      <c r="R29" s="17">
        <f t="shared" si="0"/>
        <v>1.9047619047619049E-2</v>
      </c>
      <c r="S29" s="1"/>
      <c r="T29" s="1"/>
    </row>
    <row r="30" spans="1:20" x14ac:dyDescent="0.25">
      <c r="A30" s="35"/>
      <c r="B30" s="11" t="s">
        <v>46</v>
      </c>
      <c r="C30" s="10">
        <v>1</v>
      </c>
      <c r="D30" s="10">
        <v>1</v>
      </c>
      <c r="E30" s="10">
        <v>1</v>
      </c>
      <c r="F30" s="10">
        <v>1</v>
      </c>
      <c r="G30" s="10">
        <v>1</v>
      </c>
      <c r="H30" s="10">
        <f>SUM(H28:H29)</f>
        <v>1</v>
      </c>
      <c r="J30" s="39"/>
      <c r="K30" s="1" t="s">
        <v>26</v>
      </c>
      <c r="L30" s="1">
        <v>1</v>
      </c>
      <c r="M30" s="7">
        <v>3</v>
      </c>
      <c r="N30" s="1">
        <v>3</v>
      </c>
      <c r="O30" s="1">
        <v>3</v>
      </c>
      <c r="P30" s="1">
        <v>3</v>
      </c>
      <c r="Q30" s="1">
        <v>3</v>
      </c>
      <c r="R30" s="17">
        <f t="shared" si="0"/>
        <v>2.8571428571428571E-2</v>
      </c>
      <c r="S30" s="1"/>
      <c r="T30" s="1"/>
    </row>
    <row r="31" spans="1:20" x14ac:dyDescent="0.25">
      <c r="B31" s="3"/>
      <c r="C31" s="3"/>
      <c r="D31" s="3"/>
      <c r="E31" s="3"/>
      <c r="F31" s="3"/>
      <c r="G31" s="3"/>
      <c r="J31" s="39"/>
      <c r="K31" s="1" t="s">
        <v>8</v>
      </c>
      <c r="L31" s="1">
        <v>3</v>
      </c>
      <c r="M31" s="7">
        <v>3</v>
      </c>
      <c r="N31" s="1">
        <v>3</v>
      </c>
      <c r="O31" s="1">
        <v>2</v>
      </c>
      <c r="P31" s="1">
        <v>2</v>
      </c>
      <c r="Q31" s="1">
        <v>2</v>
      </c>
      <c r="R31" s="17">
        <f t="shared" si="0"/>
        <v>1.9047619047619049E-2</v>
      </c>
      <c r="S31" s="1"/>
      <c r="T31" s="1"/>
    </row>
    <row r="32" spans="1:20" x14ac:dyDescent="0.25">
      <c r="J32" s="39"/>
      <c r="K32" s="1" t="s">
        <v>43</v>
      </c>
      <c r="L32" s="1">
        <v>0</v>
      </c>
      <c r="M32" s="7">
        <v>0</v>
      </c>
      <c r="N32" s="1">
        <v>0</v>
      </c>
      <c r="O32" s="1">
        <v>2</v>
      </c>
      <c r="P32" s="1">
        <v>2</v>
      </c>
      <c r="Q32" s="1">
        <v>2</v>
      </c>
      <c r="R32" s="17">
        <f t="shared" si="0"/>
        <v>1.9047619047619049E-2</v>
      </c>
      <c r="S32" s="1" t="s">
        <v>61</v>
      </c>
      <c r="T32" s="1" t="s">
        <v>61</v>
      </c>
    </row>
    <row r="33" spans="10:20" x14ac:dyDescent="0.25">
      <c r="J33" s="39"/>
      <c r="K33" s="1" t="s">
        <v>28</v>
      </c>
      <c r="L33" s="1">
        <v>2</v>
      </c>
      <c r="M33" s="7">
        <v>2</v>
      </c>
      <c r="N33" s="1">
        <v>2</v>
      </c>
      <c r="O33" s="1">
        <v>2</v>
      </c>
      <c r="P33" s="1">
        <v>2</v>
      </c>
      <c r="Q33" s="1">
        <v>1</v>
      </c>
      <c r="R33" s="17">
        <f t="shared" si="0"/>
        <v>9.5238095238095247E-3</v>
      </c>
      <c r="S33" s="1"/>
      <c r="T33" s="1"/>
    </row>
    <row r="34" spans="10:20" x14ac:dyDescent="0.25">
      <c r="J34" s="39"/>
      <c r="K34" s="1" t="s">
        <v>2</v>
      </c>
      <c r="L34" s="1">
        <v>1</v>
      </c>
      <c r="M34" s="7">
        <v>1</v>
      </c>
      <c r="N34" s="1">
        <v>1</v>
      </c>
      <c r="O34" s="1">
        <v>2</v>
      </c>
      <c r="P34" s="1">
        <v>2</v>
      </c>
      <c r="Q34" s="1">
        <v>2</v>
      </c>
      <c r="R34" s="17">
        <f t="shared" si="0"/>
        <v>1.9047619047619049E-2</v>
      </c>
      <c r="S34" s="1" t="s">
        <v>61</v>
      </c>
      <c r="T34" s="1" t="s">
        <v>61</v>
      </c>
    </row>
    <row r="35" spans="10:20" x14ac:dyDescent="0.25">
      <c r="J35" s="39"/>
      <c r="K35" s="1" t="s">
        <v>34</v>
      </c>
      <c r="L35" s="1">
        <v>1</v>
      </c>
      <c r="M35" s="7">
        <v>1</v>
      </c>
      <c r="N35" s="1">
        <v>1</v>
      </c>
      <c r="O35" s="1">
        <v>2</v>
      </c>
      <c r="P35" s="1">
        <v>2</v>
      </c>
      <c r="Q35" s="1">
        <v>2</v>
      </c>
      <c r="R35" s="17">
        <f t="shared" si="0"/>
        <v>1.9047619047619049E-2</v>
      </c>
      <c r="S35" s="1"/>
      <c r="T35" s="1"/>
    </row>
    <row r="36" spans="10:20" x14ac:dyDescent="0.25">
      <c r="J36" s="39"/>
      <c r="K36" s="1" t="s">
        <v>9</v>
      </c>
      <c r="L36" s="1">
        <v>1</v>
      </c>
      <c r="M36" s="7">
        <v>1</v>
      </c>
      <c r="N36" s="1">
        <v>2</v>
      </c>
      <c r="O36" s="1">
        <v>2</v>
      </c>
      <c r="P36" s="1">
        <v>2</v>
      </c>
      <c r="Q36" s="1">
        <v>2</v>
      </c>
      <c r="R36" s="17">
        <f t="shared" si="0"/>
        <v>1.9047619047619049E-2</v>
      </c>
      <c r="S36" s="1" t="s">
        <v>61</v>
      </c>
      <c r="T36" s="1" t="s">
        <v>61</v>
      </c>
    </row>
    <row r="37" spans="10:20" x14ac:dyDescent="0.25">
      <c r="J37" s="39"/>
      <c r="K37" s="1" t="s">
        <v>0</v>
      </c>
      <c r="L37" s="1">
        <v>2</v>
      </c>
      <c r="M37" s="7">
        <v>3</v>
      </c>
      <c r="N37" s="1">
        <v>2</v>
      </c>
      <c r="O37" s="1">
        <v>1</v>
      </c>
      <c r="P37" s="1">
        <v>1</v>
      </c>
      <c r="Q37" s="1">
        <v>1</v>
      </c>
      <c r="R37" s="17">
        <f t="shared" si="0"/>
        <v>9.5238095238095247E-3</v>
      </c>
      <c r="S37" s="1"/>
      <c r="T37" s="1"/>
    </row>
    <row r="38" spans="10:20" x14ac:dyDescent="0.25">
      <c r="J38" s="39"/>
      <c r="K38" s="6" t="s">
        <v>55</v>
      </c>
      <c r="L38" s="6">
        <v>0</v>
      </c>
      <c r="M38" s="13">
        <v>0</v>
      </c>
      <c r="N38" s="6">
        <v>0</v>
      </c>
      <c r="O38" s="6">
        <v>0</v>
      </c>
      <c r="P38" s="6">
        <v>0</v>
      </c>
      <c r="Q38" s="14">
        <v>1</v>
      </c>
      <c r="R38" s="17">
        <f t="shared" si="0"/>
        <v>9.5238095238095247E-3</v>
      </c>
      <c r="S38" s="1"/>
      <c r="T38" s="1"/>
    </row>
    <row r="39" spans="10:20" x14ac:dyDescent="0.25">
      <c r="J39" s="39"/>
      <c r="K39" s="6" t="s">
        <v>56</v>
      </c>
      <c r="L39" s="6">
        <v>0</v>
      </c>
      <c r="M39" s="13">
        <v>0</v>
      </c>
      <c r="N39" s="6">
        <v>0</v>
      </c>
      <c r="O39" s="6">
        <v>0</v>
      </c>
      <c r="P39" s="6">
        <v>0</v>
      </c>
      <c r="Q39" s="14">
        <v>1</v>
      </c>
      <c r="R39" s="17">
        <f t="shared" si="0"/>
        <v>9.5238095238095247E-3</v>
      </c>
      <c r="S39" s="1"/>
      <c r="T39" s="1"/>
    </row>
    <row r="40" spans="10:20" x14ac:dyDescent="0.25">
      <c r="J40" s="39"/>
      <c r="K40" s="15" t="s">
        <v>45</v>
      </c>
      <c r="L40" s="6">
        <v>0</v>
      </c>
      <c r="M40" s="13">
        <v>0</v>
      </c>
      <c r="N40" s="6">
        <v>0</v>
      </c>
      <c r="O40" s="6">
        <v>0</v>
      </c>
      <c r="P40" s="6">
        <v>1</v>
      </c>
      <c r="Q40" s="6">
        <v>2</v>
      </c>
      <c r="R40" s="17">
        <f t="shared" si="0"/>
        <v>1.9047619047619049E-2</v>
      </c>
      <c r="S40" s="1" t="s">
        <v>61</v>
      </c>
      <c r="T40" s="1" t="s">
        <v>61</v>
      </c>
    </row>
    <row r="41" spans="10:20" x14ac:dyDescent="0.25">
      <c r="J41" s="39"/>
      <c r="K41" s="6" t="s">
        <v>3</v>
      </c>
      <c r="L41" s="6">
        <v>1</v>
      </c>
      <c r="M41" s="13">
        <v>1</v>
      </c>
      <c r="N41" s="6">
        <v>1</v>
      </c>
      <c r="O41" s="6">
        <v>1</v>
      </c>
      <c r="P41" s="6">
        <v>1</v>
      </c>
      <c r="Q41" s="6">
        <v>1</v>
      </c>
      <c r="R41" s="17">
        <f t="shared" si="0"/>
        <v>9.5238095238095247E-3</v>
      </c>
      <c r="S41" s="1"/>
      <c r="T41" s="1"/>
    </row>
    <row r="42" spans="10:20" x14ac:dyDescent="0.25">
      <c r="J42" s="39"/>
      <c r="K42" s="6" t="s">
        <v>4</v>
      </c>
      <c r="L42" s="6">
        <v>1</v>
      </c>
      <c r="M42" s="13">
        <v>1</v>
      </c>
      <c r="N42" s="6">
        <v>1</v>
      </c>
      <c r="O42" s="6">
        <v>1</v>
      </c>
      <c r="P42" s="6">
        <v>1</v>
      </c>
      <c r="Q42" s="6">
        <v>0</v>
      </c>
      <c r="R42" s="17">
        <f t="shared" si="0"/>
        <v>0</v>
      </c>
      <c r="S42" s="1"/>
      <c r="T42" s="1"/>
    </row>
    <row r="43" spans="10:20" x14ac:dyDescent="0.25">
      <c r="J43" s="39"/>
      <c r="K43" s="6" t="s">
        <v>5</v>
      </c>
      <c r="L43" s="6">
        <v>1</v>
      </c>
      <c r="M43" s="13">
        <v>1</v>
      </c>
      <c r="N43" s="6">
        <v>1</v>
      </c>
      <c r="O43" s="6">
        <v>1</v>
      </c>
      <c r="P43" s="6">
        <v>1</v>
      </c>
      <c r="Q43" s="6">
        <v>2</v>
      </c>
      <c r="R43" s="17">
        <f t="shared" si="0"/>
        <v>1.9047619047619049E-2</v>
      </c>
      <c r="S43" s="1"/>
      <c r="T43" s="1"/>
    </row>
    <row r="44" spans="10:20" x14ac:dyDescent="0.25">
      <c r="J44" s="39"/>
      <c r="K44" s="6" t="s">
        <v>14</v>
      </c>
      <c r="L44" s="6">
        <v>1</v>
      </c>
      <c r="M44" s="13">
        <v>1</v>
      </c>
      <c r="N44" s="6">
        <v>1</v>
      </c>
      <c r="O44" s="6">
        <v>1</v>
      </c>
      <c r="P44" s="6">
        <v>1</v>
      </c>
      <c r="Q44" s="6">
        <v>1</v>
      </c>
      <c r="R44" s="17">
        <f t="shared" si="0"/>
        <v>9.5238095238095247E-3</v>
      </c>
      <c r="S44" s="1"/>
      <c r="T44" s="1"/>
    </row>
    <row r="45" spans="10:20" x14ac:dyDescent="0.25">
      <c r="J45" s="39"/>
      <c r="K45" s="6" t="s">
        <v>16</v>
      </c>
      <c r="L45" s="6">
        <v>3</v>
      </c>
      <c r="M45" s="13">
        <v>1</v>
      </c>
      <c r="N45" s="6">
        <v>1</v>
      </c>
      <c r="O45" s="6">
        <v>1</v>
      </c>
      <c r="P45" s="6">
        <v>1</v>
      </c>
      <c r="Q45" s="6">
        <v>1</v>
      </c>
      <c r="R45" s="17">
        <f t="shared" si="0"/>
        <v>9.5238095238095247E-3</v>
      </c>
      <c r="S45" s="1" t="s">
        <v>61</v>
      </c>
      <c r="T45" s="1" t="s">
        <v>61</v>
      </c>
    </row>
    <row r="46" spans="10:20" x14ac:dyDescent="0.25">
      <c r="J46" s="39"/>
      <c r="K46" s="6" t="s">
        <v>17</v>
      </c>
      <c r="L46" s="6">
        <v>1</v>
      </c>
      <c r="M46" s="13">
        <v>1</v>
      </c>
      <c r="N46" s="6">
        <v>1</v>
      </c>
      <c r="O46" s="6">
        <v>1</v>
      </c>
      <c r="P46" s="6">
        <v>1</v>
      </c>
      <c r="Q46" s="6">
        <v>1</v>
      </c>
      <c r="R46" s="17">
        <f t="shared" si="0"/>
        <v>9.5238095238095247E-3</v>
      </c>
      <c r="S46" s="1"/>
      <c r="T46" s="1"/>
    </row>
    <row r="47" spans="10:20" x14ac:dyDescent="0.25">
      <c r="J47" s="39"/>
      <c r="K47" s="6" t="s">
        <v>19</v>
      </c>
      <c r="L47" s="6">
        <v>1</v>
      </c>
      <c r="M47" s="13">
        <v>1</v>
      </c>
      <c r="N47" s="6">
        <v>1</v>
      </c>
      <c r="O47" s="6">
        <v>1</v>
      </c>
      <c r="P47" s="6">
        <v>1</v>
      </c>
      <c r="Q47" s="6">
        <v>0</v>
      </c>
      <c r="R47" s="17">
        <f t="shared" si="0"/>
        <v>0</v>
      </c>
      <c r="S47" s="1"/>
      <c r="T47" s="1"/>
    </row>
    <row r="48" spans="10:20" x14ac:dyDescent="0.25">
      <c r="J48" s="39"/>
      <c r="K48" s="6" t="s">
        <v>21</v>
      </c>
      <c r="L48" s="6">
        <v>1</v>
      </c>
      <c r="M48" s="13">
        <v>1</v>
      </c>
      <c r="N48" s="6">
        <v>1</v>
      </c>
      <c r="O48" s="6">
        <v>1</v>
      </c>
      <c r="P48" s="6">
        <v>1</v>
      </c>
      <c r="Q48" s="6">
        <v>1</v>
      </c>
      <c r="R48" s="17">
        <f t="shared" si="0"/>
        <v>9.5238095238095247E-3</v>
      </c>
      <c r="S48" s="1"/>
      <c r="T48" s="1"/>
    </row>
    <row r="49" spans="10:20" x14ac:dyDescent="0.25">
      <c r="J49" s="39"/>
      <c r="K49" s="6" t="s">
        <v>22</v>
      </c>
      <c r="L49" s="6">
        <v>2</v>
      </c>
      <c r="M49" s="13">
        <v>2</v>
      </c>
      <c r="N49" s="6">
        <v>1</v>
      </c>
      <c r="O49" s="6">
        <v>1</v>
      </c>
      <c r="P49" s="6">
        <v>1</v>
      </c>
      <c r="Q49" s="6">
        <v>1</v>
      </c>
      <c r="R49" s="17">
        <f t="shared" si="0"/>
        <v>9.5238095238095247E-3</v>
      </c>
      <c r="S49" s="1"/>
      <c r="T49" s="1"/>
    </row>
    <row r="50" spans="10:20" x14ac:dyDescent="0.25">
      <c r="J50" s="39"/>
      <c r="K50" s="6" t="s">
        <v>23</v>
      </c>
      <c r="L50" s="6">
        <v>2</v>
      </c>
      <c r="M50" s="13">
        <v>2</v>
      </c>
      <c r="N50" s="6">
        <v>2</v>
      </c>
      <c r="O50" s="6">
        <v>2</v>
      </c>
      <c r="P50" s="6">
        <v>1</v>
      </c>
      <c r="Q50" s="6">
        <v>1</v>
      </c>
      <c r="R50" s="17">
        <f t="shared" si="0"/>
        <v>9.5238095238095247E-3</v>
      </c>
      <c r="S50" s="1" t="s">
        <v>61</v>
      </c>
      <c r="T50" s="1" t="s">
        <v>61</v>
      </c>
    </row>
    <row r="51" spans="10:20" x14ac:dyDescent="0.25">
      <c r="J51" s="39"/>
      <c r="K51" s="6" t="s">
        <v>27</v>
      </c>
      <c r="L51" s="6">
        <v>2</v>
      </c>
      <c r="M51" s="13">
        <v>2</v>
      </c>
      <c r="N51" s="6">
        <v>1</v>
      </c>
      <c r="O51" s="6">
        <v>1</v>
      </c>
      <c r="P51" s="6">
        <v>1</v>
      </c>
      <c r="Q51" s="6">
        <v>1</v>
      </c>
      <c r="R51" s="17">
        <f t="shared" si="0"/>
        <v>9.5238095238095247E-3</v>
      </c>
      <c r="S51" s="1"/>
      <c r="T51" s="1"/>
    </row>
    <row r="52" spans="10:20" x14ac:dyDescent="0.25">
      <c r="J52" s="39"/>
      <c r="K52" s="6" t="s">
        <v>29</v>
      </c>
      <c r="L52" s="6">
        <v>1</v>
      </c>
      <c r="M52" s="13">
        <v>1</v>
      </c>
      <c r="N52" s="6">
        <v>1</v>
      </c>
      <c r="O52" s="6">
        <v>1</v>
      </c>
      <c r="P52" s="6">
        <v>1</v>
      </c>
      <c r="Q52" s="6">
        <v>1</v>
      </c>
      <c r="R52" s="17">
        <f t="shared" si="0"/>
        <v>9.5238095238095247E-3</v>
      </c>
      <c r="S52" s="1"/>
      <c r="T52" s="1"/>
    </row>
    <row r="53" spans="10:20" x14ac:dyDescent="0.25">
      <c r="J53" s="39"/>
      <c r="K53" s="6" t="s">
        <v>7</v>
      </c>
      <c r="L53" s="6">
        <v>1</v>
      </c>
      <c r="M53" s="13">
        <v>1</v>
      </c>
      <c r="N53" s="6">
        <v>1</v>
      </c>
      <c r="O53" s="6">
        <v>1</v>
      </c>
      <c r="P53" s="6">
        <v>1</v>
      </c>
      <c r="Q53" s="6">
        <v>1</v>
      </c>
      <c r="R53" s="17">
        <f t="shared" si="0"/>
        <v>9.5238095238095247E-3</v>
      </c>
      <c r="S53" s="1"/>
      <c r="T53" s="1"/>
    </row>
    <row r="54" spans="10:20" x14ac:dyDescent="0.25">
      <c r="J54" s="39"/>
      <c r="K54" s="6" t="s">
        <v>57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17">
        <f t="shared" si="0"/>
        <v>9.5238095238095247E-3</v>
      </c>
      <c r="S54" s="1"/>
      <c r="T54" s="1"/>
    </row>
    <row r="55" spans="10:20" x14ac:dyDescent="0.25">
      <c r="J55" s="39"/>
      <c r="K55" s="6" t="s">
        <v>32</v>
      </c>
      <c r="L55" s="6">
        <v>1</v>
      </c>
      <c r="M55" s="13">
        <v>1</v>
      </c>
      <c r="N55" s="6">
        <v>1</v>
      </c>
      <c r="O55" s="6">
        <v>1</v>
      </c>
      <c r="P55" s="6">
        <v>1</v>
      </c>
      <c r="Q55" s="6">
        <v>1</v>
      </c>
      <c r="R55" s="17">
        <f t="shared" si="0"/>
        <v>9.5238095238095247E-3</v>
      </c>
      <c r="S55" s="1" t="s">
        <v>61</v>
      </c>
      <c r="T55" s="1" t="s">
        <v>61</v>
      </c>
    </row>
    <row r="56" spans="10:20" x14ac:dyDescent="0.25">
      <c r="J56" s="39"/>
      <c r="K56" s="6" t="s">
        <v>33</v>
      </c>
      <c r="L56" s="6">
        <v>4</v>
      </c>
      <c r="M56" s="13">
        <v>2</v>
      </c>
      <c r="N56" s="6">
        <v>2</v>
      </c>
      <c r="O56" s="6">
        <v>1</v>
      </c>
      <c r="P56" s="6">
        <v>1</v>
      </c>
      <c r="Q56" s="6">
        <v>1</v>
      </c>
      <c r="R56" s="17">
        <f t="shared" si="0"/>
        <v>9.5238095238095247E-3</v>
      </c>
      <c r="S56" s="1"/>
      <c r="T56" s="1"/>
    </row>
    <row r="57" spans="10:20" x14ac:dyDescent="0.25">
      <c r="J57" s="39"/>
      <c r="K57" s="6" t="s">
        <v>35</v>
      </c>
      <c r="L57" s="6">
        <v>1</v>
      </c>
      <c r="M57" s="13">
        <v>1</v>
      </c>
      <c r="N57" s="6">
        <v>1</v>
      </c>
      <c r="O57" s="6">
        <v>1</v>
      </c>
      <c r="P57" s="6">
        <v>1</v>
      </c>
      <c r="Q57" s="6">
        <v>1</v>
      </c>
      <c r="R57" s="17">
        <f t="shared" si="0"/>
        <v>9.5238095238095247E-3</v>
      </c>
      <c r="S57" s="1"/>
      <c r="T57" s="1"/>
    </row>
    <row r="58" spans="10:20" x14ac:dyDescent="0.25">
      <c r="J58" s="39"/>
      <c r="K58" s="6" t="s">
        <v>13</v>
      </c>
      <c r="L58" s="6">
        <v>3</v>
      </c>
      <c r="M58" s="13">
        <v>3</v>
      </c>
      <c r="N58" s="6">
        <v>4</v>
      </c>
      <c r="O58" s="6">
        <v>3</v>
      </c>
      <c r="P58" s="6">
        <v>1</v>
      </c>
      <c r="Q58" s="6">
        <v>1</v>
      </c>
      <c r="R58" s="17">
        <f t="shared" si="0"/>
        <v>9.5238095238095247E-3</v>
      </c>
      <c r="S58" s="1" t="s">
        <v>61</v>
      </c>
      <c r="T58" s="1" t="s">
        <v>61</v>
      </c>
    </row>
    <row r="59" spans="10:20" x14ac:dyDescent="0.25">
      <c r="J59" s="39"/>
      <c r="K59" s="6" t="s">
        <v>42</v>
      </c>
      <c r="L59" s="6">
        <v>0</v>
      </c>
      <c r="M59" s="13">
        <v>0</v>
      </c>
      <c r="N59" s="6">
        <v>1</v>
      </c>
      <c r="O59" s="6">
        <v>1</v>
      </c>
      <c r="P59" s="6">
        <v>1</v>
      </c>
      <c r="Q59" s="6">
        <v>1</v>
      </c>
      <c r="R59" s="17">
        <f t="shared" si="0"/>
        <v>9.5238095238095247E-3</v>
      </c>
      <c r="S59" s="1"/>
      <c r="T59" s="1"/>
    </row>
    <row r="60" spans="10:20" x14ac:dyDescent="0.25">
      <c r="J60" s="39"/>
      <c r="K60" s="6" t="s">
        <v>12</v>
      </c>
      <c r="L60" s="6">
        <v>1</v>
      </c>
      <c r="M60" s="13">
        <v>1</v>
      </c>
      <c r="N60" s="6">
        <v>1</v>
      </c>
      <c r="O60" s="6">
        <v>0</v>
      </c>
      <c r="P60" s="6">
        <v>0</v>
      </c>
      <c r="Q60" s="6">
        <v>0</v>
      </c>
      <c r="R60" s="17">
        <f t="shared" si="0"/>
        <v>0</v>
      </c>
      <c r="S60" s="1" t="s">
        <v>61</v>
      </c>
      <c r="T60" s="1" t="s">
        <v>61</v>
      </c>
    </row>
    <row r="61" spans="10:20" x14ac:dyDescent="0.25">
      <c r="J61" s="39"/>
      <c r="K61" s="6" t="s">
        <v>18</v>
      </c>
      <c r="L61" s="6">
        <v>1</v>
      </c>
      <c r="M61" s="13">
        <v>0</v>
      </c>
      <c r="N61" s="6">
        <v>0</v>
      </c>
      <c r="O61" s="6">
        <v>0</v>
      </c>
      <c r="P61" s="6">
        <v>0</v>
      </c>
      <c r="Q61" s="6">
        <v>0</v>
      </c>
      <c r="R61" s="17">
        <f t="shared" si="0"/>
        <v>0</v>
      </c>
      <c r="S61" s="1"/>
      <c r="T61" s="1"/>
    </row>
    <row r="62" spans="10:20" x14ac:dyDescent="0.25">
      <c r="J62" s="39"/>
      <c r="K62" s="1" t="s">
        <v>6</v>
      </c>
      <c r="L62" s="1">
        <v>1</v>
      </c>
      <c r="M62" s="7">
        <v>0</v>
      </c>
      <c r="N62" s="1">
        <v>0</v>
      </c>
      <c r="O62" s="1">
        <v>0</v>
      </c>
      <c r="P62" s="1">
        <v>0</v>
      </c>
      <c r="Q62" s="1">
        <v>0</v>
      </c>
      <c r="R62" s="17">
        <f t="shared" si="0"/>
        <v>0</v>
      </c>
      <c r="S62" s="1"/>
      <c r="T62" s="1"/>
    </row>
    <row r="63" spans="10:20" x14ac:dyDescent="0.25">
      <c r="J63" s="39"/>
      <c r="K63" s="1" t="s">
        <v>37</v>
      </c>
      <c r="L63" s="1">
        <v>1</v>
      </c>
      <c r="M63" s="7">
        <v>1</v>
      </c>
      <c r="N63" s="1">
        <v>1</v>
      </c>
      <c r="O63" s="1">
        <v>1</v>
      </c>
      <c r="P63" s="1">
        <v>0</v>
      </c>
      <c r="Q63" s="1">
        <v>0</v>
      </c>
      <c r="R63" s="17">
        <f t="shared" si="0"/>
        <v>0</v>
      </c>
      <c r="S63" s="1"/>
      <c r="T63" s="1"/>
    </row>
    <row r="64" spans="10:20" x14ac:dyDescent="0.25">
      <c r="J64" s="39"/>
      <c r="K64" s="1" t="s">
        <v>40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7">
        <f t="shared" si="0"/>
        <v>0</v>
      </c>
      <c r="S64" s="1"/>
      <c r="T64" s="1"/>
    </row>
    <row r="65" spans="10:20" x14ac:dyDescent="0.25">
      <c r="J65" s="39"/>
      <c r="K65" s="1" t="s">
        <v>36</v>
      </c>
      <c r="L65" s="1">
        <v>1</v>
      </c>
      <c r="M65" s="7">
        <v>1</v>
      </c>
      <c r="N65" s="1">
        <v>1</v>
      </c>
      <c r="O65" s="1">
        <v>0</v>
      </c>
      <c r="P65" s="1">
        <v>0</v>
      </c>
      <c r="Q65" s="1">
        <v>0</v>
      </c>
      <c r="R65" s="17">
        <f t="shared" si="0"/>
        <v>0</v>
      </c>
      <c r="S65" s="1"/>
      <c r="T65" s="1"/>
    </row>
    <row r="66" spans="10:20" x14ac:dyDescent="0.25">
      <c r="J66" s="39"/>
      <c r="K66" s="1" t="s">
        <v>41</v>
      </c>
      <c r="L66" s="1">
        <v>0</v>
      </c>
      <c r="M66" s="1">
        <v>0</v>
      </c>
      <c r="N66" s="1">
        <v>1</v>
      </c>
      <c r="O66" s="1">
        <v>0</v>
      </c>
      <c r="P66" s="1">
        <v>0</v>
      </c>
      <c r="Q66" s="1">
        <v>0</v>
      </c>
      <c r="R66" s="17">
        <f t="shared" si="0"/>
        <v>0</v>
      </c>
      <c r="S66" s="1"/>
      <c r="T66" s="1"/>
    </row>
    <row r="67" spans="10:20" x14ac:dyDescent="0.25">
      <c r="J67" s="39"/>
      <c r="K67" s="1" t="s">
        <v>44</v>
      </c>
      <c r="L67" s="1">
        <v>0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17">
        <f t="shared" si="0"/>
        <v>0</v>
      </c>
      <c r="S67" s="1"/>
      <c r="T67" s="1"/>
    </row>
    <row r="68" spans="10:20" x14ac:dyDescent="0.25">
      <c r="K68" s="2" t="s">
        <v>46</v>
      </c>
      <c r="L68" s="2">
        <v>112</v>
      </c>
      <c r="M68" s="2">
        <v>103</v>
      </c>
      <c r="N68" s="2">
        <v>107</v>
      </c>
      <c r="O68" s="2">
        <v>106</v>
      </c>
      <c r="P68" s="2">
        <v>98</v>
      </c>
      <c r="Q68" s="12">
        <f>SUM(Q23:Q67)</f>
        <v>105</v>
      </c>
      <c r="R68" s="18">
        <f t="shared" si="0"/>
        <v>1</v>
      </c>
    </row>
  </sheetData>
  <mergeCells count="4">
    <mergeCell ref="A2:A10"/>
    <mergeCell ref="A22:A30"/>
    <mergeCell ref="J2:J14"/>
    <mergeCell ref="J22:J67"/>
  </mergeCells>
  <pageMargins left="0.7" right="0.7" top="0.75" bottom="0.75" header="0.3" footer="0.3"/>
  <pageSetup paperSize="9" scale="48" orientation="landscape" r:id="rId1"/>
  <ignoredErrors>
    <ignoredError sqref="H5 H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2BF33F-B96A-4C22-855C-D2588D020FF0}"/>
</file>

<file path=customXml/itemProps2.xml><?xml version="1.0" encoding="utf-8"?>
<ds:datastoreItem xmlns:ds="http://schemas.openxmlformats.org/officeDocument/2006/customXml" ds:itemID="{9FF8B6BD-08E3-4C00-B433-7ED1A7AE979F}"/>
</file>

<file path=customXml/itemProps3.xml><?xml version="1.0" encoding="utf-8"?>
<ds:datastoreItem xmlns:ds="http://schemas.openxmlformats.org/officeDocument/2006/customXml" ds:itemID="{3D203AE7-F3AB-49C2-AED7-64AAE75EF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bijlage1_SV432</vt:lpstr>
      <vt:lpstr>bron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Vranken, Paul</dc:creator>
  <cp:lastModifiedBy>Rolle, Sinja</cp:lastModifiedBy>
  <cp:lastPrinted>2015-12-02T12:14:31Z</cp:lastPrinted>
  <dcterms:created xsi:type="dcterms:W3CDTF">2015-11-25T16:00:58Z</dcterms:created>
  <dcterms:modified xsi:type="dcterms:W3CDTF">2016-04-08T06:57:52Z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