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255" windowHeight="7320" tabRatio="740" activeTab="0"/>
  </bookViews>
  <sheets>
    <sheet name="overzichtslijst dossiers" sheetId="1" r:id="rId1"/>
    <sheet name="2013" sheetId="2" state="hidden" r:id="rId2"/>
    <sheet name="2012" sheetId="3" state="hidden" r:id="rId3"/>
  </sheets>
  <definedNames>
    <definedName name="_xlnm._FilterDatabase" localSheetId="2" hidden="1">'2012'!$A$5:$Y$235</definedName>
    <definedName name="_xlnm._FilterDatabase" localSheetId="1" hidden="1">'2013'!$A$5:$S$126</definedName>
    <definedName name="_xlnm._FilterDatabase" localSheetId="0" hidden="1">'overzichtslijst dossiers'!$A$3:$E$45</definedName>
    <definedName name="_xlnm.Print_Area" localSheetId="0">'overzichtslijst dossiers'!$A$2</definedName>
    <definedName name="_xlnm.Print_Titles" localSheetId="0">'overzichtslijst dossiers'!$2:$3</definedName>
  </definedNames>
  <calcPr fullCalcOnLoad="1"/>
</workbook>
</file>

<file path=xl/sharedStrings.xml><?xml version="1.0" encoding="utf-8"?>
<sst xmlns="http://schemas.openxmlformats.org/spreadsheetml/2006/main" count="1662" uniqueCount="777">
  <si>
    <t>Dossier</t>
  </si>
  <si>
    <t>Gemeente</t>
  </si>
  <si>
    <t>aard der werken</t>
  </si>
  <si>
    <t>subsidie</t>
  </si>
  <si>
    <t>Vastgelegd</t>
  </si>
  <si>
    <t>betekening</t>
  </si>
  <si>
    <t xml:space="preserve">Stand op vandaag: </t>
  </si>
  <si>
    <t>opm</t>
  </si>
  <si>
    <t>Betaalkalender</t>
  </si>
  <si>
    <t>rest</t>
  </si>
  <si>
    <t>naar de
minister</t>
  </si>
  <si>
    <t>A</t>
  </si>
  <si>
    <t>-</t>
  </si>
  <si>
    <t>O</t>
  </si>
  <si>
    <t>O/A/V/
EA</t>
  </si>
  <si>
    <t>EK.43005.003.003</t>
  </si>
  <si>
    <t>EEKLO</t>
  </si>
  <si>
    <t>BRUGGE</t>
  </si>
  <si>
    <t>EK.31005.011.003</t>
  </si>
  <si>
    <t>Pastorie H. Magdalena - fase 2: hoofd- en bijgebouw P1: algemene bouwwerken</t>
  </si>
  <si>
    <t>IF</t>
  </si>
  <si>
    <t>kerk OLV Ten Hemelopgenomen - herstellingswerken aan de toren</t>
  </si>
  <si>
    <t>EK.11002.028.003</t>
  </si>
  <si>
    <t>ANTWERPEN</t>
  </si>
  <si>
    <t>BERINGEN</t>
  </si>
  <si>
    <t>EK.44049.002.002</t>
  </si>
  <si>
    <t>NEVELE</t>
  </si>
  <si>
    <t>St Laurentiuskerk te Poesele - restauratiewerken</t>
  </si>
  <si>
    <t>EK.11044.001.002</t>
  </si>
  <si>
    <t>STABROEK</t>
  </si>
  <si>
    <t>EK.23096.005.003</t>
  </si>
  <si>
    <t>ZEMST</t>
  </si>
  <si>
    <t>EK.43002.002.005</t>
  </si>
  <si>
    <t>ASSENEDE</t>
  </si>
  <si>
    <t>EA</t>
  </si>
  <si>
    <t>EK.41002.003.003</t>
  </si>
  <si>
    <t>AALST</t>
  </si>
  <si>
    <t>LEDE</t>
  </si>
  <si>
    <t>EK.11008.003.002</t>
  </si>
  <si>
    <t>BRASSCHAAT</t>
  </si>
  <si>
    <t>EK.11008.002.003</t>
  </si>
  <si>
    <t>EK.11040.004.002</t>
  </si>
  <si>
    <t>SCHOTEN</t>
  </si>
  <si>
    <t>EK.11040.004.003</t>
  </si>
  <si>
    <t>EK.71022.002.007</t>
  </si>
  <si>
    <t>HASSELT</t>
  </si>
  <si>
    <t>V</t>
  </si>
  <si>
    <t>EK.71016.003.007</t>
  </si>
  <si>
    <t>GENK</t>
  </si>
  <si>
    <t>ZONNEBEKE</t>
  </si>
  <si>
    <t>EK.12014.003.003</t>
  </si>
  <si>
    <t>HEIST-OP-DEN-BERG</t>
  </si>
  <si>
    <t>ZOUTLEEUW</t>
  </si>
  <si>
    <t>EK.13011.001.002</t>
  </si>
  <si>
    <t>HERENTALS</t>
  </si>
  <si>
    <t>EK.35011.001.009</t>
  </si>
  <si>
    <t>MIDDELKERKE</t>
  </si>
  <si>
    <t>EK.44021.020.002</t>
  </si>
  <si>
    <t>GENT</t>
  </si>
  <si>
    <t>KOKSIJDE</t>
  </si>
  <si>
    <t>HOUTHULST</t>
  </si>
  <si>
    <t>St Jan de Doperkerk - fase 1: dakwerken</t>
  </si>
  <si>
    <t>EK.35002.003.002</t>
  </si>
  <si>
    <t>BREDENE</t>
  </si>
  <si>
    <t>EK.36015.003.004</t>
  </si>
  <si>
    <t>ROESELARE</t>
  </si>
  <si>
    <t>EK.71022.015.002</t>
  </si>
  <si>
    <t>EK.71022.014.002</t>
  </si>
  <si>
    <t>ARDOOIE</t>
  </si>
  <si>
    <t>EK.35011.009.004</t>
  </si>
  <si>
    <t>herA</t>
  </si>
  <si>
    <t>EK.11002.016.006</t>
  </si>
  <si>
    <t>EK.11002.019.004</t>
  </si>
  <si>
    <t>EK.23016.006.002</t>
  </si>
  <si>
    <t>DILBEEK</t>
  </si>
  <si>
    <t>EK.71016.012.004</t>
  </si>
  <si>
    <t>EK.11002.017.003</t>
  </si>
  <si>
    <t>EK.31005.003.008</t>
  </si>
  <si>
    <t>EK.31005.003.005</t>
  </si>
  <si>
    <t>EK.24130.001.002</t>
  </si>
  <si>
    <t>kerk St Bartholomeus - algemene dakwerken</t>
  </si>
  <si>
    <t>LEUVEN</t>
  </si>
  <si>
    <t>EK.24008.002.004</t>
  </si>
  <si>
    <t>BEKKEVOORT</t>
  </si>
  <si>
    <t>EK.41034.003.002</t>
  </si>
  <si>
    <t>St Pharaïldiskerk te Smetlede: fase 1: buitenrestauratie</t>
  </si>
  <si>
    <t>EK.37015.001.010</t>
  </si>
  <si>
    <t>TIELT</t>
  </si>
  <si>
    <t>EK.72020.002.004</t>
  </si>
  <si>
    <t>LOMMEL</t>
  </si>
  <si>
    <t>EK.11002.030.002</t>
  </si>
  <si>
    <t>EK.31003.002.005</t>
  </si>
  <si>
    <t>BEERNEM</t>
  </si>
  <si>
    <t>EK.72018.001.007</t>
  </si>
  <si>
    <t>KINROOI</t>
  </si>
  <si>
    <t>EK.23096.001.004</t>
  </si>
  <si>
    <t>EK.71017.005.002</t>
  </si>
  <si>
    <t>GINGELOM</t>
  </si>
  <si>
    <t>kerk St Trudo te Buvingen-Muizen: herstellingswerken</t>
  </si>
  <si>
    <t>EK.72018.001.006</t>
  </si>
  <si>
    <t>WERVIK</t>
  </si>
  <si>
    <t>EK.11044.002.002</t>
  </si>
  <si>
    <t>OOSTENDE</t>
  </si>
  <si>
    <t>EK.37020.002.005</t>
  </si>
  <si>
    <t xml:space="preserve"> </t>
  </si>
  <si>
    <t>naar de
VL</t>
  </si>
  <si>
    <t>VLnr</t>
  </si>
  <si>
    <t>dat VLnr</t>
  </si>
  <si>
    <t>EK.23105.002.003</t>
  </si>
  <si>
    <t>AFFLIGEM</t>
  </si>
  <si>
    <t>Pastorij Hekelgem - perceel elektrische installatie</t>
  </si>
  <si>
    <t>18/12/12 voorgelegd min</t>
  </si>
  <si>
    <t>EK.35013.001.006</t>
  </si>
  <si>
    <t>kerk St Jozef - herstellingswerken Zuidoost en hekken</t>
  </si>
  <si>
    <t>EK.44019.005.003</t>
  </si>
  <si>
    <t>EVERGEM</t>
  </si>
  <si>
    <t>H.Hartkerk te Belzele-algemene herstellingswerken - P2: binnenrestauratie</t>
  </si>
  <si>
    <t>EK.12025.006.002</t>
  </si>
  <si>
    <t>MECHELEN</t>
  </si>
  <si>
    <t>kerk St Martinus te Hombeek: restauratie glasramen</t>
  </si>
  <si>
    <t>EK.73066.004.004</t>
  </si>
  <si>
    <t>RIEMST</t>
  </si>
  <si>
    <t>St Hubertus te Kanne: dringende instandhoudingswerken</t>
  </si>
  <si>
    <t>kerk St Gertrudis Pede te Schepdaal: dak en torenwerk</t>
  </si>
  <si>
    <t>EK.11002.022.003</t>
  </si>
  <si>
    <t>kerk O.L.Vrouw Boodschap (Luchtbal): herstellen eleltriciteitsinstallatie</t>
  </si>
  <si>
    <t>8/22013</t>
  </si>
  <si>
    <t>EK.71004.001.006</t>
  </si>
  <si>
    <t>kerk St Jan De Doper te Paal: Opdracht 1: ruwbouw en afwerking</t>
  </si>
  <si>
    <t>EK.11002.029.002</t>
  </si>
  <si>
    <t>kerk H. Drievuldigheid te Berchem: herstelling dak</t>
  </si>
  <si>
    <t>EK.44081.003.002</t>
  </si>
  <si>
    <t>ZULTE</t>
  </si>
  <si>
    <t>kapel O.L.Vrouw ten Dale: dakwerken</t>
  </si>
  <si>
    <t>EK.71053.010.003</t>
  </si>
  <si>
    <t>SINT-TRUIDEN</t>
  </si>
  <si>
    <t>kerk St. Andreas te Runkelen – renovatie gevels</t>
  </si>
  <si>
    <t>kerk O.L.Vrouw ten Hemelopgenomen: herstelling aan toren</t>
  </si>
  <si>
    <t>EK.34009.004.002</t>
  </si>
  <si>
    <t>DEERLIJK</t>
  </si>
  <si>
    <t>Pastorij St. Lodewijk – perceel 1: ruwbouw</t>
  </si>
  <si>
    <t>EK.73006.012.002</t>
  </si>
  <si>
    <t>BILZEN</t>
  </si>
  <si>
    <t>Sint-Martinuskerk fase 2: renovatie daken</t>
  </si>
  <si>
    <t>IF 2/4/2013</t>
  </si>
  <si>
    <t>EK.34009.004.003</t>
  </si>
  <si>
    <t>Pastorij St. Lodewijk – perceel 2: buitenschrijnwerk</t>
  </si>
  <si>
    <t>EK.34009.004.005</t>
  </si>
  <si>
    <t>Pastorij St Lodewijk - perceel 4: verwarming</t>
  </si>
  <si>
    <t>EK.13017.001.004</t>
  </si>
  <si>
    <t>KASTERLEE</t>
  </si>
  <si>
    <t>kerk O.L.Vrouw Lichtaart - leveren en plaatsen warmeluchtgenerator</t>
  </si>
  <si>
    <t>EK.73066.003.005</t>
  </si>
  <si>
    <t>Kerk St Jan Baptist te Herderen - dringende instandhoudingswerken</t>
  </si>
  <si>
    <t>EK.73083.005.004</t>
  </si>
  <si>
    <t>TONGEREN</t>
  </si>
  <si>
    <t>kerk St Servatius Koninksem: P Elektrische installatie</t>
  </si>
  <si>
    <t>EK.34009.004.004</t>
  </si>
  <si>
    <t>Pastorij St Lodewijk - perceel 3: binnenschrijnwerk</t>
  </si>
  <si>
    <t>EK.37015.003.004</t>
  </si>
  <si>
    <t>kerk St Martinus te Aarsele - restauratie brandglasramen</t>
  </si>
  <si>
    <t>EK.44021.019.002</t>
  </si>
  <si>
    <t>kerk H. Kruis Sint-Amandsberg: vernieuwen dakbedekking en diverse aanpassingen</t>
  </si>
  <si>
    <t>EK.71016.005.004</t>
  </si>
  <si>
    <t>Kerk OLVrou Rozenkrans Termien: renovatie zijgevels</t>
  </si>
  <si>
    <t>EK.71016.013.003</t>
  </si>
  <si>
    <t>Oekraïns-Orthodoxe kerk H. Aartsengel Michaël Archistrateeg: P1: ruwbouwwerken</t>
  </si>
  <si>
    <t>Sint-Pieterskerk: restauratie daken en goten</t>
  </si>
  <si>
    <t>IF 25/3</t>
  </si>
  <si>
    <t>EK.35013.002.004</t>
  </si>
  <si>
    <t>kerk St Jan Baptist - fase 2: glas-in-loodramen en platte daken</t>
  </si>
  <si>
    <t>EK.38016.005.002</t>
  </si>
  <si>
    <t>NIEUWPOORT</t>
  </si>
  <si>
    <t>kerk St Bernardus - herstellings- en verbteringswerken: baksteenmetselwerk</t>
  </si>
  <si>
    <t>MW</t>
  </si>
  <si>
    <t>EK.35011.001.008</t>
  </si>
  <si>
    <t>kerk St Willibrordus - perceel: renovatie CV</t>
  </si>
  <si>
    <t>EK.72029.004.004</t>
  </si>
  <si>
    <t>OVERPELT</t>
  </si>
  <si>
    <t>St Martinuskerk: vernieuwen van de CV, saniatiar en bijhorende werken</t>
  </si>
  <si>
    <t>EK.11002.014.003</t>
  </si>
  <si>
    <t>St Anna ten Drieën: droogmaken kelders - fase 1: buitenwerken</t>
  </si>
  <si>
    <t>EK.71022.010.004</t>
  </si>
  <si>
    <t>kerk St Jozef te Rapertingen: fase 2: restauratie interieur</t>
  </si>
  <si>
    <t>EK.11007.002.002</t>
  </si>
  <si>
    <t>BORSBEEK</t>
  </si>
  <si>
    <t>Pastorij renovatie dak</t>
  </si>
  <si>
    <t>EK.31003.004.002</t>
  </si>
  <si>
    <t>kerk St Petrus te Oostveld-Oedelem: binnenschilderwerken</t>
  </si>
  <si>
    <t>EK.37002.002.004</t>
  </si>
  <si>
    <t>DENTERGEM</t>
  </si>
  <si>
    <t>kerk St Martinus: herstellingswerken en renovatie P2: schilderwerken</t>
  </si>
  <si>
    <t>EK.41018.004.002</t>
  </si>
  <si>
    <t>GERAARDSBERGEN</t>
  </si>
  <si>
    <t>Kerk St martinus te Onkerzele: fase 1 restauratie daken en gevels</t>
  </si>
  <si>
    <t>Sint-Niklaaskerk te Morkhoven-dakwerken</t>
  </si>
  <si>
    <t>kerk Christus Koning-renovatiewerken fase 5-perceel 3: elektriciteit</t>
  </si>
  <si>
    <t>EK.72030.005.002</t>
  </si>
  <si>
    <t>PEER</t>
  </si>
  <si>
    <t>kerk St Hubertus te Erpekom - herstelling en renovatiewerken</t>
  </si>
  <si>
    <t>EK.71016.013.005</t>
  </si>
  <si>
    <t>Oekraïnsch Orthodoxe kerk H. Aartsengel M. Archistrateeg- p3: schilderwerken</t>
  </si>
  <si>
    <t>EK.33029.005.005</t>
  </si>
  <si>
    <t>H. hartkerk te Kruiseke - vervangen metalen ramen</t>
  </si>
  <si>
    <t>EK.71045.002.002</t>
  </si>
  <si>
    <t>NIEUWERKERKEN</t>
  </si>
  <si>
    <t>verbouwen pastorie te wijzer- fase 2: restauratie brandglasramen</t>
  </si>
  <si>
    <t>kerk Christus Koning - renovatie fase 5: voorbereiding binnenafwerking</t>
  </si>
  <si>
    <t>kerk OLVrouw Rozenkrans: herstellingswerken dak</t>
  </si>
  <si>
    <t>EK.12014.005.002</t>
  </si>
  <si>
    <t>Sint-Alfonskerk te hesit-Goor:restauratie daken, gevels en toren</t>
  </si>
  <si>
    <t>EK.36012.002.005</t>
  </si>
  <si>
    <t>MOORSLEDE</t>
  </si>
  <si>
    <t>kerk Sint-Martinus: interieur</t>
  </si>
  <si>
    <t>EK.11022.001.003</t>
  </si>
  <si>
    <t>KALMTHOUT</t>
  </si>
  <si>
    <t>kerk O.L.Vrouw Centrum te kerkeneind-herstellingswerken en bliksemafleiding</t>
  </si>
  <si>
    <t>Heilige Geestkerk-hoogdringende renovatie werken om veiligheidsredenen</t>
  </si>
  <si>
    <t>EK.46014.002.003</t>
  </si>
  <si>
    <t>LOKEREN</t>
  </si>
  <si>
    <t>kerk St Anna - perceel: instandhoudingswerken fase 2</t>
  </si>
  <si>
    <t>EK.45059.002.003</t>
  </si>
  <si>
    <t>BRAKEL</t>
  </si>
  <si>
    <t>kerk St Pietersbanden te Nederbrakel: herstelling dak</t>
  </si>
  <si>
    <t>EK.38014.004.004</t>
  </si>
  <si>
    <t>kerk St Willibrorduskerk te Wulpen - perceel vernieuwen en aanpassen van de cv installatie</t>
  </si>
  <si>
    <t>EK.38008.001.004</t>
  </si>
  <si>
    <t>DE PANNE</t>
  </si>
  <si>
    <t>kerk O.L.Vrouw: vernieuwen van de verwarmingsinstallatie</t>
  </si>
  <si>
    <t>EK.72030.002.004</t>
  </si>
  <si>
    <t>kerk St. Trudo te Wijchmaal: herstelling daken</t>
  </si>
  <si>
    <t>EK.11002.026.002</t>
  </si>
  <si>
    <t>kerk Sint-Gertrudis de Zandvliet - buitenrestauratie en elektriciteit</t>
  </si>
  <si>
    <t>EK.11002.026.003</t>
  </si>
  <si>
    <t>kerk Sint-Gertrudts de Zandvliet - renovatie glasramen</t>
  </si>
  <si>
    <t>kerk St Pharaïldis te Smetlede: fase 1 - buitenrestauratie</t>
  </si>
  <si>
    <t>kerk van Bethanië: renovatie stookplaats</t>
  </si>
  <si>
    <t>kerk H. Familie (Rustoord): renovatie stookplaats</t>
  </si>
  <si>
    <t>H. Hartkerk te Belzele-algemene herstellingswerken-P2: binnerestauratie</t>
  </si>
  <si>
    <t>EK.37011.001.004</t>
  </si>
  <si>
    <t>PITTEM</t>
  </si>
  <si>
    <t>kerk O.L.V Hemelvaart - renovatie dakvlak Zuid van de zuidbeuk</t>
  </si>
  <si>
    <t>EK.38025.002.004</t>
  </si>
  <si>
    <t>VEURNE</t>
  </si>
  <si>
    <t>St Michielskerk te Avekapelle-restauratie metselwerk en glas-in-lood</t>
  </si>
  <si>
    <t>kerk Sint-Andreas te Runkelen - renovatie gevels</t>
  </si>
  <si>
    <t>EK.71022.013.003</t>
  </si>
  <si>
    <t>kerk St Niklaas te Wimmertingen: P2 houtbescherming en schilderwerken</t>
  </si>
  <si>
    <t>Kerk H. Familie te Hoboken - dakrenovatie fase 2: hoge daken</t>
  </si>
  <si>
    <t>EK.45059.004.002</t>
  </si>
  <si>
    <t>Kerk Sint-Appolonia te Elst - fase 1: restauratie toren en westgevel</t>
  </si>
  <si>
    <t>EK.71045.003.003</t>
  </si>
  <si>
    <t>kerk St Laurentius te Kozen - P dak- en gevelwerken</t>
  </si>
  <si>
    <t>EK.73083.003.003</t>
  </si>
  <si>
    <t>St Gertrudiskerk te Riksingen -P1: dakwerken</t>
  </si>
  <si>
    <t>kerk St Jozef te Tuilt-Kuringen: renovatie verwarming</t>
  </si>
  <si>
    <t>EK.24130.002.001</t>
  </si>
  <si>
    <t>kerk St. Cyrianus te Budingen - herstellingswerken aan daken</t>
  </si>
  <si>
    <t>EK.32060.001.003</t>
  </si>
  <si>
    <t>kerk St Martinus - p3: renovatie elektrische installatie</t>
  </si>
  <si>
    <t>kerk st Apollonia te Elst: fase 1: restauratie toren en westgevel</t>
  </si>
  <si>
    <t>EK.73006.010.003</t>
  </si>
  <si>
    <t>St Aldegondiskerk te Kleine Spouwen - herstellingswerken</t>
  </si>
  <si>
    <t>EK.13002.001.007</t>
  </si>
  <si>
    <t>BAARLE-HERTOG</t>
  </si>
  <si>
    <t>kerk St Rumoldus - restauratie brandglasramen</t>
  </si>
  <si>
    <t>EK.13002.001.006</t>
  </si>
  <si>
    <t>kerk St Rumoldus - behandeling tegen opklimmend vocht</t>
  </si>
  <si>
    <t>EK.73083.008.002</t>
  </si>
  <si>
    <t>kerk St Pancratius te Widooie - fase 1: renovatie daken</t>
  </si>
  <si>
    <t>EK.11005.002.002</t>
  </si>
  <si>
    <t>BOOM</t>
  </si>
  <si>
    <t>H. hart - perceel: vernieuwen van de elektrische installatie</t>
  </si>
  <si>
    <t xml:space="preserve">kerk St Paulus te Deurne - restauratie bestaande toren </t>
  </si>
  <si>
    <t>EK.37015.002.004</t>
  </si>
  <si>
    <t>kerk OLVrouw - perceel 1: betonrenovatie structuur toren</t>
  </si>
  <si>
    <t>EK.32003.008.002</t>
  </si>
  <si>
    <t>DIKSMUIDE</t>
  </si>
  <si>
    <t>kerk St Martinus te Vladslo - restaureren brandglasramen en dakwerken</t>
  </si>
  <si>
    <t>IF 20/8</t>
  </si>
  <si>
    <t>kerk OLV Banneux - perceel 1: betonrot herstellen</t>
  </si>
  <si>
    <t>Protestanste kerk "De Wijngaard" - verbouwen kerk en pastorie - fase 3: binnenwerken</t>
  </si>
  <si>
    <t>EK.24001.002.003</t>
  </si>
  <si>
    <t>AARSCHOT</t>
  </si>
  <si>
    <t>kerk O.L. Vrouw Fatima Gymel-Langdorp: renovatie ruwbouwwerken en afwerking exterieur</t>
  </si>
  <si>
    <t>EK.23096.003.003</t>
  </si>
  <si>
    <t>ZEMSTt</t>
  </si>
  <si>
    <t>pastorie Sint-Enegelbertus en Sint-Bernardus te Laar - renovatie en herinrichting</t>
  </si>
  <si>
    <t>EK.24059.004.004</t>
  </si>
  <si>
    <t>LANDEN</t>
  </si>
  <si>
    <t>kerk st Pietersbanden te Attenhoven: renovatie voorgevel en toren</t>
  </si>
  <si>
    <t>EK.72039.004.003</t>
  </si>
  <si>
    <t>HOUTHALEN-HELCHTEREN</t>
  </si>
  <si>
    <t>kerk St Trudo - bliksembeveiliging</t>
  </si>
  <si>
    <t>Pastorij Sint-Lodewijk - perceel 4: verwarming</t>
  </si>
  <si>
    <t>EK.72018.003.008</t>
  </si>
  <si>
    <t>Sint-Martinuskerk 3de fase - interier- P3: elektrische instalaltie</t>
  </si>
  <si>
    <t>EK.72018.003.007</t>
  </si>
  <si>
    <t>Sint-Martinuskerk 3de fase - P2 interieur: CV</t>
  </si>
  <si>
    <t>EK.72018.003.006</t>
  </si>
  <si>
    <t>Sint-Martinuskerk 3de fase - P interieur: klank- en spraakinstallatie</t>
  </si>
  <si>
    <t>EK.72018.003.004</t>
  </si>
  <si>
    <t>Sint-Martinuskerk 3de fase - P1 interieur: bouwkundige werken</t>
  </si>
  <si>
    <t>kerk St Theresia - restauratie lot 1: dak- lood- en zinkwerken</t>
  </si>
  <si>
    <t>AO</t>
  </si>
  <si>
    <t>EK.33099.006.002</t>
  </si>
  <si>
    <t>HEUVELLAND</t>
  </si>
  <si>
    <t>St Jan De Doperkerk te Dranouter-restauratie daken en herstellingswerken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</si>
  <si>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</si>
  <si>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Groot-seminarie: renovatie stookplaats</t>
  </si>
  <si>
    <t>kerk St Anna ten Drieën: droogmaken kelders - fase 1 buitenwerken</t>
  </si>
  <si>
    <t>kerk OLVrouw: herstel vorstschade metselwerk en voegwerken gevels toren</t>
  </si>
  <si>
    <t>EK.35029.001.003</t>
  </si>
  <si>
    <t>DE HAAN</t>
  </si>
  <si>
    <t>Sint-Monicakerk: restauratie fase 1: lot 2 dakwerken</t>
  </si>
  <si>
    <t>EK.35029.001.004</t>
  </si>
  <si>
    <t>Sint-Monicakerk: fase 2 lot 3: glas-in-loodramen</t>
  </si>
  <si>
    <t>EK.72018.001.005</t>
  </si>
  <si>
    <t>Kerk Sint-Leonardus molenbeersel - perceel 2: renovatie glas-in-loodramen</t>
  </si>
  <si>
    <t>Kerk Sint-Leonardus molenbeersel - perceel 3: schrijnwerk</t>
  </si>
  <si>
    <t>kerk St Martinus - fase 2: verbouwen crypte - perceel 2: vast meubilair</t>
  </si>
  <si>
    <t>EK.12014.004.002</t>
  </si>
  <si>
    <t>kerk H. Naam van Jezus te Grootlo - perceel 1: gevels, daken en glasramen</t>
  </si>
  <si>
    <t>EK.11044.002.003</t>
  </si>
  <si>
    <t>kerk OL Vrowu te Hoevenen - renovatiewerken perceel 2: aanpassing buitenwerken</t>
  </si>
  <si>
    <t>kerk O.L.Vrouw te Hoevenen - renovatiewerken perceel 1: dakwerken</t>
  </si>
  <si>
    <t>EK.13037.001.004</t>
  </si>
  <si>
    <t>RIJKEVORSEL</t>
  </si>
  <si>
    <t>kerk St. Willibrordus - perceel 3: binnenrestauratie</t>
  </si>
  <si>
    <t>Kerk St Trudo te Wijchmaal - herstelling daken</t>
  </si>
  <si>
    <t>EK.44019.001.005</t>
  </si>
  <si>
    <t>kerk O.L.vrouw Hemelvaart te Ertvelde - verbouwen bestaand orgel</t>
  </si>
  <si>
    <t>EK.43002.001.002</t>
  </si>
  <si>
    <t>kerk St Petrus en St Martinus: restauratie exterieur en aanverwante werken niet-beschermde deel</t>
  </si>
  <si>
    <t>IF 4/11</t>
  </si>
  <si>
    <t>EK.11002.016.005</t>
  </si>
  <si>
    <t>kerk H. Familie te Hoboken - dakrenovatie; fase 1: lage dakenA</t>
  </si>
  <si>
    <t>EK.71022.002.008</t>
  </si>
  <si>
    <t>O.L.Vrouwkerk van banneux: perceel 2: afscherming glasramen</t>
  </si>
  <si>
    <t>EK. 11016.002.007</t>
  </si>
  <si>
    <t>ESSEN</t>
  </si>
  <si>
    <t>kerk St Jan baptist te Wildert: fase 5 - schilderwerken</t>
  </si>
  <si>
    <t>EK.11039.002.002</t>
  </si>
  <si>
    <t>SCHILDE</t>
  </si>
  <si>
    <t>St Catharinakerk te Gravenwezel - renovatie kroonlijsten en dakkapellen</t>
  </si>
  <si>
    <t>EK.33029.002.008</t>
  </si>
  <si>
    <t>Kerk St Dionysius te Geluwe: perceel: vernieuwen van de verlichting en aanpassen van de elektrische instalaltie</t>
  </si>
  <si>
    <t>EK. 33040.002.004</t>
  </si>
  <si>
    <t>LANGEMARK-POELKAPELLE</t>
  </si>
  <si>
    <t>O-L-Vrouwekerk Poelkapelle: dak en zinkwerken</t>
  </si>
  <si>
    <t>EK.33037.002.002</t>
  </si>
  <si>
    <t>Pastorie O.L.Vrouwparochie - verbouwen en uitbreiding pastorie - P1: bouwkundige werken</t>
  </si>
  <si>
    <t>EK.31005.003.007</t>
  </si>
  <si>
    <t>kerk Christus Koning - restauratie fase 5: P2: binnenafwerking</t>
  </si>
  <si>
    <t>EK.71004.001.008</t>
  </si>
  <si>
    <t>kerk St Jan de Doper- technieken: elektriciteit, verlichting en geluid</t>
  </si>
  <si>
    <t>Beloftes eredienstgebouwen 2013</t>
  </si>
  <si>
    <t>VAK 2013</t>
  </si>
  <si>
    <t>invullen</t>
  </si>
  <si>
    <t>EK_dossiers_2012</t>
  </si>
  <si>
    <t>minister</t>
  </si>
  <si>
    <t>VL</t>
  </si>
  <si>
    <t>O/A/EA</t>
  </si>
  <si>
    <t>2de controle</t>
  </si>
  <si>
    <t>kerk OLV Assent - herstel buitendak, dak en omgeving</t>
  </si>
  <si>
    <t>vast leggen 2012</t>
  </si>
  <si>
    <t>EK.24062.008.002</t>
  </si>
  <si>
    <t>kerk Sint-Lambertuskerk te Heverlee: lot 1:restauratie houtstructuur, dak-gewelven, dakbedekking en regenwaterafvoeren</t>
  </si>
  <si>
    <t>IF 10/11/2011</t>
  </si>
  <si>
    <t>EK.43010.001.10</t>
  </si>
  <si>
    <t>MALDEGEM</t>
  </si>
  <si>
    <t>kerk Sint-Adrianus te Adegem: renovatie verwarmingsinstallatie</t>
  </si>
  <si>
    <t>kerk Heilig Hart: vernieuwen van de elektrische installatie</t>
  </si>
  <si>
    <t>EK.32010.003.002</t>
  </si>
  <si>
    <t>KOEKELARE</t>
  </si>
  <si>
    <t>kerk H. Pastoor van Ars (De Mokker) - herstelling daken</t>
  </si>
  <si>
    <t>EK.34009,002,005</t>
  </si>
  <si>
    <t>kerk OL.LV Onbevlekt Ontvangen-restauratiewerken aan de gevels</t>
  </si>
  <si>
    <t>EK.71022.012.003</t>
  </si>
  <si>
    <t>kerk Sint-Amandus te Stokrooie: interierwerken - perceel 1: ramen</t>
  </si>
  <si>
    <t>EK.43018.001.008</t>
  </si>
  <si>
    <t>ZELZATE</t>
  </si>
  <si>
    <t>kerk Sint-Laurentius: perceel plaatsen van klim- en ladderhaken</t>
  </si>
  <si>
    <t>EK.35011.009.005</t>
  </si>
  <si>
    <t>MiDDELKERKE</t>
  </si>
  <si>
    <t>Sint-Laurentiuskerk te Westende: restauratiewerken - perceel 2: glas-in-lood</t>
  </si>
  <si>
    <t>Sint_Laurentiuskerk te Westende: restauratiewerken: perceel 1: dak en gevels</t>
  </si>
  <si>
    <t>IF 18/1/2012</t>
  </si>
  <si>
    <t>EK.24059.005.002</t>
  </si>
  <si>
    <t>H. Kruiskerk te Neerwinden - vernieuwen dak</t>
  </si>
  <si>
    <t>kerk Sint-Pancratius te Widooie: fase 1: renovatie dak</t>
  </si>
  <si>
    <t>EK.33029.001.003</t>
  </si>
  <si>
    <t>kerk Sint-Jozef: dak- en herstellingswerken</t>
  </si>
  <si>
    <t>kerk H. Kruis en O.L.Vrouw te Oosteekloo</t>
  </si>
  <si>
    <t>EK.12025.007.002</t>
  </si>
  <si>
    <t>renovatie pastorie Sint-Jan Berchmans</t>
  </si>
  <si>
    <t>EK.24028.002.002</t>
  </si>
  <si>
    <t>GEETBETS</t>
  </si>
  <si>
    <t>kerk Sint-Ambrosius te Rummen: renovatie aan daken en gevels</t>
  </si>
  <si>
    <t>EK.32003.004.004</t>
  </si>
  <si>
    <t>kerk Sint-Pieter te Stuivekenskerke - herstellingswerken fase 3 - pleister en schilderwerken</t>
  </si>
  <si>
    <t>EK.41048.005.002</t>
  </si>
  <si>
    <t>NINOVE</t>
  </si>
  <si>
    <t>kerk Sint-Margriet te Neigem: renovatie van de stabiliteitswerken</t>
  </si>
  <si>
    <t>EK.36015.011.002</t>
  </si>
  <si>
    <t>kerk Sint-Martinus te Oekene: vernieuwen van de verwarmingsketel</t>
  </si>
  <si>
    <t>kerk Sint-Willibrordus - perceel: renovatie en verwarmingsinstalaltie</t>
  </si>
  <si>
    <t>EK.41002.005.005</t>
  </si>
  <si>
    <t>kerk Sint-Martinus te Gijzegem - perceel vernieuwen van de verwarmingsinstalalties</t>
  </si>
  <si>
    <t>EK.73083.007.003</t>
  </si>
  <si>
    <t>kerk Sint-Maternus - perceel HVAC</t>
  </si>
  <si>
    <t>EK.41002.005.006</t>
  </si>
  <si>
    <t>kerk Sint-Martinus te Gijzegem - perceel vernieuwen  van de elektrische installatie en inbraak beveiliging</t>
  </si>
  <si>
    <t>EK.72018.001.004</t>
  </si>
  <si>
    <t>kerk Sint-Leonardus te Molenbeersel - perceel 1: renovatie verlichting</t>
  </si>
  <si>
    <t>EK.11002.011.002</t>
  </si>
  <si>
    <t>kerk van de verrezen Heer - vervangen van buitenschrijnwerk</t>
  </si>
  <si>
    <t>EK.31005.016.003</t>
  </si>
  <si>
    <t>kerk Sint-Paulus - restauratie fase 2 - buitenschil en toren</t>
  </si>
  <si>
    <t>IF 5/3/2012</t>
  </si>
  <si>
    <t>EK.37015.001.007</t>
  </si>
  <si>
    <t>kerk Sint-Pieter: restauratie orgel - perceel 1: eigenlijke restauratie</t>
  </si>
  <si>
    <t>EK.37010.002.004</t>
  </si>
  <si>
    <t>OOSTROZEBEKE</t>
  </si>
  <si>
    <t>kerk Sint-Jozef: perceel renovatie elektrische installatie</t>
  </si>
  <si>
    <t>EK.73083.008.003</t>
  </si>
  <si>
    <t>kerk Sint-Pancratius te Widdoie - perceel: elektrische installatie</t>
  </si>
  <si>
    <t>EK.41002.010.003</t>
  </si>
  <si>
    <t>kerk O.L.V Bijstand - dringende herstellingswerken</t>
  </si>
  <si>
    <t>EK.24001002.003</t>
  </si>
  <si>
    <t>Gijmel-Langdorp: kerk OLV Fatima - renovatie perceel 1: ruwbouwwerken en afwerking extern</t>
  </si>
  <si>
    <t xml:space="preserve">IF 27/3/2012 </t>
  </si>
  <si>
    <t>kerk Sint-Servatius te Koninsem - perceel: elektrische installatie</t>
  </si>
  <si>
    <t>kerk St Hubertus te Erpekom - herstelling- en renovatiewerken</t>
  </si>
  <si>
    <t>EK.31005.018.002</t>
  </si>
  <si>
    <t>pastorie ST Anna: restauratie perceel 1: algemene werken</t>
  </si>
  <si>
    <t>EK.31033.003.004</t>
  </si>
  <si>
    <t>TORHOUT</t>
  </si>
  <si>
    <t>kerk Sint Henricus: herstellingswerken - perceel 3: schilderwerken</t>
  </si>
  <si>
    <t>EK.31005.018.003</t>
  </si>
  <si>
    <t>restauratiewerken aan de pastorie Sint-Anna: P2: verwarming, sanitair en ventilatie</t>
  </si>
  <si>
    <t>H. Hartkerk te Belzele - alg. herstellingswerken - P2: binnenrestauratie</t>
  </si>
  <si>
    <t>EK.71016.013.004</t>
  </si>
  <si>
    <t>Oekraïns-Orthodoxe kerk H. Aartsengel Michaêl Archistrateeg - perceel 2 - HVAC</t>
  </si>
  <si>
    <t>Oekraïns-Orthodoxe kerk H. Aartsengel Michaêl Archistrateeg - perceel 1 - ruwbouwwerken</t>
  </si>
  <si>
    <t>EK.24020.004.002</t>
  </si>
  <si>
    <t>DIEST</t>
  </si>
  <si>
    <t>Pastorie te Webbekom: herstel daken</t>
  </si>
  <si>
    <t>EK.31005.004.009</t>
  </si>
  <si>
    <t>kerk St. Pietersbanden te Dudzele - perceel 7: voorbereiding schilderwerken</t>
  </si>
  <si>
    <t>EK.73001.002.003</t>
  </si>
  <si>
    <t>ALKEN</t>
  </si>
  <si>
    <t>kerk Sint-joris - perceel: renovatie stookplaats: omschakeling gas</t>
  </si>
  <si>
    <t>EK.32006.004.002</t>
  </si>
  <si>
    <t>Sint-Laurentius te Klerken: herstellingswerken - fase 1: binnenpleister- en schilderwerk</t>
  </si>
  <si>
    <t>EK.24001.003.002</t>
  </si>
  <si>
    <t>kerk Sint-Antonius te Wolfsdonk - perceel: renovatiewerken</t>
  </si>
  <si>
    <t>kerk H. Kruis te Sint-Amandsberg - vernieuwen dakbedekking en diverse aanpassingen</t>
  </si>
  <si>
    <t>kerk St Dionysius te Geluwe - perceel: vernieuwen van de verlichting en aanpassen van de elketrische installatie</t>
  </si>
  <si>
    <t>kerk St Martinus-3de fase: interieur perceel 1: bouwkundige werken</t>
  </si>
  <si>
    <t>EK.37002.002.006</t>
  </si>
  <si>
    <t>kerk Sint-Martinus te oeselgem - perceel: elektrische installatie</t>
  </si>
  <si>
    <t>Sint-Alfonskerk te Goor - restauratie daken, gevels en toren</t>
  </si>
  <si>
    <t>stukken opgevraagd</t>
  </si>
  <si>
    <t>kerk OLVrouw - perceel: vernieuwen van de verwarmingsinstallatie</t>
  </si>
  <si>
    <t>EK.23003.002.003</t>
  </si>
  <si>
    <t>BEERSEL</t>
  </si>
  <si>
    <t>kerk St Gurik te Dworp - fase 4: restauratie voorgevel en toren</t>
  </si>
  <si>
    <t>EK.72039.001.003</t>
  </si>
  <si>
    <t>St Martinuskerk - aanpassing verwarmingsinstallatie</t>
  </si>
  <si>
    <t>kerk St Leonardus Molenbeersel - perceel 3: schrijnwerk</t>
  </si>
  <si>
    <t>kerk St Leonardus Molenbeersel - perceel 4:  schilderwerk</t>
  </si>
  <si>
    <t>kerk St Leonardus Molenbeersel - perceel 2: glas in loodramen</t>
  </si>
  <si>
    <t>kerk Sint-Martinus te Onkerzele - fase 1: restauratie daken en gevels</t>
  </si>
  <si>
    <t>Kerk OLV Lichtaart - levren en plaatsen van een warme luchtgenerator</t>
  </si>
  <si>
    <t>EK.11016.002.006</t>
  </si>
  <si>
    <t>kerk Sint-Jan Baptist te Wildert - perceel: elektrische installatie - verlichting</t>
  </si>
  <si>
    <t>EK.46020.001.004</t>
  </si>
  <si>
    <t>SINT-GILLIS-WAAS</t>
  </si>
  <si>
    <t>kerk Sint-Cornelius te Meerdonk - perceel: elektrische installatie</t>
  </si>
  <si>
    <t>EK.73083.005.005</t>
  </si>
  <si>
    <t>Sint-Servatius te Koninksem - perceel 2,3: binnenrestauratie en schilderwerken</t>
  </si>
  <si>
    <t>EK.71045.003.002</t>
  </si>
  <si>
    <t>kerk Sint-Laurentius te Kozen - perceel: vernieuwen van de elektrische installatie</t>
  </si>
  <si>
    <t>EK.11002.009.005</t>
  </si>
  <si>
    <t>kerk H. Hart - Plaatsen van ladderhaken fase 3 en 4</t>
  </si>
  <si>
    <t>kerk Sint-jan Baptist - fase 2: glas-n-loodramen en platte daken</t>
  </si>
  <si>
    <t>kerk Sint-Martinus te Hombeek: restauratie van de glasramen</t>
  </si>
  <si>
    <t>EK.32003.003.003</t>
  </si>
  <si>
    <t>herstellingswerken aan de Sint-Niklaaskerk te Keiem - fase 2: restauratie brandglasramen</t>
  </si>
  <si>
    <t>EK.71020.001.003</t>
  </si>
  <si>
    <t>HALEN</t>
  </si>
  <si>
    <t>kerk Sint-Pancratius te Zelk: voegwerken en buitengevels</t>
  </si>
  <si>
    <t>EK.73083.005.002</t>
  </si>
  <si>
    <t>kerk Sint-Servatius te Koninksem - restauratiewerken - perceel 1: buitenrestauratie</t>
  </si>
  <si>
    <t>EK.71002.002.003</t>
  </si>
  <si>
    <t>AS</t>
  </si>
  <si>
    <t>kerk H. Theresia - herstel galmgaten in de klokketoren</t>
  </si>
  <si>
    <t>EK.71016.012.005</t>
  </si>
  <si>
    <t>kerk Sint-Martinus - fase 2: verbouwen crypte - perceel 1B: afwerking</t>
  </si>
  <si>
    <t>kerk Sint-Jozef: herstellingswerken Zuidoost en hekken</t>
  </si>
  <si>
    <t>kerk O.L.Vrouw van de Rozenkrans te Termine - renovatie van de zijgevels</t>
  </si>
  <si>
    <t>EK.44021.001.002</t>
  </si>
  <si>
    <t>DE PINTE</t>
  </si>
  <si>
    <t>kerk O.L.V te Zwevegem - perceel: vernieuwen van de verwarmingsinstallatie</t>
  </si>
  <si>
    <t>EK.71022.012.005</t>
  </si>
  <si>
    <t>kerk St Amandus te Stokrooie - interieurwerkne - perceel 3: binnenrestauratie</t>
  </si>
  <si>
    <t>Sint-martinuskerk - 3de fase - perceel 3: elektrische installatie</t>
  </si>
  <si>
    <t>Sint-martinuskerk - 3de fase - perceel 2: centrale verwarming</t>
  </si>
  <si>
    <t>kerk St Catharina - lot 1: renovatie dak</t>
  </si>
  <si>
    <t>EK.71037.001.005</t>
  </si>
  <si>
    <t>LUMMEN</t>
  </si>
  <si>
    <t>kerk St Trudo te Linkhout</t>
  </si>
  <si>
    <t>EK.11022.003.004</t>
  </si>
  <si>
    <t>kerk OLVrouw te Nieuwmoer - renovatie dak</t>
  </si>
  <si>
    <t>EK.11029.003.002</t>
  </si>
  <si>
    <t>MORTSEL</t>
  </si>
  <si>
    <t>pastorij St Benedictus - restauratie daken en gevels</t>
  </si>
  <si>
    <t>EK.12025.003.002</t>
  </si>
  <si>
    <t>pastorie St Catharina - dakvernieuwing en inrichting archief</t>
  </si>
  <si>
    <t>EK.73107.007.005</t>
  </si>
  <si>
    <t>MAASMECHELEN</t>
  </si>
  <si>
    <t>kerk St Willibrordus te Eisden - renovatie perceel 2B - interieur en schilderwerken</t>
  </si>
  <si>
    <t>EK.73083.002.007</t>
  </si>
  <si>
    <t>kerk St Hubertus te Henis - perceel 6: binnenschilderwerken</t>
  </si>
  <si>
    <t>EK.23038.002.003</t>
  </si>
  <si>
    <t>KAMPENHOUT</t>
  </si>
  <si>
    <t>kerk ST Jozef te Relst - herstel glas-in-loodramen</t>
  </si>
  <si>
    <t>EK.24134.003.002</t>
  </si>
  <si>
    <t>SCHERPENHEUVEL_ZICHEM</t>
  </si>
  <si>
    <t>kerk H. Hart en Sint-Antonius van Padua te Okselaar - renovatie dak</t>
  </si>
  <si>
    <t>kerk St Jozef te Rapertingen fase 2: restauratie interieur</t>
  </si>
  <si>
    <t>Sint-Hubertuskerk te Kanne - dringende instandhoudingswerken</t>
  </si>
  <si>
    <t>kerk OLV Centrum te Kerkeneind - perceel: herstellingswerken bliksemafleiding</t>
  </si>
  <si>
    <t>EK.11002.013.003</t>
  </si>
  <si>
    <t>pastorie St Laurentius - perceel: vernieuwen van de elektrische installatie</t>
  </si>
  <si>
    <t>Sint-Hubertuskerk te Elewijt - binnenrestauratie</t>
  </si>
  <si>
    <t>EK.32003.002.003</t>
  </si>
  <si>
    <t>kerk Sint Wandregisilus te Beerst- herstellingswerken fase 1: brandglasramen en reorganisatie van de sacristie</t>
  </si>
  <si>
    <t>EK.71070.005.002</t>
  </si>
  <si>
    <t>kerk St Trudo te Buvingen - Muizen: herstellingswerken</t>
  </si>
  <si>
    <t>EK.45035.002.004</t>
  </si>
  <si>
    <t>OUDENAARDE</t>
  </si>
  <si>
    <t>kerk St Pietersbanden te Bevere - herstel glasramen</t>
  </si>
  <si>
    <t>kerk Sint-Gertrudis te Zandvliet - renovatie glasamen</t>
  </si>
  <si>
    <t>pastorie OL Vrouwparochie - verbouwen en uitbreiding pastorie</t>
  </si>
  <si>
    <t>EK11002.026.002</t>
  </si>
  <si>
    <t>kerk Sint-Gertrudis te Zandvliet - buitenrestauratie en elektriciteit</t>
  </si>
  <si>
    <t>EK.41024.002.003</t>
  </si>
  <si>
    <t>HAALTERT</t>
  </si>
  <si>
    <t>St Amanduskerk te Denderhoutem - herstel daken, gevels en goten</t>
  </si>
  <si>
    <t>kerk St Rumoldus - behandeling van opstijgend vocht</t>
  </si>
  <si>
    <t>kerk H. maria Moeder Gods: renovatie glas-in-lood zijgevels</t>
  </si>
  <si>
    <t>EK.11016.002.007</t>
  </si>
  <si>
    <t>Kerk st Jan Baptist te Wildert - fase 5: schilderwerken</t>
  </si>
  <si>
    <t>oekraïns-Orthodoxe kerk H. Aarstengel M. Archistrateeg - perceel 3: schilderwerken</t>
  </si>
  <si>
    <t>St Monicakerk - restauratie fase 2: lot 3: glas-in-loodramen</t>
  </si>
  <si>
    <t>EK.41018.005.002</t>
  </si>
  <si>
    <t>kerk St Margriet te Neigem - renovatie en stabilitietswerken</t>
  </si>
  <si>
    <t xml:space="preserve">EK.31003.002.003 </t>
  </si>
  <si>
    <t>kerk H. Maria Moeder Gods: renovatie betonnen buitentrap toren</t>
  </si>
  <si>
    <t xml:space="preserve"> kerk St petrus te Oostveld - Oedelm: binnenschilderwerken</t>
  </si>
  <si>
    <t>o;l; Vrouwkerk van banneux - perceel 1: betonrot herstellen</t>
  </si>
  <si>
    <t>H. Hartkerk te Kruiseke - vervangen metalen ramen</t>
  </si>
  <si>
    <t>Sint-Monicakerk - restauratie fase 1: lot 2 - dakwerken</t>
  </si>
  <si>
    <t>kerk Sint-Pietersbanden te Attenhoven - gevelrenovatie voorgevel en toren</t>
  </si>
  <si>
    <t>EK.24059.004.003</t>
  </si>
  <si>
    <t>kerk Sint-Pietersbanden te Attenhoven - eletronisch moederuurwerk en restauratie wijzerplaten</t>
  </si>
  <si>
    <t>EK.32003.006.002</t>
  </si>
  <si>
    <t>kerk H Kruisverheffing te Lampernisse - fase 1: metselwerken en dakwerken</t>
  </si>
  <si>
    <t>kerk Sint-Pietersbanden te Nederbrakel - herstelling dak</t>
  </si>
  <si>
    <t>kerk Sint-Hubertus te Erpekom - herstelling en renovatiewerken</t>
  </si>
  <si>
    <t>EK.36012.002;005</t>
  </si>
  <si>
    <t>kerk St Martinus: interieurwerken</t>
  </si>
  <si>
    <t>kerk Zondereigen: restauratie brandglasramen</t>
  </si>
  <si>
    <t>kerk Sint-trudo te Wijchmaal - herstelling daken</t>
  </si>
  <si>
    <t>kerk OLV Hemelvaart te Erembodegem: herstel daken</t>
  </si>
  <si>
    <t>EK.44011.007.003</t>
  </si>
  <si>
    <t>DEINZE</t>
  </si>
  <si>
    <t>kerk OLVrouw en Sint-Jan te Bachte Maria Leerne - perceel: binnenrestauratie</t>
  </si>
  <si>
    <t>EK.44011.007.002</t>
  </si>
  <si>
    <t>kerk OLVrouw en Sint-Jan te Bachte Maria Leerne - perceel: buitenrestauratie</t>
  </si>
  <si>
    <t>EK.36015.010.002</t>
  </si>
  <si>
    <t>kerk H. Kruisverheffing - perceel: vernieuwen van de verwarmingsinstalaltie - HVAC</t>
  </si>
  <si>
    <t>EK.37018.005.002</t>
  </si>
  <si>
    <t>WINGENE</t>
  </si>
  <si>
    <t>kerk Sint-Amands - perceel 2: fase 1 - beiaard en gelui</t>
  </si>
  <si>
    <t>EK.34040.003.003</t>
  </si>
  <si>
    <t>WAREGEM</t>
  </si>
  <si>
    <t>kerk H. Amandus en Blasius: perceel vernieuwen en aanpassen van de verwarming</t>
  </si>
  <si>
    <t>Sint-Clemenskerk te Eppegem - binnenrestauratie</t>
  </si>
  <si>
    <t>EK.71016.014.002</t>
  </si>
  <si>
    <t>St Jozefkerk te Sledderlo - renovatie dak kerk en kerktoren</t>
  </si>
  <si>
    <t>kerk St Martinus te Vladslo - restaureren brandglasremen en dakwerken</t>
  </si>
  <si>
    <t>14/12/212</t>
  </si>
  <si>
    <t>EK.33040.002.004</t>
  </si>
  <si>
    <t>OLV kerk Poelkapelle - renovatie fase 2: dak- en zinkewerken</t>
  </si>
  <si>
    <t xml:space="preserve"> O</t>
  </si>
  <si>
    <t>kerk Sint-Apollonia te Elst - fase 1: restauratie toren en westgevel</t>
  </si>
  <si>
    <t>kerk Sint-Salvator: binnenrestauratie</t>
  </si>
  <si>
    <t>kerk H. Hart te Winterslag - interieurrenovatie - perceel 1: gewelf en dakherstelling</t>
  </si>
  <si>
    <t>EK.71016.011.005</t>
  </si>
  <si>
    <t>Kerk Sint-Jozef Werkman te Hoevezavel: voorzetramen</t>
  </si>
  <si>
    <t>Sint-Jan de Doperkerk te Dranouter - renovatie daken - herstellingswerken</t>
  </si>
  <si>
    <t>O.L. Vrouwkerk te Banneux - perceel 2: afscherming glasramen</t>
  </si>
  <si>
    <t>EK.72040.003.007</t>
  </si>
  <si>
    <t>MEEUWEN-GRUITRODE</t>
  </si>
  <si>
    <t>Pastorij Meeuwen: renovatie dak</t>
  </si>
  <si>
    <t>EK.72040.003.008</t>
  </si>
  <si>
    <t>Pastorij Meeuwen: uitslijpen, reinigen, opvoegen en waterafstotend behandelen van het gevelmetselwerk</t>
  </si>
  <si>
    <t>kerk O.Lvrouw te Hoevenen: aanpassing buitenschrijnwerk</t>
  </si>
  <si>
    <t>K.110044.002.002</t>
  </si>
  <si>
    <t>kerk O.L.vrouw te Hoevenen - renovatie dak</t>
  </si>
  <si>
    <t>Sint-Catharinakerk - renovatie kroonlijsten en dakkapellen</t>
  </si>
  <si>
    <t>kerk St Willibrordus - perceel: binnenrestauratie</t>
  </si>
  <si>
    <t>EK.24001.002.004</t>
  </si>
  <si>
    <t>kerk OL.V Fatima te Gijmel - Langdorp: restauratiewerken perceel 2: schilderwerken</t>
  </si>
  <si>
    <t>EK.31005.016.004</t>
  </si>
  <si>
    <t>kerk Sint-paulus - restauratie fase 3: renovatie klokken en uurwerk</t>
  </si>
  <si>
    <t>kerk St Niklaas te wimmertingen: perceel 2: houtbescherming en schilderwerken</t>
  </si>
  <si>
    <t>pastorij renovatie dak</t>
  </si>
  <si>
    <t>EK.71016.011.006</t>
  </si>
  <si>
    <t>kerk St Jozef Werkman te Hoevezavel - schilderwerken</t>
  </si>
  <si>
    <t>EK.73107.003.05</t>
  </si>
  <si>
    <t>kerkOpgrimbie Sint-Christoffel - schilder- en interieurwerken</t>
  </si>
  <si>
    <t>EK.11035.001.002</t>
  </si>
  <si>
    <t>RANST</t>
  </si>
  <si>
    <t>kerk St Gummarus - fase 1: daken</t>
  </si>
  <si>
    <t>EK.73107.007.003</t>
  </si>
  <si>
    <t>St Willibrorduskerk te Eisden - renovatie interieur lot 1 - hersel ramen</t>
  </si>
  <si>
    <t>EK.31005.018.004</t>
  </si>
  <si>
    <t>restauratiewerken aan de pastorie Sint-Anna: P3: elektrische installatie</t>
  </si>
  <si>
    <t>kerk O.L.Vrouw Hemelvaart - renovatie dakrand zuid van de zuidbeuk</t>
  </si>
  <si>
    <t>EK.11016.005.003</t>
  </si>
  <si>
    <t>kerk O.L.Vrouw Geboorte - perceel: vernieuwen cv installatie en bouwkundige werken</t>
  </si>
  <si>
    <t>EK.32003.002.004</t>
  </si>
  <si>
    <t>kerk St Wandregisilus te Beerst - vernieuwen van de CV</t>
  </si>
  <si>
    <t>EK.44019.005.002</t>
  </si>
  <si>
    <t>kerk H. Hart te Belzele - algemene herstellingswerken - perceel 1: buitenrestauratie</t>
  </si>
  <si>
    <t>kerk H. Familie te Hoboken: dakrenovate fase 1 - lage daken</t>
  </si>
  <si>
    <t>EK.11008.008.002</t>
  </si>
  <si>
    <t>kerk van Bethaniê - renovatie dakbedekking</t>
  </si>
  <si>
    <t>EK.72020.002.003</t>
  </si>
  <si>
    <t>kerk St Jan Baptist te Kerkhoven - fase 1: buitenrestauratie</t>
  </si>
  <si>
    <t>naar IF 10/12</t>
  </si>
  <si>
    <t>kerk St Jan Baptist te Kerkhoven - fase 1: binnenrestauratie</t>
  </si>
  <si>
    <t>St Michielskerk te Avekapelle - restauratie metselwerk en glas-in-lood</t>
  </si>
  <si>
    <t>EK.12030.002.003</t>
  </si>
  <si>
    <t>PUURS</t>
  </si>
  <si>
    <t>O.L.V ten Hemelopneming te Liezele - Per 1: renovatie gevels en glasramen</t>
  </si>
  <si>
    <t>St Willibrorduskerk - renovatiewerken fase 2</t>
  </si>
  <si>
    <t>kerk St Jan de Doper te Paal - renovatie en herinrichting interieurtechnieken, elek, verli, geluid</t>
  </si>
  <si>
    <t>EK.71004.001.007</t>
  </si>
  <si>
    <t>kerk St Jan de Doper te Paal - renovatie en herinrichting interieurtechnieken, HVAC en sanitair</t>
  </si>
  <si>
    <t xml:space="preserve">O </t>
  </si>
  <si>
    <t>kerk ST Macarius - vernieuwen van de elektrische installatie</t>
  </si>
  <si>
    <t>EK.31012.002.003</t>
  </si>
  <si>
    <t>JABBEKE</t>
  </si>
  <si>
    <t>St Vedastuskerk te Zerkegem - fase 2: gevels beuken, binnenwerken sacristie, omgevingswerken</t>
  </si>
  <si>
    <t>kerk OLV van alle Heiligen - perceel 1: dakwerken, waterschade voorkomen</t>
  </si>
  <si>
    <t>kerk OLV van alle Heiligen - perceel 2: beveiliging en aanpassing elektrische installatie</t>
  </si>
  <si>
    <t>kerk St Martinus: herstellingswerken perceel 2: schilderwerken</t>
  </si>
  <si>
    <t>EK.12014.004.003</t>
  </si>
  <si>
    <t>kerk H. Naam van Jezus Grootlo - P2: binnenschilderwerken</t>
  </si>
  <si>
    <t>kerk H. Amandus te Stokrooie - P3: binnenrestauratie</t>
  </si>
  <si>
    <t>kerk St. Dionysius te Geluwe - perceel: vernieuwen van de verlichting en aanpassen van de elektrische nstallatie</t>
  </si>
  <si>
    <t>DISKMUIDE</t>
  </si>
  <si>
    <t>St Niklaaskerk te keiem: herstellingswerken fase 2: restauratie brandglasramen</t>
  </si>
  <si>
    <t>Sint-Lambertuskerk te Heverlee - lot 1: restauratie houtstructuur dak&amp;gewelven, dakbedekking&amp; regenwaterafvoeren</t>
  </si>
  <si>
    <t>.</t>
  </si>
  <si>
    <t>EK.41048.003.003</t>
  </si>
  <si>
    <t>Kerk OLV Te Okegem - restauratie toren</t>
  </si>
  <si>
    <t>EK.73006.007.004</t>
  </si>
  <si>
    <t>St Remigiuskerk te Waltwilder - herstellen dak</t>
  </si>
  <si>
    <t>EK.34027.002.004</t>
  </si>
  <si>
    <t>MENEN</t>
  </si>
  <si>
    <t>kerk St Bruno te Lauwe - restauratie daken</t>
  </si>
  <si>
    <t>EK.13017.003.006</t>
  </si>
  <si>
    <t>kerk St. Willibrordus - restauratie inkomportaal van toren</t>
  </si>
  <si>
    <t>EK.24028.003.002</t>
  </si>
  <si>
    <t>O.L. Vrouw van Vrede Hogen - dak en torenwerk</t>
  </si>
  <si>
    <t>EK.11004.001.004</t>
  </si>
  <si>
    <t>St Catharina - renovatie perceel 3: transept en zijbeuken</t>
  </si>
  <si>
    <t>EK.73066.005.002</t>
  </si>
  <si>
    <t>Kerk St Martinus te Heukelom - renovatie kerkdaken en geveldelen</t>
  </si>
  <si>
    <t>EK.32010.001.005</t>
  </si>
  <si>
    <t>Kerk St Martinus: herstelling daken en beveiligingswerken</t>
  </si>
  <si>
    <t>EK.71016.008.007</t>
  </si>
  <si>
    <t>Kerk O.L. Vrouw Fatima - vervanging buitenschrijnwerk</t>
  </si>
  <si>
    <t>EK.23052.002.002</t>
  </si>
  <si>
    <t>MERCHTEM</t>
  </si>
  <si>
    <t>EK.32003.010.002</t>
  </si>
  <si>
    <t>kerk O.L. Vrouw Onbevlekt te Peizegem - renovatie kerktoren</t>
  </si>
  <si>
    <t>kerk St Veerle te Oostkerke - fase 1: metselwerk en dakwerken</t>
  </si>
  <si>
    <t>EK.11002.005.007</t>
  </si>
  <si>
    <t>Kerk OLV Gedurige Bijstand St Maraiburg: herstel en rest, - fase 3- gevels- en glas-in-loodramen</t>
  </si>
  <si>
    <t>EK.71004.003.004</t>
  </si>
  <si>
    <t>kerk St Brigida te Koersel - fase 2 renovatie - P1: bouwkundige werken en schilderwerken</t>
  </si>
  <si>
    <t>EK.71057.002.002</t>
  </si>
  <si>
    <t>TESSENDERLO</t>
  </si>
  <si>
    <t>kerk St Jozef Werkman Schoot - algemene renovatie</t>
  </si>
  <si>
    <t>EK.35013.005.004</t>
  </si>
  <si>
    <t>kerk St Catharina - herstel glas-in-loodramen</t>
  </si>
  <si>
    <t>EK.11040.004.005</t>
  </si>
  <si>
    <t>Kerk O.L.V Koninging van alle Heiligen - dakwerken</t>
  </si>
  <si>
    <t>EK.71053.010.004</t>
  </si>
  <si>
    <t>Kerk St Andres te Runkelen - renovatie interieur</t>
  </si>
  <si>
    <t>EK.11040.004.004</t>
  </si>
  <si>
    <t>Kerk O.L.V Koninging van alle Heiligen - vervangen verwarmingsketel bijgebouwen</t>
  </si>
  <si>
    <t>EK.24134.004.002</t>
  </si>
  <si>
    <t>SCHERPENHEUVEL-ZICHEM</t>
  </si>
  <si>
    <t>kerk St Jan de Doper te Averbode: vervangen schrijnwerk</t>
  </si>
  <si>
    <t>EK.46024.001.005</t>
  </si>
  <si>
    <t>STEKENE</t>
  </si>
  <si>
    <t>Kerk O.L.V. Onbevlekt Ontvangen Klein-Sinaai - binnenwerken: elek, san en div bouwk werken</t>
  </si>
  <si>
    <t>EK.71002.002.004</t>
  </si>
  <si>
    <t>EK.73107.013.002</t>
  </si>
  <si>
    <t>EK.35013.012.003</t>
  </si>
  <si>
    <t>kerk OLV Koninging - fase 1: betonherstel, dakwerken en doopkapel</t>
  </si>
  <si>
    <t>Kerk St Theresa: grote herstellingswerken</t>
  </si>
  <si>
    <t>EK.71016.012.009</t>
  </si>
  <si>
    <t>kerk St Martinus - fase 3: herinrichting kerk</t>
  </si>
  <si>
    <t>EK.35002.003.003</t>
  </si>
  <si>
    <t>kerk St Theresa - renovatie perceel 2: binnenafwerking</t>
  </si>
  <si>
    <t>EK.44021.002.003</t>
  </si>
  <si>
    <t>kerk St Livinus te Ledeberg - vernieuwen van de verwarmingsinstallatie</t>
  </si>
  <si>
    <t>EK.11040.001.005</t>
  </si>
  <si>
    <t>Kerk H. Hart - conserveringswerken en energiebesparende maatregelen</t>
  </si>
  <si>
    <t>EK.32003.007.003</t>
  </si>
  <si>
    <t>Ker St Jan de Doper Oudekapelle-herstellingswerken F2: metsel- en dakwerken</t>
  </si>
  <si>
    <t>EK.32003.009.003</t>
  </si>
  <si>
    <t>Kerk St Petrus te Nieuwkapelle - fase 2: herstellen metselwerk eb restaureren brandglasramen</t>
  </si>
  <si>
    <t>EK.11002.033.003</t>
  </si>
  <si>
    <t>Kerk O.L.Vrouw Geboorte te Hoboken - hoogdringende herstellingswerken aan de toren</t>
  </si>
  <si>
    <t>Kerk H. Geest - hoogdringende renovatiewerken om veiligheidsredenen</t>
  </si>
  <si>
    <t>Gemeentelijk parochiekerkenplan: herbestemmingsstudie</t>
  </si>
  <si>
    <t>EK.24130.001.004</t>
  </si>
  <si>
    <t>kerk St Bartholomeus te Halle Booienhoven: renovatiewerken P2: timmer en afbouwwerken</t>
  </si>
  <si>
    <t>EK.73022.003.002</t>
  </si>
  <si>
    <t>HEERS</t>
  </si>
  <si>
    <t>Kerk Mattekoven - haalbaarheidsstudie - neven-/herbestemming</t>
  </si>
  <si>
    <t>EK.23024.003.002</t>
  </si>
  <si>
    <t>GOOIK</t>
  </si>
  <si>
    <t>Kerk St Martinus te Kester: studie nevenbestemming</t>
  </si>
  <si>
    <t>EK.71016.0016.002</t>
  </si>
  <si>
    <t>EK.72039.004.002</t>
  </si>
  <si>
    <t>Kerk St Trudo: renovatie van daken en glasramen</t>
  </si>
  <si>
    <t>EK.73066.002.004</t>
  </si>
  <si>
    <t>Kerk St Genoveva te Zussen - F2: dringende instandhoudingswerken aan geveld, glasramen en interieur</t>
  </si>
  <si>
    <t>EK.41082.004.002</t>
  </si>
  <si>
    <t>ERPE-MERE</t>
  </si>
  <si>
    <t>Kerk St Pietersbanden te Erondegem - binneschilderwerken</t>
  </si>
  <si>
    <t>EK.36015.006.004</t>
  </si>
  <si>
    <t>Kerk St Petrus en Paulus te Rumbeke: renovatie</t>
  </si>
  <si>
    <t>EK.71016.015.002</t>
  </si>
  <si>
    <t>Kerk St Jan Baptist de la Salle te Bokrijk: herbeglazen en vernieuwen schrijnwerk</t>
  </si>
  <si>
    <t>EK.35002.003.004</t>
  </si>
  <si>
    <t>Kerk St Theresia: grote onderhoudswerken fase 2: noord- en westgevel</t>
  </si>
  <si>
    <t>EK.11035.001.003</t>
  </si>
  <si>
    <t>Kerk St Gummarus: aanpassingswerken nevenbestemming, vernieuwen vloer en vloerverwarming</t>
  </si>
  <si>
    <t>EK.71053.012.002</t>
  </si>
  <si>
    <t>Pastorij van ordingen - Perceel 1: architectuur en afwerking</t>
  </si>
  <si>
    <t>EK.71053.011.003</t>
  </si>
  <si>
    <t>Pastorij van ordingen - Perceel 2: technieken</t>
  </si>
  <si>
    <t>EK.24086.001.006</t>
  </si>
  <si>
    <t>OUD-HEVERLEE</t>
  </si>
  <si>
    <t>OLV Kerk Gedurige Bijstand Haasrode: herstellingswerken westtoren</t>
  </si>
  <si>
    <t>EK.71004.003.005</t>
  </si>
  <si>
    <t>kerk St Brigida te Koersel: Cv en sanitair</t>
  </si>
  <si>
    <t>EK.11002.018.003</t>
  </si>
  <si>
    <t>kerk St Jozef Moretusburg: renovatie glasramen</t>
  </si>
  <si>
    <t>EK.71004.003.007</t>
  </si>
  <si>
    <t>Kerk St Brigida te Koersel: klank- en spraakinstallatie</t>
  </si>
  <si>
    <t>Kerk Maria Goretti te Bokrijk en de kerk OLV ten Hemel Opgenomen te Oud-Waterschei - studie her-  nevenbestemming</t>
  </si>
  <si>
    <t>RENOVATIE</t>
  </si>
  <si>
    <t>STUDIE</t>
  </si>
  <si>
    <t>Bijlage 6: Lijst van de in 2015 verleende principiële beloftes van toelage voor renovaties van gebouwen van de eredienst.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</si>
</sst>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EUR&quot;;[Red]#,##0.00\ &quot;EUR&quot;"/>
    <numFmt numFmtId="181" formatCode="_-* #,##0.00\ [$EUR]_-;\-* #,##0.00\ [$EUR]_-;_-* &quot;-&quot;??\ [$EUR]_-;_-@_-"/>
    <numFmt numFmtId="182" formatCode="[$-813]dddd\ d\ mmmm\ yyyy"/>
    <numFmt numFmtId="183" formatCode="[$-813]dd\-mmm\-yy;@"/>
    <numFmt numFmtId="184" formatCode="#,##0.00;[Red]#,##0.00"/>
    <numFmt numFmtId="185" formatCode="#,##0.00\ [$EUR]"/>
    <numFmt numFmtId="186" formatCode="#,##0.00\ [$EUR];\-#,##0.00\ [$EUR]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0\ &quot;€&quot;"/>
    <numFmt numFmtId="192" formatCode="d/mm/yy;@"/>
  </numFmts>
  <fonts count="6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4"/>
      <color indexed="12"/>
      <name val="Arial"/>
      <family val="0"/>
    </font>
    <font>
      <b/>
      <sz val="14"/>
      <color indexed="8"/>
      <name val="Arial"/>
      <family val="0"/>
    </font>
    <font>
      <b/>
      <sz val="10"/>
      <color indexed="14"/>
      <name val="Arial"/>
      <family val="0"/>
    </font>
    <font>
      <sz val="10"/>
      <color indexed="9"/>
      <name val="Arial"/>
      <family val="0"/>
    </font>
    <font>
      <b/>
      <i/>
      <u val="single"/>
      <sz val="10"/>
      <color indexed="12"/>
      <name val="Arial"/>
      <family val="0"/>
    </font>
    <font>
      <b/>
      <i/>
      <u val="single"/>
      <sz val="10"/>
      <color indexed="14"/>
      <name val="Arial"/>
      <family val="0"/>
    </font>
    <font>
      <b/>
      <i/>
      <u val="single"/>
      <sz val="10"/>
      <color indexed="53"/>
      <name val="Arial"/>
      <family val="0"/>
    </font>
    <font>
      <b/>
      <i/>
      <u val="single"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 quotePrefix="1">
      <alignment horizontal="center" vertical="top" wrapText="1"/>
    </xf>
    <xf numFmtId="18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" fontId="2" fillId="0" borderId="0" xfId="0" applyNumberFormat="1" applyFont="1" applyBorder="1" applyAlignment="1">
      <alignment horizontal="center" vertical="top" wrapText="1"/>
    </xf>
    <xf numFmtId="180" fontId="9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/>
    </xf>
    <xf numFmtId="0" fontId="12" fillId="35" borderId="0" xfId="0" applyFont="1" applyFill="1" applyAlignment="1">
      <alignment horizontal="center" vertical="top"/>
    </xf>
    <xf numFmtId="0" fontId="13" fillId="35" borderId="0" xfId="0" applyFont="1" applyFill="1" applyAlignment="1">
      <alignment horizontal="center" vertical="top"/>
    </xf>
    <xf numFmtId="0" fontId="14" fillId="35" borderId="0" xfId="0" applyFont="1" applyFill="1" applyAlignment="1">
      <alignment horizontal="center" vertical="top"/>
    </xf>
    <xf numFmtId="0" fontId="15" fillId="3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5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185" fontId="0" fillId="33" borderId="0" xfId="0" applyNumberFormat="1" applyFont="1" applyFill="1" applyBorder="1" applyAlignment="1">
      <alignment/>
    </xf>
    <xf numFmtId="16" fontId="0" fillId="33" borderId="0" xfId="0" applyNumberFormat="1" applyFont="1" applyFill="1" applyBorder="1" applyAlignment="1">
      <alignment/>
    </xf>
    <xf numFmtId="185" fontId="11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/>
    </xf>
    <xf numFmtId="180" fontId="4" fillId="36" borderId="0" xfId="0" applyNumberFormat="1" applyFont="1" applyFill="1" applyBorder="1" applyAlignment="1">
      <alignment/>
    </xf>
    <xf numFmtId="180" fontId="4" fillId="37" borderId="0" xfId="0" applyNumberFormat="1" applyFont="1" applyFill="1" applyBorder="1" applyAlignment="1">
      <alignment/>
    </xf>
    <xf numFmtId="180" fontId="18" fillId="38" borderId="0" xfId="0" applyNumberFormat="1" applyFont="1" applyFill="1" applyBorder="1" applyAlignment="1">
      <alignment/>
    </xf>
    <xf numFmtId="180" fontId="4" fillId="39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180" fontId="11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0" fontId="18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20" fillId="35" borderId="0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21" fillId="35" borderId="0" xfId="0" applyFont="1" applyFill="1" applyBorder="1" applyAlignment="1" quotePrefix="1">
      <alignment horizontal="center"/>
    </xf>
    <xf numFmtId="0" fontId="22" fillId="35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185" fontId="0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183" fontId="1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8" borderId="0" xfId="0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3" fontId="13" fillId="33" borderId="0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18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">
    <dxf>
      <font>
        <b/>
        <i val="0"/>
        <color indexed="17"/>
      </font>
    </dxf>
    <dxf>
      <font>
        <b/>
        <i/>
        <color indexed="14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1"/>
        </patternFill>
      </fill>
    </dxf>
    <dxf>
      <font>
        <b/>
        <i val="0"/>
        <color indexed="16"/>
      </font>
      <fill>
        <patternFill>
          <bgColor indexed="46"/>
        </patternFill>
      </fill>
    </dxf>
    <dxf>
      <font>
        <b/>
        <i val="0"/>
        <color indexed="16"/>
      </font>
      <fill>
        <patternFill>
          <bgColor indexed="46"/>
        </patternFill>
      </fill>
    </dxf>
    <dxf>
      <font>
        <b/>
        <i val="0"/>
        <color indexed="17"/>
      </font>
    </dxf>
    <dxf>
      <font>
        <b/>
        <i/>
        <color indexed="14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1"/>
        </patternFill>
      </fill>
    </dxf>
    <dxf>
      <font>
        <b/>
        <i val="0"/>
        <color indexed="16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X63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9.8515625" style="1" customWidth="1"/>
    <col min="2" max="2" width="23.140625" style="1" customWidth="1"/>
    <col min="3" max="3" width="105.00390625" style="15" customWidth="1"/>
    <col min="4" max="4" width="16.57421875" style="2" customWidth="1"/>
    <col min="5" max="5" width="17.00390625" style="1" customWidth="1"/>
    <col min="6" max="16384" width="9.140625" style="1" customWidth="1"/>
  </cols>
  <sheetData>
    <row r="1" spans="1:4" ht="12.75">
      <c r="A1" s="136" t="s">
        <v>776</v>
      </c>
      <c r="B1" s="136"/>
      <c r="C1" s="136"/>
      <c r="D1" s="136"/>
    </row>
    <row r="2" spans="1:76" ht="12.75">
      <c r="A2" s="16"/>
      <c r="B2" s="16"/>
      <c r="C2" s="16"/>
      <c r="D2" s="1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</row>
    <row r="3" spans="1:76" s="14" customFormat="1" ht="12.75">
      <c r="A3" s="124" t="s">
        <v>0</v>
      </c>
      <c r="B3" s="126" t="s">
        <v>1</v>
      </c>
      <c r="C3" s="20" t="s">
        <v>2</v>
      </c>
      <c r="D3" s="19" t="s">
        <v>3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</row>
    <row r="4" spans="1:76" s="14" customFormat="1" ht="12.75">
      <c r="A4" s="133" t="s">
        <v>774</v>
      </c>
      <c r="B4" s="134"/>
      <c r="C4" s="20"/>
      <c r="D4" s="1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</row>
    <row r="5" spans="1:5" ht="12.75">
      <c r="A5" s="128" t="s">
        <v>670</v>
      </c>
      <c r="B5" s="129" t="s">
        <v>402</v>
      </c>
      <c r="C5" s="127" t="s">
        <v>671</v>
      </c>
      <c r="D5" s="29">
        <v>83720</v>
      </c>
      <c r="E5" s="5"/>
    </row>
    <row r="6" spans="1:5" ht="12.75">
      <c r="A6" s="28" t="s">
        <v>672</v>
      </c>
      <c r="B6" s="28" t="s">
        <v>142</v>
      </c>
      <c r="C6" s="127" t="s">
        <v>673</v>
      </c>
      <c r="D6" s="29">
        <v>17290</v>
      </c>
      <c r="E6" s="5"/>
    </row>
    <row r="7" spans="1:5" ht="12.75">
      <c r="A7" s="28" t="s">
        <v>674</v>
      </c>
      <c r="B7" s="28" t="s">
        <v>675</v>
      </c>
      <c r="C7" s="127" t="s">
        <v>676</v>
      </c>
      <c r="D7" s="29">
        <v>33100</v>
      </c>
      <c r="E7" s="5"/>
    </row>
    <row r="8" spans="1:5" ht="12.75">
      <c r="A8" s="28" t="s">
        <v>677</v>
      </c>
      <c r="B8" s="28" t="s">
        <v>150</v>
      </c>
      <c r="C8" s="127" t="s">
        <v>678</v>
      </c>
      <c r="D8" s="29">
        <v>17830</v>
      </c>
      <c r="E8" s="5"/>
    </row>
    <row r="9" spans="1:5" ht="12.75">
      <c r="A9" s="28" t="s">
        <v>679</v>
      </c>
      <c r="B9" s="28" t="s">
        <v>397</v>
      </c>
      <c r="C9" s="127" t="s">
        <v>680</v>
      </c>
      <c r="D9" s="29">
        <v>108880</v>
      </c>
      <c r="E9" s="5"/>
    </row>
    <row r="10" spans="1:5" ht="12.75">
      <c r="A10" s="28" t="s">
        <v>681</v>
      </c>
      <c r="B10" s="28" t="s">
        <v>29</v>
      </c>
      <c r="C10" s="127" t="s">
        <v>682</v>
      </c>
      <c r="D10" s="29">
        <v>139840</v>
      </c>
      <c r="E10" s="5"/>
    </row>
    <row r="11" spans="1:5" ht="12.75">
      <c r="A11" s="28" t="s">
        <v>683</v>
      </c>
      <c r="B11" s="28" t="s">
        <v>121</v>
      </c>
      <c r="C11" s="127" t="s">
        <v>684</v>
      </c>
      <c r="D11" s="29">
        <v>254870</v>
      </c>
      <c r="E11" s="5"/>
    </row>
    <row r="12" spans="1:5" ht="12.75">
      <c r="A12" s="28" t="s">
        <v>685</v>
      </c>
      <c r="B12" s="28" t="s">
        <v>374</v>
      </c>
      <c r="C12" s="127" t="s">
        <v>686</v>
      </c>
      <c r="D12" s="29">
        <v>25080</v>
      </c>
      <c r="E12" s="5"/>
    </row>
    <row r="13" spans="1:5" ht="12.75">
      <c r="A13" s="28" t="s">
        <v>687</v>
      </c>
      <c r="B13" s="28" t="s">
        <v>48</v>
      </c>
      <c r="C13" s="127" t="s">
        <v>688</v>
      </c>
      <c r="D13" s="29">
        <v>57480</v>
      </c>
      <c r="E13" s="5"/>
    </row>
    <row r="14" spans="1:5" ht="12.75">
      <c r="A14" s="28" t="s">
        <v>689</v>
      </c>
      <c r="B14" s="28" t="s">
        <v>690</v>
      </c>
      <c r="C14" s="127" t="s">
        <v>692</v>
      </c>
      <c r="D14" s="29">
        <v>63200</v>
      </c>
      <c r="E14" s="5"/>
    </row>
    <row r="15" spans="1:5" ht="12.75">
      <c r="A15" s="28" t="s">
        <v>691</v>
      </c>
      <c r="B15" s="28" t="s">
        <v>277</v>
      </c>
      <c r="C15" s="127" t="s">
        <v>693</v>
      </c>
      <c r="D15" s="29">
        <v>103940</v>
      </c>
      <c r="E15" s="5"/>
    </row>
    <row r="16" spans="1:5" ht="12" customHeight="1">
      <c r="A16" s="28" t="s">
        <v>694</v>
      </c>
      <c r="B16" s="28" t="s">
        <v>23</v>
      </c>
      <c r="C16" s="127" t="s">
        <v>695</v>
      </c>
      <c r="D16" s="29">
        <v>242680</v>
      </c>
      <c r="E16" s="5"/>
    </row>
    <row r="17" spans="1:5" ht="12.75">
      <c r="A17" s="28" t="s">
        <v>696</v>
      </c>
      <c r="B17" s="28" t="s">
        <v>24</v>
      </c>
      <c r="C17" s="127" t="s">
        <v>697</v>
      </c>
      <c r="D17" s="29">
        <v>248290</v>
      </c>
      <c r="E17" s="5"/>
    </row>
    <row r="18" spans="1:5" ht="12.75">
      <c r="A18" s="28" t="s">
        <v>698</v>
      </c>
      <c r="B18" s="28" t="s">
        <v>699</v>
      </c>
      <c r="C18" s="127" t="s">
        <v>700</v>
      </c>
      <c r="D18" s="29">
        <v>190970</v>
      </c>
      <c r="E18" s="5"/>
    </row>
    <row r="19" spans="1:5" ht="12.75">
      <c r="A19" s="28" t="s">
        <v>701</v>
      </c>
      <c r="B19" s="28" t="s">
        <v>102</v>
      </c>
      <c r="C19" s="127" t="s">
        <v>702</v>
      </c>
      <c r="D19" s="29">
        <v>40060</v>
      </c>
      <c r="E19" s="5"/>
    </row>
    <row r="20" spans="1:5" ht="12.75">
      <c r="A20" s="28" t="s">
        <v>703</v>
      </c>
      <c r="B20" s="28" t="s">
        <v>42</v>
      </c>
      <c r="C20" s="127" t="s">
        <v>704</v>
      </c>
      <c r="D20" s="29">
        <v>36030</v>
      </c>
      <c r="E20" s="5"/>
    </row>
    <row r="21" spans="1:5" ht="12.75">
      <c r="A21" s="28" t="s">
        <v>705</v>
      </c>
      <c r="B21" s="28" t="s">
        <v>135</v>
      </c>
      <c r="C21" s="127" t="s">
        <v>706</v>
      </c>
      <c r="D21" s="29">
        <v>55320</v>
      </c>
      <c r="E21" s="5"/>
    </row>
    <row r="22" spans="1:5" ht="12.75">
      <c r="A22" s="28" t="s">
        <v>707</v>
      </c>
      <c r="B22" s="28" t="s">
        <v>42</v>
      </c>
      <c r="C22" s="127" t="s">
        <v>708</v>
      </c>
      <c r="D22" s="29">
        <v>1820</v>
      </c>
      <c r="E22" s="5"/>
    </row>
    <row r="23" spans="1:5" ht="12.75">
      <c r="A23" s="28" t="s">
        <v>709</v>
      </c>
      <c r="B23" s="28" t="s">
        <v>710</v>
      </c>
      <c r="C23" s="127" t="s">
        <v>711</v>
      </c>
      <c r="D23" s="29">
        <v>25620</v>
      </c>
      <c r="E23" s="5"/>
    </row>
    <row r="24" spans="1:5" ht="12.75">
      <c r="A24" s="28" t="s">
        <v>712</v>
      </c>
      <c r="B24" s="28" t="s">
        <v>713</v>
      </c>
      <c r="C24" s="127" t="s">
        <v>714</v>
      </c>
      <c r="D24" s="29">
        <v>31380</v>
      </c>
      <c r="E24" s="5"/>
    </row>
    <row r="25" spans="1:5" ht="12.75">
      <c r="A25" s="28" t="s">
        <v>715</v>
      </c>
      <c r="B25" s="28" t="s">
        <v>496</v>
      </c>
      <c r="C25" s="127" t="s">
        <v>719</v>
      </c>
      <c r="D25" s="29">
        <v>32460</v>
      </c>
      <c r="E25" s="5"/>
    </row>
    <row r="26" spans="1:5" ht="12.75">
      <c r="A26" s="28" t="s">
        <v>717</v>
      </c>
      <c r="B26" s="28" t="s">
        <v>102</v>
      </c>
      <c r="C26" s="127" t="s">
        <v>718</v>
      </c>
      <c r="D26" s="29">
        <v>201780</v>
      </c>
      <c r="E26" s="5"/>
    </row>
    <row r="27" spans="1:5" ht="12.75">
      <c r="A27" s="28" t="s">
        <v>720</v>
      </c>
      <c r="B27" s="28" t="s">
        <v>48</v>
      </c>
      <c r="C27" s="127" t="s">
        <v>721</v>
      </c>
      <c r="D27" s="29">
        <v>150000</v>
      </c>
      <c r="E27" s="5"/>
    </row>
    <row r="28" spans="1:5" ht="12.75">
      <c r="A28" s="28" t="s">
        <v>722</v>
      </c>
      <c r="B28" s="28" t="s">
        <v>63</v>
      </c>
      <c r="C28" s="127" t="s">
        <v>723</v>
      </c>
      <c r="D28" s="29">
        <v>32260</v>
      </c>
      <c r="E28" s="5"/>
    </row>
    <row r="29" spans="1:5" ht="12.75">
      <c r="A29" s="28" t="s">
        <v>724</v>
      </c>
      <c r="B29" s="28" t="s">
        <v>58</v>
      </c>
      <c r="C29" s="127" t="s">
        <v>725</v>
      </c>
      <c r="D29" s="29">
        <v>63060</v>
      </c>
      <c r="E29" s="5"/>
    </row>
    <row r="30" spans="1:5" ht="12.75">
      <c r="A30" s="28" t="s">
        <v>726</v>
      </c>
      <c r="B30" s="28" t="s">
        <v>42</v>
      </c>
      <c r="C30" s="127" t="s">
        <v>727</v>
      </c>
      <c r="D30" s="29">
        <v>65210</v>
      </c>
      <c r="E30" s="5"/>
    </row>
    <row r="31" spans="1:5" ht="12.75">
      <c r="A31" s="28" t="s">
        <v>728</v>
      </c>
      <c r="B31" s="28" t="s">
        <v>277</v>
      </c>
      <c r="C31" s="127" t="s">
        <v>729</v>
      </c>
      <c r="D31" s="29">
        <v>107710</v>
      </c>
      <c r="E31" s="5"/>
    </row>
    <row r="32" spans="1:5" ht="12.75">
      <c r="A32" s="28" t="s">
        <v>730</v>
      </c>
      <c r="B32" s="28" t="s">
        <v>277</v>
      </c>
      <c r="C32" s="127" t="s">
        <v>731</v>
      </c>
      <c r="D32" s="29">
        <v>83710</v>
      </c>
      <c r="E32" s="5"/>
    </row>
    <row r="33" spans="1:5" ht="12.75">
      <c r="A33" s="28" t="s">
        <v>732</v>
      </c>
      <c r="B33" s="28" t="s">
        <v>23</v>
      </c>
      <c r="C33" s="127" t="s">
        <v>733</v>
      </c>
      <c r="D33" s="29">
        <v>47000</v>
      </c>
      <c r="E33" s="5"/>
    </row>
    <row r="34" spans="1:5" ht="12.75">
      <c r="A34" s="28" t="s">
        <v>22</v>
      </c>
      <c r="B34" s="28" t="s">
        <v>23</v>
      </c>
      <c r="C34" s="127" t="s">
        <v>734</v>
      </c>
      <c r="D34" s="29">
        <v>6810</v>
      </c>
      <c r="E34" s="5"/>
    </row>
    <row r="35" spans="1:5" ht="12.75">
      <c r="A35" s="28" t="s">
        <v>736</v>
      </c>
      <c r="B35" s="28" t="s">
        <v>52</v>
      </c>
      <c r="C35" s="127" t="s">
        <v>737</v>
      </c>
      <c r="D35" s="29">
        <v>47310</v>
      </c>
      <c r="E35" s="5"/>
    </row>
    <row r="36" spans="1:5" ht="12.75">
      <c r="A36" s="28" t="s">
        <v>745</v>
      </c>
      <c r="B36" s="28" t="s">
        <v>292</v>
      </c>
      <c r="C36" s="127" t="s">
        <v>746</v>
      </c>
      <c r="D36" s="29">
        <v>127385.06</v>
      </c>
      <c r="E36" s="5"/>
    </row>
    <row r="37" spans="1:5" ht="12" customHeight="1">
      <c r="A37" s="28" t="s">
        <v>747</v>
      </c>
      <c r="B37" s="28" t="s">
        <v>121</v>
      </c>
      <c r="C37" s="127" t="s">
        <v>748</v>
      </c>
      <c r="D37" s="29">
        <v>212704.19</v>
      </c>
      <c r="E37" s="5"/>
    </row>
    <row r="38" spans="1:5" ht="12.75">
      <c r="A38" s="28" t="s">
        <v>749</v>
      </c>
      <c r="B38" s="28" t="s">
        <v>750</v>
      </c>
      <c r="C38" s="127" t="s">
        <v>751</v>
      </c>
      <c r="D38" s="130">
        <v>27935.17</v>
      </c>
      <c r="E38" s="5"/>
    </row>
    <row r="39" spans="1:5" ht="12.75">
      <c r="A39" s="28" t="s">
        <v>752</v>
      </c>
      <c r="B39" s="28" t="s">
        <v>65</v>
      </c>
      <c r="C39" s="127" t="s">
        <v>753</v>
      </c>
      <c r="D39" s="130">
        <v>17284.24</v>
      </c>
      <c r="E39" s="5"/>
    </row>
    <row r="40" spans="1:5" ht="12.75">
      <c r="A40" s="28" t="s">
        <v>754</v>
      </c>
      <c r="B40" s="28" t="s">
        <v>48</v>
      </c>
      <c r="C40" s="127" t="s">
        <v>755</v>
      </c>
      <c r="D40" s="130">
        <v>42506.84</v>
      </c>
      <c r="E40" s="5"/>
    </row>
    <row r="41" spans="1:5" ht="12.75">
      <c r="A41" s="28" t="s">
        <v>756</v>
      </c>
      <c r="B41" s="28" t="s">
        <v>63</v>
      </c>
      <c r="C41" s="127" t="s">
        <v>757</v>
      </c>
      <c r="D41" s="29">
        <v>119806.35</v>
      </c>
      <c r="E41" s="5"/>
    </row>
    <row r="42" spans="1:5" ht="12.75">
      <c r="A42" s="28" t="s">
        <v>758</v>
      </c>
      <c r="B42" s="28" t="s">
        <v>626</v>
      </c>
      <c r="C42" s="127" t="s">
        <v>759</v>
      </c>
      <c r="D42" s="29">
        <v>70542.57</v>
      </c>
      <c r="E42" s="5"/>
    </row>
    <row r="43" spans="1:5" ht="12.75">
      <c r="A43" s="28" t="s">
        <v>760</v>
      </c>
      <c r="B43" s="28" t="s">
        <v>135</v>
      </c>
      <c r="C43" s="127" t="s">
        <v>761</v>
      </c>
      <c r="D43" s="29">
        <v>92861.72</v>
      </c>
      <c r="E43" s="5"/>
    </row>
    <row r="44" spans="1:5" ht="12.75">
      <c r="A44" s="28" t="s">
        <v>762</v>
      </c>
      <c r="B44" s="28" t="s">
        <v>135</v>
      </c>
      <c r="C44" s="127" t="s">
        <v>763</v>
      </c>
      <c r="D44" s="29">
        <v>13619.81</v>
      </c>
      <c r="E44" s="5"/>
    </row>
    <row r="45" spans="1:5" ht="12.75">
      <c r="A45" s="28" t="s">
        <v>764</v>
      </c>
      <c r="B45" s="28" t="s">
        <v>765</v>
      </c>
      <c r="C45" s="127" t="s">
        <v>766</v>
      </c>
      <c r="D45" s="29">
        <v>31781.37</v>
      </c>
      <c r="E45" s="5"/>
    </row>
    <row r="46" spans="1:5" ht="12.75">
      <c r="A46" s="28" t="s">
        <v>767</v>
      </c>
      <c r="B46" s="28" t="s">
        <v>24</v>
      </c>
      <c r="C46" s="127" t="s">
        <v>768</v>
      </c>
      <c r="D46" s="29">
        <v>58281.6</v>
      </c>
      <c r="E46" s="5"/>
    </row>
    <row r="47" spans="1:5" ht="12.75">
      <c r="A47" s="28" t="s">
        <v>769</v>
      </c>
      <c r="B47" s="28" t="s">
        <v>23</v>
      </c>
      <c r="C47" s="127" t="s">
        <v>770</v>
      </c>
      <c r="D47" s="29">
        <v>46127.74</v>
      </c>
      <c r="E47" s="5"/>
    </row>
    <row r="48" spans="1:5" ht="12.75">
      <c r="A48" s="28" t="s">
        <v>771</v>
      </c>
      <c r="B48" s="28" t="s">
        <v>24</v>
      </c>
      <c r="C48" s="127" t="s">
        <v>772</v>
      </c>
      <c r="D48" s="29">
        <v>6269.13</v>
      </c>
      <c r="E48" s="5"/>
    </row>
    <row r="49" spans="1:5" ht="12.75">
      <c r="A49" s="28"/>
      <c r="B49" s="28"/>
      <c r="C49" s="127"/>
      <c r="D49" s="29"/>
      <c r="E49" s="5"/>
    </row>
    <row r="50" spans="1:5" ht="12.75">
      <c r="A50" s="28"/>
      <c r="B50" s="28"/>
      <c r="C50" s="127"/>
      <c r="D50" s="29"/>
      <c r="E50" s="5"/>
    </row>
    <row r="51" spans="1:5" ht="12.75">
      <c r="A51" s="135" t="s">
        <v>775</v>
      </c>
      <c r="B51" s="28"/>
      <c r="C51" s="127"/>
      <c r="D51" s="29"/>
      <c r="E51" s="5"/>
    </row>
    <row r="52" spans="1:5" ht="12.75">
      <c r="A52" s="28" t="s">
        <v>716</v>
      </c>
      <c r="B52" s="28" t="s">
        <v>521</v>
      </c>
      <c r="C52" s="127" t="s">
        <v>735</v>
      </c>
      <c r="D52" s="29">
        <v>17650</v>
      </c>
      <c r="E52" s="5"/>
    </row>
    <row r="53" spans="1:5" ht="12.75">
      <c r="A53" s="28" t="s">
        <v>738</v>
      </c>
      <c r="B53" s="28" t="s">
        <v>739</v>
      </c>
      <c r="C53" s="127" t="s">
        <v>740</v>
      </c>
      <c r="D53" s="29">
        <v>9629.99</v>
      </c>
      <c r="E53" s="5"/>
    </row>
    <row r="54" spans="1:5" ht="12.75">
      <c r="A54" s="28" t="s">
        <v>741</v>
      </c>
      <c r="B54" s="28" t="s">
        <v>742</v>
      </c>
      <c r="C54" s="127" t="s">
        <v>743</v>
      </c>
      <c r="D54" s="29">
        <v>6420</v>
      </c>
      <c r="E54" s="5"/>
    </row>
    <row r="55" spans="1:5" ht="12" customHeight="1">
      <c r="A55" s="28" t="s">
        <v>744</v>
      </c>
      <c r="B55" s="28" t="s">
        <v>48</v>
      </c>
      <c r="C55" s="127" t="s">
        <v>773</v>
      </c>
      <c r="D55" s="29">
        <v>5778</v>
      </c>
      <c r="E55" s="5"/>
    </row>
    <row r="56" spans="1:5" ht="12.75">
      <c r="A56" s="28"/>
      <c r="B56" s="28"/>
      <c r="C56" s="127"/>
      <c r="D56" s="29"/>
      <c r="E56" s="5"/>
    </row>
    <row r="57" spans="1:5" ht="12.75">
      <c r="A57" s="28"/>
      <c r="B57" s="28"/>
      <c r="C57" s="127"/>
      <c r="D57" s="29"/>
      <c r="E57" s="5"/>
    </row>
    <row r="58" spans="1:5" ht="12.75">
      <c r="A58" s="8"/>
      <c r="B58" s="8">
        <f>IF(A58="","",$A$1)</f>
      </c>
      <c r="C58" s="131">
        <f>IF(B58="","",$A$1)</f>
      </c>
      <c r="D58" s="59">
        <f>IF(C58="","",$A$1)</f>
      </c>
      <c r="E58" s="8"/>
    </row>
    <row r="59" spans="1:49" s="13" customFormat="1" ht="12.75">
      <c r="A59" s="8"/>
      <c r="B59" s="8"/>
      <c r="C59" s="131"/>
      <c r="D59" s="120">
        <f>SUM(D5:D57)</f>
        <v>3521293.7800000007</v>
      </c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3" ht="12.75">
      <c r="E63" s="1" t="s">
        <v>669</v>
      </c>
    </row>
  </sheetData>
  <sheetProtection/>
  <autoFilter ref="A3:E45"/>
  <mergeCells count="1">
    <mergeCell ref="A1:D1"/>
  </mergeCells>
  <conditionalFormatting sqref="D5:D57">
    <cfRule type="expression" priority="15" dxfId="3" stopIfTrue="1">
      <formula>AND('overzichtslijst dossiers'!#REF!=0,'overzichtslijst dossiers'!#REF!&lt;&gt;"-",'overzichtslijst dossiers'!#REF!&lt;&gt;"")</formula>
    </cfRule>
  </conditionalFormatting>
  <printOptions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landscape" pageOrder="overThenDown" paperSize="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7.57421875" style="1" customWidth="1"/>
    <col min="2" max="2" width="24.28125" style="1" customWidth="1"/>
    <col min="3" max="3" width="51.140625" style="1" customWidth="1"/>
    <col min="4" max="4" width="7.57421875" style="4" customWidth="1"/>
    <col min="5" max="5" width="16.57421875" style="2" customWidth="1"/>
    <col min="6" max="6" width="10.00390625" style="1" customWidth="1"/>
    <col min="7" max="7" width="9.57421875" style="30" customWidth="1"/>
    <col min="8" max="8" width="18.140625" style="3" customWidth="1"/>
    <col min="9" max="9" width="20.140625" style="32" customWidth="1"/>
    <col min="10" max="10" width="10.7109375" style="32" customWidth="1"/>
    <col min="11" max="11" width="10.140625" style="76" customWidth="1"/>
    <col min="12" max="12" width="18.8515625" style="4" customWidth="1"/>
    <col min="13" max="13" width="15.7109375" style="77" customWidth="1"/>
    <col min="14" max="14" width="16.7109375" style="32" customWidth="1"/>
    <col min="15" max="15" width="14.8515625" style="78" customWidth="1"/>
    <col min="16" max="16" width="15.57421875" style="79" customWidth="1"/>
    <col min="17" max="17" width="13.57421875" style="1" customWidth="1"/>
    <col min="18" max="18" width="17.00390625" style="1" customWidth="1"/>
    <col min="19" max="16384" width="9.140625" style="1" customWidth="1"/>
  </cols>
  <sheetData>
    <row r="1" spans="1:17" ht="22.5" customHeight="1">
      <c r="A1" s="11" t="s">
        <v>356</v>
      </c>
      <c r="B1" s="11"/>
      <c r="C1" s="43"/>
      <c r="D1" s="9"/>
      <c r="I1" s="44"/>
      <c r="J1" s="44"/>
      <c r="L1" s="9"/>
      <c r="M1" s="45"/>
      <c r="N1" s="46" t="s">
        <v>8</v>
      </c>
      <c r="O1" s="47"/>
      <c r="P1" s="48"/>
      <c r="Q1" s="48"/>
    </row>
    <row r="2" spans="2:17" s="6" customFormat="1" ht="24.75" customHeight="1">
      <c r="B2" s="7" t="s">
        <v>6</v>
      </c>
      <c r="C2" s="49">
        <f ca="1">TODAY()</f>
        <v>42419</v>
      </c>
      <c r="D2" s="10"/>
      <c r="H2" s="50" t="s">
        <v>357</v>
      </c>
      <c r="I2" s="51"/>
      <c r="J2" s="51"/>
      <c r="L2" s="10"/>
      <c r="M2" s="52"/>
      <c r="N2" s="53"/>
      <c r="O2" s="54"/>
      <c r="P2" s="55"/>
      <c r="Q2" s="48"/>
    </row>
    <row r="3" spans="4:17" ht="12.75">
      <c r="D3" s="9"/>
      <c r="H3" s="31">
        <v>3126000</v>
      </c>
      <c r="I3" s="44"/>
      <c r="J3" s="44"/>
      <c r="L3" s="9"/>
      <c r="M3" s="56"/>
      <c r="N3" s="57"/>
      <c r="O3" s="47"/>
      <c r="P3" s="48"/>
      <c r="Q3" s="48"/>
    </row>
    <row r="4" spans="4:17" ht="12.75">
      <c r="D4" s="9"/>
      <c r="H4" s="31"/>
      <c r="I4" s="44"/>
      <c r="J4" s="44"/>
      <c r="L4" s="9"/>
      <c r="M4" s="56"/>
      <c r="N4" s="57"/>
      <c r="O4" s="47"/>
      <c r="P4" s="48"/>
      <c r="Q4" s="48"/>
    </row>
    <row r="5" spans="1:17" s="14" customFormat="1" ht="26.25" customHeight="1">
      <c r="A5" s="17" t="s">
        <v>0</v>
      </c>
      <c r="B5" s="17" t="s">
        <v>1</v>
      </c>
      <c r="C5" s="17" t="s">
        <v>2</v>
      </c>
      <c r="D5" s="18" t="s">
        <v>14</v>
      </c>
      <c r="E5" s="19" t="s">
        <v>3</v>
      </c>
      <c r="F5" s="20" t="s">
        <v>10</v>
      </c>
      <c r="G5" s="21" t="s">
        <v>105</v>
      </c>
      <c r="H5" s="22" t="s">
        <v>4</v>
      </c>
      <c r="I5" s="23" t="s">
        <v>106</v>
      </c>
      <c r="J5" s="23" t="s">
        <v>107</v>
      </c>
      <c r="K5" s="17" t="s">
        <v>5</v>
      </c>
      <c r="L5" s="17" t="s">
        <v>7</v>
      </c>
      <c r="M5" s="24">
        <v>2013</v>
      </c>
      <c r="N5" s="25">
        <v>2014</v>
      </c>
      <c r="O5" s="26">
        <v>2015</v>
      </c>
      <c r="P5" s="27">
        <v>2016</v>
      </c>
      <c r="Q5" s="27" t="s">
        <v>9</v>
      </c>
    </row>
    <row r="6" spans="1:18" ht="15" customHeight="1">
      <c r="A6" s="28" t="s">
        <v>108</v>
      </c>
      <c r="B6" s="1" t="s">
        <v>109</v>
      </c>
      <c r="C6" s="1" t="s">
        <v>110</v>
      </c>
      <c r="D6" s="4" t="s">
        <v>34</v>
      </c>
      <c r="E6" s="29">
        <v>2310</v>
      </c>
      <c r="F6" s="30">
        <v>41275</v>
      </c>
      <c r="G6" s="30">
        <v>41284</v>
      </c>
      <c r="H6" s="31">
        <v>2310</v>
      </c>
      <c r="I6" s="32">
        <v>13006356</v>
      </c>
      <c r="J6" s="33">
        <v>41296</v>
      </c>
      <c r="K6" s="34">
        <v>41302</v>
      </c>
      <c r="L6" s="4" t="s">
        <v>111</v>
      </c>
      <c r="M6" s="35">
        <f>IF(E6="","",E6)</f>
        <v>2310</v>
      </c>
      <c r="N6" s="36">
        <f>IF(M6="","",(E6-M6))</f>
        <v>0</v>
      </c>
      <c r="O6" s="37">
        <f>IF(N6="","",(E6-M6-N6))</f>
        <v>0</v>
      </c>
      <c r="P6" s="38">
        <f>IF(M6="","",(E6-M6-N6-O6))</f>
        <v>0</v>
      </c>
      <c r="Q6" s="29">
        <f>IF(H6="","",(E6-(M6+N6+O6+P6)))</f>
        <v>0</v>
      </c>
      <c r="R6" s="5"/>
    </row>
    <row r="7" spans="1:18" ht="15" customHeight="1">
      <c r="A7" s="28" t="s">
        <v>112</v>
      </c>
      <c r="B7" s="28" t="s">
        <v>102</v>
      </c>
      <c r="C7" s="1" t="s">
        <v>113</v>
      </c>
      <c r="D7" s="4" t="s">
        <v>34</v>
      </c>
      <c r="E7" s="29">
        <v>2300</v>
      </c>
      <c r="F7" s="30">
        <v>41290</v>
      </c>
      <c r="G7" s="30">
        <v>41302</v>
      </c>
      <c r="H7" s="31">
        <v>2300</v>
      </c>
      <c r="I7" s="32">
        <v>13006356</v>
      </c>
      <c r="J7" s="33">
        <v>41306</v>
      </c>
      <c r="K7" s="34">
        <v>41323</v>
      </c>
      <c r="M7" s="35">
        <v>0</v>
      </c>
      <c r="N7" s="36">
        <v>2300</v>
      </c>
      <c r="O7" s="37">
        <v>0</v>
      </c>
      <c r="P7" s="38">
        <v>0</v>
      </c>
      <c r="Q7" s="29">
        <f aca="true" t="shared" si="0" ref="Q7:Q26">IF(H7="","",(H7-(M7+N7+O7+P7)))</f>
        <v>0</v>
      </c>
      <c r="R7" s="5"/>
    </row>
    <row r="8" spans="1:18" ht="15" customHeight="1">
      <c r="A8" s="28" t="s">
        <v>114</v>
      </c>
      <c r="B8" s="28" t="s">
        <v>115</v>
      </c>
      <c r="C8" s="28" t="s">
        <v>116</v>
      </c>
      <c r="D8" s="4" t="s">
        <v>11</v>
      </c>
      <c r="E8" s="29">
        <v>0</v>
      </c>
      <c r="F8" s="39" t="s">
        <v>12</v>
      </c>
      <c r="G8" s="39" t="s">
        <v>12</v>
      </c>
      <c r="H8" s="31">
        <v>0</v>
      </c>
      <c r="I8" s="32" t="s">
        <v>12</v>
      </c>
      <c r="J8" s="32" t="s">
        <v>12</v>
      </c>
      <c r="K8" s="34">
        <v>41290</v>
      </c>
      <c r="M8" s="35">
        <f>IF(H8="","",H8)</f>
        <v>0</v>
      </c>
      <c r="N8" s="36">
        <f>IF(M8="","",(H8-M8))</f>
        <v>0</v>
      </c>
      <c r="O8" s="37">
        <f>IF(H8="","",(H8-M8-N8))</f>
        <v>0</v>
      </c>
      <c r="P8" s="38">
        <f>IF(M8="","",(H8-M8-N8-O8))</f>
        <v>0</v>
      </c>
      <c r="Q8" s="29">
        <f t="shared" si="0"/>
        <v>0</v>
      </c>
      <c r="R8" s="5"/>
    </row>
    <row r="9" spans="1:18" ht="15" customHeight="1">
      <c r="A9" s="28" t="s">
        <v>117</v>
      </c>
      <c r="B9" s="28" t="s">
        <v>118</v>
      </c>
      <c r="C9" s="28" t="s">
        <v>119</v>
      </c>
      <c r="D9" s="4" t="s">
        <v>11</v>
      </c>
      <c r="E9" s="29">
        <v>0</v>
      </c>
      <c r="F9" s="39" t="s">
        <v>12</v>
      </c>
      <c r="G9" s="39" t="s">
        <v>12</v>
      </c>
      <c r="H9" s="31">
        <v>0</v>
      </c>
      <c r="I9" s="32" t="s">
        <v>12</v>
      </c>
      <c r="J9" s="32" t="s">
        <v>12</v>
      </c>
      <c r="K9" s="34">
        <v>41290</v>
      </c>
      <c r="M9" s="35">
        <f>IF(H9="","",H9)</f>
        <v>0</v>
      </c>
      <c r="N9" s="36">
        <f>IF(M9="","",(H9-M9))</f>
        <v>0</v>
      </c>
      <c r="O9" s="37">
        <f>IF(H9="","",(H9-M9-N9))</f>
        <v>0</v>
      </c>
      <c r="P9" s="38">
        <f>IF(M9="","",(H9-M9-N9-O9))</f>
        <v>0</v>
      </c>
      <c r="Q9" s="29">
        <f t="shared" si="0"/>
        <v>0</v>
      </c>
      <c r="R9" s="5"/>
    </row>
    <row r="10" spans="1:18" ht="15" customHeight="1">
      <c r="A10" s="28" t="s">
        <v>120</v>
      </c>
      <c r="B10" s="28" t="s">
        <v>121</v>
      </c>
      <c r="C10" s="28" t="s">
        <v>122</v>
      </c>
      <c r="D10" s="4" t="s">
        <v>46</v>
      </c>
      <c r="E10" s="29">
        <v>20800</v>
      </c>
      <c r="F10" s="30">
        <v>41298</v>
      </c>
      <c r="G10" s="30">
        <v>41304</v>
      </c>
      <c r="H10" s="31">
        <v>20800</v>
      </c>
      <c r="I10" s="32">
        <v>13013104</v>
      </c>
      <c r="J10" s="33">
        <v>41323</v>
      </c>
      <c r="K10" s="34">
        <v>41323</v>
      </c>
      <c r="M10" s="35">
        <v>0</v>
      </c>
      <c r="N10" s="36">
        <f>IF(M10="","",(H10-M10))</f>
        <v>20800</v>
      </c>
      <c r="O10" s="37">
        <f>IF(H10="","",(H10-M10-N10))</f>
        <v>0</v>
      </c>
      <c r="P10" s="38">
        <f>IF(M10="","",(H10-M10-N10-O10))</f>
        <v>0</v>
      </c>
      <c r="Q10" s="29">
        <f t="shared" si="0"/>
        <v>0</v>
      </c>
      <c r="R10" s="5"/>
    </row>
    <row r="11" spans="1:18" ht="15" customHeight="1">
      <c r="A11" s="28" t="s">
        <v>73</v>
      </c>
      <c r="B11" s="28" t="s">
        <v>74</v>
      </c>
      <c r="C11" s="28" t="s">
        <v>123</v>
      </c>
      <c r="D11" s="4" t="s">
        <v>13</v>
      </c>
      <c r="E11" s="29">
        <v>70120</v>
      </c>
      <c r="F11" s="30">
        <v>41300</v>
      </c>
      <c r="G11" s="30">
        <v>41312</v>
      </c>
      <c r="H11" s="31">
        <v>70120</v>
      </c>
      <c r="I11" s="32">
        <v>13016702</v>
      </c>
      <c r="J11" s="33">
        <v>41323</v>
      </c>
      <c r="K11" s="34">
        <v>41323</v>
      </c>
      <c r="M11" s="35">
        <v>0</v>
      </c>
      <c r="N11" s="36">
        <v>70120</v>
      </c>
      <c r="O11" s="37">
        <v>0</v>
      </c>
      <c r="P11" s="38">
        <v>0</v>
      </c>
      <c r="Q11" s="29">
        <f t="shared" si="0"/>
        <v>0</v>
      </c>
      <c r="R11" s="5"/>
    </row>
    <row r="12" spans="1:18" ht="15" customHeight="1">
      <c r="A12" s="28" t="s">
        <v>124</v>
      </c>
      <c r="B12" s="28" t="s">
        <v>23</v>
      </c>
      <c r="C12" s="28" t="s">
        <v>125</v>
      </c>
      <c r="D12" s="4" t="s">
        <v>13</v>
      </c>
      <c r="E12" s="29">
        <v>12790</v>
      </c>
      <c r="F12" s="30">
        <v>41300</v>
      </c>
      <c r="G12" s="30">
        <v>41312</v>
      </c>
      <c r="H12" s="31">
        <v>12790</v>
      </c>
      <c r="I12" s="32">
        <v>13016732</v>
      </c>
      <c r="J12" s="32" t="s">
        <v>126</v>
      </c>
      <c r="K12" s="34">
        <v>41323</v>
      </c>
      <c r="M12" s="35">
        <v>0</v>
      </c>
      <c r="N12" s="36">
        <v>12790</v>
      </c>
      <c r="O12" s="37">
        <f aca="true" t="shared" si="1" ref="O12:O26">IF(H12="","",(H12-M12-N12))</f>
        <v>0</v>
      </c>
      <c r="P12" s="38">
        <f aca="true" t="shared" si="2" ref="P12:P26">IF(M12="","",(H12-M12-N12-O12))</f>
        <v>0</v>
      </c>
      <c r="Q12" s="29">
        <f t="shared" si="0"/>
        <v>0</v>
      </c>
      <c r="R12" s="5"/>
    </row>
    <row r="13" spans="1:18" ht="15" customHeight="1">
      <c r="A13" s="28" t="s">
        <v>127</v>
      </c>
      <c r="B13" s="28" t="s">
        <v>24</v>
      </c>
      <c r="C13" s="28" t="s">
        <v>128</v>
      </c>
      <c r="D13" s="4" t="s">
        <v>13</v>
      </c>
      <c r="E13" s="29">
        <v>159520</v>
      </c>
      <c r="F13" s="30">
        <v>41312</v>
      </c>
      <c r="G13" s="30">
        <v>41346</v>
      </c>
      <c r="H13" s="31">
        <v>159520</v>
      </c>
      <c r="I13" s="32">
        <v>13032466</v>
      </c>
      <c r="J13" s="40">
        <v>41348</v>
      </c>
      <c r="K13" s="34">
        <v>41408</v>
      </c>
      <c r="M13" s="35">
        <v>0</v>
      </c>
      <c r="N13" s="36">
        <f aca="true" t="shared" si="3" ref="N13:N22">IF(M13="","",(H13-M13))</f>
        <v>159520</v>
      </c>
      <c r="O13" s="37">
        <f t="shared" si="1"/>
        <v>0</v>
      </c>
      <c r="P13" s="38">
        <f t="shared" si="2"/>
        <v>0</v>
      </c>
      <c r="Q13" s="29">
        <f t="shared" si="0"/>
        <v>0</v>
      </c>
      <c r="R13" s="5"/>
    </row>
    <row r="14" spans="1:18" ht="15" customHeight="1">
      <c r="A14" s="28" t="s">
        <v>129</v>
      </c>
      <c r="B14" s="28" t="s">
        <v>23</v>
      </c>
      <c r="C14" s="28" t="s">
        <v>130</v>
      </c>
      <c r="D14" s="4" t="s">
        <v>13</v>
      </c>
      <c r="E14" s="29">
        <v>145450</v>
      </c>
      <c r="F14" s="30">
        <v>41337</v>
      </c>
      <c r="G14" s="30">
        <v>41352</v>
      </c>
      <c r="H14" s="31">
        <v>145450</v>
      </c>
      <c r="I14" s="32">
        <v>13035689</v>
      </c>
      <c r="J14" s="40">
        <v>41355</v>
      </c>
      <c r="K14" s="34">
        <v>41360</v>
      </c>
      <c r="M14" s="35">
        <v>0</v>
      </c>
      <c r="N14" s="36">
        <f t="shared" si="3"/>
        <v>145450</v>
      </c>
      <c r="O14" s="37">
        <f t="shared" si="1"/>
        <v>0</v>
      </c>
      <c r="P14" s="38">
        <f t="shared" si="2"/>
        <v>0</v>
      </c>
      <c r="Q14" s="29">
        <f t="shared" si="0"/>
        <v>0</v>
      </c>
      <c r="R14" s="5"/>
    </row>
    <row r="15" spans="1:18" ht="15" customHeight="1">
      <c r="A15" s="28" t="s">
        <v>131</v>
      </c>
      <c r="B15" s="28" t="s">
        <v>132</v>
      </c>
      <c r="C15" s="28" t="s">
        <v>133</v>
      </c>
      <c r="D15" s="4" t="s">
        <v>13</v>
      </c>
      <c r="E15" s="29">
        <v>49800</v>
      </c>
      <c r="F15" s="30">
        <v>41337</v>
      </c>
      <c r="G15" s="30">
        <v>41352</v>
      </c>
      <c r="H15" s="31">
        <v>49980</v>
      </c>
      <c r="I15" s="32">
        <v>13035746</v>
      </c>
      <c r="J15" s="40">
        <v>41355</v>
      </c>
      <c r="K15" s="34">
        <v>41360</v>
      </c>
      <c r="M15" s="35">
        <v>0</v>
      </c>
      <c r="N15" s="36">
        <f t="shared" si="3"/>
        <v>49980</v>
      </c>
      <c r="O15" s="37">
        <f t="shared" si="1"/>
        <v>0</v>
      </c>
      <c r="P15" s="38">
        <f t="shared" si="2"/>
        <v>0</v>
      </c>
      <c r="Q15" s="29">
        <f t="shared" si="0"/>
        <v>0</v>
      </c>
      <c r="R15" s="5"/>
    </row>
    <row r="16" spans="1:18" ht="15" customHeight="1">
      <c r="A16" s="28" t="s">
        <v>134</v>
      </c>
      <c r="B16" s="28" t="s">
        <v>135</v>
      </c>
      <c r="C16" s="41" t="s">
        <v>136</v>
      </c>
      <c r="D16" s="4" t="s">
        <v>13</v>
      </c>
      <c r="E16" s="29">
        <v>39810</v>
      </c>
      <c r="F16" s="30">
        <v>41330</v>
      </c>
      <c r="G16" s="30">
        <v>41346</v>
      </c>
      <c r="H16" s="31">
        <v>39810</v>
      </c>
      <c r="I16" s="32">
        <v>13033905</v>
      </c>
      <c r="J16" s="40">
        <v>41353</v>
      </c>
      <c r="K16" s="34">
        <v>41355</v>
      </c>
      <c r="M16" s="35">
        <v>0</v>
      </c>
      <c r="N16" s="36">
        <f t="shared" si="3"/>
        <v>39810</v>
      </c>
      <c r="O16" s="37">
        <f t="shared" si="1"/>
        <v>0</v>
      </c>
      <c r="P16" s="38">
        <f t="shared" si="2"/>
        <v>0</v>
      </c>
      <c r="Q16" s="29">
        <f t="shared" si="0"/>
        <v>0</v>
      </c>
      <c r="R16" s="5"/>
    </row>
    <row r="17" spans="1:18" ht="15" customHeight="1">
      <c r="A17" s="28" t="s">
        <v>15</v>
      </c>
      <c r="B17" s="28" t="s">
        <v>16</v>
      </c>
      <c r="C17" s="1" t="s">
        <v>137</v>
      </c>
      <c r="D17" s="4" t="s">
        <v>13</v>
      </c>
      <c r="E17" s="29">
        <v>60140</v>
      </c>
      <c r="F17" s="30">
        <v>41337</v>
      </c>
      <c r="G17" s="30">
        <v>41352</v>
      </c>
      <c r="H17" s="31">
        <v>60140</v>
      </c>
      <c r="I17" s="32">
        <v>13036190</v>
      </c>
      <c r="J17" s="40">
        <v>41355</v>
      </c>
      <c r="K17" s="34">
        <v>41360</v>
      </c>
      <c r="M17" s="35">
        <v>0</v>
      </c>
      <c r="N17" s="36">
        <f t="shared" si="3"/>
        <v>60140</v>
      </c>
      <c r="O17" s="37">
        <f t="shared" si="1"/>
        <v>0</v>
      </c>
      <c r="P17" s="38">
        <f t="shared" si="2"/>
        <v>0</v>
      </c>
      <c r="Q17" s="29">
        <f t="shared" si="0"/>
        <v>0</v>
      </c>
      <c r="R17" s="5"/>
    </row>
    <row r="18" spans="1:18" ht="15" customHeight="1">
      <c r="A18" s="28" t="s">
        <v>138</v>
      </c>
      <c r="B18" s="28" t="s">
        <v>139</v>
      </c>
      <c r="C18" s="28" t="s">
        <v>140</v>
      </c>
      <c r="D18" s="4" t="s">
        <v>13</v>
      </c>
      <c r="E18" s="29">
        <v>6270</v>
      </c>
      <c r="F18" s="30">
        <v>41337</v>
      </c>
      <c r="G18" s="30">
        <v>41352</v>
      </c>
      <c r="H18" s="31">
        <v>5490</v>
      </c>
      <c r="I18" s="32">
        <v>13035654</v>
      </c>
      <c r="J18" s="40">
        <v>41355</v>
      </c>
      <c r="K18" s="34">
        <v>41360</v>
      </c>
      <c r="M18" s="35">
        <v>0</v>
      </c>
      <c r="N18" s="36">
        <f t="shared" si="3"/>
        <v>5490</v>
      </c>
      <c r="O18" s="37">
        <f t="shared" si="1"/>
        <v>0</v>
      </c>
      <c r="P18" s="38">
        <f t="shared" si="2"/>
        <v>0</v>
      </c>
      <c r="Q18" s="29">
        <f t="shared" si="0"/>
        <v>0</v>
      </c>
      <c r="R18" s="5"/>
    </row>
    <row r="19" spans="1:18" ht="15" customHeight="1">
      <c r="A19" s="28" t="s">
        <v>141</v>
      </c>
      <c r="B19" s="28" t="s">
        <v>142</v>
      </c>
      <c r="C19" s="28" t="s">
        <v>143</v>
      </c>
      <c r="D19" s="4" t="s">
        <v>13</v>
      </c>
      <c r="E19" s="29">
        <v>281820</v>
      </c>
      <c r="F19" s="30">
        <v>41337</v>
      </c>
      <c r="G19" s="30">
        <v>41380</v>
      </c>
      <c r="H19" s="31">
        <v>281820</v>
      </c>
      <c r="I19" s="32">
        <v>13035717</v>
      </c>
      <c r="J19" s="40">
        <v>41383</v>
      </c>
      <c r="K19" s="34">
        <v>41409</v>
      </c>
      <c r="L19" s="4" t="s">
        <v>144</v>
      </c>
      <c r="M19" s="35">
        <v>0</v>
      </c>
      <c r="N19" s="36">
        <f t="shared" si="3"/>
        <v>281820</v>
      </c>
      <c r="O19" s="37">
        <f t="shared" si="1"/>
        <v>0</v>
      </c>
      <c r="P19" s="38">
        <f t="shared" si="2"/>
        <v>0</v>
      </c>
      <c r="Q19" s="29">
        <f t="shared" si="0"/>
        <v>0</v>
      </c>
      <c r="R19" s="5"/>
    </row>
    <row r="20" spans="1:18" ht="15" customHeight="1">
      <c r="A20" s="28" t="s">
        <v>145</v>
      </c>
      <c r="B20" s="28" t="s">
        <v>139</v>
      </c>
      <c r="C20" s="28" t="s">
        <v>146</v>
      </c>
      <c r="D20" s="4" t="s">
        <v>13</v>
      </c>
      <c r="E20" s="29">
        <v>9940</v>
      </c>
      <c r="F20" s="30">
        <v>41337</v>
      </c>
      <c r="G20" s="30">
        <v>41352</v>
      </c>
      <c r="H20" s="31">
        <v>9940</v>
      </c>
      <c r="I20" s="32">
        <v>13035663</v>
      </c>
      <c r="J20" s="40">
        <v>41355</v>
      </c>
      <c r="K20" s="34">
        <v>41360</v>
      </c>
      <c r="M20" s="35">
        <v>0</v>
      </c>
      <c r="N20" s="36">
        <f t="shared" si="3"/>
        <v>9940</v>
      </c>
      <c r="O20" s="37">
        <f t="shared" si="1"/>
        <v>0</v>
      </c>
      <c r="P20" s="38">
        <f t="shared" si="2"/>
        <v>0</v>
      </c>
      <c r="Q20" s="29">
        <f t="shared" si="0"/>
        <v>0</v>
      </c>
      <c r="R20" s="5"/>
    </row>
    <row r="21" spans="1:18" ht="15" customHeight="1">
      <c r="A21" s="28" t="s">
        <v>147</v>
      </c>
      <c r="B21" s="28" t="s">
        <v>139</v>
      </c>
      <c r="C21" s="28" t="s">
        <v>148</v>
      </c>
      <c r="D21" s="4" t="s">
        <v>13</v>
      </c>
      <c r="E21" s="29">
        <v>2950</v>
      </c>
      <c r="F21" s="30">
        <v>41337</v>
      </c>
      <c r="G21" s="30">
        <v>41352</v>
      </c>
      <c r="H21" s="31">
        <v>2950</v>
      </c>
      <c r="I21" s="32">
        <v>13036180</v>
      </c>
      <c r="J21" s="40">
        <v>41355</v>
      </c>
      <c r="K21" s="34">
        <v>41360</v>
      </c>
      <c r="M21" s="35">
        <v>0</v>
      </c>
      <c r="N21" s="36">
        <f t="shared" si="3"/>
        <v>2950</v>
      </c>
      <c r="O21" s="37">
        <f t="shared" si="1"/>
        <v>0</v>
      </c>
      <c r="P21" s="38">
        <f t="shared" si="2"/>
        <v>0</v>
      </c>
      <c r="Q21" s="29">
        <f t="shared" si="0"/>
        <v>0</v>
      </c>
      <c r="R21" s="5"/>
    </row>
    <row r="22" spans="1:18" ht="15" customHeight="1">
      <c r="A22" s="28" t="s">
        <v>149</v>
      </c>
      <c r="B22" s="28" t="s">
        <v>150</v>
      </c>
      <c r="C22" s="28" t="s">
        <v>151</v>
      </c>
      <c r="D22" s="4" t="s">
        <v>11</v>
      </c>
      <c r="E22" s="29">
        <v>0</v>
      </c>
      <c r="F22" s="39" t="s">
        <v>12</v>
      </c>
      <c r="G22" s="39" t="s">
        <v>12</v>
      </c>
      <c r="H22" s="31">
        <v>0</v>
      </c>
      <c r="I22" s="32" t="s">
        <v>12</v>
      </c>
      <c r="J22" s="32" t="s">
        <v>12</v>
      </c>
      <c r="K22" s="34">
        <v>41331</v>
      </c>
      <c r="M22" s="35">
        <f>IF(H22="","",H22)</f>
        <v>0</v>
      </c>
      <c r="N22" s="36">
        <f t="shared" si="3"/>
        <v>0</v>
      </c>
      <c r="O22" s="37">
        <f t="shared" si="1"/>
        <v>0</v>
      </c>
      <c r="P22" s="38">
        <f t="shared" si="2"/>
        <v>0</v>
      </c>
      <c r="Q22" s="29">
        <f t="shared" si="0"/>
        <v>0</v>
      </c>
      <c r="R22" s="5"/>
    </row>
    <row r="23" spans="1:18" ht="15" customHeight="1">
      <c r="A23" s="28" t="s">
        <v>152</v>
      </c>
      <c r="B23" s="28" t="s">
        <v>121</v>
      </c>
      <c r="C23" s="28" t="s">
        <v>153</v>
      </c>
      <c r="D23" s="4" t="s">
        <v>34</v>
      </c>
      <c r="E23" s="29">
        <v>30</v>
      </c>
      <c r="F23" s="30">
        <v>41340</v>
      </c>
      <c r="G23" s="30">
        <v>41360</v>
      </c>
      <c r="H23" s="31">
        <v>30</v>
      </c>
      <c r="I23" s="32">
        <v>13038737</v>
      </c>
      <c r="J23" s="40">
        <v>41361</v>
      </c>
      <c r="K23" s="34">
        <v>41380</v>
      </c>
      <c r="M23" s="35">
        <v>0</v>
      </c>
      <c r="N23" s="36">
        <v>30</v>
      </c>
      <c r="O23" s="37">
        <f t="shared" si="1"/>
        <v>0</v>
      </c>
      <c r="P23" s="38">
        <f t="shared" si="2"/>
        <v>0</v>
      </c>
      <c r="Q23" s="29">
        <f t="shared" si="0"/>
        <v>0</v>
      </c>
      <c r="R23" s="5"/>
    </row>
    <row r="24" spans="1:18" ht="15" customHeight="1">
      <c r="A24" s="28" t="s">
        <v>154</v>
      </c>
      <c r="B24" s="28" t="s">
        <v>155</v>
      </c>
      <c r="C24" s="28" t="s">
        <v>156</v>
      </c>
      <c r="D24" s="4" t="s">
        <v>34</v>
      </c>
      <c r="E24" s="29">
        <v>300</v>
      </c>
      <c r="F24" s="30">
        <v>41340</v>
      </c>
      <c r="G24" s="30">
        <v>41360</v>
      </c>
      <c r="H24" s="31">
        <v>300</v>
      </c>
      <c r="I24" s="32">
        <v>13038742</v>
      </c>
      <c r="J24" s="40">
        <v>41361</v>
      </c>
      <c r="K24" s="34">
        <v>41380</v>
      </c>
      <c r="M24" s="35">
        <v>0</v>
      </c>
      <c r="N24" s="36">
        <f>IF(M24="","",(H24-M24))</f>
        <v>300</v>
      </c>
      <c r="O24" s="37">
        <f t="shared" si="1"/>
        <v>0</v>
      </c>
      <c r="P24" s="38">
        <f t="shared" si="2"/>
        <v>0</v>
      </c>
      <c r="Q24" s="29">
        <f t="shared" si="0"/>
        <v>0</v>
      </c>
      <c r="R24" s="5"/>
    </row>
    <row r="25" spans="1:18" ht="15" customHeight="1">
      <c r="A25" s="28" t="s">
        <v>157</v>
      </c>
      <c r="B25" s="28" t="s">
        <v>139</v>
      </c>
      <c r="C25" s="28" t="s">
        <v>158</v>
      </c>
      <c r="D25" s="4" t="s">
        <v>13</v>
      </c>
      <c r="E25" s="29">
        <v>2140</v>
      </c>
      <c r="F25" s="30">
        <v>41338</v>
      </c>
      <c r="G25" s="30">
        <v>41352</v>
      </c>
      <c r="H25" s="31">
        <v>2140</v>
      </c>
      <c r="I25" s="32">
        <v>13035677</v>
      </c>
      <c r="J25" s="40">
        <v>41355</v>
      </c>
      <c r="K25" s="34">
        <v>41360</v>
      </c>
      <c r="M25" s="35">
        <v>0</v>
      </c>
      <c r="N25" s="36">
        <f>IF(M25="","",(H25-M25))</f>
        <v>2140</v>
      </c>
      <c r="O25" s="37">
        <f t="shared" si="1"/>
        <v>0</v>
      </c>
      <c r="P25" s="38">
        <f t="shared" si="2"/>
        <v>0</v>
      </c>
      <c r="Q25" s="29">
        <f t="shared" si="0"/>
        <v>0</v>
      </c>
      <c r="R25" s="5"/>
    </row>
    <row r="26" spans="1:18" ht="15" customHeight="1">
      <c r="A26" s="28" t="s">
        <v>159</v>
      </c>
      <c r="B26" s="28" t="s">
        <v>87</v>
      </c>
      <c r="C26" s="28" t="s">
        <v>160</v>
      </c>
      <c r="D26" s="4" t="s">
        <v>34</v>
      </c>
      <c r="E26" s="29">
        <v>580</v>
      </c>
      <c r="F26" s="30">
        <v>41351</v>
      </c>
      <c r="G26" s="30">
        <v>41360</v>
      </c>
      <c r="H26" s="31">
        <v>580</v>
      </c>
      <c r="I26" s="32">
        <v>13038732</v>
      </c>
      <c r="J26" s="40">
        <v>41361</v>
      </c>
      <c r="K26" s="34">
        <v>41380</v>
      </c>
      <c r="M26" s="35">
        <v>0</v>
      </c>
      <c r="N26" s="36">
        <f>IF(M26="","",(H26-M26))</f>
        <v>580</v>
      </c>
      <c r="O26" s="37">
        <f t="shared" si="1"/>
        <v>0</v>
      </c>
      <c r="P26" s="38">
        <f t="shared" si="2"/>
        <v>0</v>
      </c>
      <c r="Q26" s="29">
        <f t="shared" si="0"/>
        <v>0</v>
      </c>
      <c r="R26" s="5"/>
    </row>
    <row r="27" spans="1:18" ht="15" customHeight="1">
      <c r="A27" s="28" t="s">
        <v>161</v>
      </c>
      <c r="B27" s="28" t="s">
        <v>58</v>
      </c>
      <c r="C27" s="28" t="s">
        <v>162</v>
      </c>
      <c r="D27" s="4" t="s">
        <v>11</v>
      </c>
      <c r="E27" s="29">
        <v>0</v>
      </c>
      <c r="F27" s="30" t="s">
        <v>12</v>
      </c>
      <c r="G27" s="30" t="s">
        <v>12</v>
      </c>
      <c r="H27" s="31" t="s">
        <v>12</v>
      </c>
      <c r="I27" s="32" t="s">
        <v>12</v>
      </c>
      <c r="J27" s="32" t="s">
        <v>12</v>
      </c>
      <c r="K27" s="34">
        <v>41346</v>
      </c>
      <c r="M27" s="35" t="str">
        <f>IF(H27="","",H27)</f>
        <v>-</v>
      </c>
      <c r="N27" s="36" t="s">
        <v>12</v>
      </c>
      <c r="O27" s="37" t="s">
        <v>12</v>
      </c>
      <c r="P27" s="38" t="s">
        <v>12</v>
      </c>
      <c r="Q27" s="29" t="s">
        <v>12</v>
      </c>
      <c r="R27" s="5"/>
    </row>
    <row r="28" spans="1:18" ht="15" customHeight="1">
      <c r="A28" s="28" t="s">
        <v>163</v>
      </c>
      <c r="B28" s="28" t="s">
        <v>48</v>
      </c>
      <c r="C28" s="28" t="s">
        <v>164</v>
      </c>
      <c r="D28" s="4" t="s">
        <v>11</v>
      </c>
      <c r="E28" s="29">
        <v>0</v>
      </c>
      <c r="F28" s="30" t="s">
        <v>12</v>
      </c>
      <c r="G28" s="30" t="s">
        <v>12</v>
      </c>
      <c r="H28" s="31" t="s">
        <v>12</v>
      </c>
      <c r="I28" s="32" t="s">
        <v>12</v>
      </c>
      <c r="J28" s="32" t="s">
        <v>12</v>
      </c>
      <c r="K28" s="34">
        <v>41346</v>
      </c>
      <c r="M28" s="35" t="str">
        <f>IF(H28="","",H28)</f>
        <v>-</v>
      </c>
      <c r="N28" s="36" t="s">
        <v>12</v>
      </c>
      <c r="O28" s="37" t="s">
        <v>12</v>
      </c>
      <c r="P28" s="38" t="s">
        <v>12</v>
      </c>
      <c r="Q28" s="29" t="s">
        <v>12</v>
      </c>
      <c r="R28" s="5"/>
    </row>
    <row r="29" spans="1:18" ht="15" customHeight="1">
      <c r="A29" s="28" t="s">
        <v>165</v>
      </c>
      <c r="B29" s="28" t="s">
        <v>48</v>
      </c>
      <c r="C29" s="28" t="s">
        <v>166</v>
      </c>
      <c r="D29" s="4" t="s">
        <v>70</v>
      </c>
      <c r="E29" s="29">
        <v>7650</v>
      </c>
      <c r="F29" s="30">
        <v>41360</v>
      </c>
      <c r="G29" s="30">
        <v>41388</v>
      </c>
      <c r="H29" s="31">
        <v>7650</v>
      </c>
      <c r="I29" s="32">
        <v>13049764</v>
      </c>
      <c r="J29" s="40">
        <v>41390</v>
      </c>
      <c r="K29" s="34">
        <v>41393</v>
      </c>
      <c r="M29" s="35">
        <v>0</v>
      </c>
      <c r="N29" s="36">
        <f aca="true" t="shared" si="4" ref="N29:N36">IF(M29="","",(H29-M29))</f>
        <v>7650</v>
      </c>
      <c r="O29" s="37">
        <f aca="true" t="shared" si="5" ref="O29:O36">IF(H29="","",(H29-M29-N29))</f>
        <v>0</v>
      </c>
      <c r="P29" s="38">
        <f aca="true" t="shared" si="6" ref="P29:P36">IF(M29="","",(H29-M29-N29-O29))</f>
        <v>0</v>
      </c>
      <c r="Q29" s="29">
        <f aca="true" t="shared" si="7" ref="Q29:Q36">IF(H29="","",(H29-(M29+N29+O29+P29)))</f>
        <v>0</v>
      </c>
      <c r="R29" s="5"/>
    </row>
    <row r="30" spans="1:18" ht="15" customHeight="1">
      <c r="A30" s="28" t="s">
        <v>86</v>
      </c>
      <c r="B30" s="28" t="s">
        <v>87</v>
      </c>
      <c r="C30" s="28" t="s">
        <v>167</v>
      </c>
      <c r="D30" s="4" t="s">
        <v>13</v>
      </c>
      <c r="E30" s="29">
        <v>207160</v>
      </c>
      <c r="F30" s="30">
        <v>41366</v>
      </c>
      <c r="G30" s="30">
        <v>41388</v>
      </c>
      <c r="H30" s="31">
        <v>207160</v>
      </c>
      <c r="I30" s="32">
        <v>13049780</v>
      </c>
      <c r="J30" s="40">
        <v>41390</v>
      </c>
      <c r="K30" s="34">
        <v>41393</v>
      </c>
      <c r="L30" s="4" t="s">
        <v>168</v>
      </c>
      <c r="M30" s="35">
        <v>0</v>
      </c>
      <c r="N30" s="36">
        <f t="shared" si="4"/>
        <v>207160</v>
      </c>
      <c r="O30" s="37">
        <f t="shared" si="5"/>
        <v>0</v>
      </c>
      <c r="P30" s="38">
        <f t="shared" si="6"/>
        <v>0</v>
      </c>
      <c r="Q30" s="29">
        <f t="shared" si="7"/>
        <v>0</v>
      </c>
      <c r="R30" s="5"/>
    </row>
    <row r="31" spans="1:18" ht="15" customHeight="1">
      <c r="A31" s="28" t="s">
        <v>169</v>
      </c>
      <c r="B31" s="28" t="s">
        <v>102</v>
      </c>
      <c r="C31" s="28" t="s">
        <v>170</v>
      </c>
      <c r="D31" s="4" t="s">
        <v>11</v>
      </c>
      <c r="E31" s="29">
        <v>7370</v>
      </c>
      <c r="F31" s="30">
        <v>41358</v>
      </c>
      <c r="G31" s="30">
        <v>41380</v>
      </c>
      <c r="H31" s="31">
        <v>7370</v>
      </c>
      <c r="I31" s="32">
        <v>13046384</v>
      </c>
      <c r="J31" s="40">
        <v>41383</v>
      </c>
      <c r="K31" s="34">
        <v>41415</v>
      </c>
      <c r="L31" s="4" t="s">
        <v>104</v>
      </c>
      <c r="M31" s="35">
        <v>0</v>
      </c>
      <c r="N31" s="36">
        <f t="shared" si="4"/>
        <v>7370</v>
      </c>
      <c r="O31" s="37">
        <f t="shared" si="5"/>
        <v>0</v>
      </c>
      <c r="P31" s="38">
        <f t="shared" si="6"/>
        <v>0</v>
      </c>
      <c r="Q31" s="29">
        <f t="shared" si="7"/>
        <v>0</v>
      </c>
      <c r="R31" s="5"/>
    </row>
    <row r="32" spans="1:18" ht="15" customHeight="1">
      <c r="A32" s="28" t="s">
        <v>171</v>
      </c>
      <c r="B32" s="28" t="s">
        <v>172</v>
      </c>
      <c r="C32" s="28" t="s">
        <v>173</v>
      </c>
      <c r="D32" s="4" t="s">
        <v>174</v>
      </c>
      <c r="E32" s="29">
        <v>87440</v>
      </c>
      <c r="F32" s="30">
        <v>41360</v>
      </c>
      <c r="G32" s="30">
        <v>41380</v>
      </c>
      <c r="H32" s="31">
        <v>87440</v>
      </c>
      <c r="I32" s="32">
        <v>13046403</v>
      </c>
      <c r="J32" s="40">
        <v>41399</v>
      </c>
      <c r="K32" s="34">
        <v>41409</v>
      </c>
      <c r="M32" s="35">
        <v>0</v>
      </c>
      <c r="N32" s="36">
        <f t="shared" si="4"/>
        <v>87440</v>
      </c>
      <c r="O32" s="37">
        <f t="shared" si="5"/>
        <v>0</v>
      </c>
      <c r="P32" s="38">
        <f t="shared" si="6"/>
        <v>0</v>
      </c>
      <c r="Q32" s="29">
        <f t="shared" si="7"/>
        <v>0</v>
      </c>
      <c r="R32" s="5"/>
    </row>
    <row r="33" spans="1:18" ht="15" customHeight="1">
      <c r="A33" s="28" t="s">
        <v>175</v>
      </c>
      <c r="B33" s="28" t="s">
        <v>56</v>
      </c>
      <c r="C33" s="28" t="s">
        <v>176</v>
      </c>
      <c r="D33" s="4" t="s">
        <v>34</v>
      </c>
      <c r="E33" s="29">
        <v>1970</v>
      </c>
      <c r="F33" s="30">
        <v>41380</v>
      </c>
      <c r="G33" s="30">
        <v>41387</v>
      </c>
      <c r="H33" s="31">
        <v>1970</v>
      </c>
      <c r="I33" s="32">
        <v>13049800</v>
      </c>
      <c r="J33" s="40">
        <v>41390</v>
      </c>
      <c r="K33" s="34">
        <v>41393</v>
      </c>
      <c r="M33" s="35">
        <v>0</v>
      </c>
      <c r="N33" s="36">
        <f t="shared" si="4"/>
        <v>1970</v>
      </c>
      <c r="O33" s="37">
        <f t="shared" si="5"/>
        <v>0</v>
      </c>
      <c r="P33" s="38">
        <f t="shared" si="6"/>
        <v>0</v>
      </c>
      <c r="Q33" s="29">
        <f t="shared" si="7"/>
        <v>0</v>
      </c>
      <c r="R33" s="5"/>
    </row>
    <row r="34" spans="1:18" ht="15" customHeight="1">
      <c r="A34" s="28" t="s">
        <v>177</v>
      </c>
      <c r="B34" s="28" t="s">
        <v>178</v>
      </c>
      <c r="C34" s="28" t="s">
        <v>179</v>
      </c>
      <c r="D34" s="4" t="s">
        <v>34</v>
      </c>
      <c r="E34" s="29">
        <v>2360</v>
      </c>
      <c r="F34" s="30">
        <v>41380</v>
      </c>
      <c r="G34" s="30">
        <v>41387</v>
      </c>
      <c r="H34" s="31">
        <v>2360</v>
      </c>
      <c r="I34" s="32">
        <v>13049810</v>
      </c>
      <c r="J34" s="40">
        <v>41390</v>
      </c>
      <c r="K34" s="34">
        <v>41393</v>
      </c>
      <c r="M34" s="35">
        <v>0</v>
      </c>
      <c r="N34" s="36">
        <f t="shared" si="4"/>
        <v>2360</v>
      </c>
      <c r="O34" s="37">
        <f t="shared" si="5"/>
        <v>0</v>
      </c>
      <c r="P34" s="38">
        <f t="shared" si="6"/>
        <v>0</v>
      </c>
      <c r="Q34" s="29">
        <f t="shared" si="7"/>
        <v>0</v>
      </c>
      <c r="R34" s="5"/>
    </row>
    <row r="35" spans="1:18" ht="15" customHeight="1">
      <c r="A35" s="28" t="s">
        <v>180</v>
      </c>
      <c r="B35" s="28" t="s">
        <v>23</v>
      </c>
      <c r="C35" s="28" t="s">
        <v>181</v>
      </c>
      <c r="D35" s="4" t="s">
        <v>13</v>
      </c>
      <c r="E35" s="29">
        <v>19620</v>
      </c>
      <c r="F35" s="30">
        <v>41367</v>
      </c>
      <c r="G35" s="30">
        <v>41387</v>
      </c>
      <c r="H35" s="31">
        <v>19620</v>
      </c>
      <c r="I35" s="32">
        <v>13049792</v>
      </c>
      <c r="J35" s="40">
        <v>41390</v>
      </c>
      <c r="K35" s="34">
        <v>41393</v>
      </c>
      <c r="M35" s="35">
        <v>0</v>
      </c>
      <c r="N35" s="36">
        <f t="shared" si="4"/>
        <v>19620</v>
      </c>
      <c r="O35" s="37">
        <f t="shared" si="5"/>
        <v>0</v>
      </c>
      <c r="P35" s="38">
        <f t="shared" si="6"/>
        <v>0</v>
      </c>
      <c r="Q35" s="29">
        <f t="shared" si="7"/>
        <v>0</v>
      </c>
      <c r="R35" s="5"/>
    </row>
    <row r="36" spans="1:18" ht="15" customHeight="1">
      <c r="A36" s="28" t="s">
        <v>182</v>
      </c>
      <c r="B36" s="28" t="s">
        <v>45</v>
      </c>
      <c r="C36" s="28" t="s">
        <v>183</v>
      </c>
      <c r="D36" s="4" t="s">
        <v>174</v>
      </c>
      <c r="E36" s="29">
        <v>14800</v>
      </c>
      <c r="F36" s="30">
        <v>41382</v>
      </c>
      <c r="G36" s="30">
        <v>41393</v>
      </c>
      <c r="H36" s="31">
        <v>14800</v>
      </c>
      <c r="I36" s="32">
        <v>13053605</v>
      </c>
      <c r="J36" s="40">
        <v>41407</v>
      </c>
      <c r="K36" s="34">
        <v>41409</v>
      </c>
      <c r="M36" s="35">
        <f>IF(H36="","",H36)</f>
        <v>14800</v>
      </c>
      <c r="N36" s="36">
        <f t="shared" si="4"/>
        <v>0</v>
      </c>
      <c r="O36" s="37">
        <f t="shared" si="5"/>
        <v>0</v>
      </c>
      <c r="P36" s="38">
        <f t="shared" si="6"/>
        <v>0</v>
      </c>
      <c r="Q36" s="29">
        <f t="shared" si="7"/>
        <v>0</v>
      </c>
      <c r="R36" s="5"/>
    </row>
    <row r="37" spans="1:18" ht="15" customHeight="1">
      <c r="A37" s="28" t="s">
        <v>184</v>
      </c>
      <c r="B37" s="28" t="s">
        <v>185</v>
      </c>
      <c r="C37" s="28" t="s">
        <v>186</v>
      </c>
      <c r="D37" s="4" t="s">
        <v>11</v>
      </c>
      <c r="E37" s="29">
        <v>0</v>
      </c>
      <c r="F37" s="39" t="s">
        <v>12</v>
      </c>
      <c r="G37" s="39" t="s">
        <v>12</v>
      </c>
      <c r="H37" s="42" t="s">
        <v>12</v>
      </c>
      <c r="I37" s="32" t="s">
        <v>12</v>
      </c>
      <c r="J37" s="32" t="s">
        <v>12</v>
      </c>
      <c r="K37" s="34">
        <v>41389</v>
      </c>
      <c r="M37" s="35" t="s">
        <v>12</v>
      </c>
      <c r="N37" s="36" t="s">
        <v>12</v>
      </c>
      <c r="O37" s="37" t="s">
        <v>12</v>
      </c>
      <c r="P37" s="38"/>
      <c r="Q37" s="29"/>
      <c r="R37" s="5"/>
    </row>
    <row r="38" spans="1:18" ht="15" customHeight="1">
      <c r="A38" s="28" t="s">
        <v>187</v>
      </c>
      <c r="B38" s="28" t="s">
        <v>92</v>
      </c>
      <c r="C38" s="28" t="s">
        <v>188</v>
      </c>
      <c r="D38" s="4" t="s">
        <v>11</v>
      </c>
      <c r="E38" s="29">
        <v>0</v>
      </c>
      <c r="F38" s="39" t="s">
        <v>12</v>
      </c>
      <c r="G38" s="39" t="s">
        <v>12</v>
      </c>
      <c r="H38" s="42" t="s">
        <v>12</v>
      </c>
      <c r="I38" s="32" t="s">
        <v>12</v>
      </c>
      <c r="J38" s="32" t="s">
        <v>12</v>
      </c>
      <c r="K38" s="34">
        <v>41389</v>
      </c>
      <c r="M38" s="35" t="s">
        <v>12</v>
      </c>
      <c r="N38" s="36" t="s">
        <v>12</v>
      </c>
      <c r="O38" s="37" t="s">
        <v>12</v>
      </c>
      <c r="P38" s="38" t="s">
        <v>12</v>
      </c>
      <c r="Q38" s="29"/>
      <c r="R38" s="5"/>
    </row>
    <row r="39" spans="1:18" ht="15" customHeight="1">
      <c r="A39" s="28" t="s">
        <v>189</v>
      </c>
      <c r="B39" s="28" t="s">
        <v>190</v>
      </c>
      <c r="C39" s="28" t="s">
        <v>191</v>
      </c>
      <c r="D39" s="4" t="s">
        <v>11</v>
      </c>
      <c r="E39" s="29">
        <v>0</v>
      </c>
      <c r="F39" s="39" t="s">
        <v>12</v>
      </c>
      <c r="G39" s="39" t="s">
        <v>12</v>
      </c>
      <c r="H39" s="42" t="s">
        <v>12</v>
      </c>
      <c r="I39" s="32" t="s">
        <v>12</v>
      </c>
      <c r="J39" s="32" t="s">
        <v>12</v>
      </c>
      <c r="K39" s="34">
        <v>41389</v>
      </c>
      <c r="M39" s="35" t="s">
        <v>12</v>
      </c>
      <c r="N39" s="36" t="s">
        <v>12</v>
      </c>
      <c r="O39" s="37" t="s">
        <v>12</v>
      </c>
      <c r="P39" s="38" t="s">
        <v>12</v>
      </c>
      <c r="Q39" s="29"/>
      <c r="R39" s="5"/>
    </row>
    <row r="40" spans="1:18" ht="15" customHeight="1">
      <c r="A40" s="28" t="s">
        <v>192</v>
      </c>
      <c r="B40" s="28" t="s">
        <v>193</v>
      </c>
      <c r="C40" s="28" t="s">
        <v>194</v>
      </c>
      <c r="D40" s="4" t="s">
        <v>11</v>
      </c>
      <c r="E40" s="29">
        <v>36860</v>
      </c>
      <c r="F40" s="30">
        <v>41393</v>
      </c>
      <c r="G40" s="30">
        <v>41402</v>
      </c>
      <c r="H40" s="31">
        <v>36860</v>
      </c>
      <c r="I40" s="32">
        <v>13056266</v>
      </c>
      <c r="J40" s="40">
        <v>41409</v>
      </c>
      <c r="K40" s="34">
        <v>41415</v>
      </c>
      <c r="M40" s="35">
        <v>0</v>
      </c>
      <c r="N40" s="36">
        <v>36860</v>
      </c>
      <c r="O40" s="37">
        <v>0</v>
      </c>
      <c r="P40" s="38">
        <v>0</v>
      </c>
      <c r="Q40" s="29"/>
      <c r="R40" s="5"/>
    </row>
    <row r="41" spans="1:18" ht="15" customHeight="1">
      <c r="A41" s="28" t="s">
        <v>53</v>
      </c>
      <c r="B41" s="28" t="s">
        <v>54</v>
      </c>
      <c r="C41" s="28" t="s">
        <v>195</v>
      </c>
      <c r="D41" s="4" t="s">
        <v>13</v>
      </c>
      <c r="E41" s="29">
        <v>113890</v>
      </c>
      <c r="F41" s="30">
        <v>41400</v>
      </c>
      <c r="G41" s="30">
        <v>41416</v>
      </c>
      <c r="H41" s="31">
        <v>113890</v>
      </c>
      <c r="I41" s="32">
        <v>13060514</v>
      </c>
      <c r="J41" s="40">
        <v>41424</v>
      </c>
      <c r="K41" s="34">
        <v>41428</v>
      </c>
      <c r="M41" s="35">
        <v>0</v>
      </c>
      <c r="N41" s="36">
        <v>113890</v>
      </c>
      <c r="O41" s="37">
        <v>0</v>
      </c>
      <c r="P41" s="38">
        <v>0</v>
      </c>
      <c r="Q41" s="29"/>
      <c r="R41" s="5"/>
    </row>
    <row r="42" spans="1:18" ht="15" customHeight="1">
      <c r="A42" s="28" t="s">
        <v>77</v>
      </c>
      <c r="B42" s="28" t="s">
        <v>17</v>
      </c>
      <c r="C42" s="28" t="s">
        <v>196</v>
      </c>
      <c r="D42" s="4" t="s">
        <v>13</v>
      </c>
      <c r="E42" s="29">
        <v>31490</v>
      </c>
      <c r="F42" s="30">
        <v>41400</v>
      </c>
      <c r="G42" s="30">
        <v>41416</v>
      </c>
      <c r="H42" s="31">
        <v>31490</v>
      </c>
      <c r="I42" s="32">
        <v>13061812</v>
      </c>
      <c r="J42" s="40">
        <v>41424</v>
      </c>
      <c r="K42" s="34">
        <v>41428</v>
      </c>
      <c r="M42" s="35">
        <v>0</v>
      </c>
      <c r="N42" s="36">
        <v>31490</v>
      </c>
      <c r="O42" s="37">
        <v>0</v>
      </c>
      <c r="P42" s="38">
        <v>0</v>
      </c>
      <c r="Q42" s="29"/>
      <c r="R42" s="5"/>
    </row>
    <row r="43" spans="1:18" ht="15" customHeight="1">
      <c r="A43" s="28" t="s">
        <v>197</v>
      </c>
      <c r="B43" s="28" t="s">
        <v>198</v>
      </c>
      <c r="C43" s="28" t="s">
        <v>199</v>
      </c>
      <c r="D43" s="4" t="s">
        <v>46</v>
      </c>
      <c r="E43" s="29">
        <v>10530</v>
      </c>
      <c r="F43" s="30">
        <v>41401</v>
      </c>
      <c r="G43" s="30">
        <v>41416</v>
      </c>
      <c r="H43" s="31">
        <v>10530</v>
      </c>
      <c r="I43" s="32">
        <v>13060732</v>
      </c>
      <c r="J43" s="40">
        <v>41424</v>
      </c>
      <c r="K43" s="34">
        <v>41428</v>
      </c>
      <c r="M43" s="35">
        <v>10530</v>
      </c>
      <c r="N43" s="36">
        <v>0</v>
      </c>
      <c r="O43" s="37">
        <v>0</v>
      </c>
      <c r="P43" s="38">
        <v>0</v>
      </c>
      <c r="Q43" s="29"/>
      <c r="R43" s="5"/>
    </row>
    <row r="44" spans="1:18" ht="15" customHeight="1">
      <c r="A44" s="28" t="s">
        <v>200</v>
      </c>
      <c r="B44" s="28" t="s">
        <v>48</v>
      </c>
      <c r="C44" s="28" t="s">
        <v>201</v>
      </c>
      <c r="D44" s="4" t="s">
        <v>11</v>
      </c>
      <c r="E44" s="29">
        <v>0</v>
      </c>
      <c r="F44" s="39" t="s">
        <v>12</v>
      </c>
      <c r="G44" s="39" t="s">
        <v>12</v>
      </c>
      <c r="H44" s="42" t="s">
        <v>12</v>
      </c>
      <c r="I44" s="32" t="s">
        <v>12</v>
      </c>
      <c r="J44" s="32" t="s">
        <v>12</v>
      </c>
      <c r="K44" s="34">
        <v>41400</v>
      </c>
      <c r="M44" s="35" t="s">
        <v>12</v>
      </c>
      <c r="N44" s="36" t="s">
        <v>12</v>
      </c>
      <c r="O44" s="37" t="s">
        <v>12</v>
      </c>
      <c r="P44" s="38" t="s">
        <v>12</v>
      </c>
      <c r="Q44" s="29"/>
      <c r="R44" s="5"/>
    </row>
    <row r="45" spans="1:18" ht="15" customHeight="1">
      <c r="A45" s="28" t="s">
        <v>202</v>
      </c>
      <c r="B45" s="28" t="s">
        <v>100</v>
      </c>
      <c r="C45" s="28" t="s">
        <v>203</v>
      </c>
      <c r="D45" s="4" t="s">
        <v>11</v>
      </c>
      <c r="E45" s="29">
        <v>0</v>
      </c>
      <c r="F45" s="39" t="s">
        <v>12</v>
      </c>
      <c r="G45" s="39" t="s">
        <v>12</v>
      </c>
      <c r="H45" s="42" t="s">
        <v>12</v>
      </c>
      <c r="I45" s="32" t="s">
        <v>12</v>
      </c>
      <c r="J45" s="32" t="s">
        <v>12</v>
      </c>
      <c r="K45" s="34">
        <v>41401</v>
      </c>
      <c r="M45" s="35" t="s">
        <v>12</v>
      </c>
      <c r="N45" s="36" t="s">
        <v>12</v>
      </c>
      <c r="O45" s="37" t="s">
        <v>12</v>
      </c>
      <c r="P45" s="38" t="s">
        <v>12</v>
      </c>
      <c r="Q45" s="29"/>
      <c r="R45" s="5"/>
    </row>
    <row r="46" spans="1:18" ht="15" customHeight="1">
      <c r="A46" s="28" t="s">
        <v>204</v>
      </c>
      <c r="B46" s="28" t="s">
        <v>205</v>
      </c>
      <c r="C46" s="28" t="s">
        <v>206</v>
      </c>
      <c r="D46" s="4" t="s">
        <v>11</v>
      </c>
      <c r="E46" s="29">
        <v>1860</v>
      </c>
      <c r="F46" s="30">
        <v>41407</v>
      </c>
      <c r="G46" s="30">
        <v>41416</v>
      </c>
      <c r="H46" s="31">
        <v>1860</v>
      </c>
      <c r="I46" s="32">
        <v>13060531</v>
      </c>
      <c r="J46" s="40">
        <v>41424</v>
      </c>
      <c r="K46" s="34">
        <v>41428</v>
      </c>
      <c r="M46" s="35">
        <v>1860</v>
      </c>
      <c r="N46" s="36">
        <v>0</v>
      </c>
      <c r="O46" s="37">
        <v>0</v>
      </c>
      <c r="P46" s="38">
        <v>0</v>
      </c>
      <c r="Q46" s="29"/>
      <c r="R46" s="5"/>
    </row>
    <row r="47" spans="1:18" ht="15" customHeight="1">
      <c r="A47" s="28" t="s">
        <v>78</v>
      </c>
      <c r="B47" s="28" t="s">
        <v>17</v>
      </c>
      <c r="C47" s="28" t="s">
        <v>207</v>
      </c>
      <c r="D47" s="4" t="s">
        <v>13</v>
      </c>
      <c r="E47" s="29">
        <v>99070</v>
      </c>
      <c r="F47" s="30">
        <v>41407</v>
      </c>
      <c r="G47" s="30">
        <v>41416</v>
      </c>
      <c r="H47" s="31">
        <v>99070</v>
      </c>
      <c r="I47" s="32">
        <v>13060536</v>
      </c>
      <c r="J47" s="40">
        <v>41424</v>
      </c>
      <c r="K47" s="34">
        <v>41428</v>
      </c>
      <c r="M47" s="35">
        <v>0</v>
      </c>
      <c r="N47" s="36">
        <v>99070</v>
      </c>
      <c r="O47" s="37">
        <v>0</v>
      </c>
      <c r="P47" s="38">
        <v>0</v>
      </c>
      <c r="Q47" s="29"/>
      <c r="R47" s="5"/>
    </row>
    <row r="48" spans="1:18" ht="15" customHeight="1">
      <c r="A48" s="28" t="s">
        <v>90</v>
      </c>
      <c r="B48" s="28" t="s">
        <v>23</v>
      </c>
      <c r="C48" s="28" t="s">
        <v>208</v>
      </c>
      <c r="D48" s="4" t="s">
        <v>13</v>
      </c>
      <c r="E48" s="29">
        <v>94980</v>
      </c>
      <c r="F48" s="30">
        <v>41407</v>
      </c>
      <c r="G48" s="30">
        <v>41416</v>
      </c>
      <c r="H48" s="31">
        <v>94980</v>
      </c>
      <c r="I48" s="32">
        <v>13060718</v>
      </c>
      <c r="J48" s="40">
        <v>41424</v>
      </c>
      <c r="K48" s="34">
        <v>41428</v>
      </c>
      <c r="M48" s="35">
        <v>0</v>
      </c>
      <c r="N48" s="36">
        <v>94980</v>
      </c>
      <c r="O48" s="37">
        <v>0</v>
      </c>
      <c r="P48" s="38">
        <v>0</v>
      </c>
      <c r="Q48" s="29"/>
      <c r="R48" s="5"/>
    </row>
    <row r="49" spans="1:18" ht="15" customHeight="1">
      <c r="A49" s="28" t="s">
        <v>209</v>
      </c>
      <c r="B49" s="28" t="s">
        <v>51</v>
      </c>
      <c r="C49" s="28" t="s">
        <v>210</v>
      </c>
      <c r="D49" s="4" t="s">
        <v>46</v>
      </c>
      <c r="E49" s="29">
        <v>6840</v>
      </c>
      <c r="F49" s="30">
        <v>41408</v>
      </c>
      <c r="G49" s="30">
        <v>41416</v>
      </c>
      <c r="H49" s="31">
        <v>6840</v>
      </c>
      <c r="I49" s="32">
        <v>13060706</v>
      </c>
      <c r="J49" s="40">
        <v>41424</v>
      </c>
      <c r="K49" s="34">
        <v>41428</v>
      </c>
      <c r="M49" s="35">
        <v>6840</v>
      </c>
      <c r="N49" s="36">
        <v>0</v>
      </c>
      <c r="O49" s="37">
        <v>0</v>
      </c>
      <c r="P49" s="38">
        <v>0</v>
      </c>
      <c r="Q49" s="29"/>
      <c r="R49" s="5"/>
    </row>
    <row r="50" spans="1:18" ht="15" customHeight="1">
      <c r="A50" s="28" t="s">
        <v>211</v>
      </c>
      <c r="B50" s="28" t="s">
        <v>212</v>
      </c>
      <c r="C50" s="28" t="s">
        <v>213</v>
      </c>
      <c r="D50" s="4" t="s">
        <v>11</v>
      </c>
      <c r="E50" s="29">
        <v>0</v>
      </c>
      <c r="F50" s="39" t="s">
        <v>12</v>
      </c>
      <c r="G50" s="39" t="s">
        <v>12</v>
      </c>
      <c r="H50" s="42" t="s">
        <v>12</v>
      </c>
      <c r="I50" s="32" t="s">
        <v>12</v>
      </c>
      <c r="J50" s="32" t="s">
        <v>12</v>
      </c>
      <c r="K50" s="34">
        <v>41409</v>
      </c>
      <c r="M50" s="35"/>
      <c r="N50" s="36"/>
      <c r="O50" s="37"/>
      <c r="P50" s="38"/>
      <c r="Q50" s="29"/>
      <c r="R50" s="5"/>
    </row>
    <row r="51" spans="1:18" ht="15" customHeight="1">
      <c r="A51" s="28" t="s">
        <v>214</v>
      </c>
      <c r="B51" s="28" t="s">
        <v>215</v>
      </c>
      <c r="C51" s="28" t="s">
        <v>216</v>
      </c>
      <c r="D51" s="4" t="s">
        <v>34</v>
      </c>
      <c r="E51" s="29">
        <v>30</v>
      </c>
      <c r="F51" s="30">
        <v>41416</v>
      </c>
      <c r="G51" s="30">
        <v>41423</v>
      </c>
      <c r="H51" s="31">
        <v>30</v>
      </c>
      <c r="I51" s="32">
        <v>13065279</v>
      </c>
      <c r="J51" s="40">
        <v>41435</v>
      </c>
      <c r="K51" s="34">
        <v>41437</v>
      </c>
      <c r="M51" s="35"/>
      <c r="N51" s="36"/>
      <c r="O51" s="37"/>
      <c r="P51" s="38"/>
      <c r="Q51" s="29"/>
      <c r="R51" s="5"/>
    </row>
    <row r="52" spans="1:18" ht="15" customHeight="1">
      <c r="A52" s="28" t="s">
        <v>22</v>
      </c>
      <c r="B52" s="28" t="s">
        <v>23</v>
      </c>
      <c r="C52" s="28" t="s">
        <v>217</v>
      </c>
      <c r="D52" s="4" t="s">
        <v>13</v>
      </c>
      <c r="E52" s="29">
        <v>48720</v>
      </c>
      <c r="F52" s="30">
        <v>41417</v>
      </c>
      <c r="G52" s="30">
        <v>41428</v>
      </c>
      <c r="H52" s="31">
        <v>48720</v>
      </c>
      <c r="I52" s="32">
        <v>13065289</v>
      </c>
      <c r="J52" s="40">
        <v>41435</v>
      </c>
      <c r="K52" s="34">
        <v>41437</v>
      </c>
      <c r="M52" s="35"/>
      <c r="N52" s="36"/>
      <c r="O52" s="37"/>
      <c r="P52" s="38"/>
      <c r="Q52" s="29"/>
      <c r="R52" s="5"/>
    </row>
    <row r="53" spans="1:18" ht="15" customHeight="1">
      <c r="A53" s="28" t="s">
        <v>218</v>
      </c>
      <c r="B53" s="28" t="s">
        <v>219</v>
      </c>
      <c r="C53" s="28" t="s">
        <v>220</v>
      </c>
      <c r="D53" s="4" t="s">
        <v>34</v>
      </c>
      <c r="E53" s="29">
        <v>1570</v>
      </c>
      <c r="F53" s="30">
        <v>41416</v>
      </c>
      <c r="G53" s="30">
        <v>41435</v>
      </c>
      <c r="H53" s="31">
        <v>1570</v>
      </c>
      <c r="I53" s="32">
        <v>13068077</v>
      </c>
      <c r="J53" s="40">
        <v>41445</v>
      </c>
      <c r="K53" s="34">
        <v>41456</v>
      </c>
      <c r="M53" s="35"/>
      <c r="N53" s="36"/>
      <c r="O53" s="37"/>
      <c r="P53" s="38"/>
      <c r="Q53" s="29"/>
      <c r="R53" s="5"/>
    </row>
    <row r="54" spans="1:18" ht="15" customHeight="1">
      <c r="A54" s="28" t="s">
        <v>221</v>
      </c>
      <c r="B54" s="28" t="s">
        <v>222</v>
      </c>
      <c r="C54" s="28" t="s">
        <v>223</v>
      </c>
      <c r="D54" s="4" t="s">
        <v>11</v>
      </c>
      <c r="E54" s="29">
        <v>0</v>
      </c>
      <c r="F54" s="30" t="s">
        <v>12</v>
      </c>
      <c r="G54" s="30" t="s">
        <v>12</v>
      </c>
      <c r="H54" s="31" t="s">
        <v>12</v>
      </c>
      <c r="I54" s="32" t="s">
        <v>12</v>
      </c>
      <c r="J54" s="32" t="s">
        <v>12</v>
      </c>
      <c r="K54" s="34" t="s">
        <v>12</v>
      </c>
      <c r="M54" s="35"/>
      <c r="N54" s="36"/>
      <c r="O54" s="37"/>
      <c r="P54" s="38"/>
      <c r="Q54" s="29"/>
      <c r="R54" s="5"/>
    </row>
    <row r="55" spans="1:18" ht="15" customHeight="1">
      <c r="A55" s="28" t="s">
        <v>224</v>
      </c>
      <c r="B55" s="28" t="s">
        <v>59</v>
      </c>
      <c r="C55" s="28" t="s">
        <v>225</v>
      </c>
      <c r="D55" s="4" t="s">
        <v>34</v>
      </c>
      <c r="E55" s="29">
        <v>1290</v>
      </c>
      <c r="F55" s="30">
        <v>41423</v>
      </c>
      <c r="G55" s="30">
        <v>41435</v>
      </c>
      <c r="H55" s="31">
        <v>1290</v>
      </c>
      <c r="I55" s="32">
        <v>13068057</v>
      </c>
      <c r="J55" s="40">
        <v>41445</v>
      </c>
      <c r="K55" s="34">
        <v>41456</v>
      </c>
      <c r="M55" s="35"/>
      <c r="N55" s="36"/>
      <c r="O55" s="37"/>
      <c r="P55" s="38"/>
      <c r="Q55" s="29"/>
      <c r="R55" s="5"/>
    </row>
    <row r="56" spans="1:18" ht="15" customHeight="1">
      <c r="A56" s="28" t="s">
        <v>226</v>
      </c>
      <c r="B56" s="28" t="s">
        <v>227</v>
      </c>
      <c r="C56" s="28" t="s">
        <v>228</v>
      </c>
      <c r="D56" s="4" t="s">
        <v>11</v>
      </c>
      <c r="E56" s="29">
        <v>0</v>
      </c>
      <c r="F56" s="30" t="s">
        <v>12</v>
      </c>
      <c r="G56" s="30" t="s">
        <v>12</v>
      </c>
      <c r="H56" s="31" t="s">
        <v>12</v>
      </c>
      <c r="I56" s="32" t="s">
        <v>12</v>
      </c>
      <c r="J56" s="32" t="s">
        <v>12</v>
      </c>
      <c r="K56" s="34">
        <v>41428</v>
      </c>
      <c r="M56" s="35" t="s">
        <v>12</v>
      </c>
      <c r="N56" s="36" t="s">
        <v>12</v>
      </c>
      <c r="O56" s="37" t="s">
        <v>12</v>
      </c>
      <c r="P56" s="38" t="s">
        <v>12</v>
      </c>
      <c r="Q56" s="29"/>
      <c r="R56" s="5"/>
    </row>
    <row r="57" spans="1:18" ht="15" customHeight="1">
      <c r="A57" s="28" t="s">
        <v>229</v>
      </c>
      <c r="B57" s="28" t="s">
        <v>198</v>
      </c>
      <c r="C57" s="28" t="s">
        <v>230</v>
      </c>
      <c r="D57" s="4" t="s">
        <v>11</v>
      </c>
      <c r="E57" s="29">
        <v>0</v>
      </c>
      <c r="F57" s="30" t="s">
        <v>12</v>
      </c>
      <c r="G57" s="30" t="s">
        <v>12</v>
      </c>
      <c r="H57" s="31" t="s">
        <v>12</v>
      </c>
      <c r="I57" s="32" t="s">
        <v>12</v>
      </c>
      <c r="J57" s="32" t="s">
        <v>12</v>
      </c>
      <c r="K57" s="34">
        <v>41430</v>
      </c>
      <c r="M57" s="35"/>
      <c r="N57" s="36"/>
      <c r="O57" s="37"/>
      <c r="P57" s="38"/>
      <c r="Q57" s="29"/>
      <c r="R57" s="5"/>
    </row>
    <row r="58" spans="1:18" ht="15" customHeight="1">
      <c r="A58" s="28" t="s">
        <v>96</v>
      </c>
      <c r="B58" s="28" t="s">
        <v>97</v>
      </c>
      <c r="C58" s="28" t="s">
        <v>98</v>
      </c>
      <c r="D58" s="4" t="s">
        <v>11</v>
      </c>
      <c r="E58" s="29">
        <v>7930</v>
      </c>
      <c r="F58" s="30">
        <v>41442</v>
      </c>
      <c r="G58" s="30">
        <v>41456</v>
      </c>
      <c r="H58" s="31">
        <v>7930</v>
      </c>
      <c r="I58" s="32">
        <v>13077079</v>
      </c>
      <c r="J58" s="40">
        <v>41457</v>
      </c>
      <c r="K58" s="34">
        <v>41493</v>
      </c>
      <c r="M58" s="35"/>
      <c r="N58" s="36"/>
      <c r="O58" s="37"/>
      <c r="P58" s="38"/>
      <c r="Q58" s="29"/>
      <c r="R58" s="5"/>
    </row>
    <row r="59" spans="1:18" ht="15" customHeight="1">
      <c r="A59" s="28" t="s">
        <v>231</v>
      </c>
      <c r="B59" s="28" t="s">
        <v>23</v>
      </c>
      <c r="C59" s="28" t="s">
        <v>232</v>
      </c>
      <c r="D59" s="4" t="s">
        <v>11</v>
      </c>
      <c r="E59" s="29">
        <v>0</v>
      </c>
      <c r="F59" s="30" t="s">
        <v>12</v>
      </c>
      <c r="G59" s="30" t="s">
        <v>12</v>
      </c>
      <c r="H59" s="31" t="s">
        <v>12</v>
      </c>
      <c r="I59" s="32" t="s">
        <v>12</v>
      </c>
      <c r="J59" s="32" t="s">
        <v>12</v>
      </c>
      <c r="K59" s="34">
        <v>41443</v>
      </c>
      <c r="M59" s="35"/>
      <c r="N59" s="36"/>
      <c r="O59" s="37"/>
      <c r="P59" s="38"/>
      <c r="Q59" s="29"/>
      <c r="R59" s="5"/>
    </row>
    <row r="60" spans="1:18" ht="15" customHeight="1">
      <c r="A60" s="28" t="s">
        <v>233</v>
      </c>
      <c r="B60" s="28" t="s">
        <v>23</v>
      </c>
      <c r="C60" s="28" t="s">
        <v>234</v>
      </c>
      <c r="D60" s="4" t="s">
        <v>11</v>
      </c>
      <c r="E60" s="29">
        <v>0</v>
      </c>
      <c r="F60" s="30" t="s">
        <v>12</v>
      </c>
      <c r="G60" s="30" t="s">
        <v>12</v>
      </c>
      <c r="H60" s="31" t="s">
        <v>12</v>
      </c>
      <c r="I60" s="32" t="s">
        <v>12</v>
      </c>
      <c r="J60" s="32" t="s">
        <v>12</v>
      </c>
      <c r="K60" s="34">
        <v>41443</v>
      </c>
      <c r="M60" s="35"/>
      <c r="N60" s="36"/>
      <c r="O60" s="37"/>
      <c r="P60" s="38"/>
      <c r="Q60" s="29"/>
      <c r="R60" s="5"/>
    </row>
    <row r="61" spans="1:18" ht="15" customHeight="1">
      <c r="A61" s="28" t="s">
        <v>84</v>
      </c>
      <c r="B61" s="28" t="s">
        <v>37</v>
      </c>
      <c r="C61" s="28" t="s">
        <v>235</v>
      </c>
      <c r="D61" s="4" t="s">
        <v>11</v>
      </c>
      <c r="E61" s="29">
        <v>7270</v>
      </c>
      <c r="F61" s="30">
        <v>41457</v>
      </c>
      <c r="G61" s="30">
        <v>41485</v>
      </c>
      <c r="H61" s="31">
        <v>7270</v>
      </c>
      <c r="I61" s="32">
        <v>13094182</v>
      </c>
      <c r="J61" s="40">
        <v>41507</v>
      </c>
      <c r="K61" s="34">
        <v>41513</v>
      </c>
      <c r="M61" s="35"/>
      <c r="N61" s="36"/>
      <c r="O61" s="37"/>
      <c r="P61" s="38"/>
      <c r="Q61" s="29"/>
      <c r="R61" s="5"/>
    </row>
    <row r="62" spans="1:18" ht="15" customHeight="1">
      <c r="A62" s="28" t="s">
        <v>40</v>
      </c>
      <c r="B62" s="28" t="s">
        <v>39</v>
      </c>
      <c r="C62" s="28" t="s">
        <v>236</v>
      </c>
      <c r="D62" s="4" t="s">
        <v>13</v>
      </c>
      <c r="E62" s="29">
        <v>19090</v>
      </c>
      <c r="F62" s="30">
        <v>41457</v>
      </c>
      <c r="G62" s="30">
        <v>41485</v>
      </c>
      <c r="H62" s="31">
        <v>19090</v>
      </c>
      <c r="I62" s="32">
        <v>13094189</v>
      </c>
      <c r="J62" s="40">
        <v>41507</v>
      </c>
      <c r="K62" s="34">
        <v>41513</v>
      </c>
      <c r="M62" s="35"/>
      <c r="N62" s="36"/>
      <c r="O62" s="37"/>
      <c r="P62" s="38"/>
      <c r="Q62" s="29"/>
      <c r="R62" s="5"/>
    </row>
    <row r="63" spans="1:18" ht="15" customHeight="1">
      <c r="A63" s="28" t="s">
        <v>38</v>
      </c>
      <c r="B63" s="28" t="s">
        <v>39</v>
      </c>
      <c r="C63" s="28" t="s">
        <v>237</v>
      </c>
      <c r="D63" s="4" t="s">
        <v>13</v>
      </c>
      <c r="E63" s="29">
        <v>15180</v>
      </c>
      <c r="F63" s="30">
        <v>41457</v>
      </c>
      <c r="G63" s="30">
        <v>41485</v>
      </c>
      <c r="H63" s="31">
        <v>15180</v>
      </c>
      <c r="I63" s="32">
        <v>13094981</v>
      </c>
      <c r="J63" s="40">
        <v>41513</v>
      </c>
      <c r="K63" s="34">
        <v>41513</v>
      </c>
      <c r="M63" s="35"/>
      <c r="N63" s="36"/>
      <c r="O63" s="37"/>
      <c r="P63" s="38"/>
      <c r="Q63" s="29"/>
      <c r="R63" s="5"/>
    </row>
    <row r="64" spans="1:18" ht="15" customHeight="1">
      <c r="A64" s="28" t="s">
        <v>114</v>
      </c>
      <c r="B64" s="28" t="s">
        <v>115</v>
      </c>
      <c r="C64" s="28" t="s">
        <v>238</v>
      </c>
      <c r="D64" s="4" t="s">
        <v>46</v>
      </c>
      <c r="E64" s="29">
        <v>2430</v>
      </c>
      <c r="F64" s="30">
        <v>41457</v>
      </c>
      <c r="G64" s="30">
        <v>41485</v>
      </c>
      <c r="H64" s="31">
        <v>2430</v>
      </c>
      <c r="I64" s="32">
        <v>13106849</v>
      </c>
      <c r="J64" s="40">
        <v>41549</v>
      </c>
      <c r="K64" s="34">
        <v>41554</v>
      </c>
      <c r="M64" s="35"/>
      <c r="N64" s="36"/>
      <c r="O64" s="37"/>
      <c r="P64" s="38"/>
      <c r="Q64" s="29"/>
      <c r="R64" s="5"/>
    </row>
    <row r="65" spans="1:18" ht="15" customHeight="1">
      <c r="A65" s="28" t="s">
        <v>239</v>
      </c>
      <c r="B65" s="28" t="s">
        <v>240</v>
      </c>
      <c r="C65" s="28" t="s">
        <v>241</v>
      </c>
      <c r="E65" s="29">
        <v>0</v>
      </c>
      <c r="F65" s="30" t="s">
        <v>12</v>
      </c>
      <c r="G65" s="30" t="s">
        <v>12</v>
      </c>
      <c r="H65" s="31" t="s">
        <v>12</v>
      </c>
      <c r="I65" s="32" t="s">
        <v>12</v>
      </c>
      <c r="J65" s="32" t="s">
        <v>12</v>
      </c>
      <c r="K65" s="34">
        <v>41451</v>
      </c>
      <c r="M65" s="35"/>
      <c r="N65" s="36"/>
      <c r="O65" s="37"/>
      <c r="P65" s="38"/>
      <c r="Q65" s="29"/>
      <c r="R65" s="5"/>
    </row>
    <row r="66" spans="1:18" ht="15" customHeight="1">
      <c r="A66" s="28" t="s">
        <v>242</v>
      </c>
      <c r="B66" s="28" t="s">
        <v>243</v>
      </c>
      <c r="C66" s="28" t="s">
        <v>244</v>
      </c>
      <c r="D66" s="4" t="s">
        <v>11</v>
      </c>
      <c r="E66" s="29">
        <v>0</v>
      </c>
      <c r="F66" s="30" t="s">
        <v>12</v>
      </c>
      <c r="G66" s="30" t="s">
        <v>12</v>
      </c>
      <c r="H66" s="31" t="s">
        <v>12</v>
      </c>
      <c r="I66" s="32" t="s">
        <v>12</v>
      </c>
      <c r="J66" s="32" t="s">
        <v>12</v>
      </c>
      <c r="K66" s="34">
        <v>41451</v>
      </c>
      <c r="M66" s="35"/>
      <c r="N66" s="36"/>
      <c r="O66" s="37"/>
      <c r="P66" s="38"/>
      <c r="Q66" s="29"/>
      <c r="R66" s="5"/>
    </row>
    <row r="67" spans="1:18" ht="15" customHeight="1">
      <c r="A67" s="28" t="s">
        <v>134</v>
      </c>
      <c r="B67" s="28" t="s">
        <v>135</v>
      </c>
      <c r="C67" s="28" t="s">
        <v>245</v>
      </c>
      <c r="D67" s="4" t="s">
        <v>11</v>
      </c>
      <c r="E67" s="29">
        <v>6540</v>
      </c>
      <c r="F67" s="30">
        <v>41457</v>
      </c>
      <c r="G67" s="30">
        <v>41485</v>
      </c>
      <c r="H67" s="31">
        <v>6540</v>
      </c>
      <c r="I67" s="32">
        <v>13094131</v>
      </c>
      <c r="J67" s="40">
        <v>41513</v>
      </c>
      <c r="K67" s="34">
        <v>41513</v>
      </c>
      <c r="M67" s="35"/>
      <c r="N67" s="36"/>
      <c r="O67" s="37"/>
      <c r="P67" s="38"/>
      <c r="Q67" s="29"/>
      <c r="R67" s="5"/>
    </row>
    <row r="68" spans="1:18" ht="15" customHeight="1">
      <c r="A68" s="28" t="s">
        <v>246</v>
      </c>
      <c r="B68" s="28" t="s">
        <v>45</v>
      </c>
      <c r="C68" s="28" t="s">
        <v>247</v>
      </c>
      <c r="D68" s="4" t="s">
        <v>11</v>
      </c>
      <c r="E68" s="29">
        <v>410</v>
      </c>
      <c r="F68" s="30">
        <v>41457</v>
      </c>
      <c r="G68" s="30">
        <v>41485</v>
      </c>
      <c r="H68" s="31">
        <v>410</v>
      </c>
      <c r="I68" s="32">
        <v>13094139</v>
      </c>
      <c r="J68" s="40">
        <v>41513</v>
      </c>
      <c r="K68" s="34">
        <v>41513</v>
      </c>
      <c r="M68" s="35"/>
      <c r="N68" s="36"/>
      <c r="O68" s="37"/>
      <c r="P68" s="38"/>
      <c r="Q68" s="29"/>
      <c r="R68" s="5"/>
    </row>
    <row r="69" spans="1:18" ht="15" customHeight="1">
      <c r="A69" s="28" t="s">
        <v>71</v>
      </c>
      <c r="B69" s="28" t="s">
        <v>23</v>
      </c>
      <c r="C69" s="28" t="s">
        <v>248</v>
      </c>
      <c r="D69" s="4" t="s">
        <v>13</v>
      </c>
      <c r="E69" s="29">
        <v>14570</v>
      </c>
      <c r="F69" s="30">
        <v>41465</v>
      </c>
      <c r="G69" s="30">
        <v>41485</v>
      </c>
      <c r="H69" s="31">
        <v>14570</v>
      </c>
      <c r="I69" s="32">
        <v>13094087</v>
      </c>
      <c r="J69" s="40">
        <v>41513</v>
      </c>
      <c r="K69" s="34">
        <v>41513</v>
      </c>
      <c r="M69" s="35"/>
      <c r="N69" s="36"/>
      <c r="O69" s="37"/>
      <c r="P69" s="38"/>
      <c r="Q69" s="29"/>
      <c r="R69" s="5"/>
    </row>
    <row r="70" spans="1:18" ht="15" customHeight="1">
      <c r="A70" s="28" t="s">
        <v>249</v>
      </c>
      <c r="B70" s="28" t="s">
        <v>222</v>
      </c>
      <c r="C70" s="28" t="s">
        <v>250</v>
      </c>
      <c r="D70" s="4" t="s">
        <v>11</v>
      </c>
      <c r="E70" s="29">
        <v>2970</v>
      </c>
      <c r="F70" s="30">
        <v>41465</v>
      </c>
      <c r="G70" s="30">
        <v>41487</v>
      </c>
      <c r="H70" s="31">
        <v>2970</v>
      </c>
      <c r="I70" s="32">
        <v>13094062</v>
      </c>
      <c r="J70" s="40">
        <v>41513</v>
      </c>
      <c r="K70" s="34">
        <v>41513</v>
      </c>
      <c r="M70" s="35"/>
      <c r="N70" s="36"/>
      <c r="O70" s="37"/>
      <c r="P70" s="38"/>
      <c r="Q70" s="29"/>
      <c r="R70" s="5"/>
    </row>
    <row r="71" spans="1:18" ht="15" customHeight="1">
      <c r="A71" s="28" t="s">
        <v>251</v>
      </c>
      <c r="B71" s="28" t="s">
        <v>205</v>
      </c>
      <c r="C71" s="28" t="s">
        <v>252</v>
      </c>
      <c r="D71" s="4" t="s">
        <v>13</v>
      </c>
      <c r="E71" s="29">
        <v>49030</v>
      </c>
      <c r="F71" s="30">
        <v>41486</v>
      </c>
      <c r="G71" s="30">
        <v>41527</v>
      </c>
      <c r="H71" s="31">
        <v>49030</v>
      </c>
      <c r="I71" s="32">
        <v>13104017</v>
      </c>
      <c r="J71" s="40">
        <v>41541</v>
      </c>
      <c r="K71" s="34">
        <v>41542</v>
      </c>
      <c r="M71" s="35"/>
      <c r="N71" s="36"/>
      <c r="O71" s="37"/>
      <c r="P71" s="38"/>
      <c r="Q71" s="29"/>
      <c r="R71" s="5"/>
    </row>
    <row r="72" spans="1:18" ht="15" customHeight="1">
      <c r="A72" s="28" t="s">
        <v>253</v>
      </c>
      <c r="B72" s="28" t="s">
        <v>155</v>
      </c>
      <c r="C72" s="28" t="s">
        <v>254</v>
      </c>
      <c r="D72" s="4" t="s">
        <v>13</v>
      </c>
      <c r="E72" s="29">
        <v>10390</v>
      </c>
      <c r="F72" s="30">
        <v>41486</v>
      </c>
      <c r="G72" s="30">
        <v>41527</v>
      </c>
      <c r="H72" s="31">
        <v>10390</v>
      </c>
      <c r="I72" s="32">
        <v>13104167</v>
      </c>
      <c r="J72" s="40">
        <v>41541</v>
      </c>
      <c r="K72" s="34">
        <v>41542</v>
      </c>
      <c r="M72" s="35"/>
      <c r="N72" s="36"/>
      <c r="O72" s="37"/>
      <c r="P72" s="38"/>
      <c r="Q72" s="29"/>
      <c r="R72" s="5"/>
    </row>
    <row r="73" spans="1:18" ht="15" customHeight="1">
      <c r="A73" s="28" t="s">
        <v>67</v>
      </c>
      <c r="B73" s="28" t="s">
        <v>45</v>
      </c>
      <c r="C73" s="28" t="s">
        <v>255</v>
      </c>
      <c r="D73" s="4" t="s">
        <v>13</v>
      </c>
      <c r="E73" s="29">
        <v>19310</v>
      </c>
      <c r="F73" s="30">
        <v>41486</v>
      </c>
      <c r="G73" s="30">
        <v>41527</v>
      </c>
      <c r="H73" s="31">
        <v>19310</v>
      </c>
      <c r="I73" s="32">
        <v>13104119</v>
      </c>
      <c r="J73" s="40">
        <v>41541</v>
      </c>
      <c r="K73" s="34">
        <v>41542</v>
      </c>
      <c r="M73" s="35"/>
      <c r="N73" s="36"/>
      <c r="O73" s="37"/>
      <c r="P73" s="38"/>
      <c r="Q73" s="29"/>
      <c r="R73" s="5"/>
    </row>
    <row r="74" spans="1:18" ht="15" customHeight="1">
      <c r="A74" s="28" t="s">
        <v>256</v>
      </c>
      <c r="B74" s="28" t="s">
        <v>52</v>
      </c>
      <c r="C74" s="28" t="s">
        <v>257</v>
      </c>
      <c r="D74" s="4" t="s">
        <v>13</v>
      </c>
      <c r="E74" s="29">
        <v>51150</v>
      </c>
      <c r="F74" s="30">
        <v>41486</v>
      </c>
      <c r="G74" s="30">
        <v>41527</v>
      </c>
      <c r="H74" s="31">
        <v>51150</v>
      </c>
      <c r="I74" s="32">
        <v>13104055</v>
      </c>
      <c r="J74" s="40">
        <v>41541</v>
      </c>
      <c r="K74" s="34">
        <v>41542</v>
      </c>
      <c r="M74" s="35"/>
      <c r="N74" s="36"/>
      <c r="O74" s="37"/>
      <c r="P74" s="38"/>
      <c r="Q74" s="29"/>
      <c r="R74" s="5"/>
    </row>
    <row r="75" spans="1:18" ht="15" customHeight="1">
      <c r="A75" s="28" t="s">
        <v>258</v>
      </c>
      <c r="B75" s="28" t="s">
        <v>60</v>
      </c>
      <c r="C75" s="28" t="s">
        <v>61</v>
      </c>
      <c r="D75" s="4" t="s">
        <v>13</v>
      </c>
      <c r="E75" s="29">
        <v>110870</v>
      </c>
      <c r="F75" s="30">
        <v>41486</v>
      </c>
      <c r="G75" s="30">
        <v>41527</v>
      </c>
      <c r="H75" s="31">
        <v>110870</v>
      </c>
      <c r="I75" s="32">
        <v>13104027</v>
      </c>
      <c r="J75" s="40">
        <v>41547</v>
      </c>
      <c r="K75" s="34">
        <v>41550</v>
      </c>
      <c r="M75" s="35"/>
      <c r="N75" s="36"/>
      <c r="O75" s="37"/>
      <c r="P75" s="38"/>
      <c r="Q75" s="29"/>
      <c r="R75" s="5"/>
    </row>
    <row r="76" spans="1:18" ht="15" customHeight="1">
      <c r="A76" s="28" t="s">
        <v>103</v>
      </c>
      <c r="B76" s="28" t="s">
        <v>68</v>
      </c>
      <c r="C76" s="28" t="s">
        <v>259</v>
      </c>
      <c r="D76" s="4" t="s">
        <v>13</v>
      </c>
      <c r="E76" s="29">
        <v>17080</v>
      </c>
      <c r="F76" s="30">
        <v>41486</v>
      </c>
      <c r="G76" s="30">
        <v>41527</v>
      </c>
      <c r="H76" s="31">
        <v>17080</v>
      </c>
      <c r="I76" s="32">
        <v>13104088</v>
      </c>
      <c r="J76" s="40">
        <v>41547</v>
      </c>
      <c r="K76" s="34">
        <v>41550</v>
      </c>
      <c r="M76" s="35"/>
      <c r="N76" s="36"/>
      <c r="O76" s="37"/>
      <c r="P76" s="38"/>
      <c r="Q76" s="29"/>
      <c r="R76" s="5"/>
    </row>
    <row r="77" spans="1:18" ht="15" customHeight="1">
      <c r="A77" s="28" t="s">
        <v>249</v>
      </c>
      <c r="B77" s="28" t="s">
        <v>222</v>
      </c>
      <c r="C77" s="28" t="s">
        <v>260</v>
      </c>
      <c r="D77" s="4" t="s">
        <v>11</v>
      </c>
      <c r="E77" s="29">
        <v>2970</v>
      </c>
      <c r="F77" s="30">
        <v>41477</v>
      </c>
      <c r="G77" s="30">
        <v>41486</v>
      </c>
      <c r="H77" s="31">
        <v>2970</v>
      </c>
      <c r="I77" s="32">
        <v>13094062</v>
      </c>
      <c r="J77" s="40">
        <v>41513</v>
      </c>
      <c r="K77" s="34">
        <v>41513</v>
      </c>
      <c r="M77" s="35"/>
      <c r="N77" s="36"/>
      <c r="O77" s="37"/>
      <c r="P77" s="38"/>
      <c r="Q77" s="29"/>
      <c r="R77" s="5"/>
    </row>
    <row r="78" spans="1:18" ht="15" customHeight="1">
      <c r="A78" s="28" t="s">
        <v>117</v>
      </c>
      <c r="B78" s="28" t="s">
        <v>118</v>
      </c>
      <c r="C78" s="28" t="s">
        <v>119</v>
      </c>
      <c r="D78" s="4" t="s">
        <v>174</v>
      </c>
      <c r="E78" s="29" t="s">
        <v>12</v>
      </c>
      <c r="F78" s="30" t="s">
        <v>12</v>
      </c>
      <c r="G78" s="30" t="s">
        <v>12</v>
      </c>
      <c r="H78" s="31" t="s">
        <v>12</v>
      </c>
      <c r="I78" s="32" t="s">
        <v>12</v>
      </c>
      <c r="J78" s="32" t="s">
        <v>12</v>
      </c>
      <c r="K78" s="34">
        <v>41460</v>
      </c>
      <c r="M78" s="35"/>
      <c r="N78" s="36"/>
      <c r="O78" s="37"/>
      <c r="P78" s="38"/>
      <c r="Q78" s="29"/>
      <c r="R78" s="5"/>
    </row>
    <row r="79" spans="1:18" ht="15" customHeight="1">
      <c r="A79" s="28" t="s">
        <v>261</v>
      </c>
      <c r="B79" s="28" t="s">
        <v>142</v>
      </c>
      <c r="C79" s="28" t="s">
        <v>262</v>
      </c>
      <c r="D79" s="4" t="s">
        <v>11</v>
      </c>
      <c r="E79" s="29" t="s">
        <v>12</v>
      </c>
      <c r="F79" s="30" t="s">
        <v>12</v>
      </c>
      <c r="G79" s="30" t="s">
        <v>12</v>
      </c>
      <c r="H79" s="31" t="s">
        <v>12</v>
      </c>
      <c r="I79" s="32" t="s">
        <v>12</v>
      </c>
      <c r="J79" s="32" t="s">
        <v>12</v>
      </c>
      <c r="K79" s="34">
        <v>41463</v>
      </c>
      <c r="M79" s="35"/>
      <c r="N79" s="36"/>
      <c r="O79" s="37"/>
      <c r="P79" s="38"/>
      <c r="Q79" s="29"/>
      <c r="R79" s="5"/>
    </row>
    <row r="80" spans="1:18" ht="15" customHeight="1">
      <c r="A80" s="28" t="s">
        <v>263</v>
      </c>
      <c r="B80" s="28" t="s">
        <v>264</v>
      </c>
      <c r="C80" s="28" t="s">
        <v>265</v>
      </c>
      <c r="D80" s="4" t="s">
        <v>11</v>
      </c>
      <c r="E80" s="29" t="s">
        <v>12</v>
      </c>
      <c r="F80" s="30" t="s">
        <v>12</v>
      </c>
      <c r="G80" s="30" t="s">
        <v>12</v>
      </c>
      <c r="H80" s="31" t="s">
        <v>12</v>
      </c>
      <c r="I80" s="32" t="s">
        <v>12</v>
      </c>
      <c r="J80" s="32" t="s">
        <v>12</v>
      </c>
      <c r="K80" s="34">
        <v>41452</v>
      </c>
      <c r="M80" s="35"/>
      <c r="N80" s="36"/>
      <c r="O80" s="37"/>
      <c r="P80" s="38"/>
      <c r="Q80" s="29"/>
      <c r="R80" s="5"/>
    </row>
    <row r="81" spans="1:18" ht="15" customHeight="1">
      <c r="A81" s="28" t="s">
        <v>266</v>
      </c>
      <c r="B81" s="28" t="s">
        <v>264</v>
      </c>
      <c r="C81" s="28" t="s">
        <v>267</v>
      </c>
      <c r="D81" s="4" t="s">
        <v>11</v>
      </c>
      <c r="E81" s="29" t="s">
        <v>12</v>
      </c>
      <c r="F81" s="30" t="s">
        <v>12</v>
      </c>
      <c r="G81" s="30" t="s">
        <v>12</v>
      </c>
      <c r="H81" s="31" t="s">
        <v>12</v>
      </c>
      <c r="I81" s="32" t="s">
        <v>12</v>
      </c>
      <c r="J81" s="32" t="s">
        <v>12</v>
      </c>
      <c r="K81" s="34">
        <v>41452</v>
      </c>
      <c r="M81" s="35"/>
      <c r="N81" s="36"/>
      <c r="O81" s="37"/>
      <c r="P81" s="38"/>
      <c r="Q81" s="29"/>
      <c r="R81" s="5"/>
    </row>
    <row r="82" spans="1:18" ht="15" customHeight="1">
      <c r="A82" s="28" t="s">
        <v>268</v>
      </c>
      <c r="B82" s="28" t="s">
        <v>155</v>
      </c>
      <c r="C82" s="28" t="s">
        <v>269</v>
      </c>
      <c r="D82" s="4" t="s">
        <v>174</v>
      </c>
      <c r="E82" s="29">
        <v>35690</v>
      </c>
      <c r="F82" s="30">
        <v>41548</v>
      </c>
      <c r="G82" s="30">
        <v>41556</v>
      </c>
      <c r="H82" s="31">
        <v>35690</v>
      </c>
      <c r="I82" s="32">
        <v>13112393</v>
      </c>
      <c r="J82" s="40">
        <v>41554</v>
      </c>
      <c r="K82" s="34">
        <v>41562</v>
      </c>
      <c r="M82" s="35"/>
      <c r="N82" s="36"/>
      <c r="O82" s="37"/>
      <c r="P82" s="38"/>
      <c r="Q82" s="29"/>
      <c r="R82" s="5"/>
    </row>
    <row r="83" spans="1:18" ht="15" customHeight="1">
      <c r="A83" s="28" t="s">
        <v>79</v>
      </c>
      <c r="B83" s="28" t="s">
        <v>52</v>
      </c>
      <c r="C83" s="28" t="s">
        <v>80</v>
      </c>
      <c r="D83" s="4" t="s">
        <v>13</v>
      </c>
      <c r="E83" s="29">
        <v>79390</v>
      </c>
      <c r="F83" s="30">
        <v>41527</v>
      </c>
      <c r="G83" s="30">
        <v>41540</v>
      </c>
      <c r="H83" s="31">
        <v>79390</v>
      </c>
      <c r="I83" s="32">
        <v>13104173</v>
      </c>
      <c r="J83" s="40">
        <v>41541</v>
      </c>
      <c r="K83" s="34">
        <v>41542</v>
      </c>
      <c r="M83" s="35"/>
      <c r="N83" s="36"/>
      <c r="O83" s="37"/>
      <c r="P83" s="38"/>
      <c r="Q83" s="29"/>
      <c r="R83" s="5"/>
    </row>
    <row r="84" spans="1:18" ht="15" customHeight="1">
      <c r="A84" s="28" t="s">
        <v>270</v>
      </c>
      <c r="B84" s="28" t="s">
        <v>271</v>
      </c>
      <c r="C84" s="28" t="s">
        <v>272</v>
      </c>
      <c r="D84" s="4" t="s">
        <v>34</v>
      </c>
      <c r="E84" s="29">
        <v>330</v>
      </c>
      <c r="F84" s="30">
        <v>41491</v>
      </c>
      <c r="G84" s="30">
        <v>41540</v>
      </c>
      <c r="H84" s="31">
        <v>330</v>
      </c>
      <c r="I84" s="32">
        <v>13106674</v>
      </c>
      <c r="J84" s="40">
        <v>41547</v>
      </c>
      <c r="K84" s="34">
        <v>41550</v>
      </c>
      <c r="M84" s="35"/>
      <c r="N84" s="36"/>
      <c r="O84" s="37"/>
      <c r="P84" s="38"/>
      <c r="Q84" s="29"/>
      <c r="R84" s="5"/>
    </row>
    <row r="85" spans="1:18" ht="15" customHeight="1">
      <c r="A85" s="28" t="s">
        <v>76</v>
      </c>
      <c r="B85" s="28" t="s">
        <v>23</v>
      </c>
      <c r="C85" s="28" t="s">
        <v>273</v>
      </c>
      <c r="D85" s="4" t="s">
        <v>13</v>
      </c>
      <c r="E85" s="29">
        <v>25360</v>
      </c>
      <c r="F85" s="30">
        <v>41492</v>
      </c>
      <c r="G85" s="30">
        <v>41527</v>
      </c>
      <c r="H85" s="31">
        <v>25360</v>
      </c>
      <c r="I85" s="32">
        <v>13104115</v>
      </c>
      <c r="J85" s="40">
        <v>41541</v>
      </c>
      <c r="K85" s="34">
        <v>41542</v>
      </c>
      <c r="M85" s="35"/>
      <c r="N85" s="36"/>
      <c r="O85" s="37"/>
      <c r="P85" s="38"/>
      <c r="Q85" s="29"/>
      <c r="R85" s="5"/>
    </row>
    <row r="86" spans="1:18" ht="15" customHeight="1">
      <c r="A86" s="28" t="s">
        <v>274</v>
      </c>
      <c r="B86" s="28" t="s">
        <v>87</v>
      </c>
      <c r="C86" s="28" t="s">
        <v>275</v>
      </c>
      <c r="D86" s="4" t="s">
        <v>46</v>
      </c>
      <c r="E86" s="29">
        <v>0</v>
      </c>
      <c r="F86" s="30" t="s">
        <v>12</v>
      </c>
      <c r="G86" s="30" t="s">
        <v>12</v>
      </c>
      <c r="H86" s="31" t="s">
        <v>12</v>
      </c>
      <c r="I86" s="32" t="s">
        <v>12</v>
      </c>
      <c r="J86" s="32" t="s">
        <v>12</v>
      </c>
      <c r="K86" s="34">
        <v>41507</v>
      </c>
      <c r="M86" s="35"/>
      <c r="N86" s="36"/>
      <c r="O86" s="37"/>
      <c r="P86" s="38"/>
      <c r="Q86" s="29"/>
      <c r="R86" s="5"/>
    </row>
    <row r="87" spans="1:18" ht="15" customHeight="1">
      <c r="A87" s="28" t="s">
        <v>276</v>
      </c>
      <c r="B87" s="28" t="s">
        <v>277</v>
      </c>
      <c r="C87" s="28" t="s">
        <v>278</v>
      </c>
      <c r="D87" s="4" t="s">
        <v>11</v>
      </c>
      <c r="E87" s="29">
        <v>9670</v>
      </c>
      <c r="F87" s="30">
        <v>41521</v>
      </c>
      <c r="G87" s="30">
        <v>41540</v>
      </c>
      <c r="H87" s="31">
        <v>9670</v>
      </c>
      <c r="I87" s="32">
        <v>13106856</v>
      </c>
      <c r="J87" s="40">
        <v>41547</v>
      </c>
      <c r="K87" s="34">
        <v>41550</v>
      </c>
      <c r="L87" s="4" t="s">
        <v>279</v>
      </c>
      <c r="M87" s="35"/>
      <c r="N87" s="36"/>
      <c r="O87" s="37"/>
      <c r="P87" s="38"/>
      <c r="Q87" s="29"/>
      <c r="R87" s="5"/>
    </row>
    <row r="88" spans="1:18" ht="15" customHeight="1">
      <c r="A88" s="28" t="s">
        <v>44</v>
      </c>
      <c r="B88" s="28" t="s">
        <v>45</v>
      </c>
      <c r="C88" s="28" t="s">
        <v>280</v>
      </c>
      <c r="D88" s="4" t="s">
        <v>11</v>
      </c>
      <c r="E88" s="29">
        <v>0</v>
      </c>
      <c r="F88" s="30" t="s">
        <v>12</v>
      </c>
      <c r="G88" s="30" t="s">
        <v>12</v>
      </c>
      <c r="H88" s="31" t="s">
        <v>12</v>
      </c>
      <c r="I88" s="32" t="s">
        <v>12</v>
      </c>
      <c r="J88" s="32" t="s">
        <v>12</v>
      </c>
      <c r="K88" s="34">
        <v>41507</v>
      </c>
      <c r="M88" s="35"/>
      <c r="N88" s="36"/>
      <c r="O88" s="37"/>
      <c r="P88" s="38"/>
      <c r="Q88" s="29"/>
      <c r="R88" s="5"/>
    </row>
    <row r="89" spans="1:18" ht="15" customHeight="1">
      <c r="A89" s="28" t="s">
        <v>72</v>
      </c>
      <c r="B89" s="28" t="s">
        <v>23</v>
      </c>
      <c r="C89" s="28" t="s">
        <v>281</v>
      </c>
      <c r="D89" s="4" t="s">
        <v>13</v>
      </c>
      <c r="E89" s="29">
        <v>8530</v>
      </c>
      <c r="F89" s="30">
        <v>41507</v>
      </c>
      <c r="G89" s="30">
        <v>41527</v>
      </c>
      <c r="H89" s="31">
        <v>8530</v>
      </c>
      <c r="I89" s="32">
        <v>13103951</v>
      </c>
      <c r="J89" s="40">
        <v>41537</v>
      </c>
      <c r="K89" s="34">
        <v>41537</v>
      </c>
      <c r="M89" s="35"/>
      <c r="N89" s="36"/>
      <c r="O89" s="37"/>
      <c r="P89" s="38"/>
      <c r="Q89" s="29"/>
      <c r="R89" s="5"/>
    </row>
    <row r="90" spans="1:18" ht="15" customHeight="1">
      <c r="A90" s="28" t="s">
        <v>282</v>
      </c>
      <c r="B90" s="28" t="s">
        <v>283</v>
      </c>
      <c r="C90" s="28" t="s">
        <v>284</v>
      </c>
      <c r="D90" s="4" t="s">
        <v>34</v>
      </c>
      <c r="E90" s="29">
        <v>320</v>
      </c>
      <c r="F90" s="30">
        <v>41512</v>
      </c>
      <c r="G90" s="30">
        <v>41528</v>
      </c>
      <c r="H90" s="31">
        <v>320</v>
      </c>
      <c r="I90" s="32">
        <v>13103971</v>
      </c>
      <c r="J90" s="40">
        <v>41541</v>
      </c>
      <c r="K90" s="34">
        <v>41542</v>
      </c>
      <c r="M90" s="35"/>
      <c r="N90" s="36"/>
      <c r="O90" s="37"/>
      <c r="P90" s="38"/>
      <c r="Q90" s="29"/>
      <c r="R90" s="5"/>
    </row>
    <row r="91" spans="1:18" ht="15" customHeight="1">
      <c r="A91" s="28" t="s">
        <v>285</v>
      </c>
      <c r="B91" s="28" t="s">
        <v>286</v>
      </c>
      <c r="C91" s="28" t="s">
        <v>287</v>
      </c>
      <c r="D91" s="4" t="s">
        <v>34</v>
      </c>
      <c r="E91" s="29">
        <v>790</v>
      </c>
      <c r="F91" s="30">
        <v>41512</v>
      </c>
      <c r="G91" s="30">
        <v>41527</v>
      </c>
      <c r="H91" s="31">
        <v>790</v>
      </c>
      <c r="I91" s="32">
        <v>13103982</v>
      </c>
      <c r="J91" s="40">
        <v>41541</v>
      </c>
      <c r="K91" s="34">
        <v>41542</v>
      </c>
      <c r="M91" s="35"/>
      <c r="N91" s="36"/>
      <c r="O91" s="37"/>
      <c r="P91" s="38"/>
      <c r="Q91" s="29"/>
      <c r="R91" s="5"/>
    </row>
    <row r="92" spans="1:18" ht="15" customHeight="1">
      <c r="A92" s="28" t="s">
        <v>288</v>
      </c>
      <c r="B92" s="28" t="s">
        <v>289</v>
      </c>
      <c r="C92" s="28" t="s">
        <v>290</v>
      </c>
      <c r="D92" s="4" t="s">
        <v>11</v>
      </c>
      <c r="E92" s="29">
        <v>0</v>
      </c>
      <c r="F92" s="30" t="s">
        <v>12</v>
      </c>
      <c r="G92" s="30" t="s">
        <v>12</v>
      </c>
      <c r="H92" s="31" t="s">
        <v>12</v>
      </c>
      <c r="I92" s="32" t="s">
        <v>12</v>
      </c>
      <c r="J92" s="32" t="s">
        <v>12</v>
      </c>
      <c r="K92" s="34">
        <v>41512</v>
      </c>
      <c r="M92" s="35"/>
      <c r="N92" s="36"/>
      <c r="O92" s="37"/>
      <c r="P92" s="38"/>
      <c r="Q92" s="29"/>
      <c r="R92" s="5"/>
    </row>
    <row r="93" spans="1:18" ht="15" customHeight="1">
      <c r="A93" s="28" t="s">
        <v>291</v>
      </c>
      <c r="B93" s="28" t="s">
        <v>292</v>
      </c>
      <c r="C93" s="28" t="s">
        <v>293</v>
      </c>
      <c r="D93" s="4" t="s">
        <v>13</v>
      </c>
      <c r="E93" s="29">
        <v>5820</v>
      </c>
      <c r="F93" s="30">
        <v>41514</v>
      </c>
      <c r="G93" s="30">
        <v>41527</v>
      </c>
      <c r="H93" s="31">
        <v>5820</v>
      </c>
      <c r="I93" s="32">
        <v>13103918</v>
      </c>
      <c r="J93" s="40">
        <v>41537</v>
      </c>
      <c r="K93" s="34">
        <v>41540</v>
      </c>
      <c r="M93" s="35"/>
      <c r="N93" s="36"/>
      <c r="O93" s="37"/>
      <c r="P93" s="38"/>
      <c r="Q93" s="29"/>
      <c r="R93" s="5"/>
    </row>
    <row r="94" spans="1:18" ht="15" customHeight="1">
      <c r="A94" s="28" t="s">
        <v>147</v>
      </c>
      <c r="B94" s="28" t="s">
        <v>139</v>
      </c>
      <c r="C94" s="28" t="s">
        <v>294</v>
      </c>
      <c r="D94" s="4" t="s">
        <v>11</v>
      </c>
      <c r="E94" s="29">
        <v>1040</v>
      </c>
      <c r="F94" s="30">
        <v>41514</v>
      </c>
      <c r="G94" s="30">
        <v>41527</v>
      </c>
      <c r="H94" s="31">
        <v>1040</v>
      </c>
      <c r="I94" s="32">
        <v>13103857</v>
      </c>
      <c r="J94" s="40">
        <v>41547</v>
      </c>
      <c r="K94" s="34">
        <v>41550</v>
      </c>
      <c r="M94" s="35"/>
      <c r="N94" s="36"/>
      <c r="O94" s="37"/>
      <c r="P94" s="38"/>
      <c r="Q94" s="29"/>
      <c r="R94" s="5"/>
    </row>
    <row r="95" spans="1:18" ht="15" customHeight="1">
      <c r="A95" s="28" t="s">
        <v>295</v>
      </c>
      <c r="B95" s="28" t="s">
        <v>94</v>
      </c>
      <c r="C95" s="28" t="s">
        <v>296</v>
      </c>
      <c r="D95" s="4" t="s">
        <v>11</v>
      </c>
      <c r="E95" s="29">
        <v>360</v>
      </c>
      <c r="F95" s="30">
        <v>41514</v>
      </c>
      <c r="G95" s="30">
        <v>41527</v>
      </c>
      <c r="H95" s="31">
        <v>360</v>
      </c>
      <c r="I95" s="32">
        <v>13103838</v>
      </c>
      <c r="J95" s="40">
        <v>41541</v>
      </c>
      <c r="K95" s="34">
        <v>41542</v>
      </c>
      <c r="M95" s="35"/>
      <c r="N95" s="36"/>
      <c r="O95" s="37"/>
      <c r="P95" s="38"/>
      <c r="Q95" s="29"/>
      <c r="R95" s="5"/>
    </row>
    <row r="96" spans="1:18" ht="15" customHeight="1">
      <c r="A96" s="28" t="s">
        <v>297</v>
      </c>
      <c r="B96" s="28" t="s">
        <v>94</v>
      </c>
      <c r="C96" s="28" t="s">
        <v>298</v>
      </c>
      <c r="D96" s="4" t="s">
        <v>11</v>
      </c>
      <c r="E96" s="29">
        <v>5290</v>
      </c>
      <c r="F96" s="30">
        <v>41514</v>
      </c>
      <c r="G96" s="30">
        <v>41527</v>
      </c>
      <c r="H96" s="31">
        <v>5290</v>
      </c>
      <c r="I96" s="32">
        <v>13103868</v>
      </c>
      <c r="J96" s="40">
        <v>41537</v>
      </c>
      <c r="K96" s="34">
        <v>41537</v>
      </c>
      <c r="M96" s="35"/>
      <c r="N96" s="36"/>
      <c r="O96" s="37"/>
      <c r="P96" s="38"/>
      <c r="Q96" s="29"/>
      <c r="R96" s="5"/>
    </row>
    <row r="97" spans="1:18" ht="15" customHeight="1">
      <c r="A97" s="28" t="s">
        <v>299</v>
      </c>
      <c r="B97" s="28" t="s">
        <v>94</v>
      </c>
      <c r="C97" s="28" t="s">
        <v>300</v>
      </c>
      <c r="D97" s="4" t="s">
        <v>11</v>
      </c>
      <c r="E97" s="29">
        <v>710</v>
      </c>
      <c r="F97" s="30">
        <v>41514</v>
      </c>
      <c r="G97" s="30">
        <v>41527</v>
      </c>
      <c r="H97" s="31">
        <v>710</v>
      </c>
      <c r="I97" s="32">
        <v>13103884</v>
      </c>
      <c r="J97" s="40">
        <v>41537</v>
      </c>
      <c r="K97" s="34">
        <v>41540</v>
      </c>
      <c r="M97" s="35"/>
      <c r="N97" s="36"/>
      <c r="O97" s="37"/>
      <c r="P97" s="38"/>
      <c r="Q97" s="29"/>
      <c r="R97" s="5"/>
    </row>
    <row r="98" spans="1:18" ht="15" customHeight="1">
      <c r="A98" s="28" t="s">
        <v>301</v>
      </c>
      <c r="B98" s="28" t="s">
        <v>94</v>
      </c>
      <c r="C98" s="28" t="s">
        <v>302</v>
      </c>
      <c r="D98" s="4" t="s">
        <v>11</v>
      </c>
      <c r="E98" s="29">
        <v>23210</v>
      </c>
      <c r="F98" s="30">
        <v>41514</v>
      </c>
      <c r="G98" s="30">
        <v>41527</v>
      </c>
      <c r="H98" s="31">
        <v>23210</v>
      </c>
      <c r="I98" s="32">
        <v>13103846</v>
      </c>
      <c r="J98" s="40">
        <v>41537</v>
      </c>
      <c r="K98" s="34">
        <v>41540</v>
      </c>
      <c r="M98" s="35"/>
      <c r="N98" s="36"/>
      <c r="O98" s="37"/>
      <c r="P98" s="38"/>
      <c r="Q98" s="29"/>
      <c r="R98" s="5"/>
    </row>
    <row r="99" spans="1:18" ht="15" customHeight="1">
      <c r="A99" s="28" t="s">
        <v>62</v>
      </c>
      <c r="B99" s="28" t="s">
        <v>63</v>
      </c>
      <c r="C99" s="28" t="s">
        <v>303</v>
      </c>
      <c r="D99" s="4" t="s">
        <v>304</v>
      </c>
      <c r="E99" s="29">
        <v>179170</v>
      </c>
      <c r="F99" s="30">
        <v>41521</v>
      </c>
      <c r="G99" s="30">
        <v>41540</v>
      </c>
      <c r="H99" s="31">
        <v>179170</v>
      </c>
      <c r="I99" s="32">
        <v>13106885</v>
      </c>
      <c r="J99" s="40">
        <v>41549</v>
      </c>
      <c r="K99" s="34">
        <v>41554</v>
      </c>
      <c r="M99" s="35"/>
      <c r="N99" s="36"/>
      <c r="O99" s="37"/>
      <c r="P99" s="38"/>
      <c r="Q99" s="29"/>
      <c r="R99" s="5"/>
    </row>
    <row r="100" spans="1:18" ht="15" customHeight="1">
      <c r="A100" s="28" t="s">
        <v>305</v>
      </c>
      <c r="B100" s="28" t="s">
        <v>306</v>
      </c>
      <c r="C100" s="28" t="s">
        <v>307</v>
      </c>
      <c r="D100" s="4" t="s">
        <v>11</v>
      </c>
      <c r="E100" s="29">
        <v>0</v>
      </c>
      <c r="F100" s="30">
        <v>41520</v>
      </c>
      <c r="G100" s="30" t="s">
        <v>12</v>
      </c>
      <c r="H100" s="31" t="s">
        <v>12</v>
      </c>
      <c r="I100" s="32" t="s">
        <v>12</v>
      </c>
      <c r="J100" s="32" t="s">
        <v>12</v>
      </c>
      <c r="K100" s="34" t="s">
        <v>308</v>
      </c>
      <c r="M100" s="35"/>
      <c r="N100" s="36"/>
      <c r="O100" s="37"/>
      <c r="P100" s="38"/>
      <c r="Q100" s="29"/>
      <c r="R100" s="5"/>
    </row>
    <row r="101" spans="1:18" ht="15" customHeight="1">
      <c r="A101" s="28" t="s">
        <v>66</v>
      </c>
      <c r="B101" s="28" t="s">
        <v>45</v>
      </c>
      <c r="C101" s="28" t="s">
        <v>309</v>
      </c>
      <c r="D101" s="4" t="s">
        <v>13</v>
      </c>
      <c r="E101" s="29">
        <v>81630</v>
      </c>
      <c r="F101" s="30">
        <v>41521</v>
      </c>
      <c r="G101" s="30">
        <v>41540</v>
      </c>
      <c r="H101" s="31">
        <v>81630</v>
      </c>
      <c r="I101" s="32">
        <v>13104179</v>
      </c>
      <c r="J101" s="40">
        <v>41541</v>
      </c>
      <c r="K101" s="34">
        <v>41542</v>
      </c>
      <c r="M101" s="35"/>
      <c r="N101" s="36"/>
      <c r="O101" s="37"/>
      <c r="P101" s="38"/>
      <c r="Q101" s="29"/>
      <c r="R101" s="5"/>
    </row>
    <row r="102" spans="1:18" ht="15" customHeight="1">
      <c r="A102" s="28" t="s">
        <v>180</v>
      </c>
      <c r="B102" s="28" t="s">
        <v>23</v>
      </c>
      <c r="C102" s="28" t="s">
        <v>310</v>
      </c>
      <c r="D102" s="4" t="s">
        <v>11</v>
      </c>
      <c r="E102" s="29">
        <v>1450</v>
      </c>
      <c r="F102" s="30">
        <v>41527</v>
      </c>
      <c r="G102" s="30">
        <v>41548</v>
      </c>
      <c r="H102" s="31">
        <v>1450</v>
      </c>
      <c r="I102" s="32">
        <v>13109070</v>
      </c>
      <c r="J102" s="33">
        <v>41554</v>
      </c>
      <c r="K102" s="34">
        <v>41556</v>
      </c>
      <c r="M102" s="35"/>
      <c r="N102" s="36"/>
      <c r="O102" s="37"/>
      <c r="P102" s="38"/>
      <c r="Q102" s="29"/>
      <c r="R102" s="5"/>
    </row>
    <row r="103" spans="1:18" ht="15" customHeight="1">
      <c r="A103" s="28" t="s">
        <v>64</v>
      </c>
      <c r="B103" s="28" t="s">
        <v>65</v>
      </c>
      <c r="C103" s="28" t="s">
        <v>311</v>
      </c>
      <c r="D103" s="4" t="s">
        <v>13</v>
      </c>
      <c r="E103" s="29">
        <v>66530</v>
      </c>
      <c r="F103" s="30">
        <v>41548</v>
      </c>
      <c r="G103" s="30">
        <v>41556</v>
      </c>
      <c r="H103" s="31">
        <v>66530</v>
      </c>
      <c r="I103" s="32">
        <v>13112436</v>
      </c>
      <c r="J103" s="40">
        <v>41554</v>
      </c>
      <c r="K103" s="34">
        <v>41563</v>
      </c>
      <c r="M103" s="35"/>
      <c r="N103" s="36"/>
      <c r="O103" s="37"/>
      <c r="P103" s="38"/>
      <c r="Q103" s="29"/>
      <c r="R103" s="5"/>
    </row>
    <row r="104" spans="1:18" ht="15" customHeight="1">
      <c r="A104" s="28" t="s">
        <v>312</v>
      </c>
      <c r="B104" s="28" t="s">
        <v>313</v>
      </c>
      <c r="C104" s="28" t="s">
        <v>314</v>
      </c>
      <c r="D104" s="4" t="s">
        <v>11</v>
      </c>
      <c r="E104" s="29">
        <v>0</v>
      </c>
      <c r="F104" s="30" t="s">
        <v>12</v>
      </c>
      <c r="G104" s="30" t="s">
        <v>12</v>
      </c>
      <c r="H104" s="31" t="s">
        <v>12</v>
      </c>
      <c r="I104" s="32" t="s">
        <v>12</v>
      </c>
      <c r="J104" s="32" t="s">
        <v>12</v>
      </c>
      <c r="K104" s="34">
        <v>41549</v>
      </c>
      <c r="M104" s="35"/>
      <c r="N104" s="36"/>
      <c r="O104" s="37"/>
      <c r="P104" s="38"/>
      <c r="Q104" s="29"/>
      <c r="R104" s="5"/>
    </row>
    <row r="105" spans="1:18" ht="15" customHeight="1">
      <c r="A105" s="28" t="s">
        <v>315</v>
      </c>
      <c r="B105" s="28" t="s">
        <v>313</v>
      </c>
      <c r="C105" s="28" t="s">
        <v>316</v>
      </c>
      <c r="D105" s="4" t="s">
        <v>11</v>
      </c>
      <c r="E105" s="29" t="s">
        <v>12</v>
      </c>
      <c r="F105" s="30" t="s">
        <v>12</v>
      </c>
      <c r="G105" s="30" t="s">
        <v>12</v>
      </c>
      <c r="H105" s="31" t="s">
        <v>12</v>
      </c>
      <c r="I105" s="32" t="s">
        <v>12</v>
      </c>
      <c r="J105" s="32" t="s">
        <v>12</v>
      </c>
      <c r="K105" s="34">
        <v>41549</v>
      </c>
      <c r="M105" s="35"/>
      <c r="N105" s="36"/>
      <c r="O105" s="37"/>
      <c r="P105" s="38"/>
      <c r="Q105" s="29"/>
      <c r="R105" s="5"/>
    </row>
    <row r="106" spans="1:18" ht="15" customHeight="1">
      <c r="A106" s="28" t="s">
        <v>317</v>
      </c>
      <c r="B106" s="28" t="s">
        <v>94</v>
      </c>
      <c r="C106" s="28" t="s">
        <v>318</v>
      </c>
      <c r="D106" s="4" t="s">
        <v>11</v>
      </c>
      <c r="E106" s="29">
        <v>0</v>
      </c>
      <c r="F106" s="30" t="s">
        <v>12</v>
      </c>
      <c r="G106" s="30" t="s">
        <v>12</v>
      </c>
      <c r="H106" s="31" t="s">
        <v>12</v>
      </c>
      <c r="I106" s="32" t="s">
        <v>12</v>
      </c>
      <c r="J106" s="32" t="s">
        <v>12</v>
      </c>
      <c r="K106" s="34">
        <v>41554</v>
      </c>
      <c r="M106" s="35"/>
      <c r="N106" s="36"/>
      <c r="O106" s="37"/>
      <c r="P106" s="38"/>
      <c r="Q106" s="29"/>
      <c r="R106" s="5"/>
    </row>
    <row r="107" spans="1:18" ht="15" customHeight="1">
      <c r="A107" s="28" t="s">
        <v>99</v>
      </c>
      <c r="B107" s="28" t="s">
        <v>94</v>
      </c>
      <c r="C107" s="28" t="s">
        <v>319</v>
      </c>
      <c r="D107" s="4" t="s">
        <v>11</v>
      </c>
      <c r="E107" s="29">
        <v>8220</v>
      </c>
      <c r="F107" s="30">
        <v>41555</v>
      </c>
      <c r="G107" s="30">
        <v>41562</v>
      </c>
      <c r="H107" s="31">
        <v>8220</v>
      </c>
      <c r="I107" s="32">
        <v>13115110</v>
      </c>
      <c r="J107" s="40">
        <v>41565</v>
      </c>
      <c r="K107" s="34">
        <v>41570</v>
      </c>
      <c r="M107" s="35"/>
      <c r="N107" s="36"/>
      <c r="O107" s="37"/>
      <c r="P107" s="38"/>
      <c r="Q107" s="29"/>
      <c r="R107" s="5"/>
    </row>
    <row r="108" spans="1:18" ht="15" customHeight="1">
      <c r="A108" s="28" t="s">
        <v>75</v>
      </c>
      <c r="B108" s="28" t="s">
        <v>48</v>
      </c>
      <c r="C108" s="28" t="s">
        <v>320</v>
      </c>
      <c r="D108" s="4" t="s">
        <v>13</v>
      </c>
      <c r="E108" s="29">
        <v>21440</v>
      </c>
      <c r="F108" s="30">
        <v>41555</v>
      </c>
      <c r="G108" s="30">
        <v>41562</v>
      </c>
      <c r="H108" s="31">
        <v>21440</v>
      </c>
      <c r="I108" s="32">
        <v>13115117</v>
      </c>
      <c r="J108" s="40">
        <v>41565</v>
      </c>
      <c r="K108" s="34">
        <v>41570</v>
      </c>
      <c r="M108" s="35"/>
      <c r="N108" s="36"/>
      <c r="O108" s="37"/>
      <c r="P108" s="38"/>
      <c r="Q108" s="29"/>
      <c r="R108" s="5"/>
    </row>
    <row r="109" spans="1:18" ht="15" customHeight="1">
      <c r="A109" s="28" t="s">
        <v>321</v>
      </c>
      <c r="B109" s="28" t="s">
        <v>51</v>
      </c>
      <c r="C109" s="28" t="s">
        <v>322</v>
      </c>
      <c r="D109" s="4" t="s">
        <v>34</v>
      </c>
      <c r="E109" s="29">
        <v>330</v>
      </c>
      <c r="F109" s="30">
        <v>41555</v>
      </c>
      <c r="G109" s="30">
        <v>41562</v>
      </c>
      <c r="H109" s="31">
        <v>330</v>
      </c>
      <c r="I109" s="32">
        <v>13115096</v>
      </c>
      <c r="J109" s="40">
        <v>41565</v>
      </c>
      <c r="K109" s="34">
        <v>41570</v>
      </c>
      <c r="M109" s="35"/>
      <c r="N109" s="36"/>
      <c r="O109" s="37"/>
      <c r="P109" s="38"/>
      <c r="Q109" s="29"/>
      <c r="R109" s="5"/>
    </row>
    <row r="110" spans="1:18" ht="15" customHeight="1">
      <c r="A110" s="28" t="s">
        <v>323</v>
      </c>
      <c r="B110" s="28" t="s">
        <v>29</v>
      </c>
      <c r="C110" s="28" t="s">
        <v>324</v>
      </c>
      <c r="D110" s="4" t="s">
        <v>11</v>
      </c>
      <c r="E110" s="29">
        <v>2020</v>
      </c>
      <c r="F110" s="30">
        <v>41561</v>
      </c>
      <c r="G110" s="30">
        <v>41575</v>
      </c>
      <c r="H110" s="31">
        <v>2020</v>
      </c>
      <c r="I110" s="32">
        <v>13120093</v>
      </c>
      <c r="J110" s="40">
        <v>41578</v>
      </c>
      <c r="K110" s="34">
        <v>41582</v>
      </c>
      <c r="M110" s="35"/>
      <c r="N110" s="36"/>
      <c r="O110" s="37"/>
      <c r="P110" s="38"/>
      <c r="Q110" s="29"/>
      <c r="R110" s="5"/>
    </row>
    <row r="111" spans="1:18" ht="15" customHeight="1">
      <c r="A111" s="28" t="s">
        <v>101</v>
      </c>
      <c r="B111" s="28" t="s">
        <v>29</v>
      </c>
      <c r="C111" s="28" t="s">
        <v>325</v>
      </c>
      <c r="D111" s="4" t="s">
        <v>11</v>
      </c>
      <c r="E111" s="29">
        <v>1040</v>
      </c>
      <c r="F111" s="30">
        <v>41561</v>
      </c>
      <c r="G111" s="30">
        <v>41575</v>
      </c>
      <c r="H111" s="31">
        <v>1040</v>
      </c>
      <c r="I111" s="32">
        <v>13118203</v>
      </c>
      <c r="J111" s="40">
        <v>41576</v>
      </c>
      <c r="K111" s="34">
        <v>41582</v>
      </c>
      <c r="M111" s="35"/>
      <c r="N111" s="36"/>
      <c r="O111" s="37"/>
      <c r="P111" s="38"/>
      <c r="Q111" s="29"/>
      <c r="R111" s="5"/>
    </row>
    <row r="112" spans="1:18" ht="15" customHeight="1">
      <c r="A112" s="28" t="s">
        <v>326</v>
      </c>
      <c r="B112" s="28" t="s">
        <v>327</v>
      </c>
      <c r="C112" s="28" t="s">
        <v>328</v>
      </c>
      <c r="D112" s="4" t="s">
        <v>11</v>
      </c>
      <c r="E112" s="29">
        <v>1010</v>
      </c>
      <c r="F112" s="30">
        <v>41562</v>
      </c>
      <c r="G112" s="30">
        <v>41576</v>
      </c>
      <c r="H112" s="31">
        <v>1010</v>
      </c>
      <c r="I112" s="32">
        <v>13120449</v>
      </c>
      <c r="J112" s="40">
        <v>41578</v>
      </c>
      <c r="K112" s="34">
        <v>41582</v>
      </c>
      <c r="M112" s="35"/>
      <c r="N112" s="36"/>
      <c r="O112" s="37"/>
      <c r="P112" s="38"/>
      <c r="Q112" s="29"/>
      <c r="R112" s="5"/>
    </row>
    <row r="113" spans="1:18" ht="15" customHeight="1">
      <c r="A113" s="28" t="s">
        <v>229</v>
      </c>
      <c r="B113" s="28" t="s">
        <v>198</v>
      </c>
      <c r="C113" s="28" t="s">
        <v>329</v>
      </c>
      <c r="D113" s="4" t="s">
        <v>11</v>
      </c>
      <c r="E113" s="29">
        <v>0</v>
      </c>
      <c r="F113" s="30">
        <v>41563</v>
      </c>
      <c r="G113" s="30" t="s">
        <v>12</v>
      </c>
      <c r="H113" s="31" t="s">
        <v>12</v>
      </c>
      <c r="I113" s="32" t="s">
        <v>12</v>
      </c>
      <c r="J113" s="32" t="s">
        <v>12</v>
      </c>
      <c r="K113" s="34">
        <v>41563</v>
      </c>
      <c r="M113" s="35"/>
      <c r="N113" s="36"/>
      <c r="O113" s="37"/>
      <c r="P113" s="38"/>
      <c r="Q113" s="29"/>
      <c r="R113" s="5"/>
    </row>
    <row r="114" spans="1:18" ht="15" customHeight="1">
      <c r="A114" s="28" t="s">
        <v>330</v>
      </c>
      <c r="B114" s="28" t="s">
        <v>115</v>
      </c>
      <c r="C114" s="28" t="s">
        <v>331</v>
      </c>
      <c r="D114" s="4" t="s">
        <v>34</v>
      </c>
      <c r="E114" s="29">
        <v>1270</v>
      </c>
      <c r="F114" s="30">
        <v>41569</v>
      </c>
      <c r="G114" s="30">
        <v>41596</v>
      </c>
      <c r="H114" s="31">
        <v>1270</v>
      </c>
      <c r="I114" s="32">
        <v>13127616</v>
      </c>
      <c r="J114" s="40">
        <v>41597</v>
      </c>
      <c r="K114" s="34">
        <v>41598</v>
      </c>
      <c r="M114" s="35"/>
      <c r="N114" s="36"/>
      <c r="O114" s="37"/>
      <c r="P114" s="38"/>
      <c r="Q114" s="29"/>
      <c r="R114" s="5"/>
    </row>
    <row r="115" spans="1:18" ht="15" customHeight="1">
      <c r="A115" s="28" t="s">
        <v>332</v>
      </c>
      <c r="B115" s="28" t="s">
        <v>33</v>
      </c>
      <c r="C115" s="28" t="s">
        <v>333</v>
      </c>
      <c r="D115" s="4" t="s">
        <v>13</v>
      </c>
      <c r="E115" s="29">
        <v>359480</v>
      </c>
      <c r="F115" s="30">
        <v>41598</v>
      </c>
      <c r="G115" s="30">
        <v>41617</v>
      </c>
      <c r="H115" s="31">
        <v>359480</v>
      </c>
      <c r="I115" s="32">
        <v>13139723</v>
      </c>
      <c r="J115" s="40">
        <v>41619</v>
      </c>
      <c r="K115" s="34">
        <v>41620</v>
      </c>
      <c r="L115" s="4" t="s">
        <v>334</v>
      </c>
      <c r="M115" s="35"/>
      <c r="N115" s="36"/>
      <c r="O115" s="37"/>
      <c r="P115" s="38"/>
      <c r="Q115" s="29"/>
      <c r="R115" s="5"/>
    </row>
    <row r="116" spans="1:18" ht="15" customHeight="1">
      <c r="A116" s="28" t="s">
        <v>335</v>
      </c>
      <c r="B116" s="28" t="s">
        <v>23</v>
      </c>
      <c r="C116" s="28" t="s">
        <v>336</v>
      </c>
      <c r="D116" s="4" t="s">
        <v>11</v>
      </c>
      <c r="E116" s="29">
        <v>0</v>
      </c>
      <c r="F116" s="30" t="s">
        <v>12</v>
      </c>
      <c r="G116" s="30" t="s">
        <v>12</v>
      </c>
      <c r="H116" s="31" t="s">
        <v>12</v>
      </c>
      <c r="I116" s="32" t="s">
        <v>12</v>
      </c>
      <c r="J116" s="32" t="s">
        <v>12</v>
      </c>
      <c r="K116" s="34">
        <v>41584</v>
      </c>
      <c r="M116" s="35"/>
      <c r="N116" s="36"/>
      <c r="O116" s="37"/>
      <c r="P116" s="38"/>
      <c r="Q116" s="29"/>
      <c r="R116" s="5"/>
    </row>
    <row r="117" spans="1:18" ht="15" customHeight="1">
      <c r="A117" s="28" t="s">
        <v>337</v>
      </c>
      <c r="B117" s="28" t="s">
        <v>45</v>
      </c>
      <c r="C117" s="28" t="s">
        <v>338</v>
      </c>
      <c r="D117" s="4" t="s">
        <v>11</v>
      </c>
      <c r="E117" s="29">
        <v>0</v>
      </c>
      <c r="F117" s="30" t="s">
        <v>12</v>
      </c>
      <c r="G117" s="30" t="s">
        <v>12</v>
      </c>
      <c r="H117" s="31" t="s">
        <v>12</v>
      </c>
      <c r="I117" s="32" t="s">
        <v>12</v>
      </c>
      <c r="J117" s="32" t="s">
        <v>12</v>
      </c>
      <c r="K117" s="34">
        <v>41584</v>
      </c>
      <c r="M117" s="35"/>
      <c r="N117" s="36"/>
      <c r="O117" s="37"/>
      <c r="P117" s="38"/>
      <c r="Q117" s="29"/>
      <c r="R117" s="5"/>
    </row>
    <row r="118" spans="1:18" ht="15" customHeight="1">
      <c r="A118" s="28" t="s">
        <v>339</v>
      </c>
      <c r="B118" s="28" t="s">
        <v>340</v>
      </c>
      <c r="C118" s="28" t="s">
        <v>341</v>
      </c>
      <c r="D118" s="4" t="s">
        <v>11</v>
      </c>
      <c r="E118" s="29">
        <v>0</v>
      </c>
      <c r="F118" s="30" t="s">
        <v>12</v>
      </c>
      <c r="G118" s="30" t="s">
        <v>12</v>
      </c>
      <c r="H118" s="31" t="s">
        <v>12</v>
      </c>
      <c r="I118" s="32" t="s">
        <v>12</v>
      </c>
      <c r="J118" s="32" t="s">
        <v>12</v>
      </c>
      <c r="K118" s="34">
        <v>41584</v>
      </c>
      <c r="M118" s="35"/>
      <c r="N118" s="36"/>
      <c r="O118" s="37"/>
      <c r="P118" s="38"/>
      <c r="Q118" s="29"/>
      <c r="R118" s="5"/>
    </row>
    <row r="119" spans="1:18" ht="15" customHeight="1">
      <c r="A119" s="28" t="s">
        <v>342</v>
      </c>
      <c r="B119" s="28" t="s">
        <v>343</v>
      </c>
      <c r="C119" s="28" t="s">
        <v>344</v>
      </c>
      <c r="D119" s="4" t="s">
        <v>11</v>
      </c>
      <c r="E119" s="29">
        <v>1320</v>
      </c>
      <c r="F119" s="30">
        <v>41597</v>
      </c>
      <c r="G119" s="30">
        <v>41606</v>
      </c>
      <c r="H119" s="31">
        <v>1320</v>
      </c>
      <c r="I119" s="32">
        <v>13139569</v>
      </c>
      <c r="J119" s="33">
        <v>41619</v>
      </c>
      <c r="K119" s="34">
        <v>41620</v>
      </c>
      <c r="M119" s="35"/>
      <c r="N119" s="36"/>
      <c r="O119" s="37"/>
      <c r="P119" s="38"/>
      <c r="Q119" s="29"/>
      <c r="R119" s="5"/>
    </row>
    <row r="120" spans="1:18" ht="15" customHeight="1">
      <c r="A120" s="28" t="s">
        <v>345</v>
      </c>
      <c r="B120" s="28" t="s">
        <v>100</v>
      </c>
      <c r="C120" s="28" t="s">
        <v>346</v>
      </c>
      <c r="D120" s="4" t="s">
        <v>34</v>
      </c>
      <c r="E120" s="29">
        <v>1750</v>
      </c>
      <c r="F120" s="30">
        <v>41597</v>
      </c>
      <c r="G120" s="30">
        <v>41606</v>
      </c>
      <c r="H120" s="31">
        <v>1750</v>
      </c>
      <c r="I120" s="32">
        <v>13137622</v>
      </c>
      <c r="J120" s="33">
        <v>41619</v>
      </c>
      <c r="K120" s="34">
        <v>41620</v>
      </c>
      <c r="M120" s="35"/>
      <c r="N120" s="36"/>
      <c r="O120" s="37"/>
      <c r="P120" s="38"/>
      <c r="Q120" s="29"/>
      <c r="R120" s="5"/>
    </row>
    <row r="121" spans="1:18" ht="15" customHeight="1">
      <c r="A121" s="28" t="s">
        <v>347</v>
      </c>
      <c r="B121" s="28" t="s">
        <v>348</v>
      </c>
      <c r="C121" s="28" t="s">
        <v>349</v>
      </c>
      <c r="D121" s="4" t="s">
        <v>11</v>
      </c>
      <c r="E121" s="29">
        <v>0</v>
      </c>
      <c r="F121" s="30" t="s">
        <v>12</v>
      </c>
      <c r="G121" s="30" t="s">
        <v>12</v>
      </c>
      <c r="H121" s="31" t="s">
        <v>12</v>
      </c>
      <c r="I121" s="32" t="s">
        <v>12</v>
      </c>
      <c r="J121" s="32" t="s">
        <v>12</v>
      </c>
      <c r="K121" s="34">
        <v>41604</v>
      </c>
      <c r="M121" s="35"/>
      <c r="N121" s="36"/>
      <c r="O121" s="37"/>
      <c r="P121" s="38"/>
      <c r="Q121" s="29"/>
      <c r="R121" s="5"/>
    </row>
    <row r="122" spans="1:18" ht="15" customHeight="1">
      <c r="A122" s="28" t="s">
        <v>350</v>
      </c>
      <c r="B122" s="28" t="s">
        <v>49</v>
      </c>
      <c r="C122" s="28" t="s">
        <v>351</v>
      </c>
      <c r="D122" s="4" t="s">
        <v>11</v>
      </c>
      <c r="E122" s="29">
        <v>0</v>
      </c>
      <c r="F122" s="30" t="s">
        <v>12</v>
      </c>
      <c r="G122" s="30" t="s">
        <v>12</v>
      </c>
      <c r="H122" s="31" t="s">
        <v>12</v>
      </c>
      <c r="I122" s="32" t="s">
        <v>12</v>
      </c>
      <c r="J122" s="32" t="s">
        <v>12</v>
      </c>
      <c r="K122" s="34">
        <v>41990</v>
      </c>
      <c r="M122" s="35"/>
      <c r="N122" s="36"/>
      <c r="O122" s="37"/>
      <c r="P122" s="38"/>
      <c r="Q122" s="29"/>
      <c r="R122" s="5"/>
    </row>
    <row r="123" spans="1:18" ht="15" customHeight="1">
      <c r="A123" s="28" t="s">
        <v>352</v>
      </c>
      <c r="B123" s="28" t="s">
        <v>17</v>
      </c>
      <c r="C123" s="28" t="s">
        <v>353</v>
      </c>
      <c r="D123" s="4" t="s">
        <v>13</v>
      </c>
      <c r="E123" s="29">
        <v>122720</v>
      </c>
      <c r="F123" s="30">
        <v>41619</v>
      </c>
      <c r="G123" s="30">
        <v>41625</v>
      </c>
      <c r="H123" s="31">
        <v>122720</v>
      </c>
      <c r="I123" s="32">
        <v>13146489</v>
      </c>
      <c r="J123" s="40">
        <v>41985</v>
      </c>
      <c r="K123" s="34">
        <v>41645</v>
      </c>
      <c r="M123" s="35"/>
      <c r="N123" s="36"/>
      <c r="O123" s="37"/>
      <c r="P123" s="38"/>
      <c r="Q123" s="29"/>
      <c r="R123" s="5"/>
    </row>
    <row r="124" spans="1:18" ht="15" customHeight="1">
      <c r="A124" s="28" t="s">
        <v>18</v>
      </c>
      <c r="B124" s="28" t="s">
        <v>17</v>
      </c>
      <c r="C124" s="28" t="s">
        <v>19</v>
      </c>
      <c r="D124" s="4" t="s">
        <v>13</v>
      </c>
      <c r="E124" s="29">
        <v>90000</v>
      </c>
      <c r="F124" s="30"/>
      <c r="H124" s="31"/>
      <c r="K124" s="34"/>
      <c r="L124" s="4" t="s">
        <v>20</v>
      </c>
      <c r="M124" s="35"/>
      <c r="N124" s="36"/>
      <c r="O124" s="37"/>
      <c r="P124" s="38"/>
      <c r="Q124" s="29"/>
      <c r="R124" s="5"/>
    </row>
    <row r="125" spans="1:18" ht="15" customHeight="1">
      <c r="A125" s="28" t="s">
        <v>15</v>
      </c>
      <c r="B125" s="28" t="s">
        <v>16</v>
      </c>
      <c r="C125" s="28" t="s">
        <v>21</v>
      </c>
      <c r="D125" s="4" t="s">
        <v>11</v>
      </c>
      <c r="E125" s="29">
        <v>3610</v>
      </c>
      <c r="F125" s="30">
        <v>41625</v>
      </c>
      <c r="H125" s="31"/>
      <c r="K125" s="34"/>
      <c r="M125" s="35"/>
      <c r="N125" s="36"/>
      <c r="O125" s="37"/>
      <c r="P125" s="38"/>
      <c r="Q125" s="29"/>
      <c r="R125" s="5"/>
    </row>
    <row r="126" spans="1:18" ht="15" customHeight="1">
      <c r="A126" s="28" t="s">
        <v>354</v>
      </c>
      <c r="B126" s="28" t="s">
        <v>24</v>
      </c>
      <c r="C126" s="28" t="s">
        <v>355</v>
      </c>
      <c r="D126" s="4" t="s">
        <v>11</v>
      </c>
      <c r="E126" s="29" t="s">
        <v>12</v>
      </c>
      <c r="F126" s="30" t="s">
        <v>12</v>
      </c>
      <c r="G126" s="30" t="s">
        <v>12</v>
      </c>
      <c r="H126" s="31" t="s">
        <v>12</v>
      </c>
      <c r="I126" s="32" t="s">
        <v>12</v>
      </c>
      <c r="J126" s="32" t="s">
        <v>12</v>
      </c>
      <c r="K126" s="34">
        <v>41625</v>
      </c>
      <c r="M126" s="35"/>
      <c r="N126" s="36"/>
      <c r="O126" s="37"/>
      <c r="P126" s="38"/>
      <c r="Q126" s="29"/>
      <c r="R126" s="5"/>
    </row>
    <row r="127" spans="1:18" ht="15" customHeight="1">
      <c r="A127" s="28"/>
      <c r="B127" s="28"/>
      <c r="C127" s="28"/>
      <c r="E127" s="29"/>
      <c r="F127" s="30"/>
      <c r="H127" s="31"/>
      <c r="K127" s="34"/>
      <c r="M127" s="35"/>
      <c r="N127" s="36"/>
      <c r="O127" s="37"/>
      <c r="P127" s="38"/>
      <c r="Q127" s="29"/>
      <c r="R127" s="5"/>
    </row>
    <row r="128" spans="1:18" ht="15" customHeight="1">
      <c r="A128" s="28"/>
      <c r="B128" s="28"/>
      <c r="C128" s="28"/>
      <c r="E128" s="29"/>
      <c r="F128" s="30"/>
      <c r="H128" s="31"/>
      <c r="K128" s="34"/>
      <c r="M128" s="35"/>
      <c r="N128" s="36"/>
      <c r="O128" s="37"/>
      <c r="P128" s="38"/>
      <c r="Q128" s="29"/>
      <c r="R128" s="5"/>
    </row>
    <row r="129" spans="1:18" ht="15" customHeight="1">
      <c r="A129" s="28"/>
      <c r="B129" s="28"/>
      <c r="C129" s="28"/>
      <c r="E129" s="29"/>
      <c r="F129" s="30"/>
      <c r="H129" s="31"/>
      <c r="K129" s="34"/>
      <c r="M129" s="35"/>
      <c r="N129" s="36"/>
      <c r="O129" s="37"/>
      <c r="P129" s="38"/>
      <c r="Q129" s="29"/>
      <c r="R129" s="5"/>
    </row>
    <row r="130" spans="1:18" ht="15" customHeight="1">
      <c r="A130" s="28"/>
      <c r="B130" s="28"/>
      <c r="C130" s="28"/>
      <c r="E130" s="29"/>
      <c r="F130" s="30"/>
      <c r="H130" s="31"/>
      <c r="K130" s="34"/>
      <c r="M130" s="35"/>
      <c r="N130" s="36"/>
      <c r="O130" s="37"/>
      <c r="P130" s="38"/>
      <c r="Q130" s="29"/>
      <c r="R130" s="5"/>
    </row>
    <row r="131" spans="1:18" ht="15" customHeight="1">
      <c r="A131" s="28"/>
      <c r="B131" s="28"/>
      <c r="C131" s="28"/>
      <c r="E131" s="29"/>
      <c r="F131" s="30"/>
      <c r="H131" s="31"/>
      <c r="K131" s="34"/>
      <c r="M131" s="35"/>
      <c r="N131" s="36"/>
      <c r="O131" s="37"/>
      <c r="P131" s="38"/>
      <c r="Q131" s="29"/>
      <c r="R131" s="5"/>
    </row>
    <row r="132" spans="1:18" ht="14.25" customHeight="1">
      <c r="A132" s="28"/>
      <c r="E132" s="29"/>
      <c r="F132" s="30"/>
      <c r="H132" s="31"/>
      <c r="K132" s="34"/>
      <c r="M132" s="35">
        <f>IF(H132="","",H132)</f>
      </c>
      <c r="N132" s="36">
        <f>IF(M132="","",(H132-M132))</f>
      </c>
      <c r="O132" s="37">
        <f>IF(H132="","",(H132-M132-N132))</f>
      </c>
      <c r="P132" s="38">
        <f>IF(M132="","",(H132-M132-N132-O132))</f>
      </c>
      <c r="Q132" s="29">
        <f>IF(H132="","",(H132-(M132+N132+O132+P132)))</f>
      </c>
      <c r="R132" s="5"/>
    </row>
    <row r="133" spans="1:18" ht="12.75">
      <c r="A133" s="8"/>
      <c r="B133" s="8">
        <f>IF(A133="","",$A$1)</f>
      </c>
      <c r="C133" s="8">
        <f>IF(B133="","",$A$1)</f>
      </c>
      <c r="D133" s="58"/>
      <c r="E133" s="59">
        <f>IF(C133="","",$A$1)</f>
      </c>
      <c r="F133" s="60">
        <f>IF(A133="","",$A$1)</f>
      </c>
      <c r="G133" s="60"/>
      <c r="H133" s="61"/>
      <c r="I133" s="62"/>
      <c r="J133" s="62"/>
      <c r="K133" s="63"/>
      <c r="L133" s="58"/>
      <c r="M133" s="64"/>
      <c r="N133" s="65"/>
      <c r="O133" s="66"/>
      <c r="P133" s="67"/>
      <c r="Q133" s="8"/>
      <c r="R133" s="8"/>
    </row>
    <row r="134" spans="1:18" s="13" customFormat="1" ht="12.75">
      <c r="A134" s="12"/>
      <c r="B134" s="12"/>
      <c r="C134" s="12"/>
      <c r="D134" s="68"/>
      <c r="E134" s="69">
        <f>SUBTOTAL(9,E6:E132)</f>
        <v>3139260</v>
      </c>
      <c r="F134" s="12"/>
      <c r="G134" s="70"/>
      <c r="H134" s="71">
        <f>SUBTOTAL(9,H6:H132)</f>
        <v>3045050</v>
      </c>
      <c r="I134" s="72"/>
      <c r="J134" s="72"/>
      <c r="K134" s="73"/>
      <c r="L134" s="68"/>
      <c r="M134" s="69">
        <f>SUBTOTAL(9,M6:M132)</f>
        <v>36340</v>
      </c>
      <c r="N134" s="69">
        <f>SUBTOTAL(9,N6:N132)</f>
        <v>1574020</v>
      </c>
      <c r="O134" s="74">
        <f>SUBTOTAL(9,O6:O132)</f>
        <v>0</v>
      </c>
      <c r="P134" s="75">
        <f>SUBTOTAL(9,P6:P132)</f>
        <v>0</v>
      </c>
      <c r="Q134" s="12"/>
      <c r="R134" s="12"/>
    </row>
    <row r="138" ht="12.75">
      <c r="H138" s="2"/>
    </row>
  </sheetData>
  <sheetProtection/>
  <autoFilter ref="A5:S126"/>
  <conditionalFormatting sqref="O6:P132">
    <cfRule type="cellIs" priority="1" dxfId="2" operator="lessThan" stopIfTrue="1">
      <formula>0</formula>
    </cfRule>
  </conditionalFormatting>
  <conditionalFormatting sqref="Q6:Q132"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E6:E132">
    <cfRule type="expression" priority="4" dxfId="3" stopIfTrue="1">
      <formula>AND(H6=0,'2013'!#REF!&lt;&gt;"-",'2013'!#REF!&lt;&gt;"")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4"/>
  <sheetViews>
    <sheetView zoomScalePageLayoutView="0" workbookViewId="0" topLeftCell="A1">
      <selection activeCell="C256" sqref="C256"/>
    </sheetView>
  </sheetViews>
  <sheetFormatPr defaultColWidth="9.140625" defaultRowHeight="12.75"/>
  <cols>
    <col min="1" max="1" width="17.57421875" style="1" customWidth="1"/>
    <col min="2" max="2" width="16.421875" style="1" customWidth="1"/>
    <col min="3" max="3" width="71.00390625" style="1" customWidth="1"/>
    <col min="4" max="4" width="16.140625" style="2" bestFit="1" customWidth="1"/>
    <col min="5" max="5" width="18.57421875" style="3" customWidth="1"/>
    <col min="6" max="6" width="10.00390625" style="1" customWidth="1"/>
    <col min="7" max="7" width="10.00390625" style="30" customWidth="1"/>
    <col min="8" max="8" width="11.28125" style="76" customWidth="1"/>
    <col min="9" max="9" width="8.28125" style="4" customWidth="1"/>
    <col min="10" max="10" width="13.57421875" style="4" customWidth="1"/>
    <col min="11" max="11" width="14.8515625" style="32" customWidth="1"/>
    <col min="12" max="12" width="11.57421875" style="32" customWidth="1"/>
    <col min="13" max="13" width="17.28125" style="77" customWidth="1"/>
    <col min="14" max="14" width="17.28125" style="32" customWidth="1"/>
    <col min="15" max="15" width="17.28125" style="78" customWidth="1"/>
    <col min="16" max="16" width="17.7109375" style="79" customWidth="1"/>
    <col min="17" max="17" width="17.421875" style="1" customWidth="1"/>
    <col min="18" max="18" width="15.8515625" style="1" hidden="1" customWidth="1"/>
    <col min="19" max="19" width="17.00390625" style="1" customWidth="1"/>
    <col min="20" max="16384" width="9.140625" style="1" customWidth="1"/>
  </cols>
  <sheetData>
    <row r="1" spans="1:16" ht="22.5" customHeight="1">
      <c r="A1" s="80" t="s">
        <v>358</v>
      </c>
      <c r="C1" s="43" t="s">
        <v>359</v>
      </c>
      <c r="I1" s="9"/>
      <c r="J1" s="9"/>
      <c r="K1" s="44"/>
      <c r="L1" s="44"/>
      <c r="M1" s="45"/>
      <c r="N1" s="46" t="s">
        <v>8</v>
      </c>
      <c r="O1" s="47"/>
      <c r="P1" s="48"/>
    </row>
    <row r="2" spans="2:16" s="6" customFormat="1" ht="24.75" customHeight="1">
      <c r="B2" s="7" t="s">
        <v>6</v>
      </c>
      <c r="C2" s="49">
        <f ca="1">TODAY()</f>
        <v>42419</v>
      </c>
      <c r="I2" s="10"/>
      <c r="J2" s="10"/>
      <c r="K2" s="51"/>
      <c r="L2" s="51"/>
      <c r="M2" s="52"/>
      <c r="N2" s="53"/>
      <c r="O2" s="54"/>
      <c r="P2" s="55"/>
    </row>
    <row r="3" spans="9:16" ht="12.75">
      <c r="I3" s="9"/>
      <c r="J3" s="9"/>
      <c r="K3" s="44"/>
      <c r="L3" s="44"/>
      <c r="M3" s="56"/>
      <c r="N3" s="57"/>
      <c r="O3" s="47"/>
      <c r="P3" s="48"/>
    </row>
    <row r="4" spans="9:16" ht="12.75">
      <c r="I4" s="9"/>
      <c r="J4" s="9"/>
      <c r="K4" s="44"/>
      <c r="L4" s="44"/>
      <c r="M4" s="56"/>
      <c r="N4" s="57"/>
      <c r="O4" s="47"/>
      <c r="P4" s="48"/>
    </row>
    <row r="5" spans="1:18" s="81" customFormat="1" ht="12.75">
      <c r="A5" s="81" t="s">
        <v>0</v>
      </c>
      <c r="B5" s="81" t="s">
        <v>1</v>
      </c>
      <c r="C5" s="81" t="s">
        <v>2</v>
      </c>
      <c r="D5" s="82" t="s">
        <v>3</v>
      </c>
      <c r="E5" s="82" t="s">
        <v>4</v>
      </c>
      <c r="F5" s="81" t="s">
        <v>360</v>
      </c>
      <c r="G5" s="83" t="s">
        <v>361</v>
      </c>
      <c r="H5" s="81" t="s">
        <v>5</v>
      </c>
      <c r="I5" s="84" t="s">
        <v>362</v>
      </c>
      <c r="J5" s="85" t="s">
        <v>7</v>
      </c>
      <c r="K5" s="86" t="s">
        <v>106</v>
      </c>
      <c r="L5" s="87" t="s">
        <v>107</v>
      </c>
      <c r="M5" s="88">
        <v>2012</v>
      </c>
      <c r="N5" s="89">
        <v>2013</v>
      </c>
      <c r="O5" s="90">
        <v>2014</v>
      </c>
      <c r="P5" s="91">
        <v>2015</v>
      </c>
      <c r="Q5" s="92" t="s">
        <v>7</v>
      </c>
      <c r="R5" s="92" t="s">
        <v>363</v>
      </c>
    </row>
    <row r="6" spans="4:16" s="81" customFormat="1" ht="12.75">
      <c r="D6" s="82"/>
      <c r="E6" s="82"/>
      <c r="F6" s="93">
        <f ca="1">TODAY()</f>
        <v>42419</v>
      </c>
      <c r="G6" s="83"/>
      <c r="I6" s="94" t="s">
        <v>12</v>
      </c>
      <c r="J6" s="94"/>
      <c r="K6" s="95"/>
      <c r="L6" s="95"/>
      <c r="M6" s="88"/>
      <c r="N6" s="89"/>
      <c r="O6" s="90"/>
      <c r="P6" s="91"/>
    </row>
    <row r="7" spans="1:25" ht="15" customHeight="1">
      <c r="A7" s="28" t="s">
        <v>82</v>
      </c>
      <c r="B7" s="28" t="s">
        <v>83</v>
      </c>
      <c r="C7" s="28" t="s">
        <v>364</v>
      </c>
      <c r="D7" s="96">
        <v>175620</v>
      </c>
      <c r="E7" s="97">
        <f>IF(G7="","",D7)</f>
        <v>175620</v>
      </c>
      <c r="F7" s="98">
        <v>40856</v>
      </c>
      <c r="G7" s="98">
        <v>40918</v>
      </c>
      <c r="H7" s="99">
        <v>40932</v>
      </c>
      <c r="I7" s="100" t="s">
        <v>13</v>
      </c>
      <c r="J7" s="100" t="s">
        <v>365</v>
      </c>
      <c r="K7" s="100">
        <v>12002309</v>
      </c>
      <c r="L7" s="101">
        <v>40927</v>
      </c>
      <c r="M7" s="102">
        <f>IF(E7="","",E7)</f>
        <v>175620</v>
      </c>
      <c r="N7" s="102">
        <f>IF(M7="","",(E7-M7))</f>
        <v>0</v>
      </c>
      <c r="O7" s="102">
        <f>IF(E7="","",(E7-M7-N7))</f>
        <v>0</v>
      </c>
      <c r="P7" s="102">
        <f>IF(M7="","",(E7-M7-N7-O7))</f>
        <v>0</v>
      </c>
      <c r="Q7" s="103"/>
      <c r="R7" s="96">
        <f>IF(E7="","",(E7-(M7+N7+O7+P7)))</f>
        <v>0</v>
      </c>
      <c r="S7" s="103"/>
      <c r="T7" s="28"/>
      <c r="U7" s="28"/>
      <c r="V7" s="28"/>
      <c r="W7" s="28"/>
      <c r="X7" s="28"/>
      <c r="Y7" s="28"/>
    </row>
    <row r="8" spans="1:25" ht="15" customHeight="1">
      <c r="A8" s="28" t="s">
        <v>366</v>
      </c>
      <c r="B8" s="28" t="s">
        <v>81</v>
      </c>
      <c r="C8" s="28" t="s">
        <v>367</v>
      </c>
      <c r="D8" s="96">
        <v>314065</v>
      </c>
      <c r="E8" s="97">
        <f>IF(G8="","",D8)</f>
        <v>314065</v>
      </c>
      <c r="F8" s="98">
        <v>40869</v>
      </c>
      <c r="G8" s="98">
        <v>40918</v>
      </c>
      <c r="H8" s="99">
        <v>40932</v>
      </c>
      <c r="I8" s="100" t="s">
        <v>13</v>
      </c>
      <c r="J8" s="100" t="s">
        <v>368</v>
      </c>
      <c r="K8" s="104">
        <v>12004229</v>
      </c>
      <c r="L8" s="105">
        <v>40931</v>
      </c>
      <c r="M8" s="106">
        <f>IF(E8="","",E8)</f>
        <v>314065</v>
      </c>
      <c r="N8" s="107">
        <f>IF(M8="","",(E8-M8))</f>
        <v>0</v>
      </c>
      <c r="O8" s="108">
        <f>IF(E8="","",(E8-M8-N8))</f>
        <v>0</v>
      </c>
      <c r="P8" s="109">
        <f>IF(M8="","",(E8-M8-N8-O8))</f>
        <v>0</v>
      </c>
      <c r="Q8" s="103"/>
      <c r="R8" s="96">
        <f>IF(E8="","",(E8-(M8+N8+O8+P8)))</f>
        <v>0</v>
      </c>
      <c r="S8" s="103"/>
      <c r="T8" s="28"/>
      <c r="U8" s="28"/>
      <c r="V8" s="28"/>
      <c r="W8" s="28"/>
      <c r="X8" s="28"/>
      <c r="Y8" s="28"/>
    </row>
    <row r="9" spans="1:19" ht="15" customHeight="1">
      <c r="A9" s="28" t="s">
        <v>369</v>
      </c>
      <c r="B9" s="1" t="s">
        <v>370</v>
      </c>
      <c r="C9" s="1" t="s">
        <v>371</v>
      </c>
      <c r="D9" s="29">
        <v>0</v>
      </c>
      <c r="E9" s="110">
        <f>IF(G9="","",D9)</f>
        <v>0</v>
      </c>
      <c r="F9" s="111" t="s">
        <v>12</v>
      </c>
      <c r="G9" s="111" t="s">
        <v>12</v>
      </c>
      <c r="H9" s="34">
        <v>40918</v>
      </c>
      <c r="I9" s="4" t="s">
        <v>11</v>
      </c>
      <c r="L9" s="112"/>
      <c r="M9" s="35">
        <f>IF(E9="","",E9)</f>
        <v>0</v>
      </c>
      <c r="N9" s="36">
        <f>IF(M9="","",(E9-M9))</f>
        <v>0</v>
      </c>
      <c r="O9" s="37">
        <f>IF(E9="","",(E9-M9-N9))</f>
        <v>0</v>
      </c>
      <c r="P9" s="38">
        <f>IF(M9="","",(E9-M9-N9-O9))</f>
        <v>0</v>
      </c>
      <c r="Q9" s="5"/>
      <c r="R9" s="29">
        <f>IF(E9="","",(E9-(M9+N9+O9+P9)))</f>
        <v>0</v>
      </c>
      <c r="S9" s="5"/>
    </row>
    <row r="10" spans="1:19" ht="15" customHeight="1">
      <c r="A10" s="28" t="s">
        <v>270</v>
      </c>
      <c r="B10" s="1" t="s">
        <v>271</v>
      </c>
      <c r="C10" s="1" t="s">
        <v>372</v>
      </c>
      <c r="D10" s="29">
        <v>8330</v>
      </c>
      <c r="E10" s="110">
        <f>IF(G10="","",D10)</f>
        <v>8330</v>
      </c>
      <c r="F10" s="30">
        <v>40918</v>
      </c>
      <c r="G10" s="30">
        <v>40931</v>
      </c>
      <c r="H10" s="34">
        <v>40939</v>
      </c>
      <c r="I10" s="4" t="s">
        <v>11</v>
      </c>
      <c r="K10" s="32">
        <v>12008677</v>
      </c>
      <c r="L10" s="112">
        <v>40935</v>
      </c>
      <c r="M10" s="35">
        <f aca="true" t="shared" si="0" ref="M10:M73">IF(E10="","",E10)</f>
        <v>8330</v>
      </c>
      <c r="N10" s="36">
        <f aca="true" t="shared" si="1" ref="N10:N73">IF(M10="","",(E10-M10))</f>
        <v>0</v>
      </c>
      <c r="O10" s="37">
        <f aca="true" t="shared" si="2" ref="O10:O73">IF(E10="","",(E10-M10-N10))</f>
        <v>0</v>
      </c>
      <c r="P10" s="38">
        <f aca="true" t="shared" si="3" ref="P10:P73">IF(M10="","",(E10-M10-N10-O10))</f>
        <v>0</v>
      </c>
      <c r="Q10" s="5"/>
      <c r="R10" s="29">
        <f aca="true" t="shared" si="4" ref="R10:R73">IF(E10="","",(E10-(M10+N10+O10+P10)))</f>
        <v>0</v>
      </c>
      <c r="S10" s="5"/>
    </row>
    <row r="11" spans="1:19" ht="15" customHeight="1">
      <c r="A11" s="28" t="s">
        <v>373</v>
      </c>
      <c r="B11" s="1" t="s">
        <v>374</v>
      </c>
      <c r="C11" s="1" t="s">
        <v>375</v>
      </c>
      <c r="D11" s="29">
        <v>0</v>
      </c>
      <c r="E11" s="110">
        <v>0</v>
      </c>
      <c r="F11" s="39" t="s">
        <v>12</v>
      </c>
      <c r="G11" s="39" t="s">
        <v>12</v>
      </c>
      <c r="H11" s="34">
        <v>40920</v>
      </c>
      <c r="I11" s="4" t="s">
        <v>11</v>
      </c>
      <c r="L11" s="112"/>
      <c r="M11" s="35">
        <f t="shared" si="0"/>
        <v>0</v>
      </c>
      <c r="N11" s="36">
        <f t="shared" si="1"/>
        <v>0</v>
      </c>
      <c r="O11" s="37">
        <f t="shared" si="2"/>
        <v>0</v>
      </c>
      <c r="P11" s="38">
        <f t="shared" si="3"/>
        <v>0</v>
      </c>
      <c r="Q11" s="5"/>
      <c r="R11" s="29">
        <f t="shared" si="4"/>
        <v>0</v>
      </c>
      <c r="S11" s="5"/>
    </row>
    <row r="12" spans="1:19" ht="15" customHeight="1">
      <c r="A12" s="28" t="s">
        <v>376</v>
      </c>
      <c r="B12" s="1" t="s">
        <v>139</v>
      </c>
      <c r="C12" s="1" t="s">
        <v>377</v>
      </c>
      <c r="D12" s="29">
        <v>0</v>
      </c>
      <c r="E12" s="110">
        <v>0</v>
      </c>
      <c r="F12" s="39" t="s">
        <v>12</v>
      </c>
      <c r="G12" s="39" t="s">
        <v>12</v>
      </c>
      <c r="H12" s="34">
        <v>40920</v>
      </c>
      <c r="I12" s="4" t="s">
        <v>11</v>
      </c>
      <c r="L12" s="112"/>
      <c r="M12" s="35">
        <f t="shared" si="0"/>
        <v>0</v>
      </c>
      <c r="N12" s="36">
        <f t="shared" si="1"/>
        <v>0</v>
      </c>
      <c r="O12" s="37">
        <f t="shared" si="2"/>
        <v>0</v>
      </c>
      <c r="P12" s="38">
        <f t="shared" si="3"/>
        <v>0</v>
      </c>
      <c r="Q12" s="5"/>
      <c r="R12" s="29">
        <f t="shared" si="4"/>
        <v>0</v>
      </c>
      <c r="S12" s="5"/>
    </row>
    <row r="13" spans="1:19" ht="15" customHeight="1">
      <c r="A13" s="28" t="s">
        <v>378</v>
      </c>
      <c r="B13" s="1" t="s">
        <v>45</v>
      </c>
      <c r="C13" s="1" t="s">
        <v>379</v>
      </c>
      <c r="D13" s="29">
        <v>0</v>
      </c>
      <c r="E13" s="110">
        <v>0</v>
      </c>
      <c r="F13" s="39" t="s">
        <v>12</v>
      </c>
      <c r="G13" s="39" t="s">
        <v>12</v>
      </c>
      <c r="H13" s="34">
        <v>40920</v>
      </c>
      <c r="I13" s="4" t="s">
        <v>11</v>
      </c>
      <c r="L13" s="112"/>
      <c r="M13" s="35">
        <f t="shared" si="0"/>
        <v>0</v>
      </c>
      <c r="N13" s="36">
        <f t="shared" si="1"/>
        <v>0</v>
      </c>
      <c r="O13" s="37">
        <f t="shared" si="2"/>
        <v>0</v>
      </c>
      <c r="P13" s="38">
        <f t="shared" si="3"/>
        <v>0</v>
      </c>
      <c r="Q13" s="5"/>
      <c r="R13" s="29">
        <f t="shared" si="4"/>
        <v>0</v>
      </c>
      <c r="S13" s="5"/>
    </row>
    <row r="14" spans="1:19" ht="15" customHeight="1">
      <c r="A14" s="28" t="s">
        <v>380</v>
      </c>
      <c r="B14" s="1" t="s">
        <v>381</v>
      </c>
      <c r="C14" s="1" t="s">
        <v>382</v>
      </c>
      <c r="D14" s="29">
        <v>0</v>
      </c>
      <c r="E14" s="110">
        <v>0</v>
      </c>
      <c r="F14" s="39" t="s">
        <v>12</v>
      </c>
      <c r="G14" s="39" t="s">
        <v>12</v>
      </c>
      <c r="H14" s="34">
        <v>40920</v>
      </c>
      <c r="I14" s="4" t="s">
        <v>11</v>
      </c>
      <c r="L14" s="112"/>
      <c r="M14" s="35">
        <f t="shared" si="0"/>
        <v>0</v>
      </c>
      <c r="N14" s="36">
        <f t="shared" si="1"/>
        <v>0</v>
      </c>
      <c r="O14" s="37">
        <f t="shared" si="2"/>
        <v>0</v>
      </c>
      <c r="P14" s="38">
        <f t="shared" si="3"/>
        <v>0</v>
      </c>
      <c r="Q14" s="5"/>
      <c r="R14" s="29">
        <f t="shared" si="4"/>
        <v>0</v>
      </c>
      <c r="S14" s="5"/>
    </row>
    <row r="15" spans="1:19" ht="15" customHeight="1">
      <c r="A15" s="28" t="s">
        <v>383</v>
      </c>
      <c r="B15" s="1" t="s">
        <v>384</v>
      </c>
      <c r="C15" s="1" t="s">
        <v>385</v>
      </c>
      <c r="D15" s="29">
        <v>0</v>
      </c>
      <c r="E15" s="110">
        <v>0</v>
      </c>
      <c r="F15" s="39" t="s">
        <v>12</v>
      </c>
      <c r="G15" s="39" t="s">
        <v>12</v>
      </c>
      <c r="H15" s="34">
        <v>40926</v>
      </c>
      <c r="I15" s="4" t="s">
        <v>11</v>
      </c>
      <c r="L15" s="112"/>
      <c r="M15" s="35">
        <f t="shared" si="0"/>
        <v>0</v>
      </c>
      <c r="N15" s="36">
        <f t="shared" si="1"/>
        <v>0</v>
      </c>
      <c r="O15" s="37">
        <f t="shared" si="2"/>
        <v>0</v>
      </c>
      <c r="P15" s="38">
        <f t="shared" si="3"/>
        <v>0</v>
      </c>
      <c r="Q15" s="5"/>
      <c r="R15" s="29">
        <f t="shared" si="4"/>
        <v>0</v>
      </c>
      <c r="S15" s="5"/>
    </row>
    <row r="16" spans="1:19" ht="15" customHeight="1">
      <c r="A16" s="28" t="s">
        <v>69</v>
      </c>
      <c r="B16" s="1" t="s">
        <v>56</v>
      </c>
      <c r="C16" s="1" t="s">
        <v>386</v>
      </c>
      <c r="D16" s="29">
        <v>7560</v>
      </c>
      <c r="E16" s="110">
        <f>IF(G16="","",D16)</f>
        <v>7560</v>
      </c>
      <c r="F16" s="30">
        <v>40932</v>
      </c>
      <c r="G16" s="30">
        <v>40945</v>
      </c>
      <c r="H16" s="34">
        <v>40953</v>
      </c>
      <c r="I16" s="4" t="s">
        <v>11</v>
      </c>
      <c r="J16" s="4" t="s">
        <v>387</v>
      </c>
      <c r="K16" s="32">
        <v>12015254</v>
      </c>
      <c r="L16" s="112">
        <v>40949</v>
      </c>
      <c r="M16" s="35">
        <f t="shared" si="0"/>
        <v>7560</v>
      </c>
      <c r="N16" s="36">
        <f t="shared" si="1"/>
        <v>0</v>
      </c>
      <c r="O16" s="37">
        <f t="shared" si="2"/>
        <v>0</v>
      </c>
      <c r="P16" s="38">
        <f t="shared" si="3"/>
        <v>0</v>
      </c>
      <c r="Q16" s="5"/>
      <c r="R16" s="29">
        <f t="shared" si="4"/>
        <v>0</v>
      </c>
      <c r="S16" s="5"/>
    </row>
    <row r="17" spans="1:19" ht="15" customHeight="1">
      <c r="A17" s="28" t="s">
        <v>388</v>
      </c>
      <c r="B17" s="1" t="s">
        <v>289</v>
      </c>
      <c r="C17" s="1" t="s">
        <v>389</v>
      </c>
      <c r="D17" s="29">
        <v>0</v>
      </c>
      <c r="E17" s="110">
        <v>0</v>
      </c>
      <c r="F17" s="39" t="s">
        <v>12</v>
      </c>
      <c r="G17" s="39" t="s">
        <v>12</v>
      </c>
      <c r="H17" s="34">
        <v>40924</v>
      </c>
      <c r="I17" s="4" t="s">
        <v>11</v>
      </c>
      <c r="L17" s="112"/>
      <c r="M17" s="35">
        <f t="shared" si="0"/>
        <v>0</v>
      </c>
      <c r="N17" s="36">
        <f t="shared" si="1"/>
        <v>0</v>
      </c>
      <c r="O17" s="37">
        <f t="shared" si="2"/>
        <v>0</v>
      </c>
      <c r="P17" s="38">
        <f t="shared" si="3"/>
        <v>0</v>
      </c>
      <c r="Q17" s="5"/>
      <c r="R17" s="29">
        <f t="shared" si="4"/>
        <v>0</v>
      </c>
      <c r="S17" s="5"/>
    </row>
    <row r="18" spans="1:19" ht="15" customHeight="1">
      <c r="A18" s="28" t="s">
        <v>268</v>
      </c>
      <c r="B18" s="1" t="s">
        <v>155</v>
      </c>
      <c r="C18" s="1" t="s">
        <v>390</v>
      </c>
      <c r="D18" s="29">
        <v>0</v>
      </c>
      <c r="E18" s="110">
        <v>0</v>
      </c>
      <c r="F18" s="39" t="s">
        <v>12</v>
      </c>
      <c r="G18" s="39" t="s">
        <v>12</v>
      </c>
      <c r="H18" s="34">
        <v>40926</v>
      </c>
      <c r="I18" s="4" t="s">
        <v>11</v>
      </c>
      <c r="L18" s="112"/>
      <c r="M18" s="35">
        <f t="shared" si="0"/>
        <v>0</v>
      </c>
      <c r="N18" s="36">
        <f t="shared" si="1"/>
        <v>0</v>
      </c>
      <c r="O18" s="37">
        <f t="shared" si="2"/>
        <v>0</v>
      </c>
      <c r="P18" s="38">
        <f t="shared" si="3"/>
        <v>0</v>
      </c>
      <c r="Q18" s="5"/>
      <c r="R18" s="29">
        <f t="shared" si="4"/>
        <v>0</v>
      </c>
      <c r="S18" s="5"/>
    </row>
    <row r="19" spans="1:19" ht="15" customHeight="1">
      <c r="A19" s="28" t="s">
        <v>391</v>
      </c>
      <c r="B19" s="1" t="s">
        <v>100</v>
      </c>
      <c r="C19" s="1" t="s">
        <v>392</v>
      </c>
      <c r="D19" s="29">
        <v>640</v>
      </c>
      <c r="E19" s="110">
        <f aca="true" t="shared" si="5" ref="E19:E82">IF(G19="","",D19)</f>
        <v>640</v>
      </c>
      <c r="F19" s="30">
        <v>40946</v>
      </c>
      <c r="G19" s="30">
        <v>40953</v>
      </c>
      <c r="H19" s="34">
        <v>40966</v>
      </c>
      <c r="I19" s="4" t="s">
        <v>34</v>
      </c>
      <c r="K19" s="32">
        <v>12020632</v>
      </c>
      <c r="L19" s="112">
        <v>40955</v>
      </c>
      <c r="M19" s="35">
        <f t="shared" si="0"/>
        <v>640</v>
      </c>
      <c r="N19" s="36">
        <f t="shared" si="1"/>
        <v>0</v>
      </c>
      <c r="O19" s="37">
        <f t="shared" si="2"/>
        <v>0</v>
      </c>
      <c r="P19" s="38">
        <f t="shared" si="3"/>
        <v>0</v>
      </c>
      <c r="Q19" s="5"/>
      <c r="R19" s="29">
        <f t="shared" si="4"/>
        <v>0</v>
      </c>
      <c r="S19" s="5"/>
    </row>
    <row r="20" spans="1:19" ht="15" customHeight="1">
      <c r="A20" s="28" t="s">
        <v>32</v>
      </c>
      <c r="B20" s="1" t="s">
        <v>33</v>
      </c>
      <c r="C20" s="1" t="s">
        <v>393</v>
      </c>
      <c r="D20" s="29">
        <v>0</v>
      </c>
      <c r="E20" s="110">
        <v>0</v>
      </c>
      <c r="F20" s="39" t="s">
        <v>12</v>
      </c>
      <c r="G20" s="39" t="s">
        <v>12</v>
      </c>
      <c r="H20" s="34">
        <v>40946</v>
      </c>
      <c r="I20" s="4" t="s">
        <v>11</v>
      </c>
      <c r="L20" s="112"/>
      <c r="M20" s="35">
        <f t="shared" si="0"/>
        <v>0</v>
      </c>
      <c r="N20" s="36">
        <f t="shared" si="1"/>
        <v>0</v>
      </c>
      <c r="O20" s="37">
        <f t="shared" si="2"/>
        <v>0</v>
      </c>
      <c r="P20" s="38">
        <f t="shared" si="3"/>
        <v>0</v>
      </c>
      <c r="Q20" s="5"/>
      <c r="R20" s="29">
        <f t="shared" si="4"/>
        <v>0</v>
      </c>
      <c r="S20" s="5"/>
    </row>
    <row r="21" spans="1:19" ht="15" customHeight="1">
      <c r="A21" s="28" t="s">
        <v>394</v>
      </c>
      <c r="B21" s="1" t="s">
        <v>118</v>
      </c>
      <c r="C21" s="1" t="s">
        <v>395</v>
      </c>
      <c r="D21" s="29">
        <v>0</v>
      </c>
      <c r="E21" s="110">
        <v>0</v>
      </c>
      <c r="F21" s="39" t="s">
        <v>12</v>
      </c>
      <c r="G21" s="39" t="s">
        <v>12</v>
      </c>
      <c r="H21" s="34">
        <v>40946</v>
      </c>
      <c r="I21" s="4" t="s">
        <v>11</v>
      </c>
      <c r="L21" s="112"/>
      <c r="M21" s="35">
        <f t="shared" si="0"/>
        <v>0</v>
      </c>
      <c r="N21" s="36">
        <f t="shared" si="1"/>
        <v>0</v>
      </c>
      <c r="O21" s="37">
        <f t="shared" si="2"/>
        <v>0</v>
      </c>
      <c r="P21" s="38">
        <f t="shared" si="3"/>
        <v>0</v>
      </c>
      <c r="Q21" s="5"/>
      <c r="R21" s="29">
        <f t="shared" si="4"/>
        <v>0</v>
      </c>
      <c r="S21" s="5"/>
    </row>
    <row r="22" spans="1:19" ht="15" customHeight="1">
      <c r="A22" s="28" t="s">
        <v>396</v>
      </c>
      <c r="B22" s="1" t="s">
        <v>397</v>
      </c>
      <c r="C22" s="1" t="s">
        <v>398</v>
      </c>
      <c r="D22" s="29">
        <v>2090</v>
      </c>
      <c r="E22" s="110">
        <f t="shared" si="5"/>
        <v>2090</v>
      </c>
      <c r="F22" s="30">
        <v>40946</v>
      </c>
      <c r="G22" s="30">
        <v>40953</v>
      </c>
      <c r="H22" s="34">
        <v>40966</v>
      </c>
      <c r="I22" s="4" t="s">
        <v>34</v>
      </c>
      <c r="K22" s="32">
        <v>12020607</v>
      </c>
      <c r="L22" s="112">
        <v>40955</v>
      </c>
      <c r="M22" s="35">
        <f t="shared" si="0"/>
        <v>2090</v>
      </c>
      <c r="N22" s="36">
        <f t="shared" si="1"/>
        <v>0</v>
      </c>
      <c r="O22" s="37">
        <f t="shared" si="2"/>
        <v>0</v>
      </c>
      <c r="P22" s="38">
        <f t="shared" si="3"/>
        <v>0</v>
      </c>
      <c r="Q22" s="5"/>
      <c r="R22" s="29">
        <f t="shared" si="4"/>
        <v>0</v>
      </c>
      <c r="S22" s="5"/>
    </row>
    <row r="23" spans="1:19" ht="15" customHeight="1">
      <c r="A23" s="28" t="s">
        <v>399</v>
      </c>
      <c r="B23" s="1" t="s">
        <v>277</v>
      </c>
      <c r="C23" s="1" t="s">
        <v>400</v>
      </c>
      <c r="D23" s="29">
        <v>0</v>
      </c>
      <c r="E23" s="110">
        <v>0</v>
      </c>
      <c r="F23" s="39" t="s">
        <v>12</v>
      </c>
      <c r="G23" s="39" t="s">
        <v>12</v>
      </c>
      <c r="H23" s="34">
        <v>40946</v>
      </c>
      <c r="I23" s="4" t="s">
        <v>11</v>
      </c>
      <c r="L23" s="112"/>
      <c r="M23" s="35">
        <f t="shared" si="0"/>
        <v>0</v>
      </c>
      <c r="N23" s="36">
        <f t="shared" si="1"/>
        <v>0</v>
      </c>
      <c r="O23" s="37">
        <f t="shared" si="2"/>
        <v>0</v>
      </c>
      <c r="P23" s="38">
        <f t="shared" si="3"/>
        <v>0</v>
      </c>
      <c r="Q23" s="5"/>
      <c r="R23" s="29">
        <f t="shared" si="4"/>
        <v>0</v>
      </c>
      <c r="S23" s="5"/>
    </row>
    <row r="24" spans="1:19" ht="15" customHeight="1">
      <c r="A24" s="113" t="s">
        <v>401</v>
      </c>
      <c r="B24" s="1" t="s">
        <v>402</v>
      </c>
      <c r="C24" s="1" t="s">
        <v>403</v>
      </c>
      <c r="D24" s="29">
        <v>94760</v>
      </c>
      <c r="E24" s="110">
        <f t="shared" si="5"/>
        <v>94760</v>
      </c>
      <c r="F24" s="30">
        <v>40946</v>
      </c>
      <c r="G24" s="30">
        <v>40966</v>
      </c>
      <c r="H24" s="34">
        <v>40968</v>
      </c>
      <c r="I24" s="4" t="s">
        <v>13</v>
      </c>
      <c r="K24" s="32">
        <v>12020579</v>
      </c>
      <c r="L24" s="112">
        <v>40968</v>
      </c>
      <c r="M24" s="35">
        <f t="shared" si="0"/>
        <v>94760</v>
      </c>
      <c r="N24" s="36">
        <f t="shared" si="1"/>
        <v>0</v>
      </c>
      <c r="O24" s="37">
        <f t="shared" si="2"/>
        <v>0</v>
      </c>
      <c r="P24" s="38">
        <f t="shared" si="3"/>
        <v>0</v>
      </c>
      <c r="Q24" s="5"/>
      <c r="R24" s="29">
        <f t="shared" si="4"/>
        <v>0</v>
      </c>
      <c r="S24" s="5"/>
    </row>
    <row r="25" spans="1:19" ht="15" customHeight="1">
      <c r="A25" s="28" t="s">
        <v>404</v>
      </c>
      <c r="B25" s="1" t="s">
        <v>65</v>
      </c>
      <c r="C25" s="1" t="s">
        <v>405</v>
      </c>
      <c r="D25" s="29">
        <v>0</v>
      </c>
      <c r="E25" s="110">
        <v>0</v>
      </c>
      <c r="F25" s="39" t="s">
        <v>12</v>
      </c>
      <c r="G25" s="39" t="s">
        <v>12</v>
      </c>
      <c r="H25" s="34">
        <v>40953</v>
      </c>
      <c r="I25" s="4" t="s">
        <v>11</v>
      </c>
      <c r="L25" s="112"/>
      <c r="M25" s="35">
        <f t="shared" si="0"/>
        <v>0</v>
      </c>
      <c r="N25" s="36">
        <f t="shared" si="1"/>
        <v>0</v>
      </c>
      <c r="O25" s="37">
        <f t="shared" si="2"/>
        <v>0</v>
      </c>
      <c r="P25" s="38">
        <f t="shared" si="3"/>
        <v>0</v>
      </c>
      <c r="Q25" s="5"/>
      <c r="R25" s="29">
        <f t="shared" si="4"/>
        <v>0</v>
      </c>
      <c r="S25" s="5"/>
    </row>
    <row r="26" spans="1:19" ht="15" customHeight="1">
      <c r="A26" s="28" t="s">
        <v>175</v>
      </c>
      <c r="B26" s="1" t="s">
        <v>384</v>
      </c>
      <c r="C26" s="1" t="s">
        <v>406</v>
      </c>
      <c r="D26" s="29">
        <v>5100</v>
      </c>
      <c r="E26" s="110">
        <f>IF(G26="","",D26)</f>
        <v>5100</v>
      </c>
      <c r="F26" s="30">
        <v>40966</v>
      </c>
      <c r="G26" s="30">
        <v>40973</v>
      </c>
      <c r="H26" s="34">
        <v>40994</v>
      </c>
      <c r="I26" s="4" t="s">
        <v>11</v>
      </c>
      <c r="K26" s="32">
        <v>120299631</v>
      </c>
      <c r="L26" s="112">
        <v>40987</v>
      </c>
      <c r="M26" s="35">
        <f t="shared" si="0"/>
        <v>5100</v>
      </c>
      <c r="N26" s="36">
        <f t="shared" si="1"/>
        <v>0</v>
      </c>
      <c r="O26" s="37">
        <f t="shared" si="2"/>
        <v>0</v>
      </c>
      <c r="P26" s="38">
        <f t="shared" si="3"/>
        <v>0</v>
      </c>
      <c r="Q26" s="5"/>
      <c r="R26" s="29">
        <f t="shared" si="4"/>
        <v>0</v>
      </c>
      <c r="S26" s="5"/>
    </row>
    <row r="27" spans="1:19" ht="15" customHeight="1">
      <c r="A27" s="28" t="s">
        <v>407</v>
      </c>
      <c r="B27" s="1" t="s">
        <v>36</v>
      </c>
      <c r="C27" s="1" t="s">
        <v>408</v>
      </c>
      <c r="D27" s="29">
        <v>1510</v>
      </c>
      <c r="E27" s="110">
        <f t="shared" si="5"/>
        <v>1510</v>
      </c>
      <c r="F27" s="30">
        <v>40968</v>
      </c>
      <c r="G27" s="30">
        <v>40975</v>
      </c>
      <c r="H27" s="34">
        <v>40994</v>
      </c>
      <c r="I27" s="4" t="s">
        <v>11</v>
      </c>
      <c r="K27" s="32">
        <v>12030718</v>
      </c>
      <c r="L27" s="112">
        <v>40981</v>
      </c>
      <c r="M27" s="35">
        <f t="shared" si="0"/>
        <v>1510</v>
      </c>
      <c r="N27" s="36">
        <f t="shared" si="1"/>
        <v>0</v>
      </c>
      <c r="O27" s="37">
        <f t="shared" si="2"/>
        <v>0</v>
      </c>
      <c r="P27" s="38">
        <f t="shared" si="3"/>
        <v>0</v>
      </c>
      <c r="Q27" s="5"/>
      <c r="R27" s="29">
        <f t="shared" si="4"/>
        <v>0</v>
      </c>
      <c r="S27" s="5"/>
    </row>
    <row r="28" spans="1:19" ht="15" customHeight="1">
      <c r="A28" s="28" t="s">
        <v>409</v>
      </c>
      <c r="B28" s="1" t="s">
        <v>155</v>
      </c>
      <c r="C28" s="1" t="s">
        <v>410</v>
      </c>
      <c r="D28" s="29">
        <v>0</v>
      </c>
      <c r="E28" s="110">
        <v>0</v>
      </c>
      <c r="F28" s="39" t="s">
        <v>12</v>
      </c>
      <c r="G28" s="39" t="s">
        <v>12</v>
      </c>
      <c r="H28" s="34">
        <v>40968</v>
      </c>
      <c r="I28" s="4" t="s">
        <v>11</v>
      </c>
      <c r="L28" s="112"/>
      <c r="M28" s="35">
        <f t="shared" si="0"/>
        <v>0</v>
      </c>
      <c r="N28" s="36">
        <f t="shared" si="1"/>
        <v>0</v>
      </c>
      <c r="O28" s="37">
        <f t="shared" si="2"/>
        <v>0</v>
      </c>
      <c r="P28" s="38">
        <f t="shared" si="3"/>
        <v>0</v>
      </c>
      <c r="Q28" s="5"/>
      <c r="R28" s="29">
        <f t="shared" si="4"/>
        <v>0</v>
      </c>
      <c r="S28" s="5"/>
    </row>
    <row r="29" spans="1:19" ht="15" customHeight="1">
      <c r="A29" s="28" t="s">
        <v>411</v>
      </c>
      <c r="B29" s="1" t="s">
        <v>36</v>
      </c>
      <c r="C29" s="1" t="s">
        <v>412</v>
      </c>
      <c r="D29" s="29">
        <v>0</v>
      </c>
      <c r="E29" s="110">
        <v>0</v>
      </c>
      <c r="F29" s="39" t="s">
        <v>12</v>
      </c>
      <c r="G29" s="39" t="s">
        <v>12</v>
      </c>
      <c r="H29" s="34">
        <v>40968</v>
      </c>
      <c r="I29" s="4" t="s">
        <v>11</v>
      </c>
      <c r="L29" s="112"/>
      <c r="M29" s="35">
        <f t="shared" si="0"/>
        <v>0</v>
      </c>
      <c r="N29" s="36">
        <f t="shared" si="1"/>
        <v>0</v>
      </c>
      <c r="O29" s="37">
        <f t="shared" si="2"/>
        <v>0</v>
      </c>
      <c r="P29" s="38">
        <f t="shared" si="3"/>
        <v>0</v>
      </c>
      <c r="Q29" s="5"/>
      <c r="R29" s="29">
        <f t="shared" si="4"/>
        <v>0</v>
      </c>
      <c r="S29" s="5"/>
    </row>
    <row r="30" spans="1:19" ht="15" customHeight="1">
      <c r="A30" s="28" t="s">
        <v>413</v>
      </c>
      <c r="B30" s="1" t="s">
        <v>94</v>
      </c>
      <c r="C30" s="1" t="s">
        <v>414</v>
      </c>
      <c r="D30" s="29">
        <v>0</v>
      </c>
      <c r="E30" s="110">
        <v>0</v>
      </c>
      <c r="F30" s="39" t="s">
        <v>12</v>
      </c>
      <c r="G30" s="39" t="s">
        <v>12</v>
      </c>
      <c r="H30" s="34">
        <v>40968</v>
      </c>
      <c r="I30" s="4" t="s">
        <v>11</v>
      </c>
      <c r="L30" s="112"/>
      <c r="M30" s="35">
        <f t="shared" si="0"/>
        <v>0</v>
      </c>
      <c r="N30" s="36">
        <f t="shared" si="1"/>
        <v>0</v>
      </c>
      <c r="O30" s="37">
        <f t="shared" si="2"/>
        <v>0</v>
      </c>
      <c r="P30" s="38">
        <f t="shared" si="3"/>
        <v>0</v>
      </c>
      <c r="Q30" s="5"/>
      <c r="R30" s="29">
        <f t="shared" si="4"/>
        <v>0</v>
      </c>
      <c r="S30" s="5"/>
    </row>
    <row r="31" spans="1:19" ht="15" customHeight="1">
      <c r="A31" s="28" t="s">
        <v>415</v>
      </c>
      <c r="B31" s="1" t="s">
        <v>23</v>
      </c>
      <c r="C31" s="1" t="s">
        <v>416</v>
      </c>
      <c r="D31" s="29">
        <v>0</v>
      </c>
      <c r="E31" s="110">
        <v>0</v>
      </c>
      <c r="F31" s="39" t="s">
        <v>12</v>
      </c>
      <c r="G31" s="39" t="s">
        <v>12</v>
      </c>
      <c r="H31" s="34">
        <v>40968</v>
      </c>
      <c r="I31" s="4" t="s">
        <v>11</v>
      </c>
      <c r="L31" s="112"/>
      <c r="M31" s="35">
        <f t="shared" si="0"/>
        <v>0</v>
      </c>
      <c r="N31" s="36">
        <f t="shared" si="1"/>
        <v>0</v>
      </c>
      <c r="O31" s="37">
        <f t="shared" si="2"/>
        <v>0</v>
      </c>
      <c r="P31" s="38">
        <f t="shared" si="3"/>
        <v>0</v>
      </c>
      <c r="Q31" s="5"/>
      <c r="R31" s="29">
        <f t="shared" si="4"/>
        <v>0</v>
      </c>
      <c r="S31" s="5"/>
    </row>
    <row r="32" spans="1:19" ht="15" customHeight="1">
      <c r="A32" s="28" t="s">
        <v>417</v>
      </c>
      <c r="B32" s="1" t="s">
        <v>17</v>
      </c>
      <c r="C32" s="1" t="s">
        <v>418</v>
      </c>
      <c r="D32" s="29">
        <v>277350</v>
      </c>
      <c r="E32" s="110">
        <f t="shared" si="5"/>
        <v>277350</v>
      </c>
      <c r="F32" s="30">
        <v>40983</v>
      </c>
      <c r="G32" s="30">
        <v>40989</v>
      </c>
      <c r="H32" s="34">
        <v>40997</v>
      </c>
      <c r="I32" s="4" t="s">
        <v>13</v>
      </c>
      <c r="J32" s="114" t="s">
        <v>419</v>
      </c>
      <c r="K32" s="32">
        <v>12039039</v>
      </c>
      <c r="L32" s="112">
        <v>40996</v>
      </c>
      <c r="M32" s="35">
        <f t="shared" si="0"/>
        <v>277350</v>
      </c>
      <c r="N32" s="36">
        <f t="shared" si="1"/>
        <v>0</v>
      </c>
      <c r="O32" s="37">
        <f t="shared" si="2"/>
        <v>0</v>
      </c>
      <c r="P32" s="38">
        <f t="shared" si="3"/>
        <v>0</v>
      </c>
      <c r="Q32" s="5"/>
      <c r="R32" s="29">
        <f t="shared" si="4"/>
        <v>0</v>
      </c>
      <c r="S32" s="5"/>
    </row>
    <row r="33" spans="1:19" ht="15" customHeight="1">
      <c r="A33" s="28" t="s">
        <v>420</v>
      </c>
      <c r="B33" s="1" t="s">
        <v>87</v>
      </c>
      <c r="C33" s="1" t="s">
        <v>421</v>
      </c>
      <c r="D33" s="29">
        <v>49800</v>
      </c>
      <c r="E33" s="110">
        <f t="shared" si="5"/>
        <v>49800</v>
      </c>
      <c r="F33" s="30">
        <v>40983</v>
      </c>
      <c r="G33" s="30">
        <v>40987</v>
      </c>
      <c r="H33" s="34">
        <v>40997</v>
      </c>
      <c r="I33" s="4" t="s">
        <v>11</v>
      </c>
      <c r="K33" s="32">
        <v>12037808</v>
      </c>
      <c r="L33" s="112">
        <v>40995</v>
      </c>
      <c r="M33" s="35">
        <f t="shared" si="0"/>
        <v>49800</v>
      </c>
      <c r="N33" s="36">
        <f t="shared" si="1"/>
        <v>0</v>
      </c>
      <c r="O33" s="37">
        <f t="shared" si="2"/>
        <v>0</v>
      </c>
      <c r="P33" s="38">
        <f t="shared" si="3"/>
        <v>0</v>
      </c>
      <c r="Q33" s="5"/>
      <c r="R33" s="29">
        <f t="shared" si="4"/>
        <v>0</v>
      </c>
      <c r="S33" s="5"/>
    </row>
    <row r="34" spans="1:19" ht="15" customHeight="1">
      <c r="A34" s="28" t="s">
        <v>422</v>
      </c>
      <c r="B34" s="1" t="s">
        <v>423</v>
      </c>
      <c r="C34" s="1" t="s">
        <v>424</v>
      </c>
      <c r="D34" s="29">
        <v>7590</v>
      </c>
      <c r="E34" s="110">
        <f t="shared" si="5"/>
        <v>7590</v>
      </c>
      <c r="F34" s="30">
        <v>40983</v>
      </c>
      <c r="G34" s="30">
        <v>40987</v>
      </c>
      <c r="H34" s="34">
        <v>40997</v>
      </c>
      <c r="I34" s="4" t="s">
        <v>11</v>
      </c>
      <c r="K34" s="32">
        <v>12037860</v>
      </c>
      <c r="L34" s="112">
        <v>40995</v>
      </c>
      <c r="M34" s="35">
        <f t="shared" si="0"/>
        <v>7590</v>
      </c>
      <c r="N34" s="36">
        <f t="shared" si="1"/>
        <v>0</v>
      </c>
      <c r="O34" s="37">
        <f t="shared" si="2"/>
        <v>0</v>
      </c>
      <c r="P34" s="38">
        <f t="shared" si="3"/>
        <v>0</v>
      </c>
      <c r="Q34" s="5"/>
      <c r="R34" s="29">
        <f t="shared" si="4"/>
        <v>0</v>
      </c>
      <c r="S34" s="5"/>
    </row>
    <row r="35" spans="1:19" ht="15" customHeight="1">
      <c r="A35" s="28" t="s">
        <v>425</v>
      </c>
      <c r="B35" s="1" t="s">
        <v>155</v>
      </c>
      <c r="C35" s="1" t="s">
        <v>426</v>
      </c>
      <c r="D35" s="29">
        <v>390</v>
      </c>
      <c r="E35" s="110">
        <f t="shared" si="5"/>
        <v>390</v>
      </c>
      <c r="F35" s="30">
        <v>40983</v>
      </c>
      <c r="G35" s="30">
        <v>40987</v>
      </c>
      <c r="H35" s="34">
        <v>40997</v>
      </c>
      <c r="I35" s="4" t="s">
        <v>11</v>
      </c>
      <c r="K35" s="32">
        <v>12037829</v>
      </c>
      <c r="L35" s="112">
        <v>40995</v>
      </c>
      <c r="M35" s="35">
        <f t="shared" si="0"/>
        <v>390</v>
      </c>
      <c r="N35" s="36">
        <f t="shared" si="1"/>
        <v>0</v>
      </c>
      <c r="O35" s="37">
        <f t="shared" si="2"/>
        <v>0</v>
      </c>
      <c r="P35" s="38">
        <f t="shared" si="3"/>
        <v>0</v>
      </c>
      <c r="Q35" s="5"/>
      <c r="R35" s="29">
        <f t="shared" si="4"/>
        <v>0</v>
      </c>
      <c r="S35" s="5"/>
    </row>
    <row r="36" spans="1:19" ht="15" customHeight="1">
      <c r="A36" s="28" t="s">
        <v>427</v>
      </c>
      <c r="B36" s="1" t="s">
        <v>36</v>
      </c>
      <c r="C36" s="1" t="s">
        <v>428</v>
      </c>
      <c r="D36" s="29">
        <v>37610</v>
      </c>
      <c r="E36" s="110">
        <f t="shared" si="5"/>
        <v>37610</v>
      </c>
      <c r="F36" s="30">
        <v>40983</v>
      </c>
      <c r="G36" s="30">
        <v>40994</v>
      </c>
      <c r="H36" s="34">
        <v>41001</v>
      </c>
      <c r="I36" s="4" t="s">
        <v>11</v>
      </c>
      <c r="K36" s="32">
        <v>12039493</v>
      </c>
      <c r="L36" s="112">
        <v>40997</v>
      </c>
      <c r="M36" s="35">
        <v>0</v>
      </c>
      <c r="N36" s="36">
        <v>0</v>
      </c>
      <c r="O36" s="37">
        <f t="shared" si="2"/>
        <v>37610</v>
      </c>
      <c r="P36" s="38">
        <f t="shared" si="3"/>
        <v>0</v>
      </c>
      <c r="Q36" s="5"/>
      <c r="R36" s="29">
        <f t="shared" si="4"/>
        <v>0</v>
      </c>
      <c r="S36" s="5"/>
    </row>
    <row r="37" spans="1:19" ht="15" customHeight="1">
      <c r="A37" s="28" t="s">
        <v>429</v>
      </c>
      <c r="B37" s="1" t="s">
        <v>283</v>
      </c>
      <c r="C37" s="1" t="s">
        <v>430</v>
      </c>
      <c r="D37" s="29">
        <v>3050</v>
      </c>
      <c r="E37" s="110">
        <f t="shared" si="5"/>
        <v>3050</v>
      </c>
      <c r="F37" s="30">
        <v>41001</v>
      </c>
      <c r="G37" s="30">
        <v>41007</v>
      </c>
      <c r="H37" s="34">
        <v>41019</v>
      </c>
      <c r="I37" s="4" t="s">
        <v>11</v>
      </c>
      <c r="J37" s="4" t="s">
        <v>431</v>
      </c>
      <c r="K37" s="32">
        <v>12047902</v>
      </c>
      <c r="L37" s="112">
        <v>41019</v>
      </c>
      <c r="M37" s="35">
        <f t="shared" si="0"/>
        <v>3050</v>
      </c>
      <c r="N37" s="36">
        <f t="shared" si="1"/>
        <v>0</v>
      </c>
      <c r="O37" s="37">
        <f t="shared" si="2"/>
        <v>0</v>
      </c>
      <c r="P37" s="38">
        <f t="shared" si="3"/>
        <v>0</v>
      </c>
      <c r="Q37" s="5"/>
      <c r="R37" s="29">
        <f t="shared" si="4"/>
        <v>0</v>
      </c>
      <c r="S37" s="5"/>
    </row>
    <row r="38" spans="1:19" ht="15" customHeight="1">
      <c r="A38" s="28" t="s">
        <v>154</v>
      </c>
      <c r="B38" s="1" t="s">
        <v>155</v>
      </c>
      <c r="C38" s="1" t="s">
        <v>432</v>
      </c>
      <c r="D38" s="29">
        <v>590</v>
      </c>
      <c r="E38" s="110">
        <f t="shared" si="5"/>
        <v>590</v>
      </c>
      <c r="F38" s="30">
        <v>40994</v>
      </c>
      <c r="G38" s="30">
        <v>40997</v>
      </c>
      <c r="H38" s="34">
        <v>41022</v>
      </c>
      <c r="I38" s="4" t="s">
        <v>11</v>
      </c>
      <c r="K38" s="32">
        <v>12046410</v>
      </c>
      <c r="L38" s="112">
        <v>41018</v>
      </c>
      <c r="M38" s="35">
        <f t="shared" si="0"/>
        <v>590</v>
      </c>
      <c r="N38" s="36">
        <f t="shared" si="1"/>
        <v>0</v>
      </c>
      <c r="O38" s="37">
        <f t="shared" si="2"/>
        <v>0</v>
      </c>
      <c r="P38" s="38">
        <f t="shared" si="3"/>
        <v>0</v>
      </c>
      <c r="Q38" s="5"/>
      <c r="R38" s="29">
        <f t="shared" si="4"/>
        <v>0</v>
      </c>
      <c r="S38" s="5"/>
    </row>
    <row r="39" spans="1:19" ht="15" customHeight="1">
      <c r="A39" s="28" t="s">
        <v>197</v>
      </c>
      <c r="B39" s="1" t="s">
        <v>198</v>
      </c>
      <c r="C39" s="1" t="s">
        <v>433</v>
      </c>
      <c r="D39" s="29">
        <v>24930</v>
      </c>
      <c r="E39" s="110">
        <f t="shared" si="5"/>
        <v>24930</v>
      </c>
      <c r="F39" s="30">
        <v>40994</v>
      </c>
      <c r="G39" s="30">
        <v>41010</v>
      </c>
      <c r="H39" s="34">
        <v>41022</v>
      </c>
      <c r="I39" s="4" t="s">
        <v>13</v>
      </c>
      <c r="K39" s="32">
        <v>12046854</v>
      </c>
      <c r="L39" s="112">
        <v>41018</v>
      </c>
      <c r="M39" s="35">
        <f t="shared" si="0"/>
        <v>24930</v>
      </c>
      <c r="N39" s="36">
        <f t="shared" si="1"/>
        <v>0</v>
      </c>
      <c r="O39" s="37">
        <f t="shared" si="2"/>
        <v>0</v>
      </c>
      <c r="P39" s="38">
        <f t="shared" si="3"/>
        <v>0</v>
      </c>
      <c r="Q39" s="5"/>
      <c r="R39" s="29">
        <f t="shared" si="4"/>
        <v>0</v>
      </c>
      <c r="S39" s="5"/>
    </row>
    <row r="40" spans="1:19" ht="15" customHeight="1">
      <c r="A40" s="28" t="s">
        <v>434</v>
      </c>
      <c r="B40" s="1" t="s">
        <v>17</v>
      </c>
      <c r="C40" s="28" t="s">
        <v>435</v>
      </c>
      <c r="D40" s="29">
        <v>14840</v>
      </c>
      <c r="E40" s="110">
        <f t="shared" si="5"/>
        <v>14840</v>
      </c>
      <c r="F40" s="30">
        <v>40994</v>
      </c>
      <c r="G40" s="30">
        <v>41002</v>
      </c>
      <c r="H40" s="34">
        <v>41011</v>
      </c>
      <c r="I40" s="4" t="s">
        <v>11</v>
      </c>
      <c r="K40" s="32">
        <v>12043110</v>
      </c>
      <c r="L40" s="112">
        <v>41010</v>
      </c>
      <c r="M40" s="35">
        <f t="shared" si="0"/>
        <v>14840</v>
      </c>
      <c r="N40" s="36">
        <f t="shared" si="1"/>
        <v>0</v>
      </c>
      <c r="O40" s="37">
        <f t="shared" si="2"/>
        <v>0</v>
      </c>
      <c r="P40" s="38">
        <f t="shared" si="3"/>
        <v>0</v>
      </c>
      <c r="Q40" s="5"/>
      <c r="R40" s="29">
        <f t="shared" si="4"/>
        <v>0</v>
      </c>
      <c r="S40" s="5"/>
    </row>
    <row r="41" spans="1:19" ht="15" customHeight="1">
      <c r="A41" s="28" t="s">
        <v>436</v>
      </c>
      <c r="B41" s="1" t="s">
        <v>437</v>
      </c>
      <c r="C41" s="1" t="s">
        <v>438</v>
      </c>
      <c r="D41" s="29">
        <v>18190</v>
      </c>
      <c r="E41" s="110">
        <f t="shared" si="5"/>
        <v>18190</v>
      </c>
      <c r="F41" s="30">
        <v>40994</v>
      </c>
      <c r="G41" s="30">
        <v>41009</v>
      </c>
      <c r="H41" s="34">
        <v>41022</v>
      </c>
      <c r="I41" s="4" t="s">
        <v>13</v>
      </c>
      <c r="K41" s="32">
        <v>12046832</v>
      </c>
      <c r="L41" s="112">
        <v>41018</v>
      </c>
      <c r="M41" s="35">
        <f t="shared" si="0"/>
        <v>18190</v>
      </c>
      <c r="N41" s="36">
        <f t="shared" si="1"/>
        <v>0</v>
      </c>
      <c r="O41" s="37">
        <f t="shared" si="2"/>
        <v>0</v>
      </c>
      <c r="P41" s="38">
        <f t="shared" si="3"/>
        <v>0</v>
      </c>
      <c r="Q41" s="5"/>
      <c r="R41" s="29">
        <f t="shared" si="4"/>
        <v>0</v>
      </c>
      <c r="S41" s="5"/>
    </row>
    <row r="42" spans="1:19" ht="15" customHeight="1">
      <c r="A42" s="28" t="s">
        <v>439</v>
      </c>
      <c r="B42" s="1" t="s">
        <v>17</v>
      </c>
      <c r="C42" s="1" t="s">
        <v>440</v>
      </c>
      <c r="D42" s="29">
        <v>460</v>
      </c>
      <c r="E42" s="110">
        <f t="shared" si="5"/>
        <v>460</v>
      </c>
      <c r="F42" s="30">
        <v>40996</v>
      </c>
      <c r="G42" s="30">
        <v>41002</v>
      </c>
      <c r="H42" s="34">
        <v>41011</v>
      </c>
      <c r="I42" s="4" t="s">
        <v>11</v>
      </c>
      <c r="K42" s="32">
        <v>1204396</v>
      </c>
      <c r="L42" s="112">
        <v>41010</v>
      </c>
      <c r="M42" s="35">
        <f t="shared" si="0"/>
        <v>460</v>
      </c>
      <c r="N42" s="36">
        <f t="shared" si="1"/>
        <v>0</v>
      </c>
      <c r="O42" s="37">
        <f t="shared" si="2"/>
        <v>0</v>
      </c>
      <c r="P42" s="38">
        <f t="shared" si="3"/>
        <v>0</v>
      </c>
      <c r="Q42" s="5"/>
      <c r="R42" s="29">
        <f t="shared" si="4"/>
        <v>0</v>
      </c>
      <c r="S42" s="5"/>
    </row>
    <row r="43" spans="1:19" ht="15" customHeight="1">
      <c r="A43" s="28" t="s">
        <v>114</v>
      </c>
      <c r="B43" s="1" t="s">
        <v>115</v>
      </c>
      <c r="C43" s="1" t="s">
        <v>441</v>
      </c>
      <c r="D43" s="29">
        <v>67570</v>
      </c>
      <c r="E43" s="110">
        <f t="shared" si="5"/>
        <v>67570</v>
      </c>
      <c r="F43" s="30">
        <v>40996</v>
      </c>
      <c r="G43" s="30">
        <v>41002</v>
      </c>
      <c r="H43" s="34">
        <v>41009</v>
      </c>
      <c r="I43" s="4" t="s">
        <v>13</v>
      </c>
      <c r="K43" s="32">
        <v>12043071</v>
      </c>
      <c r="L43" s="112">
        <v>41009</v>
      </c>
      <c r="M43" s="35">
        <f t="shared" si="0"/>
        <v>67570</v>
      </c>
      <c r="N43" s="36">
        <f t="shared" si="1"/>
        <v>0</v>
      </c>
      <c r="O43" s="37">
        <f t="shared" si="2"/>
        <v>0</v>
      </c>
      <c r="P43" s="38">
        <f t="shared" si="3"/>
        <v>0</v>
      </c>
      <c r="Q43" s="5"/>
      <c r="R43" s="29">
        <f t="shared" si="4"/>
        <v>0</v>
      </c>
      <c r="S43" s="5"/>
    </row>
    <row r="44" spans="1:19" ht="15" customHeight="1">
      <c r="A44" s="28" t="s">
        <v>442</v>
      </c>
      <c r="B44" s="1" t="s">
        <v>48</v>
      </c>
      <c r="C44" s="28" t="s">
        <v>443</v>
      </c>
      <c r="D44" s="29">
        <v>0</v>
      </c>
      <c r="E44" s="110">
        <v>0</v>
      </c>
      <c r="F44" s="39" t="s">
        <v>12</v>
      </c>
      <c r="G44" s="39" t="s">
        <v>12</v>
      </c>
      <c r="H44" s="34">
        <v>40997</v>
      </c>
      <c r="I44" s="4" t="s">
        <v>11</v>
      </c>
      <c r="L44" s="112"/>
      <c r="M44" s="35">
        <f t="shared" si="0"/>
        <v>0</v>
      </c>
      <c r="N44" s="36">
        <f t="shared" si="1"/>
        <v>0</v>
      </c>
      <c r="O44" s="37">
        <f t="shared" si="2"/>
        <v>0</v>
      </c>
      <c r="P44" s="38">
        <f t="shared" si="3"/>
        <v>0</v>
      </c>
      <c r="Q44" s="5"/>
      <c r="R44" s="29">
        <f t="shared" si="4"/>
        <v>0</v>
      </c>
      <c r="S44" s="5"/>
    </row>
    <row r="45" spans="1:19" ht="15" customHeight="1">
      <c r="A45" s="28" t="s">
        <v>165</v>
      </c>
      <c r="B45" s="1" t="s">
        <v>48</v>
      </c>
      <c r="C45" s="1" t="s">
        <v>444</v>
      </c>
      <c r="D45" s="29">
        <v>900</v>
      </c>
      <c r="E45" s="110">
        <f t="shared" si="5"/>
        <v>900</v>
      </c>
      <c r="F45" s="30">
        <v>40997</v>
      </c>
      <c r="G45" s="30">
        <v>41017</v>
      </c>
      <c r="H45" s="34">
        <v>41022</v>
      </c>
      <c r="I45" s="4" t="s">
        <v>11</v>
      </c>
      <c r="K45" s="32">
        <v>12048207</v>
      </c>
      <c r="L45" s="112">
        <v>41019</v>
      </c>
      <c r="M45" s="35">
        <f t="shared" si="0"/>
        <v>900</v>
      </c>
      <c r="N45" s="36">
        <f t="shared" si="1"/>
        <v>0</v>
      </c>
      <c r="O45" s="37">
        <f t="shared" si="2"/>
        <v>0</v>
      </c>
      <c r="P45" s="38">
        <f t="shared" si="3"/>
        <v>0</v>
      </c>
      <c r="Q45" s="5"/>
      <c r="R45" s="29">
        <f t="shared" si="4"/>
        <v>0</v>
      </c>
      <c r="S45" s="5"/>
    </row>
    <row r="46" spans="1:19" ht="15" customHeight="1">
      <c r="A46" s="28" t="s">
        <v>445</v>
      </c>
      <c r="B46" s="1" t="s">
        <v>446</v>
      </c>
      <c r="C46" s="1" t="s">
        <v>447</v>
      </c>
      <c r="D46" s="29">
        <v>0</v>
      </c>
      <c r="E46" s="110">
        <v>0</v>
      </c>
      <c r="F46" s="39" t="s">
        <v>12</v>
      </c>
      <c r="G46" s="39" t="s">
        <v>12</v>
      </c>
      <c r="H46" s="34">
        <v>41003</v>
      </c>
      <c r="I46" s="4" t="s">
        <v>11</v>
      </c>
      <c r="L46" s="112"/>
      <c r="M46" s="35">
        <f t="shared" si="0"/>
        <v>0</v>
      </c>
      <c r="N46" s="36">
        <f t="shared" si="1"/>
        <v>0</v>
      </c>
      <c r="O46" s="37">
        <f t="shared" si="2"/>
        <v>0</v>
      </c>
      <c r="P46" s="38">
        <f t="shared" si="3"/>
        <v>0</v>
      </c>
      <c r="Q46" s="5"/>
      <c r="R46" s="29">
        <f t="shared" si="4"/>
        <v>0</v>
      </c>
      <c r="S46" s="5"/>
    </row>
    <row r="47" spans="1:19" ht="15" customHeight="1">
      <c r="A47" s="28" t="s">
        <v>448</v>
      </c>
      <c r="B47" s="1" t="s">
        <v>17</v>
      </c>
      <c r="C47" s="1" t="s">
        <v>449</v>
      </c>
      <c r="D47" s="29">
        <v>560</v>
      </c>
      <c r="E47" s="110">
        <f t="shared" si="5"/>
        <v>560</v>
      </c>
      <c r="F47" s="30">
        <v>41003</v>
      </c>
      <c r="G47" s="30">
        <v>41017</v>
      </c>
      <c r="H47" s="34">
        <v>41019</v>
      </c>
      <c r="I47" s="4" t="s">
        <v>34</v>
      </c>
      <c r="K47" s="32">
        <v>12047876</v>
      </c>
      <c r="L47" s="112">
        <v>41019</v>
      </c>
      <c r="M47" s="35">
        <f t="shared" si="0"/>
        <v>560</v>
      </c>
      <c r="N47" s="36">
        <f t="shared" si="1"/>
        <v>0</v>
      </c>
      <c r="O47" s="37">
        <f t="shared" si="2"/>
        <v>0</v>
      </c>
      <c r="P47" s="38">
        <f t="shared" si="3"/>
        <v>0</v>
      </c>
      <c r="Q47" s="5"/>
      <c r="R47" s="29">
        <f t="shared" si="4"/>
        <v>0</v>
      </c>
      <c r="S47" s="5"/>
    </row>
    <row r="48" spans="1:19" ht="15" customHeight="1">
      <c r="A48" s="28" t="s">
        <v>450</v>
      </c>
      <c r="B48" s="1" t="s">
        <v>451</v>
      </c>
      <c r="C48" s="1" t="s">
        <v>452</v>
      </c>
      <c r="D48" s="29">
        <v>150</v>
      </c>
      <c r="E48" s="110">
        <f t="shared" si="5"/>
        <v>150</v>
      </c>
      <c r="F48" s="30">
        <v>41017</v>
      </c>
      <c r="G48" s="30">
        <v>41025</v>
      </c>
      <c r="H48" s="34">
        <v>41037</v>
      </c>
      <c r="I48" s="4" t="s">
        <v>34</v>
      </c>
      <c r="K48" s="32">
        <v>12054422</v>
      </c>
      <c r="L48" s="112">
        <v>41036</v>
      </c>
      <c r="M48" s="35">
        <f t="shared" si="0"/>
        <v>150</v>
      </c>
      <c r="N48" s="36">
        <f t="shared" si="1"/>
        <v>0</v>
      </c>
      <c r="O48" s="37">
        <f t="shared" si="2"/>
        <v>0</v>
      </c>
      <c r="P48" s="38">
        <f t="shared" si="3"/>
        <v>0</v>
      </c>
      <c r="Q48" s="5"/>
      <c r="R48" s="29">
        <f t="shared" si="4"/>
        <v>0</v>
      </c>
      <c r="S48" s="5"/>
    </row>
    <row r="49" spans="1:19" ht="12.75" customHeight="1">
      <c r="A49" s="28" t="s">
        <v>453</v>
      </c>
      <c r="B49" s="1" t="s">
        <v>60</v>
      </c>
      <c r="C49" s="1" t="s">
        <v>454</v>
      </c>
      <c r="D49" s="29">
        <v>72760</v>
      </c>
      <c r="E49" s="110">
        <f t="shared" si="5"/>
        <v>72760</v>
      </c>
      <c r="F49" s="30">
        <v>41017</v>
      </c>
      <c r="G49" s="30">
        <v>41025</v>
      </c>
      <c r="H49" s="34">
        <v>41043</v>
      </c>
      <c r="I49" s="4" t="s">
        <v>13</v>
      </c>
      <c r="K49" s="32">
        <v>12054299</v>
      </c>
      <c r="L49" s="112">
        <v>41036</v>
      </c>
      <c r="M49" s="35">
        <f t="shared" si="0"/>
        <v>72760</v>
      </c>
      <c r="N49" s="36">
        <f t="shared" si="1"/>
        <v>0</v>
      </c>
      <c r="O49" s="37">
        <f t="shared" si="2"/>
        <v>0</v>
      </c>
      <c r="P49" s="38">
        <f t="shared" si="3"/>
        <v>0</v>
      </c>
      <c r="Q49" s="5"/>
      <c r="R49" s="29">
        <f t="shared" si="4"/>
        <v>0</v>
      </c>
      <c r="S49" s="5"/>
    </row>
    <row r="50" spans="1:19" ht="15" customHeight="1">
      <c r="A50" s="28" t="s">
        <v>455</v>
      </c>
      <c r="B50" s="1" t="s">
        <v>283</v>
      </c>
      <c r="C50" s="1" t="s">
        <v>456</v>
      </c>
      <c r="D50" s="29">
        <v>3000</v>
      </c>
      <c r="E50" s="110">
        <f t="shared" si="5"/>
        <v>3000</v>
      </c>
      <c r="F50" s="30">
        <v>41017</v>
      </c>
      <c r="G50" s="30">
        <v>41033</v>
      </c>
      <c r="H50" s="34">
        <v>41043</v>
      </c>
      <c r="I50" s="4" t="s">
        <v>34</v>
      </c>
      <c r="K50" s="32">
        <v>12056662</v>
      </c>
      <c r="L50" s="112">
        <v>41039</v>
      </c>
      <c r="M50" s="35">
        <f t="shared" si="0"/>
        <v>3000</v>
      </c>
      <c r="N50" s="36">
        <f t="shared" si="1"/>
        <v>0</v>
      </c>
      <c r="O50" s="37">
        <f t="shared" si="2"/>
        <v>0</v>
      </c>
      <c r="P50" s="38">
        <f t="shared" si="3"/>
        <v>0</v>
      </c>
      <c r="Q50" s="5"/>
      <c r="R50" s="29">
        <f t="shared" si="4"/>
        <v>0</v>
      </c>
      <c r="S50" s="5"/>
    </row>
    <row r="51" spans="1:19" ht="15" customHeight="1">
      <c r="A51" s="28" t="s">
        <v>161</v>
      </c>
      <c r="B51" s="1" t="s">
        <v>58</v>
      </c>
      <c r="C51" s="1" t="s">
        <v>457</v>
      </c>
      <c r="D51" s="29">
        <v>91190</v>
      </c>
      <c r="E51" s="110">
        <f t="shared" si="5"/>
        <v>91190</v>
      </c>
      <c r="F51" s="30">
        <v>41017</v>
      </c>
      <c r="G51" s="30">
        <v>41025</v>
      </c>
      <c r="H51" s="34">
        <v>41043</v>
      </c>
      <c r="I51" s="4" t="s">
        <v>13</v>
      </c>
      <c r="K51" s="32">
        <v>12054266</v>
      </c>
      <c r="L51" s="112">
        <v>41036</v>
      </c>
      <c r="M51" s="35">
        <f t="shared" si="0"/>
        <v>91190</v>
      </c>
      <c r="N51" s="36">
        <f t="shared" si="1"/>
        <v>0</v>
      </c>
      <c r="O51" s="37">
        <f t="shared" si="2"/>
        <v>0</v>
      </c>
      <c r="P51" s="38">
        <f t="shared" si="3"/>
        <v>0</v>
      </c>
      <c r="Q51" s="5"/>
      <c r="R51" s="29">
        <f t="shared" si="4"/>
        <v>0</v>
      </c>
      <c r="S51" s="5"/>
    </row>
    <row r="52" spans="1:19" ht="15" customHeight="1">
      <c r="A52" s="28" t="s">
        <v>345</v>
      </c>
      <c r="B52" s="1" t="s">
        <v>100</v>
      </c>
      <c r="C52" s="1" t="s">
        <v>458</v>
      </c>
      <c r="D52" s="29">
        <v>26670</v>
      </c>
      <c r="E52" s="110">
        <f t="shared" si="5"/>
        <v>26670</v>
      </c>
      <c r="F52" s="30">
        <v>41023</v>
      </c>
      <c r="G52" s="30">
        <v>41033</v>
      </c>
      <c r="H52" s="34">
        <v>41043</v>
      </c>
      <c r="I52" s="4" t="s">
        <v>13</v>
      </c>
      <c r="K52" s="32">
        <v>12056641</v>
      </c>
      <c r="L52" s="112">
        <v>41039</v>
      </c>
      <c r="M52" s="35">
        <f t="shared" si="0"/>
        <v>26670</v>
      </c>
      <c r="N52" s="36">
        <f t="shared" si="1"/>
        <v>0</v>
      </c>
      <c r="O52" s="37">
        <f t="shared" si="2"/>
        <v>0</v>
      </c>
      <c r="P52" s="38">
        <f t="shared" si="3"/>
        <v>0</v>
      </c>
      <c r="Q52" s="5"/>
      <c r="R52" s="29">
        <f t="shared" si="4"/>
        <v>0</v>
      </c>
      <c r="S52" s="5"/>
    </row>
    <row r="53" spans="1:19" ht="15" customHeight="1">
      <c r="A53" s="28" t="s">
        <v>301</v>
      </c>
      <c r="B53" s="1" t="s">
        <v>94</v>
      </c>
      <c r="C53" s="1" t="s">
        <v>459</v>
      </c>
      <c r="D53" s="29">
        <v>141080</v>
      </c>
      <c r="E53" s="110">
        <f t="shared" si="5"/>
        <v>141080</v>
      </c>
      <c r="F53" s="30">
        <v>41023</v>
      </c>
      <c r="G53" s="30">
        <v>41157</v>
      </c>
      <c r="H53" s="34">
        <v>41255</v>
      </c>
      <c r="I53" s="4" t="s">
        <v>13</v>
      </c>
      <c r="J53" s="115"/>
      <c r="K53" s="32">
        <v>12061261</v>
      </c>
      <c r="L53" s="112">
        <v>41157</v>
      </c>
      <c r="M53" s="35">
        <f t="shared" si="0"/>
        <v>141080</v>
      </c>
      <c r="N53" s="36">
        <f t="shared" si="1"/>
        <v>0</v>
      </c>
      <c r="O53" s="37">
        <f t="shared" si="2"/>
        <v>0</v>
      </c>
      <c r="P53" s="38">
        <f t="shared" si="3"/>
        <v>0</v>
      </c>
      <c r="Q53" s="5"/>
      <c r="R53" s="29">
        <f t="shared" si="4"/>
        <v>0</v>
      </c>
      <c r="S53" s="5"/>
    </row>
    <row r="54" spans="1:19" ht="15" customHeight="1">
      <c r="A54" s="28" t="s">
        <v>460</v>
      </c>
      <c r="B54" s="1" t="s">
        <v>190</v>
      </c>
      <c r="C54" s="1" t="s">
        <v>461</v>
      </c>
      <c r="D54" s="29">
        <v>0</v>
      </c>
      <c r="E54" s="110">
        <f t="shared" si="5"/>
        <v>0</v>
      </c>
      <c r="F54" s="39" t="s">
        <v>12</v>
      </c>
      <c r="G54" s="39" t="s">
        <v>12</v>
      </c>
      <c r="H54" s="34">
        <v>41024</v>
      </c>
      <c r="I54" s="4" t="s">
        <v>11</v>
      </c>
      <c r="L54" s="112"/>
      <c r="M54" s="35">
        <f t="shared" si="0"/>
        <v>0</v>
      </c>
      <c r="N54" s="36">
        <f t="shared" si="1"/>
        <v>0</v>
      </c>
      <c r="O54" s="37">
        <f t="shared" si="2"/>
        <v>0</v>
      </c>
      <c r="P54" s="38">
        <f t="shared" si="3"/>
        <v>0</v>
      </c>
      <c r="Q54" s="5"/>
      <c r="R54" s="29">
        <f t="shared" si="4"/>
        <v>0</v>
      </c>
      <c r="S54" s="5"/>
    </row>
    <row r="55" spans="1:19" ht="15" customHeight="1">
      <c r="A55" s="28" t="s">
        <v>209</v>
      </c>
      <c r="B55" s="1" t="s">
        <v>51</v>
      </c>
      <c r="C55" s="1" t="s">
        <v>462</v>
      </c>
      <c r="D55" s="29">
        <v>14420</v>
      </c>
      <c r="E55" s="110">
        <f t="shared" si="5"/>
        <v>14420</v>
      </c>
      <c r="F55" s="30">
        <v>41024</v>
      </c>
      <c r="G55" s="30">
        <v>41044</v>
      </c>
      <c r="H55" s="34">
        <v>41085</v>
      </c>
      <c r="I55" s="4" t="s">
        <v>11</v>
      </c>
      <c r="J55" s="4" t="s">
        <v>463</v>
      </c>
      <c r="K55" s="32">
        <v>12061258</v>
      </c>
      <c r="L55" s="112">
        <v>41052</v>
      </c>
      <c r="M55" s="35">
        <f t="shared" si="0"/>
        <v>14420</v>
      </c>
      <c r="N55" s="36">
        <f t="shared" si="1"/>
        <v>0</v>
      </c>
      <c r="O55" s="37">
        <f t="shared" si="2"/>
        <v>0</v>
      </c>
      <c r="P55" s="38">
        <f t="shared" si="3"/>
        <v>0</v>
      </c>
      <c r="Q55" s="5"/>
      <c r="R55" s="29">
        <f t="shared" si="4"/>
        <v>0</v>
      </c>
      <c r="S55" s="5"/>
    </row>
    <row r="56" spans="1:19" ht="15" customHeight="1">
      <c r="A56" s="28" t="s">
        <v>226</v>
      </c>
      <c r="B56" s="1" t="s">
        <v>227</v>
      </c>
      <c r="C56" s="1" t="s">
        <v>464</v>
      </c>
      <c r="D56" s="29">
        <v>93020</v>
      </c>
      <c r="E56" s="110">
        <f t="shared" si="5"/>
        <v>93020</v>
      </c>
      <c r="F56" s="30">
        <v>41031</v>
      </c>
      <c r="G56" s="30">
        <v>41064</v>
      </c>
      <c r="H56" s="34">
        <v>41078</v>
      </c>
      <c r="I56" s="4" t="s">
        <v>13</v>
      </c>
      <c r="K56" s="32">
        <v>12061258</v>
      </c>
      <c r="L56" s="112">
        <v>41052</v>
      </c>
      <c r="M56" s="35">
        <f t="shared" si="0"/>
        <v>93020</v>
      </c>
      <c r="N56" s="36">
        <f t="shared" si="1"/>
        <v>0</v>
      </c>
      <c r="O56" s="37">
        <f t="shared" si="2"/>
        <v>0</v>
      </c>
      <c r="P56" s="38">
        <f t="shared" si="3"/>
        <v>0</v>
      </c>
      <c r="Q56" s="5"/>
      <c r="R56" s="29">
        <f t="shared" si="4"/>
        <v>0</v>
      </c>
      <c r="S56" s="5"/>
    </row>
    <row r="57" spans="1:19" ht="15" customHeight="1">
      <c r="A57" s="28" t="s">
        <v>465</v>
      </c>
      <c r="B57" s="1" t="s">
        <v>466</v>
      </c>
      <c r="C57" s="1" t="s">
        <v>467</v>
      </c>
      <c r="D57" s="29">
        <v>16170</v>
      </c>
      <c r="E57" s="110">
        <f t="shared" si="5"/>
        <v>16170</v>
      </c>
      <c r="F57" s="30">
        <v>41031</v>
      </c>
      <c r="G57" s="30">
        <v>41064</v>
      </c>
      <c r="H57" s="34">
        <v>41078</v>
      </c>
      <c r="I57" s="4" t="s">
        <v>46</v>
      </c>
      <c r="K57" s="32">
        <v>12059437</v>
      </c>
      <c r="L57" s="112">
        <v>41072</v>
      </c>
      <c r="M57" s="35">
        <f t="shared" si="0"/>
        <v>16170</v>
      </c>
      <c r="N57" s="36">
        <f t="shared" si="1"/>
        <v>0</v>
      </c>
      <c r="O57" s="37">
        <f t="shared" si="2"/>
        <v>0</v>
      </c>
      <c r="P57" s="38">
        <f t="shared" si="3"/>
        <v>0</v>
      </c>
      <c r="Q57" s="5"/>
      <c r="R57" s="29">
        <f t="shared" si="4"/>
        <v>0</v>
      </c>
      <c r="S57" s="5"/>
    </row>
    <row r="58" spans="1:19" ht="15" customHeight="1">
      <c r="A58" s="28" t="s">
        <v>468</v>
      </c>
      <c r="B58" s="1" t="s">
        <v>292</v>
      </c>
      <c r="C58" s="1" t="s">
        <v>469</v>
      </c>
      <c r="D58" s="29">
        <v>38890</v>
      </c>
      <c r="E58" s="110">
        <f t="shared" si="5"/>
        <v>38890</v>
      </c>
      <c r="F58" s="30">
        <v>41031</v>
      </c>
      <c r="G58" s="30">
        <v>41064</v>
      </c>
      <c r="H58" s="34">
        <v>41078</v>
      </c>
      <c r="I58" s="4" t="s">
        <v>13</v>
      </c>
      <c r="K58" s="32">
        <v>12061272</v>
      </c>
      <c r="L58" s="112">
        <v>41072</v>
      </c>
      <c r="M58" s="35">
        <f t="shared" si="0"/>
        <v>38890</v>
      </c>
      <c r="N58" s="36">
        <f t="shared" si="1"/>
        <v>0</v>
      </c>
      <c r="O58" s="37">
        <f t="shared" si="2"/>
        <v>0</v>
      </c>
      <c r="P58" s="38">
        <f t="shared" si="3"/>
        <v>0</v>
      </c>
      <c r="Q58" s="5"/>
      <c r="R58" s="29">
        <f t="shared" si="4"/>
        <v>0</v>
      </c>
      <c r="S58" s="5"/>
    </row>
    <row r="59" spans="1:19" ht="15" customHeight="1">
      <c r="A59" s="28" t="s">
        <v>99</v>
      </c>
      <c r="B59" s="1" t="s">
        <v>94</v>
      </c>
      <c r="C59" s="1" t="s">
        <v>470</v>
      </c>
      <c r="D59" s="29">
        <v>18760</v>
      </c>
      <c r="E59" s="110">
        <f t="shared" si="5"/>
        <v>18760</v>
      </c>
      <c r="F59" s="30">
        <v>41031</v>
      </c>
      <c r="G59" s="30">
        <v>41065</v>
      </c>
      <c r="H59" s="34">
        <v>41078</v>
      </c>
      <c r="I59" s="4" t="s">
        <v>13</v>
      </c>
      <c r="K59" s="32">
        <v>12061317</v>
      </c>
      <c r="L59" s="112">
        <v>41072</v>
      </c>
      <c r="M59" s="35">
        <f t="shared" si="0"/>
        <v>18760</v>
      </c>
      <c r="N59" s="36">
        <f t="shared" si="1"/>
        <v>0</v>
      </c>
      <c r="O59" s="37">
        <f t="shared" si="2"/>
        <v>0</v>
      </c>
      <c r="P59" s="38">
        <f t="shared" si="3"/>
        <v>0</v>
      </c>
      <c r="Q59" s="5"/>
      <c r="R59" s="29">
        <f t="shared" si="4"/>
        <v>0</v>
      </c>
      <c r="S59" s="5"/>
    </row>
    <row r="60" spans="1:19" ht="15" customHeight="1">
      <c r="A60" s="28" t="s">
        <v>93</v>
      </c>
      <c r="B60" s="1" t="s">
        <v>94</v>
      </c>
      <c r="C60" s="1" t="s">
        <v>471</v>
      </c>
      <c r="D60" s="29">
        <v>46940</v>
      </c>
      <c r="E60" s="110">
        <f t="shared" si="5"/>
        <v>46940</v>
      </c>
      <c r="F60" s="30">
        <v>41031</v>
      </c>
      <c r="G60" s="30">
        <v>41064</v>
      </c>
      <c r="H60" s="34">
        <v>41085</v>
      </c>
      <c r="I60" s="4" t="s">
        <v>13</v>
      </c>
      <c r="K60" s="32">
        <v>12061309</v>
      </c>
      <c r="L60" s="112">
        <v>41080</v>
      </c>
      <c r="M60" s="35">
        <f t="shared" si="0"/>
        <v>46940</v>
      </c>
      <c r="N60" s="36">
        <f t="shared" si="1"/>
        <v>0</v>
      </c>
      <c r="O60" s="37">
        <f t="shared" si="2"/>
        <v>0</v>
      </c>
      <c r="P60" s="38">
        <f t="shared" si="3"/>
        <v>0</v>
      </c>
      <c r="Q60" s="5"/>
      <c r="R60" s="29">
        <f t="shared" si="4"/>
        <v>0</v>
      </c>
      <c r="S60" s="5"/>
    </row>
    <row r="61" spans="1:19" ht="14.25" customHeight="1">
      <c r="A61" s="28" t="s">
        <v>317</v>
      </c>
      <c r="B61" s="1" t="s">
        <v>94</v>
      </c>
      <c r="C61" s="1" t="s">
        <v>472</v>
      </c>
      <c r="D61" s="29">
        <v>55980</v>
      </c>
      <c r="E61" s="110">
        <f t="shared" si="5"/>
        <v>55980</v>
      </c>
      <c r="F61" s="30">
        <v>41031</v>
      </c>
      <c r="G61" s="30">
        <v>41065</v>
      </c>
      <c r="H61" s="34">
        <v>41078</v>
      </c>
      <c r="I61" s="4" t="s">
        <v>13</v>
      </c>
      <c r="K61" s="32">
        <v>12069061</v>
      </c>
      <c r="L61" s="112">
        <v>41072</v>
      </c>
      <c r="M61" s="35">
        <f t="shared" si="0"/>
        <v>55980</v>
      </c>
      <c r="N61" s="36">
        <f t="shared" si="1"/>
        <v>0</v>
      </c>
      <c r="O61" s="37">
        <f t="shared" si="2"/>
        <v>0</v>
      </c>
      <c r="P61" s="38">
        <f t="shared" si="3"/>
        <v>0</v>
      </c>
      <c r="Q61" s="5"/>
      <c r="R61" s="29">
        <f t="shared" si="4"/>
        <v>0</v>
      </c>
      <c r="S61" s="5"/>
    </row>
    <row r="62" spans="1:19" ht="15" customHeight="1">
      <c r="A62" s="28" t="s">
        <v>192</v>
      </c>
      <c r="B62" s="1" t="s">
        <v>193</v>
      </c>
      <c r="C62" s="1" t="s">
        <v>473</v>
      </c>
      <c r="D62" s="29">
        <v>151100</v>
      </c>
      <c r="E62" s="110">
        <f t="shared" si="5"/>
        <v>151100</v>
      </c>
      <c r="F62" s="30">
        <v>41031</v>
      </c>
      <c r="G62" s="30">
        <v>41071</v>
      </c>
      <c r="H62" s="34">
        <v>41078</v>
      </c>
      <c r="I62" s="4" t="s">
        <v>13</v>
      </c>
      <c r="K62" s="32">
        <v>12061300</v>
      </c>
      <c r="L62" s="112">
        <v>41072</v>
      </c>
      <c r="M62" s="35">
        <f t="shared" si="0"/>
        <v>151100</v>
      </c>
      <c r="N62" s="36">
        <f t="shared" si="1"/>
        <v>0</v>
      </c>
      <c r="O62" s="37">
        <f t="shared" si="2"/>
        <v>0</v>
      </c>
      <c r="P62" s="38">
        <f t="shared" si="3"/>
        <v>0</v>
      </c>
      <c r="Q62" s="5"/>
      <c r="R62" s="29">
        <f t="shared" si="4"/>
        <v>0</v>
      </c>
      <c r="S62" s="5"/>
    </row>
    <row r="63" spans="1:19" ht="15" customHeight="1">
      <c r="A63" s="28" t="s">
        <v>149</v>
      </c>
      <c r="B63" s="28" t="s">
        <v>150</v>
      </c>
      <c r="C63" s="28" t="s">
        <v>474</v>
      </c>
      <c r="D63" s="29">
        <v>12840</v>
      </c>
      <c r="E63" s="110">
        <f t="shared" si="5"/>
        <v>12840</v>
      </c>
      <c r="F63" s="30">
        <v>41031</v>
      </c>
      <c r="G63" s="30">
        <v>41071</v>
      </c>
      <c r="H63" s="34">
        <v>41078</v>
      </c>
      <c r="I63" s="4" t="s">
        <v>13</v>
      </c>
      <c r="K63" s="32">
        <v>12061282</v>
      </c>
      <c r="L63" s="112">
        <v>41072</v>
      </c>
      <c r="M63" s="35">
        <f t="shared" si="0"/>
        <v>12840</v>
      </c>
      <c r="N63" s="36">
        <f t="shared" si="1"/>
        <v>0</v>
      </c>
      <c r="O63" s="37">
        <f t="shared" si="2"/>
        <v>0</v>
      </c>
      <c r="P63" s="38">
        <f t="shared" si="3"/>
        <v>0</v>
      </c>
      <c r="Q63" s="5"/>
      <c r="R63" s="29">
        <f t="shared" si="4"/>
        <v>0</v>
      </c>
      <c r="S63" s="5"/>
    </row>
    <row r="64" spans="1:19" ht="15" customHeight="1">
      <c r="A64" s="28" t="s">
        <v>475</v>
      </c>
      <c r="B64" s="1" t="s">
        <v>340</v>
      </c>
      <c r="C64" s="28" t="s">
        <v>476</v>
      </c>
      <c r="D64" s="29">
        <v>0</v>
      </c>
      <c r="E64" s="110">
        <f t="shared" si="5"/>
        <v>0</v>
      </c>
      <c r="F64" s="39" t="s">
        <v>12</v>
      </c>
      <c r="G64" s="39" t="s">
        <v>12</v>
      </c>
      <c r="H64" s="34">
        <v>41043</v>
      </c>
      <c r="I64" s="4" t="s">
        <v>11</v>
      </c>
      <c r="K64" s="32">
        <v>12068813</v>
      </c>
      <c r="L64" s="112">
        <v>41072</v>
      </c>
      <c r="M64" s="35">
        <f t="shared" si="0"/>
        <v>0</v>
      </c>
      <c r="N64" s="36">
        <f t="shared" si="1"/>
        <v>0</v>
      </c>
      <c r="O64" s="37">
        <f t="shared" si="2"/>
        <v>0</v>
      </c>
      <c r="P64" s="38">
        <f t="shared" si="3"/>
        <v>0</v>
      </c>
      <c r="Q64" s="5"/>
      <c r="R64" s="29">
        <f t="shared" si="4"/>
        <v>0</v>
      </c>
      <c r="S64" s="5"/>
    </row>
    <row r="65" spans="1:19" ht="15" customHeight="1">
      <c r="A65" s="28" t="s">
        <v>477</v>
      </c>
      <c r="B65" s="28" t="s">
        <v>478</v>
      </c>
      <c r="C65" s="1" t="s">
        <v>479</v>
      </c>
      <c r="D65" s="29">
        <v>0</v>
      </c>
      <c r="E65" s="110">
        <f t="shared" si="5"/>
        <v>0</v>
      </c>
      <c r="F65" s="39" t="s">
        <v>12</v>
      </c>
      <c r="G65" s="39" t="s">
        <v>12</v>
      </c>
      <c r="H65" s="34">
        <v>41043</v>
      </c>
      <c r="I65" s="4" t="s">
        <v>11</v>
      </c>
      <c r="L65" s="112"/>
      <c r="M65" s="35">
        <f t="shared" si="0"/>
        <v>0</v>
      </c>
      <c r="N65" s="36">
        <f t="shared" si="1"/>
        <v>0</v>
      </c>
      <c r="O65" s="37">
        <f t="shared" si="2"/>
        <v>0</v>
      </c>
      <c r="P65" s="38">
        <f t="shared" si="3"/>
        <v>0</v>
      </c>
      <c r="Q65" s="5"/>
      <c r="R65" s="29">
        <f t="shared" si="4"/>
        <v>0</v>
      </c>
      <c r="S65" s="5"/>
    </row>
    <row r="66" spans="1:19" ht="15" customHeight="1">
      <c r="A66" s="28" t="s">
        <v>480</v>
      </c>
      <c r="B66" s="1" t="s">
        <v>155</v>
      </c>
      <c r="C66" s="1" t="s">
        <v>481</v>
      </c>
      <c r="D66" s="29">
        <v>0</v>
      </c>
      <c r="E66" s="110">
        <f t="shared" si="5"/>
        <v>0</v>
      </c>
      <c r="F66" s="39" t="s">
        <v>12</v>
      </c>
      <c r="G66" s="39" t="s">
        <v>12</v>
      </c>
      <c r="H66" s="34">
        <v>41043</v>
      </c>
      <c r="I66" s="4" t="s">
        <v>11</v>
      </c>
      <c r="L66" s="112"/>
      <c r="M66" s="35">
        <f t="shared" si="0"/>
        <v>0</v>
      </c>
      <c r="N66" s="36">
        <f t="shared" si="1"/>
        <v>0</v>
      </c>
      <c r="O66" s="37">
        <f t="shared" si="2"/>
        <v>0</v>
      </c>
      <c r="P66" s="38">
        <f t="shared" si="3"/>
        <v>0</v>
      </c>
      <c r="Q66" s="5"/>
      <c r="R66" s="29">
        <f t="shared" si="4"/>
        <v>0</v>
      </c>
      <c r="S66" s="5"/>
    </row>
    <row r="67" spans="1:19" ht="15.75" customHeight="1">
      <c r="A67" s="28" t="s">
        <v>482</v>
      </c>
      <c r="B67" s="1" t="s">
        <v>205</v>
      </c>
      <c r="C67" s="1" t="s">
        <v>483</v>
      </c>
      <c r="D67" s="29">
        <v>200</v>
      </c>
      <c r="E67" s="110">
        <f t="shared" si="5"/>
        <v>200</v>
      </c>
      <c r="F67" s="30">
        <v>41043</v>
      </c>
      <c r="G67" s="30">
        <v>41057</v>
      </c>
      <c r="H67" s="34">
        <v>41085</v>
      </c>
      <c r="I67" s="4" t="s">
        <v>11</v>
      </c>
      <c r="K67" s="32">
        <v>12065436</v>
      </c>
      <c r="L67" s="112">
        <v>41064</v>
      </c>
      <c r="M67" s="35">
        <f t="shared" si="0"/>
        <v>200</v>
      </c>
      <c r="N67" s="36">
        <f t="shared" si="1"/>
        <v>0</v>
      </c>
      <c r="O67" s="37">
        <f t="shared" si="2"/>
        <v>0</v>
      </c>
      <c r="P67" s="38">
        <f t="shared" si="3"/>
        <v>0</v>
      </c>
      <c r="Q67" s="5"/>
      <c r="R67" s="29">
        <f t="shared" si="4"/>
        <v>0</v>
      </c>
      <c r="S67" s="5"/>
    </row>
    <row r="68" spans="1:19" ht="15" customHeight="1">
      <c r="A68" s="28" t="s">
        <v>484</v>
      </c>
      <c r="B68" s="1" t="s">
        <v>23</v>
      </c>
      <c r="C68" s="1" t="s">
        <v>485</v>
      </c>
      <c r="D68" s="29">
        <v>6620</v>
      </c>
      <c r="E68" s="110">
        <f t="shared" si="5"/>
        <v>6620</v>
      </c>
      <c r="F68" s="30">
        <v>41050</v>
      </c>
      <c r="G68" s="30">
        <v>41073</v>
      </c>
      <c r="H68" s="34">
        <v>41085</v>
      </c>
      <c r="I68" s="4" t="s">
        <v>13</v>
      </c>
      <c r="K68" s="32">
        <v>12072158</v>
      </c>
      <c r="L68" s="112">
        <v>41080</v>
      </c>
      <c r="M68" s="35">
        <f t="shared" si="0"/>
        <v>6620</v>
      </c>
      <c r="N68" s="36">
        <f t="shared" si="1"/>
        <v>0</v>
      </c>
      <c r="O68" s="37">
        <f t="shared" si="2"/>
        <v>0</v>
      </c>
      <c r="P68" s="38">
        <f t="shared" si="3"/>
        <v>0</v>
      </c>
      <c r="Q68" s="5"/>
      <c r="R68" s="29">
        <f t="shared" si="4"/>
        <v>0</v>
      </c>
      <c r="S68" s="5"/>
    </row>
    <row r="69" spans="1:19" ht="15" customHeight="1">
      <c r="A69" s="28" t="s">
        <v>169</v>
      </c>
      <c r="B69" s="1" t="s">
        <v>102</v>
      </c>
      <c r="C69" s="1" t="s">
        <v>486</v>
      </c>
      <c r="D69" s="29">
        <v>145940</v>
      </c>
      <c r="E69" s="110">
        <f t="shared" si="5"/>
        <v>145940</v>
      </c>
      <c r="F69" s="30">
        <v>41050</v>
      </c>
      <c r="G69" s="30">
        <v>41065</v>
      </c>
      <c r="H69" s="34">
        <v>41078</v>
      </c>
      <c r="I69" s="4" t="s">
        <v>13</v>
      </c>
      <c r="K69" s="32">
        <v>12068813</v>
      </c>
      <c r="L69" s="112">
        <v>41072</v>
      </c>
      <c r="M69" s="35">
        <f t="shared" si="0"/>
        <v>145940</v>
      </c>
      <c r="N69" s="36">
        <f t="shared" si="1"/>
        <v>0</v>
      </c>
      <c r="O69" s="37">
        <f t="shared" si="2"/>
        <v>0</v>
      </c>
      <c r="P69" s="38">
        <f t="shared" si="3"/>
        <v>0</v>
      </c>
      <c r="Q69" s="5"/>
      <c r="R69" s="29">
        <f t="shared" si="4"/>
        <v>0</v>
      </c>
      <c r="S69" s="5"/>
    </row>
    <row r="70" spans="1:19" ht="15" customHeight="1">
      <c r="A70" s="28" t="s">
        <v>117</v>
      </c>
      <c r="B70" s="1" t="s">
        <v>118</v>
      </c>
      <c r="C70" s="1" t="s">
        <v>487</v>
      </c>
      <c r="D70" s="29">
        <v>96250</v>
      </c>
      <c r="E70" s="110">
        <f t="shared" si="5"/>
        <v>96250</v>
      </c>
      <c r="F70" s="30">
        <v>41052</v>
      </c>
      <c r="G70" s="30">
        <v>41073</v>
      </c>
      <c r="H70" s="34">
        <v>41085</v>
      </c>
      <c r="I70" s="4" t="s">
        <v>13</v>
      </c>
      <c r="K70" s="32">
        <v>12072235</v>
      </c>
      <c r="L70" s="112">
        <v>41080</v>
      </c>
      <c r="M70" s="35">
        <f t="shared" si="0"/>
        <v>96250</v>
      </c>
      <c r="N70" s="36">
        <f t="shared" si="1"/>
        <v>0</v>
      </c>
      <c r="O70" s="37">
        <f t="shared" si="2"/>
        <v>0</v>
      </c>
      <c r="P70" s="38">
        <f t="shared" si="3"/>
        <v>0</v>
      </c>
      <c r="Q70" s="5"/>
      <c r="R70" s="29">
        <f t="shared" si="4"/>
        <v>0</v>
      </c>
      <c r="S70" s="5"/>
    </row>
    <row r="71" spans="1:19" ht="15" customHeight="1">
      <c r="A71" s="28" t="s">
        <v>488</v>
      </c>
      <c r="B71" s="1" t="s">
        <v>277</v>
      </c>
      <c r="C71" s="1" t="s">
        <v>489</v>
      </c>
      <c r="D71" s="29">
        <v>79330</v>
      </c>
      <c r="E71" s="110">
        <f t="shared" si="5"/>
        <v>79330</v>
      </c>
      <c r="F71" s="30">
        <v>41052</v>
      </c>
      <c r="G71" s="30">
        <v>41065</v>
      </c>
      <c r="H71" s="34">
        <v>41078</v>
      </c>
      <c r="I71" s="4" t="s">
        <v>13</v>
      </c>
      <c r="K71" s="32">
        <v>12069056</v>
      </c>
      <c r="L71" s="112">
        <v>41072</v>
      </c>
      <c r="M71" s="35">
        <f t="shared" si="0"/>
        <v>79330</v>
      </c>
      <c r="N71" s="36">
        <f t="shared" si="1"/>
        <v>0</v>
      </c>
      <c r="O71" s="37">
        <f t="shared" si="2"/>
        <v>0</v>
      </c>
      <c r="P71" s="38">
        <f t="shared" si="3"/>
        <v>0</v>
      </c>
      <c r="Q71" s="5"/>
      <c r="R71" s="29">
        <f t="shared" si="4"/>
        <v>0</v>
      </c>
      <c r="S71" s="5"/>
    </row>
    <row r="72" spans="1:19" ht="15" customHeight="1">
      <c r="A72" s="28" t="s">
        <v>490</v>
      </c>
      <c r="B72" s="1" t="s">
        <v>491</v>
      </c>
      <c r="C72" s="1" t="s">
        <v>492</v>
      </c>
      <c r="D72" s="29">
        <v>630</v>
      </c>
      <c r="E72" s="110">
        <f t="shared" si="5"/>
        <v>630</v>
      </c>
      <c r="F72" s="30">
        <v>41052</v>
      </c>
      <c r="G72" s="30">
        <v>41071</v>
      </c>
      <c r="H72" s="34">
        <v>41085</v>
      </c>
      <c r="I72" s="4" t="s">
        <v>13</v>
      </c>
      <c r="K72" s="32">
        <v>12072197</v>
      </c>
      <c r="L72" s="112">
        <v>41080</v>
      </c>
      <c r="M72" s="35">
        <f t="shared" si="0"/>
        <v>630</v>
      </c>
      <c r="N72" s="36">
        <f t="shared" si="1"/>
        <v>0</v>
      </c>
      <c r="O72" s="37">
        <f t="shared" si="2"/>
        <v>0</v>
      </c>
      <c r="P72" s="38">
        <f t="shared" si="3"/>
        <v>0</v>
      </c>
      <c r="Q72" s="5"/>
      <c r="R72" s="29">
        <f t="shared" si="4"/>
        <v>0</v>
      </c>
      <c r="S72" s="5"/>
    </row>
    <row r="73" spans="1:19" ht="15" customHeight="1">
      <c r="A73" s="28" t="s">
        <v>493</v>
      </c>
      <c r="B73" s="1" t="s">
        <v>155</v>
      </c>
      <c r="C73" s="1" t="s">
        <v>494</v>
      </c>
      <c r="D73" s="29">
        <v>1120</v>
      </c>
      <c r="E73" s="110">
        <f t="shared" si="5"/>
        <v>1120</v>
      </c>
      <c r="F73" s="30">
        <v>41052</v>
      </c>
      <c r="G73" s="30">
        <v>41071</v>
      </c>
      <c r="H73" s="34">
        <v>41085</v>
      </c>
      <c r="I73" s="4" t="s">
        <v>34</v>
      </c>
      <c r="K73" s="32">
        <v>12072179</v>
      </c>
      <c r="L73" s="112">
        <v>41080</v>
      </c>
      <c r="M73" s="35">
        <f t="shared" si="0"/>
        <v>1120</v>
      </c>
      <c r="N73" s="36">
        <f t="shared" si="1"/>
        <v>0</v>
      </c>
      <c r="O73" s="37">
        <f t="shared" si="2"/>
        <v>0</v>
      </c>
      <c r="P73" s="38">
        <f t="shared" si="3"/>
        <v>0</v>
      </c>
      <c r="Q73" s="5"/>
      <c r="R73" s="29">
        <f t="shared" si="4"/>
        <v>0</v>
      </c>
      <c r="S73" s="5"/>
    </row>
    <row r="74" spans="1:19" ht="15" customHeight="1">
      <c r="A74" s="28" t="s">
        <v>495</v>
      </c>
      <c r="B74" s="1" t="s">
        <v>496</v>
      </c>
      <c r="C74" s="1" t="s">
        <v>497</v>
      </c>
      <c r="D74" s="29">
        <v>0</v>
      </c>
      <c r="E74" s="110" t="s">
        <v>12</v>
      </c>
      <c r="F74" s="39" t="s">
        <v>12</v>
      </c>
      <c r="G74" s="39" t="s">
        <v>12</v>
      </c>
      <c r="H74" s="34">
        <v>41052</v>
      </c>
      <c r="I74" s="4" t="s">
        <v>11</v>
      </c>
      <c r="L74" s="112"/>
      <c r="M74" s="35" t="str">
        <f aca="true" t="shared" si="6" ref="M74:M137">IF(E74="","",E74)</f>
        <v>-</v>
      </c>
      <c r="N74" s="36" t="e">
        <f aca="true" t="shared" si="7" ref="N74:N137">IF(M74="","",(E74-M74))</f>
        <v>#VALUE!</v>
      </c>
      <c r="O74" s="37" t="e">
        <f aca="true" t="shared" si="8" ref="O74:O137">IF(E74="","",(E74-M74-N74))</f>
        <v>#VALUE!</v>
      </c>
      <c r="P74" s="38" t="e">
        <f aca="true" t="shared" si="9" ref="P74:P137">IF(M74="","",(E74-M74-N74-O74))</f>
        <v>#VALUE!</v>
      </c>
      <c r="Q74" s="5"/>
      <c r="R74" s="29" t="e">
        <f aca="true" t="shared" si="10" ref="R74:R137">IF(E74="","",(E74-(M74+N74+O74+P74)))</f>
        <v>#VALUE!</v>
      </c>
      <c r="S74" s="5"/>
    </row>
    <row r="75" spans="1:19" ht="15" customHeight="1">
      <c r="A75" s="28" t="s">
        <v>498</v>
      </c>
      <c r="B75" s="1" t="s">
        <v>48</v>
      </c>
      <c r="C75" s="1" t="s">
        <v>499</v>
      </c>
      <c r="D75" s="29">
        <v>184960</v>
      </c>
      <c r="E75" s="110">
        <f t="shared" si="5"/>
        <v>184960</v>
      </c>
      <c r="F75" s="30">
        <v>41052</v>
      </c>
      <c r="G75" s="30">
        <v>41071</v>
      </c>
      <c r="H75" s="34">
        <v>41085</v>
      </c>
      <c r="I75" s="4" t="s">
        <v>13</v>
      </c>
      <c r="K75" s="32">
        <v>12069049</v>
      </c>
      <c r="L75" s="112">
        <v>41080</v>
      </c>
      <c r="M75" s="35">
        <f t="shared" si="6"/>
        <v>184960</v>
      </c>
      <c r="N75" s="36">
        <f t="shared" si="7"/>
        <v>0</v>
      </c>
      <c r="O75" s="37">
        <f t="shared" si="8"/>
        <v>0</v>
      </c>
      <c r="P75" s="38">
        <f t="shared" si="9"/>
        <v>0</v>
      </c>
      <c r="Q75" s="5"/>
      <c r="R75" s="29">
        <f t="shared" si="10"/>
        <v>0</v>
      </c>
      <c r="S75" s="5"/>
    </row>
    <row r="76" spans="1:19" ht="15" customHeight="1">
      <c r="A76" s="28" t="s">
        <v>112</v>
      </c>
      <c r="B76" s="1" t="s">
        <v>102</v>
      </c>
      <c r="C76" s="1" t="s">
        <v>500</v>
      </c>
      <c r="D76" s="29">
        <v>5850</v>
      </c>
      <c r="E76" s="110">
        <f t="shared" si="5"/>
        <v>5850</v>
      </c>
      <c r="F76" s="30">
        <v>41052</v>
      </c>
      <c r="G76" s="30">
        <v>41071</v>
      </c>
      <c r="H76" s="34">
        <v>41085</v>
      </c>
      <c r="I76" s="4" t="s">
        <v>46</v>
      </c>
      <c r="K76" s="32">
        <v>12071630</v>
      </c>
      <c r="L76" s="112">
        <v>41080</v>
      </c>
      <c r="M76" s="35">
        <f t="shared" si="6"/>
        <v>5850</v>
      </c>
      <c r="N76" s="36">
        <f t="shared" si="7"/>
        <v>0</v>
      </c>
      <c r="O76" s="37">
        <f t="shared" si="8"/>
        <v>0</v>
      </c>
      <c r="P76" s="38">
        <f t="shared" si="9"/>
        <v>0</v>
      </c>
      <c r="Q76" s="5"/>
      <c r="R76" s="29">
        <f t="shared" si="10"/>
        <v>0</v>
      </c>
      <c r="S76" s="5"/>
    </row>
    <row r="77" spans="1:19" ht="15" customHeight="1">
      <c r="A77" s="28" t="s">
        <v>163</v>
      </c>
      <c r="B77" s="1" t="s">
        <v>48</v>
      </c>
      <c r="C77" s="1" t="s">
        <v>501</v>
      </c>
      <c r="D77" s="29">
        <v>80780</v>
      </c>
      <c r="E77" s="110">
        <f t="shared" si="5"/>
        <v>80780</v>
      </c>
      <c r="F77" s="30">
        <v>41057</v>
      </c>
      <c r="G77" s="30">
        <v>41071</v>
      </c>
      <c r="H77" s="34">
        <v>41085</v>
      </c>
      <c r="I77" s="4" t="s">
        <v>13</v>
      </c>
      <c r="K77" s="32">
        <v>12071596</v>
      </c>
      <c r="L77" s="112">
        <v>41080</v>
      </c>
      <c r="M77" s="35">
        <f t="shared" si="6"/>
        <v>80780</v>
      </c>
      <c r="N77" s="36">
        <f t="shared" si="7"/>
        <v>0</v>
      </c>
      <c r="O77" s="37">
        <f t="shared" si="8"/>
        <v>0</v>
      </c>
      <c r="P77" s="38">
        <f t="shared" si="9"/>
        <v>0</v>
      </c>
      <c r="Q77" s="5"/>
      <c r="R77" s="29">
        <f t="shared" si="10"/>
        <v>0</v>
      </c>
      <c r="S77" s="5"/>
    </row>
    <row r="78" spans="1:19" ht="15" customHeight="1">
      <c r="A78" s="28" t="s">
        <v>502</v>
      </c>
      <c r="B78" s="1" t="s">
        <v>503</v>
      </c>
      <c r="C78" s="1" t="s">
        <v>504</v>
      </c>
      <c r="D78" s="29">
        <v>16930</v>
      </c>
      <c r="E78" s="110">
        <f t="shared" si="5"/>
        <v>16930</v>
      </c>
      <c r="F78" s="30">
        <v>41057</v>
      </c>
      <c r="G78" s="30">
        <v>41071</v>
      </c>
      <c r="H78" s="34">
        <v>41085</v>
      </c>
      <c r="I78" s="4" t="s">
        <v>11</v>
      </c>
      <c r="J78" s="4"/>
      <c r="K78" s="32">
        <v>12071618</v>
      </c>
      <c r="L78" s="112">
        <v>41080</v>
      </c>
      <c r="M78" s="35">
        <f t="shared" si="6"/>
        <v>16930</v>
      </c>
      <c r="N78" s="36">
        <f t="shared" si="7"/>
        <v>0</v>
      </c>
      <c r="O78" s="37">
        <f t="shared" si="8"/>
        <v>0</v>
      </c>
      <c r="P78" s="38">
        <f t="shared" si="9"/>
        <v>0</v>
      </c>
      <c r="Q78" s="5"/>
      <c r="R78" s="29">
        <f t="shared" si="10"/>
        <v>0</v>
      </c>
      <c r="S78" s="5"/>
    </row>
    <row r="79" spans="1:19" ht="15" customHeight="1">
      <c r="A79" s="28" t="s">
        <v>505</v>
      </c>
      <c r="B79" s="28" t="s">
        <v>45</v>
      </c>
      <c r="C79" s="28" t="s">
        <v>506</v>
      </c>
      <c r="D79" s="29">
        <v>52960</v>
      </c>
      <c r="E79" s="110">
        <f t="shared" si="5"/>
        <v>52960</v>
      </c>
      <c r="F79" s="30">
        <v>41065</v>
      </c>
      <c r="G79" s="30">
        <v>41073</v>
      </c>
      <c r="H79" s="34">
        <v>41085</v>
      </c>
      <c r="I79" s="4" t="s">
        <v>13</v>
      </c>
      <c r="K79" s="32">
        <v>12072091</v>
      </c>
      <c r="L79" s="112">
        <v>41080</v>
      </c>
      <c r="M79" s="35">
        <f t="shared" si="6"/>
        <v>52960</v>
      </c>
      <c r="N79" s="36">
        <f t="shared" si="7"/>
        <v>0</v>
      </c>
      <c r="O79" s="37">
        <f t="shared" si="8"/>
        <v>0</v>
      </c>
      <c r="P79" s="38">
        <f t="shared" si="9"/>
        <v>0</v>
      </c>
      <c r="Q79" s="5"/>
      <c r="R79" s="29">
        <f t="shared" si="10"/>
        <v>0</v>
      </c>
      <c r="S79" s="5"/>
    </row>
    <row r="80" spans="1:19" ht="15" customHeight="1">
      <c r="A80" s="28" t="s">
        <v>295</v>
      </c>
      <c r="B80" s="1" t="s">
        <v>94</v>
      </c>
      <c r="C80" s="1" t="s">
        <v>507</v>
      </c>
      <c r="D80" s="29">
        <v>24090</v>
      </c>
      <c r="E80" s="110">
        <f t="shared" si="5"/>
        <v>24090</v>
      </c>
      <c r="F80" s="30">
        <v>41065</v>
      </c>
      <c r="G80" s="30">
        <v>41073</v>
      </c>
      <c r="H80" s="34">
        <v>41085</v>
      </c>
      <c r="I80" s="4" t="s">
        <v>13</v>
      </c>
      <c r="K80" s="32">
        <v>12072080</v>
      </c>
      <c r="L80" s="112">
        <v>41080</v>
      </c>
      <c r="M80" s="35">
        <f t="shared" si="6"/>
        <v>24090</v>
      </c>
      <c r="N80" s="36">
        <f t="shared" si="7"/>
        <v>0</v>
      </c>
      <c r="O80" s="37">
        <f t="shared" si="8"/>
        <v>0</v>
      </c>
      <c r="P80" s="38">
        <f t="shared" si="9"/>
        <v>0</v>
      </c>
      <c r="Q80" s="5"/>
      <c r="R80" s="29">
        <f t="shared" si="10"/>
        <v>0</v>
      </c>
      <c r="S80" s="5"/>
    </row>
    <row r="81" spans="1:19" ht="15" customHeight="1">
      <c r="A81" s="28" t="s">
        <v>297</v>
      </c>
      <c r="B81" s="1" t="s">
        <v>94</v>
      </c>
      <c r="C81" s="1" t="s">
        <v>508</v>
      </c>
      <c r="D81" s="29">
        <v>39240</v>
      </c>
      <c r="E81" s="110">
        <f t="shared" si="5"/>
        <v>39240</v>
      </c>
      <c r="F81" s="30">
        <v>41065</v>
      </c>
      <c r="G81" s="30">
        <v>41073</v>
      </c>
      <c r="H81" s="34">
        <v>41085</v>
      </c>
      <c r="I81" s="4" t="s">
        <v>13</v>
      </c>
      <c r="K81" s="32">
        <v>12072102</v>
      </c>
      <c r="L81" s="112">
        <v>41080</v>
      </c>
      <c r="M81" s="35">
        <f t="shared" si="6"/>
        <v>39240</v>
      </c>
      <c r="N81" s="36">
        <f t="shared" si="7"/>
        <v>0</v>
      </c>
      <c r="O81" s="37">
        <f t="shared" si="8"/>
        <v>0</v>
      </c>
      <c r="P81" s="38">
        <f t="shared" si="9"/>
        <v>0</v>
      </c>
      <c r="Q81" s="5"/>
      <c r="R81" s="29">
        <f t="shared" si="10"/>
        <v>0</v>
      </c>
      <c r="S81" s="5"/>
    </row>
    <row r="82" spans="1:19" ht="15" customHeight="1">
      <c r="A82" s="28" t="s">
        <v>28</v>
      </c>
      <c r="B82" s="1" t="s">
        <v>29</v>
      </c>
      <c r="C82" s="1" t="s">
        <v>509</v>
      </c>
      <c r="D82" s="29">
        <v>214990</v>
      </c>
      <c r="E82" s="110">
        <f t="shared" si="5"/>
        <v>214990</v>
      </c>
      <c r="F82" s="30">
        <v>41065</v>
      </c>
      <c r="G82" s="30">
        <v>41107</v>
      </c>
      <c r="H82" s="34">
        <v>41155</v>
      </c>
      <c r="I82" s="4" t="s">
        <v>13</v>
      </c>
      <c r="K82" s="32">
        <v>12072056</v>
      </c>
      <c r="L82" s="112">
        <v>41145</v>
      </c>
      <c r="M82" s="35">
        <f t="shared" si="6"/>
        <v>214990</v>
      </c>
      <c r="N82" s="36">
        <f t="shared" si="7"/>
        <v>0</v>
      </c>
      <c r="O82" s="37">
        <f t="shared" si="8"/>
        <v>0</v>
      </c>
      <c r="P82" s="38">
        <f t="shared" si="9"/>
        <v>0</v>
      </c>
      <c r="Q82" s="5"/>
      <c r="R82" s="29">
        <f t="shared" si="10"/>
        <v>0</v>
      </c>
      <c r="S82" s="5"/>
    </row>
    <row r="83" spans="1:19" ht="15" customHeight="1">
      <c r="A83" s="28" t="s">
        <v>510</v>
      </c>
      <c r="B83" s="1" t="s">
        <v>511</v>
      </c>
      <c r="C83" s="1" t="s">
        <v>512</v>
      </c>
      <c r="D83" s="29">
        <v>1140</v>
      </c>
      <c r="E83" s="110">
        <f aca="true" t="shared" si="11" ref="E83:E146">IF(G83="","",D83)</f>
        <v>1140</v>
      </c>
      <c r="F83" s="30">
        <v>41071</v>
      </c>
      <c r="G83" s="30">
        <v>41079</v>
      </c>
      <c r="H83" s="34">
        <v>41086</v>
      </c>
      <c r="I83" s="4" t="s">
        <v>11</v>
      </c>
      <c r="K83" s="32">
        <v>12074426</v>
      </c>
      <c r="L83" s="112">
        <v>41085</v>
      </c>
      <c r="M83" s="35">
        <f t="shared" si="6"/>
        <v>1140</v>
      </c>
      <c r="N83" s="36">
        <f t="shared" si="7"/>
        <v>0</v>
      </c>
      <c r="O83" s="37">
        <f t="shared" si="8"/>
        <v>0</v>
      </c>
      <c r="P83" s="38">
        <f t="shared" si="9"/>
        <v>0</v>
      </c>
      <c r="Q83" s="5"/>
      <c r="R83" s="29">
        <f t="shared" si="10"/>
        <v>0</v>
      </c>
      <c r="S83" s="5"/>
    </row>
    <row r="84" spans="1:19" ht="15" customHeight="1">
      <c r="A84" s="28" t="s">
        <v>513</v>
      </c>
      <c r="B84" s="1" t="s">
        <v>215</v>
      </c>
      <c r="C84" s="1" t="s">
        <v>514</v>
      </c>
      <c r="D84" s="29">
        <v>58540</v>
      </c>
      <c r="E84" s="110">
        <f t="shared" si="11"/>
        <v>58540</v>
      </c>
      <c r="F84" s="30">
        <v>41071</v>
      </c>
      <c r="G84" s="30">
        <v>41079</v>
      </c>
      <c r="H84" s="34">
        <v>41086</v>
      </c>
      <c r="I84" s="4" t="s">
        <v>13</v>
      </c>
      <c r="K84" s="32">
        <v>12074821</v>
      </c>
      <c r="L84" s="112">
        <v>41085</v>
      </c>
      <c r="M84" s="35">
        <f t="shared" si="6"/>
        <v>58540</v>
      </c>
      <c r="N84" s="36">
        <f t="shared" si="7"/>
        <v>0</v>
      </c>
      <c r="O84" s="37">
        <f t="shared" si="8"/>
        <v>0</v>
      </c>
      <c r="P84" s="38">
        <f t="shared" si="9"/>
        <v>0</v>
      </c>
      <c r="Q84" s="5"/>
      <c r="R84" s="29">
        <f t="shared" si="10"/>
        <v>0</v>
      </c>
      <c r="S84" s="5"/>
    </row>
    <row r="85" spans="1:19" ht="15" customHeight="1">
      <c r="A85" s="28" t="s">
        <v>515</v>
      </c>
      <c r="B85" s="1" t="s">
        <v>516</v>
      </c>
      <c r="C85" s="1" t="s">
        <v>517</v>
      </c>
      <c r="D85" s="29">
        <v>116390</v>
      </c>
      <c r="E85" s="110">
        <f t="shared" si="11"/>
        <v>116390</v>
      </c>
      <c r="F85" s="30">
        <v>41073</v>
      </c>
      <c r="G85" s="30">
        <v>41080</v>
      </c>
      <c r="H85" s="34">
        <v>41155</v>
      </c>
      <c r="I85" s="4" t="s">
        <v>13</v>
      </c>
      <c r="K85" s="32">
        <v>12075146</v>
      </c>
      <c r="L85" s="112">
        <v>41107</v>
      </c>
      <c r="M85" s="35">
        <f t="shared" si="6"/>
        <v>116390</v>
      </c>
      <c r="N85" s="36">
        <f t="shared" si="7"/>
        <v>0</v>
      </c>
      <c r="O85" s="37">
        <f t="shared" si="8"/>
        <v>0</v>
      </c>
      <c r="P85" s="38">
        <f t="shared" si="9"/>
        <v>0</v>
      </c>
      <c r="Q85" s="5"/>
      <c r="R85" s="29">
        <f t="shared" si="10"/>
        <v>0</v>
      </c>
      <c r="S85" s="5"/>
    </row>
    <row r="86" spans="1:19" ht="15" customHeight="1">
      <c r="A86" s="28" t="s">
        <v>518</v>
      </c>
      <c r="B86" s="1" t="s">
        <v>118</v>
      </c>
      <c r="C86" s="1" t="s">
        <v>519</v>
      </c>
      <c r="D86" s="29">
        <v>1160</v>
      </c>
      <c r="E86" s="110">
        <f t="shared" si="11"/>
        <v>1160</v>
      </c>
      <c r="F86" s="30">
        <v>41073</v>
      </c>
      <c r="G86" s="30">
        <v>41080</v>
      </c>
      <c r="H86" s="34">
        <v>41093</v>
      </c>
      <c r="I86" s="4" t="s">
        <v>34</v>
      </c>
      <c r="K86" s="32">
        <v>12075134</v>
      </c>
      <c r="L86" s="112">
        <v>41086</v>
      </c>
      <c r="M86" s="35">
        <f t="shared" si="6"/>
        <v>1160</v>
      </c>
      <c r="N86" s="36">
        <f t="shared" si="7"/>
        <v>0</v>
      </c>
      <c r="O86" s="37">
        <f t="shared" si="8"/>
        <v>0</v>
      </c>
      <c r="P86" s="38">
        <f t="shared" si="9"/>
        <v>0</v>
      </c>
      <c r="Q86" s="5"/>
      <c r="R86" s="29">
        <f t="shared" si="10"/>
        <v>0</v>
      </c>
      <c r="S86" s="5"/>
    </row>
    <row r="87" spans="1:19" ht="15" customHeight="1">
      <c r="A87" s="28" t="s">
        <v>520</v>
      </c>
      <c r="B87" s="1" t="s">
        <v>521</v>
      </c>
      <c r="C87" s="1" t="s">
        <v>522</v>
      </c>
      <c r="D87" s="29">
        <v>0</v>
      </c>
      <c r="E87" s="110">
        <v>0</v>
      </c>
      <c r="F87" s="39" t="s">
        <v>12</v>
      </c>
      <c r="G87" s="39" t="s">
        <v>12</v>
      </c>
      <c r="H87" s="34">
        <v>41071</v>
      </c>
      <c r="I87" s="4" t="s">
        <v>11</v>
      </c>
      <c r="K87" s="32" t="s">
        <v>12</v>
      </c>
      <c r="L87" s="112"/>
      <c r="M87" s="35">
        <f t="shared" si="6"/>
        <v>0</v>
      </c>
      <c r="N87" s="36">
        <f t="shared" si="7"/>
        <v>0</v>
      </c>
      <c r="O87" s="37">
        <f t="shared" si="8"/>
        <v>0</v>
      </c>
      <c r="P87" s="38">
        <f t="shared" si="9"/>
        <v>0</v>
      </c>
      <c r="Q87" s="5"/>
      <c r="R87" s="29">
        <f t="shared" si="10"/>
        <v>0</v>
      </c>
      <c r="S87" s="5"/>
    </row>
    <row r="88" spans="1:19" ht="15" customHeight="1">
      <c r="A88" s="28" t="s">
        <v>523</v>
      </c>
      <c r="B88" s="1" t="s">
        <v>155</v>
      </c>
      <c r="C88" s="1" t="s">
        <v>524</v>
      </c>
      <c r="D88" s="29">
        <v>1080</v>
      </c>
      <c r="E88" s="110">
        <f t="shared" si="11"/>
        <v>1080</v>
      </c>
      <c r="F88" s="30">
        <v>41074</v>
      </c>
      <c r="G88" s="30">
        <v>41080</v>
      </c>
      <c r="H88" s="34">
        <v>41093</v>
      </c>
      <c r="I88" s="4" t="s">
        <v>11</v>
      </c>
      <c r="K88" s="32">
        <v>12075169</v>
      </c>
      <c r="L88" s="112">
        <v>41086</v>
      </c>
      <c r="M88" s="35">
        <f t="shared" si="6"/>
        <v>1080</v>
      </c>
      <c r="N88" s="36">
        <f t="shared" si="7"/>
        <v>0</v>
      </c>
      <c r="O88" s="37">
        <f t="shared" si="8"/>
        <v>0</v>
      </c>
      <c r="P88" s="38">
        <f t="shared" si="9"/>
        <v>0</v>
      </c>
      <c r="Q88" s="5"/>
      <c r="R88" s="29">
        <f t="shared" si="10"/>
        <v>0</v>
      </c>
      <c r="S88" s="5"/>
    </row>
    <row r="89" spans="1:19" ht="15" customHeight="1">
      <c r="A89" s="28" t="s">
        <v>525</v>
      </c>
      <c r="B89" s="1" t="s">
        <v>526</v>
      </c>
      <c r="C89" s="1" t="s">
        <v>527</v>
      </c>
      <c r="D89" s="29">
        <v>850</v>
      </c>
      <c r="E89" s="110">
        <f t="shared" si="11"/>
        <v>850</v>
      </c>
      <c r="F89" s="30">
        <v>41074</v>
      </c>
      <c r="G89" s="30">
        <v>41080</v>
      </c>
      <c r="H89" s="34">
        <v>41093</v>
      </c>
      <c r="I89" s="4" t="s">
        <v>34</v>
      </c>
      <c r="K89" s="32">
        <v>12075190</v>
      </c>
      <c r="L89" s="112">
        <v>41086</v>
      </c>
      <c r="M89" s="35">
        <f t="shared" si="6"/>
        <v>850</v>
      </c>
      <c r="N89" s="36">
        <f t="shared" si="7"/>
        <v>0</v>
      </c>
      <c r="O89" s="37">
        <f t="shared" si="8"/>
        <v>0</v>
      </c>
      <c r="P89" s="38">
        <f t="shared" si="9"/>
        <v>0</v>
      </c>
      <c r="Q89" s="5"/>
      <c r="R89" s="29">
        <f t="shared" si="10"/>
        <v>0</v>
      </c>
      <c r="S89" s="5"/>
    </row>
    <row r="90" spans="1:19" ht="15" customHeight="1">
      <c r="A90" s="28" t="s">
        <v>528</v>
      </c>
      <c r="B90" s="1" t="s">
        <v>529</v>
      </c>
      <c r="C90" s="1" t="s">
        <v>530</v>
      </c>
      <c r="D90" s="29">
        <v>19820</v>
      </c>
      <c r="E90" s="110">
        <f t="shared" si="11"/>
        <v>19820</v>
      </c>
      <c r="F90" s="30">
        <v>41074</v>
      </c>
      <c r="G90" s="30">
        <v>41080</v>
      </c>
      <c r="H90" s="34">
        <v>41093</v>
      </c>
      <c r="I90" s="4" t="s">
        <v>13</v>
      </c>
      <c r="K90" s="32">
        <v>12075178</v>
      </c>
      <c r="L90" s="112">
        <v>41086</v>
      </c>
      <c r="M90" s="35">
        <f t="shared" si="6"/>
        <v>19820</v>
      </c>
      <c r="N90" s="36">
        <f t="shared" si="7"/>
        <v>0</v>
      </c>
      <c r="O90" s="37">
        <f t="shared" si="8"/>
        <v>0</v>
      </c>
      <c r="P90" s="38">
        <f t="shared" si="9"/>
        <v>0</v>
      </c>
      <c r="Q90" s="5"/>
      <c r="R90" s="29">
        <f t="shared" si="10"/>
        <v>0</v>
      </c>
      <c r="S90" s="5"/>
    </row>
    <row r="91" spans="1:19" ht="15" customHeight="1">
      <c r="A91" s="28" t="s">
        <v>182</v>
      </c>
      <c r="B91" s="1" t="s">
        <v>45</v>
      </c>
      <c r="C91" s="1" t="s">
        <v>531</v>
      </c>
      <c r="D91" s="29">
        <v>7550</v>
      </c>
      <c r="E91" s="110">
        <f t="shared" si="11"/>
        <v>7550</v>
      </c>
      <c r="F91" s="30">
        <v>41078</v>
      </c>
      <c r="G91" s="30">
        <v>41086</v>
      </c>
      <c r="H91" s="34">
        <v>41094</v>
      </c>
      <c r="I91" s="4" t="s">
        <v>11</v>
      </c>
      <c r="K91" s="32">
        <v>12077406</v>
      </c>
      <c r="L91" s="112">
        <v>41094</v>
      </c>
      <c r="M91" s="35">
        <f t="shared" si="6"/>
        <v>7550</v>
      </c>
      <c r="N91" s="36">
        <f t="shared" si="7"/>
        <v>0</v>
      </c>
      <c r="O91" s="37">
        <f t="shared" si="8"/>
        <v>0</v>
      </c>
      <c r="P91" s="38">
        <f t="shared" si="9"/>
        <v>0</v>
      </c>
      <c r="Q91" s="5"/>
      <c r="R91" s="29">
        <f t="shared" si="10"/>
        <v>0</v>
      </c>
      <c r="S91" s="5"/>
    </row>
    <row r="92" spans="1:19" ht="15" customHeight="1">
      <c r="A92" s="28" t="s">
        <v>120</v>
      </c>
      <c r="B92" s="1" t="s">
        <v>121</v>
      </c>
      <c r="C92" s="1" t="s">
        <v>532</v>
      </c>
      <c r="D92" s="29">
        <v>13030</v>
      </c>
      <c r="E92" s="110">
        <f t="shared" si="11"/>
        <v>13030</v>
      </c>
      <c r="F92" s="30">
        <v>41080</v>
      </c>
      <c r="G92" s="30">
        <v>41086</v>
      </c>
      <c r="H92" s="34">
        <v>41094</v>
      </c>
      <c r="I92" s="4" t="s">
        <v>11</v>
      </c>
      <c r="K92" s="32">
        <v>12077415</v>
      </c>
      <c r="L92" s="112">
        <v>41094</v>
      </c>
      <c r="M92" s="35">
        <f t="shared" si="6"/>
        <v>13030</v>
      </c>
      <c r="N92" s="36">
        <f t="shared" si="7"/>
        <v>0</v>
      </c>
      <c r="O92" s="37">
        <f t="shared" si="8"/>
        <v>0</v>
      </c>
      <c r="P92" s="38">
        <f t="shared" si="9"/>
        <v>0</v>
      </c>
      <c r="Q92" s="5"/>
      <c r="R92" s="29">
        <f t="shared" si="10"/>
        <v>0</v>
      </c>
      <c r="S92" s="5"/>
    </row>
    <row r="93" spans="1:19" ht="15" customHeight="1">
      <c r="A93" s="28" t="s">
        <v>214</v>
      </c>
      <c r="B93" s="1" t="s">
        <v>215</v>
      </c>
      <c r="C93" s="1" t="s">
        <v>533</v>
      </c>
      <c r="D93" s="29">
        <v>710</v>
      </c>
      <c r="E93" s="110">
        <f t="shared" si="11"/>
        <v>710</v>
      </c>
      <c r="F93" s="30">
        <v>41080</v>
      </c>
      <c r="G93" s="30">
        <v>41086</v>
      </c>
      <c r="H93" s="34">
        <v>41094</v>
      </c>
      <c r="I93" s="4" t="s">
        <v>11</v>
      </c>
      <c r="K93" s="32">
        <v>12077374</v>
      </c>
      <c r="L93" s="112">
        <v>41094</v>
      </c>
      <c r="M93" s="35">
        <f t="shared" si="6"/>
        <v>710</v>
      </c>
      <c r="N93" s="36">
        <f t="shared" si="7"/>
        <v>0</v>
      </c>
      <c r="O93" s="37">
        <f t="shared" si="8"/>
        <v>0</v>
      </c>
      <c r="P93" s="38">
        <f t="shared" si="9"/>
        <v>0</v>
      </c>
      <c r="Q93" s="5"/>
      <c r="R93" s="29">
        <f t="shared" si="10"/>
        <v>0</v>
      </c>
      <c r="S93" s="5"/>
    </row>
    <row r="94" spans="1:19" ht="15" customHeight="1">
      <c r="A94" s="28" t="s">
        <v>534</v>
      </c>
      <c r="B94" s="1" t="s">
        <v>23</v>
      </c>
      <c r="C94" s="1" t="s">
        <v>535</v>
      </c>
      <c r="D94" s="29">
        <v>350</v>
      </c>
      <c r="E94" s="110">
        <f t="shared" si="11"/>
        <v>350</v>
      </c>
      <c r="F94" s="30">
        <v>41054</v>
      </c>
      <c r="G94" s="30">
        <v>41093</v>
      </c>
      <c r="H94" s="34">
        <v>41094</v>
      </c>
      <c r="I94" s="4" t="s">
        <v>11</v>
      </c>
      <c r="K94" s="32">
        <v>12079790</v>
      </c>
      <c r="L94" s="112">
        <v>41094</v>
      </c>
      <c r="M94" s="35">
        <f t="shared" si="6"/>
        <v>350</v>
      </c>
      <c r="N94" s="36">
        <f t="shared" si="7"/>
        <v>0</v>
      </c>
      <c r="O94" s="37">
        <f t="shared" si="8"/>
        <v>0</v>
      </c>
      <c r="P94" s="38">
        <f t="shared" si="9"/>
        <v>0</v>
      </c>
      <c r="Q94" s="5"/>
      <c r="R94" s="29">
        <f t="shared" si="10"/>
        <v>0</v>
      </c>
      <c r="S94" s="5"/>
    </row>
    <row r="95" spans="1:19" ht="15" customHeight="1">
      <c r="A95" s="28" t="s">
        <v>30</v>
      </c>
      <c r="B95" s="1" t="s">
        <v>31</v>
      </c>
      <c r="C95" s="1" t="s">
        <v>536</v>
      </c>
      <c r="D95" s="29">
        <v>218650</v>
      </c>
      <c r="E95" s="110">
        <f t="shared" si="11"/>
        <v>218650</v>
      </c>
      <c r="F95" s="30">
        <v>41127</v>
      </c>
      <c r="G95" s="30">
        <v>41253</v>
      </c>
      <c r="H95" s="34">
        <v>41260</v>
      </c>
      <c r="I95" s="4" t="s">
        <v>13</v>
      </c>
      <c r="K95" s="32">
        <v>12144557</v>
      </c>
      <c r="L95" s="112">
        <v>41257</v>
      </c>
      <c r="M95" s="35">
        <f t="shared" si="6"/>
        <v>218650</v>
      </c>
      <c r="N95" s="36">
        <f t="shared" si="7"/>
        <v>0</v>
      </c>
      <c r="O95" s="37">
        <f t="shared" si="8"/>
        <v>0</v>
      </c>
      <c r="P95" s="38">
        <f t="shared" si="9"/>
        <v>0</v>
      </c>
      <c r="Q95" s="5"/>
      <c r="R95" s="29">
        <f t="shared" si="10"/>
        <v>0</v>
      </c>
      <c r="S95" s="5"/>
    </row>
    <row r="96" spans="1:19" ht="15" customHeight="1">
      <c r="A96" s="28" t="s">
        <v>537</v>
      </c>
      <c r="B96" s="1" t="s">
        <v>277</v>
      </c>
      <c r="C96" s="1" t="s">
        <v>538</v>
      </c>
      <c r="D96" s="29">
        <v>2410</v>
      </c>
      <c r="E96" s="110">
        <f t="shared" si="11"/>
        <v>2410</v>
      </c>
      <c r="F96" s="30">
        <v>41093</v>
      </c>
      <c r="G96" s="30">
        <v>41134</v>
      </c>
      <c r="H96" s="34">
        <v>41155</v>
      </c>
      <c r="I96" s="4" t="s">
        <v>34</v>
      </c>
      <c r="K96" s="32">
        <v>12098221</v>
      </c>
      <c r="L96" s="112">
        <v>41145</v>
      </c>
      <c r="M96" s="35">
        <f t="shared" si="6"/>
        <v>2410</v>
      </c>
      <c r="N96" s="36">
        <f t="shared" si="7"/>
        <v>0</v>
      </c>
      <c r="O96" s="37">
        <f t="shared" si="8"/>
        <v>0</v>
      </c>
      <c r="P96" s="38">
        <f t="shared" si="9"/>
        <v>0</v>
      </c>
      <c r="Q96" s="5"/>
      <c r="R96" s="29">
        <f t="shared" si="10"/>
        <v>0</v>
      </c>
      <c r="S96" s="5"/>
    </row>
    <row r="97" spans="1:19" ht="15" customHeight="1">
      <c r="A97" s="28" t="s">
        <v>539</v>
      </c>
      <c r="B97" s="1" t="s">
        <v>97</v>
      </c>
      <c r="C97" s="1" t="s">
        <v>540</v>
      </c>
      <c r="D97" s="29">
        <v>35940</v>
      </c>
      <c r="E97" s="110">
        <f t="shared" si="11"/>
        <v>35940</v>
      </c>
      <c r="F97" s="30">
        <v>41093</v>
      </c>
      <c r="G97" s="30">
        <v>41225</v>
      </c>
      <c r="H97" s="34">
        <v>41241</v>
      </c>
      <c r="I97" s="4" t="s">
        <v>13</v>
      </c>
      <c r="K97" s="32">
        <v>12131058</v>
      </c>
      <c r="L97" s="112">
        <v>41232</v>
      </c>
      <c r="M97" s="35">
        <f t="shared" si="6"/>
        <v>35940</v>
      </c>
      <c r="N97" s="36">
        <f t="shared" si="7"/>
        <v>0</v>
      </c>
      <c r="O97" s="37">
        <f t="shared" si="8"/>
        <v>0</v>
      </c>
      <c r="P97" s="38">
        <f t="shared" si="9"/>
        <v>0</v>
      </c>
      <c r="Q97" s="5"/>
      <c r="R97" s="29">
        <f t="shared" si="10"/>
        <v>0</v>
      </c>
      <c r="S97" s="5"/>
    </row>
    <row r="98" spans="1:19" ht="15" customHeight="1">
      <c r="A98" s="28" t="s">
        <v>541</v>
      </c>
      <c r="B98" s="1" t="s">
        <v>542</v>
      </c>
      <c r="C98" s="1" t="s">
        <v>543</v>
      </c>
      <c r="D98" s="29">
        <v>0</v>
      </c>
      <c r="E98" s="110">
        <v>0</v>
      </c>
      <c r="F98" s="30" t="s">
        <v>12</v>
      </c>
      <c r="G98" s="30" t="s">
        <v>12</v>
      </c>
      <c r="H98" s="34">
        <v>41093</v>
      </c>
      <c r="I98" s="4" t="s">
        <v>11</v>
      </c>
      <c r="L98" s="112"/>
      <c r="M98" s="35">
        <f t="shared" si="6"/>
        <v>0</v>
      </c>
      <c r="N98" s="36">
        <f t="shared" si="7"/>
        <v>0</v>
      </c>
      <c r="O98" s="37">
        <f t="shared" si="8"/>
        <v>0</v>
      </c>
      <c r="P98" s="38">
        <f t="shared" si="9"/>
        <v>0</v>
      </c>
      <c r="Q98" s="5"/>
      <c r="R98" s="29">
        <f t="shared" si="10"/>
        <v>0</v>
      </c>
      <c r="S98" s="5"/>
    </row>
    <row r="99" spans="1:19" ht="15" customHeight="1">
      <c r="A99" s="28" t="s">
        <v>233</v>
      </c>
      <c r="B99" s="1" t="s">
        <v>23</v>
      </c>
      <c r="C99" s="1" t="s">
        <v>544</v>
      </c>
      <c r="D99" s="29">
        <v>48260</v>
      </c>
      <c r="E99" s="110">
        <f t="shared" si="11"/>
        <v>48260</v>
      </c>
      <c r="F99" s="30">
        <v>41135</v>
      </c>
      <c r="G99" s="30">
        <v>41253</v>
      </c>
      <c r="H99" s="34">
        <v>41260</v>
      </c>
      <c r="I99" s="4" t="s">
        <v>13</v>
      </c>
      <c r="K99" s="32">
        <v>12144548</v>
      </c>
      <c r="L99" s="112">
        <v>41257</v>
      </c>
      <c r="M99" s="35">
        <f t="shared" si="6"/>
        <v>48260</v>
      </c>
      <c r="N99" s="36">
        <f t="shared" si="7"/>
        <v>0</v>
      </c>
      <c r="O99" s="37">
        <f t="shared" si="8"/>
        <v>0</v>
      </c>
      <c r="P99" s="38">
        <f t="shared" si="9"/>
        <v>0</v>
      </c>
      <c r="Q99" s="5"/>
      <c r="R99" s="29">
        <f t="shared" si="10"/>
        <v>0</v>
      </c>
      <c r="S99" s="5"/>
    </row>
    <row r="100" spans="1:19" ht="15" customHeight="1">
      <c r="A100" s="28" t="s">
        <v>350</v>
      </c>
      <c r="B100" s="1" t="s">
        <v>49</v>
      </c>
      <c r="C100" s="1" t="s">
        <v>545</v>
      </c>
      <c r="D100" s="29">
        <v>121080</v>
      </c>
      <c r="E100" s="110">
        <f t="shared" si="11"/>
        <v>121080</v>
      </c>
      <c r="F100" s="30">
        <v>41135</v>
      </c>
      <c r="G100" s="30">
        <v>41253</v>
      </c>
      <c r="H100" s="34">
        <v>41261</v>
      </c>
      <c r="I100" s="4" t="s">
        <v>13</v>
      </c>
      <c r="K100" s="32">
        <v>12144433</v>
      </c>
      <c r="L100" s="112">
        <v>41260</v>
      </c>
      <c r="M100" s="35">
        <f t="shared" si="6"/>
        <v>121080</v>
      </c>
      <c r="N100" s="36">
        <f t="shared" si="7"/>
        <v>0</v>
      </c>
      <c r="O100" s="37">
        <f t="shared" si="8"/>
        <v>0</v>
      </c>
      <c r="P100" s="38">
        <f t="shared" si="9"/>
        <v>0</v>
      </c>
      <c r="Q100" s="5"/>
      <c r="R100" s="29">
        <f t="shared" si="10"/>
        <v>0</v>
      </c>
      <c r="S100" s="5"/>
    </row>
    <row r="101" spans="1:19" ht="15" customHeight="1">
      <c r="A101" s="28" t="s">
        <v>261</v>
      </c>
      <c r="B101" s="1" t="s">
        <v>142</v>
      </c>
      <c r="C101" s="1" t="s">
        <v>262</v>
      </c>
      <c r="D101" s="29">
        <v>114310</v>
      </c>
      <c r="E101" s="110">
        <f t="shared" si="11"/>
        <v>114310</v>
      </c>
      <c r="F101" s="30">
        <v>41135</v>
      </c>
      <c r="G101" s="30">
        <v>41253</v>
      </c>
      <c r="H101" s="34">
        <v>41626</v>
      </c>
      <c r="I101" s="4" t="s">
        <v>13</v>
      </c>
      <c r="K101" s="32">
        <v>12144424</v>
      </c>
      <c r="L101" s="112">
        <v>41257</v>
      </c>
      <c r="M101" s="35">
        <f t="shared" si="6"/>
        <v>114310</v>
      </c>
      <c r="N101" s="36">
        <f t="shared" si="7"/>
        <v>0</v>
      </c>
      <c r="O101" s="37">
        <f t="shared" si="8"/>
        <v>0</v>
      </c>
      <c r="P101" s="38">
        <f t="shared" si="9"/>
        <v>0</v>
      </c>
      <c r="Q101" s="5"/>
      <c r="R101" s="29">
        <f t="shared" si="10"/>
        <v>0</v>
      </c>
      <c r="S101" s="5"/>
    </row>
    <row r="102" spans="1:19" ht="15" customHeight="1">
      <c r="A102" s="28" t="s">
        <v>546</v>
      </c>
      <c r="B102" s="1" t="s">
        <v>23</v>
      </c>
      <c r="C102" s="1" t="s">
        <v>547</v>
      </c>
      <c r="D102" s="29">
        <v>102320</v>
      </c>
      <c r="E102" s="110">
        <f t="shared" si="11"/>
        <v>102320</v>
      </c>
      <c r="F102" s="30">
        <v>41135</v>
      </c>
      <c r="G102" s="30">
        <v>41253</v>
      </c>
      <c r="H102" s="34">
        <v>41260</v>
      </c>
      <c r="I102" s="4" t="s">
        <v>13</v>
      </c>
      <c r="K102" s="32">
        <v>12144418</v>
      </c>
      <c r="L102" s="112">
        <v>41257</v>
      </c>
      <c r="M102" s="35">
        <f t="shared" si="6"/>
        <v>102320</v>
      </c>
      <c r="N102" s="36">
        <f t="shared" si="7"/>
        <v>0</v>
      </c>
      <c r="O102" s="37">
        <f t="shared" si="8"/>
        <v>0</v>
      </c>
      <c r="P102" s="38">
        <f t="shared" si="9"/>
        <v>0</v>
      </c>
      <c r="Q102" s="5"/>
      <c r="R102" s="29">
        <f t="shared" si="10"/>
        <v>0</v>
      </c>
      <c r="S102" s="5"/>
    </row>
    <row r="103" spans="1:19" ht="15" customHeight="1">
      <c r="A103" s="28" t="s">
        <v>548</v>
      </c>
      <c r="B103" s="1" t="s">
        <v>549</v>
      </c>
      <c r="C103" s="1" t="s">
        <v>550</v>
      </c>
      <c r="D103" s="29">
        <v>51990</v>
      </c>
      <c r="E103" s="110">
        <f t="shared" si="11"/>
        <v>51990</v>
      </c>
      <c r="F103" s="30">
        <v>41135</v>
      </c>
      <c r="G103" s="30">
        <v>41253</v>
      </c>
      <c r="H103" s="34">
        <v>41260</v>
      </c>
      <c r="I103" s="4" t="s">
        <v>13</v>
      </c>
      <c r="K103" s="32">
        <v>12144406</v>
      </c>
      <c r="L103" s="112">
        <v>41257</v>
      </c>
      <c r="M103" s="35">
        <f t="shared" si="6"/>
        <v>51990</v>
      </c>
      <c r="N103" s="36">
        <f t="shared" si="7"/>
        <v>0</v>
      </c>
      <c r="O103" s="37">
        <f t="shared" si="8"/>
        <v>0</v>
      </c>
      <c r="P103" s="38">
        <f t="shared" si="9"/>
        <v>0</v>
      </c>
      <c r="Q103" s="5"/>
      <c r="R103" s="29">
        <f t="shared" si="10"/>
        <v>0</v>
      </c>
      <c r="S103" s="5"/>
    </row>
    <row r="104" spans="1:19" ht="15" customHeight="1">
      <c r="A104" s="28" t="s">
        <v>266</v>
      </c>
      <c r="B104" s="1" t="s">
        <v>264</v>
      </c>
      <c r="C104" s="1" t="s">
        <v>551</v>
      </c>
      <c r="D104" s="29">
        <v>15800</v>
      </c>
      <c r="E104" s="110">
        <f t="shared" si="11"/>
        <v>15800</v>
      </c>
      <c r="F104" s="30">
        <v>41135</v>
      </c>
      <c r="G104" s="30">
        <v>41253</v>
      </c>
      <c r="H104" s="34">
        <v>41260</v>
      </c>
      <c r="I104" s="4" t="s">
        <v>13</v>
      </c>
      <c r="K104" s="32">
        <v>12149393</v>
      </c>
      <c r="L104" s="112">
        <v>41257</v>
      </c>
      <c r="M104" s="35">
        <f t="shared" si="6"/>
        <v>15800</v>
      </c>
      <c r="N104" s="36">
        <f t="shared" si="7"/>
        <v>0</v>
      </c>
      <c r="O104" s="37">
        <f t="shared" si="8"/>
        <v>0</v>
      </c>
      <c r="P104" s="38">
        <f t="shared" si="9"/>
        <v>0</v>
      </c>
      <c r="Q104" s="5"/>
      <c r="R104" s="29">
        <f t="shared" si="10"/>
        <v>0</v>
      </c>
      <c r="S104" s="5"/>
    </row>
    <row r="105" spans="1:19" ht="15" customHeight="1">
      <c r="A105" s="28" t="s">
        <v>25</v>
      </c>
      <c r="B105" s="1" t="s">
        <v>26</v>
      </c>
      <c r="C105" s="1" t="s">
        <v>27</v>
      </c>
      <c r="D105" s="29">
        <v>157220</v>
      </c>
      <c r="E105" s="110">
        <f t="shared" si="11"/>
        <v>157220</v>
      </c>
      <c r="F105" s="30">
        <v>41135</v>
      </c>
      <c r="G105" s="30">
        <v>41253</v>
      </c>
      <c r="H105" s="34">
        <v>41260</v>
      </c>
      <c r="I105" s="4" t="s">
        <v>13</v>
      </c>
      <c r="K105" s="32">
        <v>12144366</v>
      </c>
      <c r="L105" s="112">
        <v>41622</v>
      </c>
      <c r="M105" s="35">
        <f t="shared" si="6"/>
        <v>157220</v>
      </c>
      <c r="N105" s="36">
        <f t="shared" si="7"/>
        <v>0</v>
      </c>
      <c r="O105" s="37">
        <f t="shared" si="8"/>
        <v>0</v>
      </c>
      <c r="P105" s="38">
        <f t="shared" si="9"/>
        <v>0</v>
      </c>
      <c r="Q105" s="5"/>
      <c r="R105" s="29">
        <f t="shared" si="10"/>
        <v>0</v>
      </c>
      <c r="S105" s="5"/>
    </row>
    <row r="106" spans="1:19" ht="15" customHeight="1">
      <c r="A106" s="28" t="s">
        <v>91</v>
      </c>
      <c r="B106" s="1" t="s">
        <v>92</v>
      </c>
      <c r="C106" s="1" t="s">
        <v>552</v>
      </c>
      <c r="D106" s="29">
        <v>36290</v>
      </c>
      <c r="E106" s="110">
        <f t="shared" si="11"/>
        <v>36290</v>
      </c>
      <c r="F106" s="30">
        <v>41135</v>
      </c>
      <c r="G106" s="30">
        <v>41253</v>
      </c>
      <c r="H106" s="34">
        <v>41260</v>
      </c>
      <c r="I106" s="4" t="s">
        <v>13</v>
      </c>
      <c r="K106" s="32">
        <v>12144101</v>
      </c>
      <c r="L106" s="112">
        <v>41622</v>
      </c>
      <c r="M106" s="35">
        <f t="shared" si="6"/>
        <v>36290</v>
      </c>
      <c r="N106" s="36">
        <f t="shared" si="7"/>
        <v>0</v>
      </c>
      <c r="O106" s="37">
        <f t="shared" si="8"/>
        <v>0</v>
      </c>
      <c r="P106" s="38">
        <f t="shared" si="9"/>
        <v>0</v>
      </c>
      <c r="Q106" s="5"/>
      <c r="R106" s="29">
        <f t="shared" si="10"/>
        <v>0</v>
      </c>
      <c r="S106" s="5"/>
    </row>
    <row r="107" spans="1:19" ht="15" customHeight="1">
      <c r="A107" s="28" t="s">
        <v>553</v>
      </c>
      <c r="B107" s="1" t="s">
        <v>340</v>
      </c>
      <c r="C107" s="1" t="s">
        <v>554</v>
      </c>
      <c r="D107" s="29">
        <v>14960</v>
      </c>
      <c r="E107" s="110">
        <f t="shared" si="11"/>
        <v>14960</v>
      </c>
      <c r="F107" s="30">
        <v>41135</v>
      </c>
      <c r="G107" s="30">
        <v>41253</v>
      </c>
      <c r="H107" s="34">
        <v>41261</v>
      </c>
      <c r="I107" s="4" t="s">
        <v>13</v>
      </c>
      <c r="K107" s="32">
        <v>12147141</v>
      </c>
      <c r="L107" s="112">
        <v>41260</v>
      </c>
      <c r="M107" s="35">
        <f t="shared" si="6"/>
        <v>14960</v>
      </c>
      <c r="N107" s="36">
        <f t="shared" si="7"/>
        <v>0</v>
      </c>
      <c r="O107" s="37">
        <f t="shared" si="8"/>
        <v>0</v>
      </c>
      <c r="P107" s="38">
        <f t="shared" si="9"/>
        <v>0</v>
      </c>
      <c r="Q107" s="5"/>
      <c r="R107" s="29">
        <f t="shared" si="10"/>
        <v>0</v>
      </c>
      <c r="S107" s="5"/>
    </row>
    <row r="108" spans="1:19" ht="15" customHeight="1">
      <c r="A108" s="28" t="s">
        <v>200</v>
      </c>
      <c r="B108" s="1" t="s">
        <v>48</v>
      </c>
      <c r="C108" s="1" t="s">
        <v>555</v>
      </c>
      <c r="D108" s="29">
        <v>7910</v>
      </c>
      <c r="E108" s="110">
        <f t="shared" si="11"/>
        <v>7910</v>
      </c>
      <c r="F108" s="30">
        <v>41141</v>
      </c>
      <c r="G108" s="30">
        <v>41253</v>
      </c>
      <c r="H108" s="34">
        <v>41262</v>
      </c>
      <c r="I108" s="4" t="s">
        <v>13</v>
      </c>
      <c r="K108" s="32">
        <v>12147092</v>
      </c>
      <c r="L108" s="112">
        <v>41260</v>
      </c>
      <c r="M108" s="35">
        <f t="shared" si="6"/>
        <v>7910</v>
      </c>
      <c r="N108" s="36">
        <f t="shared" si="7"/>
        <v>0</v>
      </c>
      <c r="O108" s="37">
        <f t="shared" si="8"/>
        <v>0</v>
      </c>
      <c r="P108" s="38">
        <f t="shared" si="9"/>
        <v>0</v>
      </c>
      <c r="Q108" s="5"/>
      <c r="R108" s="29">
        <f t="shared" si="10"/>
        <v>0</v>
      </c>
      <c r="S108" s="5"/>
    </row>
    <row r="109" spans="1:19" ht="15" customHeight="1">
      <c r="A109" s="28" t="s">
        <v>315</v>
      </c>
      <c r="B109" s="1" t="s">
        <v>313</v>
      </c>
      <c r="C109" s="1" t="s">
        <v>556</v>
      </c>
      <c r="D109" s="29">
        <v>6060</v>
      </c>
      <c r="E109" s="110">
        <f t="shared" si="11"/>
        <v>6060</v>
      </c>
      <c r="F109" s="30">
        <v>41158</v>
      </c>
      <c r="G109" s="30">
        <v>41253</v>
      </c>
      <c r="H109" s="34">
        <v>41261</v>
      </c>
      <c r="I109" s="4" t="s">
        <v>13</v>
      </c>
      <c r="K109" s="32">
        <v>12147119</v>
      </c>
      <c r="L109" s="112">
        <v>41260</v>
      </c>
      <c r="M109" s="35">
        <f t="shared" si="6"/>
        <v>6060</v>
      </c>
      <c r="N109" s="36">
        <f t="shared" si="7"/>
        <v>0</v>
      </c>
      <c r="O109" s="37">
        <f t="shared" si="8"/>
        <v>0</v>
      </c>
      <c r="P109" s="38">
        <f t="shared" si="9"/>
        <v>0</v>
      </c>
      <c r="Q109" s="5"/>
      <c r="R109" s="29">
        <f t="shared" si="10"/>
        <v>0</v>
      </c>
      <c r="S109" s="5"/>
    </row>
    <row r="110" spans="1:19" ht="15" customHeight="1">
      <c r="A110" s="28" t="s">
        <v>557</v>
      </c>
      <c r="B110" s="1" t="s">
        <v>402</v>
      </c>
      <c r="C110" s="1" t="s">
        <v>558</v>
      </c>
      <c r="D110" s="29">
        <v>2490</v>
      </c>
      <c r="E110" s="110">
        <f t="shared" si="11"/>
        <v>2490</v>
      </c>
      <c r="F110" s="30">
        <v>41145</v>
      </c>
      <c r="G110" s="30">
        <v>41158</v>
      </c>
      <c r="H110" s="34">
        <v>41169</v>
      </c>
      <c r="I110" s="4" t="s">
        <v>11</v>
      </c>
      <c r="K110" s="32">
        <v>12104978</v>
      </c>
      <c r="L110" s="112">
        <v>41166</v>
      </c>
      <c r="M110" s="35">
        <f t="shared" si="6"/>
        <v>2490</v>
      </c>
      <c r="N110" s="36">
        <f t="shared" si="7"/>
        <v>0</v>
      </c>
      <c r="O110" s="37">
        <f t="shared" si="8"/>
        <v>0</v>
      </c>
      <c r="P110" s="38">
        <f t="shared" si="9"/>
        <v>0</v>
      </c>
      <c r="Q110" s="5"/>
      <c r="R110" s="29">
        <f t="shared" si="10"/>
        <v>0</v>
      </c>
      <c r="S110" s="5"/>
    </row>
    <row r="111" spans="1:19" ht="15" customHeight="1">
      <c r="A111" s="28" t="s">
        <v>559</v>
      </c>
      <c r="B111" s="1" t="s">
        <v>92</v>
      </c>
      <c r="C111" s="1" t="s">
        <v>560</v>
      </c>
      <c r="D111" s="29">
        <v>1470</v>
      </c>
      <c r="E111" s="110">
        <f t="shared" si="11"/>
        <v>1470</v>
      </c>
      <c r="F111" s="30">
        <v>41158</v>
      </c>
      <c r="G111" s="30">
        <v>41255</v>
      </c>
      <c r="H111" s="34">
        <v>41283</v>
      </c>
      <c r="I111" s="4" t="s">
        <v>34</v>
      </c>
      <c r="K111" s="32">
        <v>10224632</v>
      </c>
      <c r="L111" s="112">
        <v>41196</v>
      </c>
      <c r="M111" s="35">
        <f t="shared" si="6"/>
        <v>1470</v>
      </c>
      <c r="N111" s="36">
        <f t="shared" si="7"/>
        <v>0</v>
      </c>
      <c r="O111" s="37">
        <f t="shared" si="8"/>
        <v>0</v>
      </c>
      <c r="P111" s="38">
        <f t="shared" si="9"/>
        <v>0</v>
      </c>
      <c r="Q111" s="5"/>
      <c r="R111" s="29">
        <f t="shared" si="10"/>
        <v>0</v>
      </c>
      <c r="S111" s="5"/>
    </row>
    <row r="112" spans="1:19" ht="15" customHeight="1">
      <c r="A112" s="28" t="s">
        <v>187</v>
      </c>
      <c r="B112" s="1" t="s">
        <v>92</v>
      </c>
      <c r="C112" s="1" t="s">
        <v>561</v>
      </c>
      <c r="D112" s="29">
        <v>19850</v>
      </c>
      <c r="E112" s="110">
        <f t="shared" si="11"/>
        <v>19850</v>
      </c>
      <c r="F112" s="30">
        <v>41158</v>
      </c>
      <c r="G112" s="30">
        <v>41614</v>
      </c>
      <c r="H112" s="34">
        <v>41261</v>
      </c>
      <c r="I112" s="4" t="s">
        <v>13</v>
      </c>
      <c r="K112" s="32">
        <v>12147058</v>
      </c>
      <c r="L112" s="112">
        <v>41260</v>
      </c>
      <c r="M112" s="35">
        <f t="shared" si="6"/>
        <v>19850</v>
      </c>
      <c r="N112" s="36">
        <f t="shared" si="7"/>
        <v>0</v>
      </c>
      <c r="O112" s="37">
        <f t="shared" si="8"/>
        <v>0</v>
      </c>
      <c r="P112" s="38">
        <f t="shared" si="9"/>
        <v>0</v>
      </c>
      <c r="Q112" s="5"/>
      <c r="R112" s="29">
        <f t="shared" si="10"/>
        <v>0</v>
      </c>
      <c r="S112" s="5"/>
    </row>
    <row r="113" spans="1:19" ht="15" customHeight="1">
      <c r="A113" s="28" t="s">
        <v>44</v>
      </c>
      <c r="B113" s="1" t="s">
        <v>45</v>
      </c>
      <c r="C113" s="1" t="s">
        <v>562</v>
      </c>
      <c r="D113" s="29">
        <v>81330</v>
      </c>
      <c r="E113" s="110">
        <f t="shared" si="11"/>
        <v>81330</v>
      </c>
      <c r="F113" s="30">
        <v>41158</v>
      </c>
      <c r="G113" s="30">
        <v>41253</v>
      </c>
      <c r="H113" s="34">
        <v>41261</v>
      </c>
      <c r="I113" s="4" t="s">
        <v>13</v>
      </c>
      <c r="K113" s="32">
        <v>12147016</v>
      </c>
      <c r="L113" s="112">
        <v>41625</v>
      </c>
      <c r="M113" s="35">
        <f t="shared" si="6"/>
        <v>81330</v>
      </c>
      <c r="N113" s="36">
        <f t="shared" si="7"/>
        <v>0</v>
      </c>
      <c r="O113" s="37">
        <f t="shared" si="8"/>
        <v>0</v>
      </c>
      <c r="P113" s="38">
        <f t="shared" si="9"/>
        <v>0</v>
      </c>
      <c r="Q113" s="5"/>
      <c r="R113" s="29">
        <f t="shared" si="10"/>
        <v>0</v>
      </c>
      <c r="S113" s="5"/>
    </row>
    <row r="114" spans="1:19" ht="15" customHeight="1">
      <c r="A114" s="28" t="s">
        <v>202</v>
      </c>
      <c r="B114" s="1" t="s">
        <v>100</v>
      </c>
      <c r="C114" s="1" t="s">
        <v>563</v>
      </c>
      <c r="D114" s="29">
        <v>40480</v>
      </c>
      <c r="E114" s="110">
        <f t="shared" si="11"/>
        <v>40480</v>
      </c>
      <c r="F114" s="30">
        <v>41158</v>
      </c>
      <c r="G114" s="30">
        <v>41253</v>
      </c>
      <c r="H114" s="34">
        <v>41261</v>
      </c>
      <c r="I114" s="4" t="s">
        <v>13</v>
      </c>
      <c r="K114" s="32">
        <v>12146956</v>
      </c>
      <c r="L114" s="112">
        <v>41260</v>
      </c>
      <c r="M114" s="35">
        <f t="shared" si="6"/>
        <v>40480</v>
      </c>
      <c r="N114" s="36">
        <f t="shared" si="7"/>
        <v>0</v>
      </c>
      <c r="O114" s="37">
        <f t="shared" si="8"/>
        <v>0</v>
      </c>
      <c r="P114" s="38">
        <f t="shared" si="9"/>
        <v>0</v>
      </c>
      <c r="Q114" s="5"/>
      <c r="R114" s="29">
        <f t="shared" si="10"/>
        <v>0</v>
      </c>
      <c r="S114" s="5"/>
    </row>
    <row r="115" spans="1:19" ht="15" customHeight="1">
      <c r="A115" s="28" t="s">
        <v>312</v>
      </c>
      <c r="B115" s="1" t="s">
        <v>313</v>
      </c>
      <c r="C115" s="1" t="s">
        <v>564</v>
      </c>
      <c r="D115" s="29">
        <v>128220</v>
      </c>
      <c r="E115" s="110">
        <f t="shared" si="11"/>
        <v>128220</v>
      </c>
      <c r="F115" s="30">
        <v>41169</v>
      </c>
      <c r="G115" s="30">
        <v>41253</v>
      </c>
      <c r="H115" s="34">
        <v>41261</v>
      </c>
      <c r="I115" s="4" t="s">
        <v>13</v>
      </c>
      <c r="K115" s="32">
        <v>12146921</v>
      </c>
      <c r="L115" s="112">
        <v>41260</v>
      </c>
      <c r="M115" s="35">
        <f t="shared" si="6"/>
        <v>128220</v>
      </c>
      <c r="N115" s="36">
        <f t="shared" si="7"/>
        <v>0</v>
      </c>
      <c r="O115" s="37">
        <f t="shared" si="8"/>
        <v>0</v>
      </c>
      <c r="P115" s="38">
        <f t="shared" si="9"/>
        <v>0</v>
      </c>
      <c r="Q115" s="5"/>
      <c r="R115" s="29">
        <f t="shared" si="10"/>
        <v>0</v>
      </c>
      <c r="S115" s="5"/>
    </row>
    <row r="116" spans="1:19" ht="15" customHeight="1">
      <c r="A116" s="28" t="s">
        <v>288</v>
      </c>
      <c r="B116" s="1" t="s">
        <v>289</v>
      </c>
      <c r="C116" s="1" t="s">
        <v>565</v>
      </c>
      <c r="D116" s="29">
        <v>24080</v>
      </c>
      <c r="E116" s="110">
        <v>24080</v>
      </c>
      <c r="F116" s="30">
        <v>41254</v>
      </c>
      <c r="G116" s="30">
        <v>41257</v>
      </c>
      <c r="H116" s="34">
        <v>41262</v>
      </c>
      <c r="I116" s="4" t="s">
        <v>13</v>
      </c>
      <c r="K116" s="32">
        <v>12148831</v>
      </c>
      <c r="L116" s="112">
        <v>41260</v>
      </c>
      <c r="M116" s="35">
        <f t="shared" si="6"/>
        <v>24080</v>
      </c>
      <c r="N116" s="36">
        <f t="shared" si="7"/>
        <v>0</v>
      </c>
      <c r="O116" s="37">
        <f t="shared" si="8"/>
        <v>0</v>
      </c>
      <c r="P116" s="38">
        <f t="shared" si="9"/>
        <v>0</v>
      </c>
      <c r="Q116" s="5"/>
      <c r="R116" s="29">
        <f t="shared" si="10"/>
        <v>0</v>
      </c>
      <c r="S116" s="5"/>
    </row>
    <row r="117" spans="1:19" ht="15" customHeight="1">
      <c r="A117" s="28" t="s">
        <v>566</v>
      </c>
      <c r="B117" s="1" t="s">
        <v>289</v>
      </c>
      <c r="C117" s="1" t="s">
        <v>567</v>
      </c>
      <c r="D117" s="29">
        <v>12540</v>
      </c>
      <c r="E117" s="110">
        <f t="shared" si="11"/>
        <v>12540</v>
      </c>
      <c r="F117" s="30">
        <v>41158</v>
      </c>
      <c r="G117" s="30">
        <v>41253</v>
      </c>
      <c r="H117" s="34">
        <v>41260</v>
      </c>
      <c r="I117" s="4" t="s">
        <v>13</v>
      </c>
      <c r="K117" s="32">
        <v>12145050</v>
      </c>
      <c r="L117" s="112">
        <v>41257</v>
      </c>
      <c r="M117" s="35">
        <f t="shared" si="6"/>
        <v>12540</v>
      </c>
      <c r="N117" s="36">
        <f t="shared" si="7"/>
        <v>0</v>
      </c>
      <c r="O117" s="37">
        <f t="shared" si="8"/>
        <v>0</v>
      </c>
      <c r="P117" s="38">
        <f t="shared" si="9"/>
        <v>0</v>
      </c>
      <c r="Q117" s="5"/>
      <c r="R117" s="29">
        <f t="shared" si="10"/>
        <v>0</v>
      </c>
      <c r="S117" s="5"/>
    </row>
    <row r="118" spans="1:19" ht="15" customHeight="1">
      <c r="A118" s="28" t="s">
        <v>568</v>
      </c>
      <c r="B118" s="1" t="s">
        <v>277</v>
      </c>
      <c r="C118" s="1" t="s">
        <v>569</v>
      </c>
      <c r="D118" s="29">
        <v>14150</v>
      </c>
      <c r="E118" s="110">
        <f t="shared" si="11"/>
        <v>14150</v>
      </c>
      <c r="F118" s="30">
        <v>41158</v>
      </c>
      <c r="G118" s="30">
        <v>41254</v>
      </c>
      <c r="H118" s="34">
        <v>41261</v>
      </c>
      <c r="I118" s="4" t="s">
        <v>34</v>
      </c>
      <c r="K118" s="32">
        <v>10166543</v>
      </c>
      <c r="L118" s="112">
        <v>41260</v>
      </c>
      <c r="M118" s="35">
        <f t="shared" si="6"/>
        <v>14150</v>
      </c>
      <c r="N118" s="36">
        <f t="shared" si="7"/>
        <v>0</v>
      </c>
      <c r="O118" s="37">
        <f t="shared" si="8"/>
        <v>0</v>
      </c>
      <c r="P118" s="38">
        <f t="shared" si="9"/>
        <v>0</v>
      </c>
      <c r="Q118" s="5"/>
      <c r="R118" s="29">
        <f t="shared" si="10"/>
        <v>0</v>
      </c>
      <c r="S118" s="5"/>
    </row>
    <row r="119" spans="1:19" ht="15" customHeight="1">
      <c r="A119" s="28" t="s">
        <v>221</v>
      </c>
      <c r="B119" s="1" t="s">
        <v>222</v>
      </c>
      <c r="C119" s="1" t="s">
        <v>570</v>
      </c>
      <c r="D119" s="29">
        <v>87390</v>
      </c>
      <c r="E119" s="110">
        <f t="shared" si="11"/>
        <v>87390</v>
      </c>
      <c r="F119" s="30">
        <v>41158</v>
      </c>
      <c r="G119" s="30">
        <v>41253</v>
      </c>
      <c r="H119" s="34">
        <v>41260</v>
      </c>
      <c r="I119" s="4" t="s">
        <v>13</v>
      </c>
      <c r="K119" s="32">
        <v>10166543</v>
      </c>
      <c r="L119" s="112">
        <v>41260</v>
      </c>
      <c r="M119" s="35">
        <f t="shared" si="6"/>
        <v>87390</v>
      </c>
      <c r="N119" s="36">
        <f t="shared" si="7"/>
        <v>0</v>
      </c>
      <c r="O119" s="37">
        <f t="shared" si="8"/>
        <v>0</v>
      </c>
      <c r="P119" s="38">
        <f t="shared" si="9"/>
        <v>0</v>
      </c>
      <c r="Q119" s="5"/>
      <c r="R119" s="29">
        <f t="shared" si="10"/>
        <v>0</v>
      </c>
      <c r="S119" s="5"/>
    </row>
    <row r="120" spans="1:19" ht="15" customHeight="1">
      <c r="A120" s="28" t="s">
        <v>197</v>
      </c>
      <c r="B120" s="1" t="s">
        <v>198</v>
      </c>
      <c r="C120" s="1" t="s">
        <v>571</v>
      </c>
      <c r="D120" s="29">
        <v>3410</v>
      </c>
      <c r="E120" s="110">
        <f t="shared" si="11"/>
        <v>3410</v>
      </c>
      <c r="F120" s="30">
        <v>41169</v>
      </c>
      <c r="G120" s="30">
        <v>41183</v>
      </c>
      <c r="H120" s="34">
        <v>41199</v>
      </c>
      <c r="I120" s="4" t="s">
        <v>11</v>
      </c>
      <c r="K120" s="32">
        <v>12113342</v>
      </c>
      <c r="L120" s="112">
        <v>41194</v>
      </c>
      <c r="M120" s="35">
        <f t="shared" si="6"/>
        <v>3410</v>
      </c>
      <c r="N120" s="36">
        <f t="shared" si="7"/>
        <v>0</v>
      </c>
      <c r="O120" s="37">
        <f t="shared" si="8"/>
        <v>0</v>
      </c>
      <c r="P120" s="38">
        <f t="shared" si="9"/>
        <v>0</v>
      </c>
      <c r="Q120" s="5"/>
      <c r="R120" s="29">
        <f t="shared" si="10"/>
        <v>0</v>
      </c>
      <c r="S120" s="5"/>
    </row>
    <row r="121" spans="1:19" ht="15" customHeight="1">
      <c r="A121" s="28" t="s">
        <v>572</v>
      </c>
      <c r="B121" s="1" t="s">
        <v>212</v>
      </c>
      <c r="C121" s="1" t="s">
        <v>573</v>
      </c>
      <c r="D121" s="29">
        <v>54640</v>
      </c>
      <c r="E121" s="110">
        <f t="shared" si="11"/>
        <v>54640</v>
      </c>
      <c r="F121" s="30">
        <v>41170</v>
      </c>
      <c r="G121" s="30">
        <v>41253</v>
      </c>
      <c r="H121" s="34">
        <v>41261</v>
      </c>
      <c r="I121" s="4" t="s">
        <v>13</v>
      </c>
      <c r="K121" s="32">
        <v>12146821</v>
      </c>
      <c r="L121" s="112">
        <v>41260</v>
      </c>
      <c r="M121" s="35">
        <f t="shared" si="6"/>
        <v>54640</v>
      </c>
      <c r="N121" s="36">
        <f t="shared" si="7"/>
        <v>0</v>
      </c>
      <c r="O121" s="37">
        <f t="shared" si="8"/>
        <v>0</v>
      </c>
      <c r="P121" s="38">
        <f t="shared" si="9"/>
        <v>0</v>
      </c>
      <c r="Q121" s="5"/>
      <c r="R121" s="29">
        <f t="shared" si="10"/>
        <v>0</v>
      </c>
      <c r="S121" s="5"/>
    </row>
    <row r="122" spans="1:19" ht="15" customHeight="1">
      <c r="A122" s="28" t="s">
        <v>263</v>
      </c>
      <c r="B122" s="1" t="s">
        <v>264</v>
      </c>
      <c r="C122" s="1" t="s">
        <v>574</v>
      </c>
      <c r="D122" s="29">
        <v>11210</v>
      </c>
      <c r="E122" s="110">
        <f t="shared" si="11"/>
        <v>11210</v>
      </c>
      <c r="F122" s="30">
        <v>41170</v>
      </c>
      <c r="G122" s="30">
        <v>41253</v>
      </c>
      <c r="H122" s="34">
        <v>41260</v>
      </c>
      <c r="I122" s="4" t="s">
        <v>13</v>
      </c>
      <c r="K122" s="32">
        <v>12146282</v>
      </c>
      <c r="L122" s="112">
        <v>41257</v>
      </c>
      <c r="M122" s="35">
        <f t="shared" si="6"/>
        <v>11210</v>
      </c>
      <c r="N122" s="36">
        <f t="shared" si="7"/>
        <v>0</v>
      </c>
      <c r="O122" s="37">
        <f t="shared" si="8"/>
        <v>0</v>
      </c>
      <c r="P122" s="38">
        <f t="shared" si="9"/>
        <v>0</v>
      </c>
      <c r="Q122" s="5"/>
      <c r="R122" s="29">
        <f t="shared" si="10"/>
        <v>0</v>
      </c>
      <c r="S122" s="5"/>
    </row>
    <row r="123" spans="1:19" ht="15" customHeight="1">
      <c r="A123" s="28" t="s">
        <v>229</v>
      </c>
      <c r="B123" s="1" t="s">
        <v>198</v>
      </c>
      <c r="C123" s="1" t="s">
        <v>575</v>
      </c>
      <c r="D123" s="29">
        <v>13350</v>
      </c>
      <c r="E123" s="110">
        <f t="shared" si="11"/>
        <v>13350</v>
      </c>
      <c r="F123" s="30">
        <v>41180</v>
      </c>
      <c r="G123" s="30">
        <v>41253</v>
      </c>
      <c r="H123" s="34">
        <v>41261</v>
      </c>
      <c r="I123" s="4" t="s">
        <v>13</v>
      </c>
      <c r="K123" s="32">
        <v>12146778</v>
      </c>
      <c r="L123" s="112">
        <v>41260</v>
      </c>
      <c r="M123" s="35">
        <f t="shared" si="6"/>
        <v>13350</v>
      </c>
      <c r="N123" s="36">
        <f t="shared" si="7"/>
        <v>0</v>
      </c>
      <c r="O123" s="37">
        <f t="shared" si="8"/>
        <v>0</v>
      </c>
      <c r="P123" s="38">
        <f t="shared" si="9"/>
        <v>0</v>
      </c>
      <c r="Q123" s="5"/>
      <c r="R123" s="29">
        <f t="shared" si="10"/>
        <v>0</v>
      </c>
      <c r="S123" s="5"/>
    </row>
    <row r="124" spans="1:19" ht="15" customHeight="1">
      <c r="A124" s="28" t="s">
        <v>35</v>
      </c>
      <c r="B124" s="1" t="s">
        <v>36</v>
      </c>
      <c r="C124" s="1" t="s">
        <v>576</v>
      </c>
      <c r="D124" s="29">
        <v>108180</v>
      </c>
      <c r="E124" s="110">
        <f t="shared" si="11"/>
        <v>108180</v>
      </c>
      <c r="F124" s="30">
        <v>41180</v>
      </c>
      <c r="G124" s="30">
        <v>41253</v>
      </c>
      <c r="H124" s="34">
        <v>41261</v>
      </c>
      <c r="I124" s="4" t="s">
        <v>13</v>
      </c>
      <c r="K124" s="32">
        <v>12146445</v>
      </c>
      <c r="L124" s="112">
        <v>41260</v>
      </c>
      <c r="M124" s="35">
        <f t="shared" si="6"/>
        <v>108180</v>
      </c>
      <c r="N124" s="36">
        <f t="shared" si="7"/>
        <v>0</v>
      </c>
      <c r="O124" s="37">
        <f t="shared" si="8"/>
        <v>0</v>
      </c>
      <c r="P124" s="38">
        <f t="shared" si="9"/>
        <v>0</v>
      </c>
      <c r="Q124" s="5"/>
      <c r="R124" s="29">
        <f t="shared" si="10"/>
        <v>0</v>
      </c>
      <c r="S124" s="5"/>
    </row>
    <row r="125" spans="1:19" ht="15" customHeight="1">
      <c r="A125" s="28" t="s">
        <v>577</v>
      </c>
      <c r="B125" s="1" t="s">
        <v>578</v>
      </c>
      <c r="C125" s="1" t="s">
        <v>579</v>
      </c>
      <c r="D125" s="29">
        <v>560</v>
      </c>
      <c r="E125" s="110">
        <f t="shared" si="11"/>
        <v>560</v>
      </c>
      <c r="F125" s="30">
        <v>41180</v>
      </c>
      <c r="G125" s="30">
        <v>41225</v>
      </c>
      <c r="H125" s="34">
        <v>41241</v>
      </c>
      <c r="I125" s="4" t="s">
        <v>34</v>
      </c>
      <c r="K125" s="32">
        <v>11073929</v>
      </c>
      <c r="L125" s="112">
        <v>41236</v>
      </c>
      <c r="M125" s="35">
        <f t="shared" si="6"/>
        <v>560</v>
      </c>
      <c r="N125" s="36">
        <f t="shared" si="7"/>
        <v>0</v>
      </c>
      <c r="O125" s="37">
        <f t="shared" si="8"/>
        <v>0</v>
      </c>
      <c r="P125" s="38">
        <f t="shared" si="9"/>
        <v>0</v>
      </c>
      <c r="Q125" s="5"/>
      <c r="R125" s="29">
        <f t="shared" si="10"/>
        <v>0</v>
      </c>
      <c r="S125" s="5"/>
    </row>
    <row r="126" spans="1:19" ht="15" customHeight="1">
      <c r="A126" s="28" t="s">
        <v>580</v>
      </c>
      <c r="B126" s="1" t="s">
        <v>578</v>
      </c>
      <c r="C126" s="1" t="s">
        <v>581</v>
      </c>
      <c r="D126" s="29">
        <v>14740</v>
      </c>
      <c r="E126" s="110">
        <f t="shared" si="11"/>
        <v>14740</v>
      </c>
      <c r="F126" s="30">
        <v>41180</v>
      </c>
      <c r="G126" s="30">
        <v>41225</v>
      </c>
      <c r="H126" s="34">
        <v>41242</v>
      </c>
      <c r="I126" s="4" t="s">
        <v>34</v>
      </c>
      <c r="K126" s="32">
        <v>10116783</v>
      </c>
      <c r="L126" s="112">
        <v>41241</v>
      </c>
      <c r="M126" s="35">
        <f t="shared" si="6"/>
        <v>14740</v>
      </c>
      <c r="N126" s="36">
        <f t="shared" si="7"/>
        <v>0</v>
      </c>
      <c r="O126" s="37">
        <f t="shared" si="8"/>
        <v>0</v>
      </c>
      <c r="P126" s="38">
        <f t="shared" si="9"/>
        <v>0</v>
      </c>
      <c r="Q126" s="5"/>
      <c r="R126" s="29">
        <f t="shared" si="10"/>
        <v>0</v>
      </c>
      <c r="S126" s="5"/>
    </row>
    <row r="127" spans="1:19" ht="15" customHeight="1">
      <c r="A127" s="28" t="s">
        <v>582</v>
      </c>
      <c r="B127" s="1" t="s">
        <v>65</v>
      </c>
      <c r="C127" s="1" t="s">
        <v>583</v>
      </c>
      <c r="D127" s="29">
        <v>4910</v>
      </c>
      <c r="E127" s="110">
        <f t="shared" si="11"/>
        <v>4910</v>
      </c>
      <c r="F127" s="30">
        <v>41180</v>
      </c>
      <c r="G127" s="30">
        <v>41253</v>
      </c>
      <c r="H127" s="34">
        <v>41261</v>
      </c>
      <c r="I127" s="4" t="s">
        <v>34</v>
      </c>
      <c r="K127" s="32">
        <v>12146422</v>
      </c>
      <c r="L127" s="112">
        <v>41260</v>
      </c>
      <c r="M127" s="35">
        <f t="shared" si="6"/>
        <v>4910</v>
      </c>
      <c r="N127" s="36">
        <f t="shared" si="7"/>
        <v>0</v>
      </c>
      <c r="O127" s="37">
        <f t="shared" si="8"/>
        <v>0</v>
      </c>
      <c r="P127" s="38">
        <f t="shared" si="9"/>
        <v>0</v>
      </c>
      <c r="Q127" s="5"/>
      <c r="R127" s="29">
        <f t="shared" si="10"/>
        <v>0</v>
      </c>
      <c r="S127" s="5"/>
    </row>
    <row r="128" spans="1:19" ht="15" customHeight="1">
      <c r="A128" s="28" t="s">
        <v>584</v>
      </c>
      <c r="B128" s="1" t="s">
        <v>585</v>
      </c>
      <c r="C128" s="1" t="s">
        <v>586</v>
      </c>
      <c r="D128" s="29">
        <v>9630</v>
      </c>
      <c r="E128" s="110">
        <f t="shared" si="11"/>
        <v>9630</v>
      </c>
      <c r="F128" s="30">
        <v>41180</v>
      </c>
      <c r="G128" s="30">
        <v>41253</v>
      </c>
      <c r="H128" s="34">
        <v>41261</v>
      </c>
      <c r="I128" s="4" t="s">
        <v>34</v>
      </c>
      <c r="K128" s="32">
        <v>12146364</v>
      </c>
      <c r="L128" s="112">
        <v>41260</v>
      </c>
      <c r="M128" s="35">
        <f t="shared" si="6"/>
        <v>9630</v>
      </c>
      <c r="N128" s="36">
        <f t="shared" si="7"/>
        <v>0</v>
      </c>
      <c r="O128" s="37">
        <f t="shared" si="8"/>
        <v>0</v>
      </c>
      <c r="P128" s="38">
        <f t="shared" si="9"/>
        <v>0</v>
      </c>
      <c r="Q128" s="5"/>
      <c r="R128" s="29">
        <f t="shared" si="10"/>
        <v>0</v>
      </c>
      <c r="S128" s="5"/>
    </row>
    <row r="129" spans="1:19" ht="15" customHeight="1">
      <c r="A129" s="28" t="s">
        <v>587</v>
      </c>
      <c r="B129" s="1" t="s">
        <v>588</v>
      </c>
      <c r="C129" s="1" t="s">
        <v>589</v>
      </c>
      <c r="D129" s="29">
        <v>3960</v>
      </c>
      <c r="E129" s="110">
        <f t="shared" si="11"/>
        <v>3960</v>
      </c>
      <c r="F129" s="30">
        <v>41180</v>
      </c>
      <c r="G129" s="30">
        <v>41253</v>
      </c>
      <c r="H129" s="34">
        <v>41262</v>
      </c>
      <c r="I129" s="4" t="s">
        <v>34</v>
      </c>
      <c r="K129" s="32">
        <v>12146302</v>
      </c>
      <c r="L129" s="112">
        <v>41260</v>
      </c>
      <c r="M129" s="35">
        <f t="shared" si="6"/>
        <v>3960</v>
      </c>
      <c r="N129" s="36">
        <f t="shared" si="7"/>
        <v>0</v>
      </c>
      <c r="O129" s="37">
        <f t="shared" si="8"/>
        <v>0</v>
      </c>
      <c r="P129" s="38">
        <f t="shared" si="9"/>
        <v>0</v>
      </c>
      <c r="Q129" s="5"/>
      <c r="R129" s="29">
        <f t="shared" si="10"/>
        <v>0</v>
      </c>
      <c r="S129" s="5"/>
    </row>
    <row r="130" spans="1:19" ht="15" customHeight="1">
      <c r="A130" s="28" t="s">
        <v>95</v>
      </c>
      <c r="B130" s="1" t="s">
        <v>31</v>
      </c>
      <c r="C130" s="1" t="s">
        <v>590</v>
      </c>
      <c r="D130" s="29">
        <v>210670</v>
      </c>
      <c r="E130" s="110">
        <f t="shared" si="11"/>
        <v>210670</v>
      </c>
      <c r="F130" s="30">
        <v>41186</v>
      </c>
      <c r="G130" s="30">
        <v>41253</v>
      </c>
      <c r="H130" s="34">
        <v>41260</v>
      </c>
      <c r="I130" s="4" t="s">
        <v>13</v>
      </c>
      <c r="K130" s="32">
        <v>12146344</v>
      </c>
      <c r="L130" s="112">
        <v>41257</v>
      </c>
      <c r="M130" s="35">
        <f t="shared" si="6"/>
        <v>210670</v>
      </c>
      <c r="N130" s="36">
        <f t="shared" si="7"/>
        <v>0</v>
      </c>
      <c r="O130" s="37">
        <f t="shared" si="8"/>
        <v>0</v>
      </c>
      <c r="P130" s="38">
        <f t="shared" si="9"/>
        <v>0</v>
      </c>
      <c r="Q130" s="5"/>
      <c r="R130" s="29">
        <f t="shared" si="10"/>
        <v>0</v>
      </c>
      <c r="S130" s="5"/>
    </row>
    <row r="131" spans="1:19" ht="15" customHeight="1">
      <c r="A131" s="28" t="s">
        <v>591</v>
      </c>
      <c r="B131" s="1" t="s">
        <v>48</v>
      </c>
      <c r="C131" s="1" t="s">
        <v>592</v>
      </c>
      <c r="D131" s="29">
        <v>97730</v>
      </c>
      <c r="E131" s="110">
        <f t="shared" si="11"/>
        <v>97730</v>
      </c>
      <c r="F131" s="30">
        <v>41180</v>
      </c>
      <c r="G131" s="30">
        <v>41253</v>
      </c>
      <c r="H131" s="34">
        <v>41262</v>
      </c>
      <c r="I131" s="4" t="s">
        <v>13</v>
      </c>
      <c r="K131" s="32">
        <v>12146248</v>
      </c>
      <c r="L131" s="112">
        <v>41260</v>
      </c>
      <c r="M131" s="35">
        <f t="shared" si="6"/>
        <v>97730</v>
      </c>
      <c r="N131" s="36">
        <f t="shared" si="7"/>
        <v>0</v>
      </c>
      <c r="O131" s="37">
        <f t="shared" si="8"/>
        <v>0</v>
      </c>
      <c r="P131" s="38">
        <f t="shared" si="9"/>
        <v>0</v>
      </c>
      <c r="Q131" s="5"/>
      <c r="R131" s="29">
        <f t="shared" si="10"/>
        <v>0</v>
      </c>
      <c r="S131" s="5"/>
    </row>
    <row r="132" spans="1:19" ht="15" customHeight="1">
      <c r="A132" s="28" t="s">
        <v>276</v>
      </c>
      <c r="B132" s="1" t="s">
        <v>277</v>
      </c>
      <c r="C132" s="1" t="s">
        <v>593</v>
      </c>
      <c r="D132" s="29">
        <v>212510</v>
      </c>
      <c r="E132" s="110">
        <f t="shared" si="11"/>
        <v>212510</v>
      </c>
      <c r="F132" s="30">
        <v>41198</v>
      </c>
      <c r="G132" s="30">
        <v>41253</v>
      </c>
      <c r="H132" s="34">
        <v>41260</v>
      </c>
      <c r="I132" s="4" t="s">
        <v>13</v>
      </c>
      <c r="K132" s="32">
        <v>12145241</v>
      </c>
      <c r="L132" s="112" t="s">
        <v>594</v>
      </c>
      <c r="M132" s="35">
        <f t="shared" si="6"/>
        <v>212510</v>
      </c>
      <c r="N132" s="36">
        <f t="shared" si="7"/>
        <v>0</v>
      </c>
      <c r="O132" s="37">
        <f t="shared" si="8"/>
        <v>0</v>
      </c>
      <c r="P132" s="38">
        <f t="shared" si="9"/>
        <v>0</v>
      </c>
      <c r="Q132" s="5"/>
      <c r="R132" s="29">
        <f t="shared" si="10"/>
        <v>0</v>
      </c>
      <c r="S132" s="5"/>
    </row>
    <row r="133" spans="1:19" ht="15" customHeight="1">
      <c r="A133" s="28" t="s">
        <v>595</v>
      </c>
      <c r="B133" s="1" t="s">
        <v>348</v>
      </c>
      <c r="C133" s="1" t="s">
        <v>596</v>
      </c>
      <c r="D133" s="29">
        <v>135590</v>
      </c>
      <c r="E133" s="110">
        <f t="shared" si="11"/>
        <v>135590</v>
      </c>
      <c r="F133" s="30">
        <v>41198</v>
      </c>
      <c r="G133" s="30">
        <v>41253</v>
      </c>
      <c r="H133" s="34">
        <v>41260</v>
      </c>
      <c r="I133" s="4" t="s">
        <v>597</v>
      </c>
      <c r="K133" s="32">
        <v>12145186</v>
      </c>
      <c r="L133" s="112">
        <v>41257</v>
      </c>
      <c r="M133" s="35">
        <f t="shared" si="6"/>
        <v>135590</v>
      </c>
      <c r="N133" s="36">
        <f t="shared" si="7"/>
        <v>0</v>
      </c>
      <c r="O133" s="37">
        <f t="shared" si="8"/>
        <v>0</v>
      </c>
      <c r="P133" s="38">
        <f t="shared" si="9"/>
        <v>0</v>
      </c>
      <c r="Q133" s="5"/>
      <c r="R133" s="29">
        <f t="shared" si="10"/>
        <v>0</v>
      </c>
      <c r="S133" s="5"/>
    </row>
    <row r="134" spans="1:19" ht="15" customHeight="1">
      <c r="A134" s="28" t="s">
        <v>249</v>
      </c>
      <c r="B134" s="1" t="s">
        <v>222</v>
      </c>
      <c r="C134" s="1" t="s">
        <v>598</v>
      </c>
      <c r="D134" s="29">
        <v>87520</v>
      </c>
      <c r="E134" s="110">
        <f t="shared" si="11"/>
        <v>87520</v>
      </c>
      <c r="F134" s="30">
        <v>41198</v>
      </c>
      <c r="G134" s="30">
        <v>41253</v>
      </c>
      <c r="H134" s="34">
        <v>41261</v>
      </c>
      <c r="I134" s="4" t="s">
        <v>13</v>
      </c>
      <c r="K134" s="32">
        <v>12146885</v>
      </c>
      <c r="L134" s="112">
        <v>41260</v>
      </c>
      <c r="M134" s="35">
        <f t="shared" si="6"/>
        <v>87520</v>
      </c>
      <c r="N134" s="36">
        <f t="shared" si="7"/>
        <v>0</v>
      </c>
      <c r="O134" s="37">
        <f t="shared" si="8"/>
        <v>0</v>
      </c>
      <c r="P134" s="38">
        <f t="shared" si="9"/>
        <v>0</v>
      </c>
      <c r="Q134" s="5"/>
      <c r="R134" s="29">
        <f t="shared" si="10"/>
        <v>0</v>
      </c>
      <c r="S134" s="5"/>
    </row>
    <row r="135" spans="1:19" ht="15" customHeight="1">
      <c r="A135" s="28" t="s">
        <v>50</v>
      </c>
      <c r="B135" s="1" t="s">
        <v>51</v>
      </c>
      <c r="C135" s="1" t="s">
        <v>599</v>
      </c>
      <c r="D135" s="29">
        <v>127630</v>
      </c>
      <c r="E135" s="110">
        <f t="shared" si="11"/>
        <v>127630</v>
      </c>
      <c r="F135" s="30">
        <v>41198</v>
      </c>
      <c r="G135" s="30">
        <v>41253</v>
      </c>
      <c r="H135" s="34">
        <v>41260</v>
      </c>
      <c r="I135" s="4" t="s">
        <v>13</v>
      </c>
      <c r="K135" s="32">
        <v>12145064</v>
      </c>
      <c r="L135" s="112">
        <v>41257</v>
      </c>
      <c r="M135" s="35">
        <f t="shared" si="6"/>
        <v>127630</v>
      </c>
      <c r="N135" s="36">
        <f t="shared" si="7"/>
        <v>0</v>
      </c>
      <c r="O135" s="37">
        <f t="shared" si="8"/>
        <v>0</v>
      </c>
      <c r="P135" s="38">
        <f t="shared" si="9"/>
        <v>0</v>
      </c>
      <c r="Q135" s="5"/>
      <c r="R135" s="29">
        <f t="shared" si="10"/>
        <v>0</v>
      </c>
      <c r="S135" s="5"/>
    </row>
    <row r="136" spans="1:19" ht="15" customHeight="1">
      <c r="A136" s="28" t="s">
        <v>47</v>
      </c>
      <c r="B136" s="1" t="s">
        <v>48</v>
      </c>
      <c r="C136" s="1" t="s">
        <v>600</v>
      </c>
      <c r="D136" s="29">
        <v>377930</v>
      </c>
      <c r="E136" s="110">
        <f t="shared" si="11"/>
        <v>377930</v>
      </c>
      <c r="F136" s="30">
        <v>41191</v>
      </c>
      <c r="G136" s="30">
        <v>41253</v>
      </c>
      <c r="H136" s="34">
        <v>41260</v>
      </c>
      <c r="I136" s="4" t="s">
        <v>13</v>
      </c>
      <c r="K136" s="32">
        <v>12145213</v>
      </c>
      <c r="L136" s="112">
        <v>41257</v>
      </c>
      <c r="M136" s="35">
        <f t="shared" si="6"/>
        <v>377930</v>
      </c>
      <c r="N136" s="36">
        <f t="shared" si="7"/>
        <v>0</v>
      </c>
      <c r="O136" s="37">
        <f t="shared" si="8"/>
        <v>0</v>
      </c>
      <c r="P136" s="38">
        <f t="shared" si="9"/>
        <v>0</v>
      </c>
      <c r="Q136" s="5"/>
      <c r="R136" s="29">
        <f t="shared" si="10"/>
        <v>0</v>
      </c>
      <c r="S136" s="5"/>
    </row>
    <row r="137" spans="1:19" ht="15" customHeight="1">
      <c r="A137" s="28" t="s">
        <v>601</v>
      </c>
      <c r="B137" s="1" t="s">
        <v>48</v>
      </c>
      <c r="C137" s="1" t="s">
        <v>602</v>
      </c>
      <c r="D137" s="29"/>
      <c r="E137" s="110">
        <f t="shared" si="11"/>
        <v>0</v>
      </c>
      <c r="F137" s="39" t="s">
        <v>12</v>
      </c>
      <c r="G137" s="39" t="s">
        <v>12</v>
      </c>
      <c r="H137" s="34">
        <v>41198</v>
      </c>
      <c r="I137" s="4" t="s">
        <v>11</v>
      </c>
      <c r="L137" s="112"/>
      <c r="M137" s="35">
        <f t="shared" si="6"/>
        <v>0</v>
      </c>
      <c r="N137" s="36">
        <f t="shared" si="7"/>
        <v>0</v>
      </c>
      <c r="O137" s="37">
        <f t="shared" si="8"/>
        <v>0</v>
      </c>
      <c r="P137" s="38">
        <f t="shared" si="9"/>
        <v>0</v>
      </c>
      <c r="Q137" s="5"/>
      <c r="R137" s="29">
        <f t="shared" si="10"/>
        <v>0</v>
      </c>
      <c r="S137" s="5"/>
    </row>
    <row r="138" spans="1:19" ht="15" customHeight="1">
      <c r="A138" s="28" t="s">
        <v>305</v>
      </c>
      <c r="B138" s="1" t="s">
        <v>306</v>
      </c>
      <c r="C138" s="1" t="s">
        <v>603</v>
      </c>
      <c r="D138" s="29">
        <v>185770</v>
      </c>
      <c r="E138" s="110">
        <f t="shared" si="11"/>
        <v>185770</v>
      </c>
      <c r="F138" s="30">
        <v>41193</v>
      </c>
      <c r="G138" s="30">
        <v>41253</v>
      </c>
      <c r="H138" s="34">
        <v>41260</v>
      </c>
      <c r="I138" s="4" t="s">
        <v>13</v>
      </c>
      <c r="K138" s="32">
        <v>12145061</v>
      </c>
      <c r="L138" s="112">
        <v>41257</v>
      </c>
      <c r="M138" s="35">
        <f aca="true" t="shared" si="12" ref="M138:M201">IF(E138="","",E138)</f>
        <v>185770</v>
      </c>
      <c r="N138" s="36">
        <f aca="true" t="shared" si="13" ref="N138:N201">IF(M138="","",(E138-M138))</f>
        <v>0</v>
      </c>
      <c r="O138" s="37">
        <f aca="true" t="shared" si="14" ref="O138:O201">IF(E138="","",(E138-M138-N138))</f>
        <v>0</v>
      </c>
      <c r="P138" s="38">
        <f aca="true" t="shared" si="15" ref="P138:P201">IF(M138="","",(E138-M138-N138-O138))</f>
        <v>0</v>
      </c>
      <c r="Q138" s="5"/>
      <c r="R138" s="29">
        <f aca="true" t="shared" si="16" ref="R138:R201">IF(E138="","",(E138-(M138+N138+O138+P138)))</f>
        <v>0</v>
      </c>
      <c r="S138" s="5"/>
    </row>
    <row r="139" spans="1:19" ht="15" customHeight="1">
      <c r="A139" s="28" t="s">
        <v>337</v>
      </c>
      <c r="B139" s="1" t="s">
        <v>45</v>
      </c>
      <c r="C139" s="1" t="s">
        <v>604</v>
      </c>
      <c r="D139" s="29">
        <v>10920</v>
      </c>
      <c r="E139" s="110">
        <f t="shared" si="11"/>
        <v>10920</v>
      </c>
      <c r="F139" s="30">
        <v>41193</v>
      </c>
      <c r="G139" s="30">
        <v>41253</v>
      </c>
      <c r="H139" s="34">
        <v>41260</v>
      </c>
      <c r="I139" s="4" t="s">
        <v>13</v>
      </c>
      <c r="K139" s="32">
        <v>1214505</v>
      </c>
      <c r="L139" s="112">
        <v>41257</v>
      </c>
      <c r="M139" s="35">
        <f t="shared" si="12"/>
        <v>10920</v>
      </c>
      <c r="N139" s="36">
        <f t="shared" si="13"/>
        <v>0</v>
      </c>
      <c r="O139" s="37">
        <f t="shared" si="14"/>
        <v>0</v>
      </c>
      <c r="P139" s="38">
        <f t="shared" si="15"/>
        <v>0</v>
      </c>
      <c r="Q139" s="5"/>
      <c r="R139" s="29">
        <f t="shared" si="16"/>
        <v>0</v>
      </c>
      <c r="S139" s="5"/>
    </row>
    <row r="140" spans="1:19" ht="15" customHeight="1">
      <c r="A140" s="28" t="s">
        <v>605</v>
      </c>
      <c r="B140" s="1" t="s">
        <v>606</v>
      </c>
      <c r="C140" s="1" t="s">
        <v>607</v>
      </c>
      <c r="D140" s="29">
        <v>15240</v>
      </c>
      <c r="E140" s="110">
        <f t="shared" si="11"/>
        <v>15240</v>
      </c>
      <c r="F140" s="30">
        <v>41193</v>
      </c>
      <c r="G140" s="30">
        <v>41253</v>
      </c>
      <c r="H140" s="34">
        <v>41260</v>
      </c>
      <c r="I140" s="4" t="s">
        <v>13</v>
      </c>
      <c r="K140" s="32">
        <v>12145037</v>
      </c>
      <c r="L140" s="112">
        <v>41257</v>
      </c>
      <c r="M140" s="35">
        <f t="shared" si="12"/>
        <v>15240</v>
      </c>
      <c r="N140" s="36">
        <f t="shared" si="13"/>
        <v>0</v>
      </c>
      <c r="O140" s="37">
        <f t="shared" si="14"/>
        <v>0</v>
      </c>
      <c r="P140" s="38">
        <f t="shared" si="15"/>
        <v>0</v>
      </c>
      <c r="Q140" s="5"/>
      <c r="R140" s="29">
        <f t="shared" si="16"/>
        <v>0</v>
      </c>
      <c r="S140" s="5"/>
    </row>
    <row r="141" spans="1:19" ht="15" customHeight="1">
      <c r="A141" s="28" t="s">
        <v>608</v>
      </c>
      <c r="B141" s="1" t="s">
        <v>606</v>
      </c>
      <c r="C141" s="1" t="s">
        <v>609</v>
      </c>
      <c r="D141" s="29">
        <v>12840</v>
      </c>
      <c r="E141" s="110">
        <f t="shared" si="11"/>
        <v>12840</v>
      </c>
      <c r="F141" s="30">
        <v>41193</v>
      </c>
      <c r="G141" s="30">
        <v>41253</v>
      </c>
      <c r="H141" s="34">
        <v>41262</v>
      </c>
      <c r="I141" s="4" t="s">
        <v>13</v>
      </c>
      <c r="K141" s="32">
        <v>12145022</v>
      </c>
      <c r="L141" s="112">
        <v>41260</v>
      </c>
      <c r="M141" s="35">
        <f t="shared" si="12"/>
        <v>12840</v>
      </c>
      <c r="N141" s="36">
        <f t="shared" si="13"/>
        <v>0</v>
      </c>
      <c r="O141" s="37">
        <f t="shared" si="14"/>
        <v>0</v>
      </c>
      <c r="P141" s="38">
        <f t="shared" si="15"/>
        <v>0</v>
      </c>
      <c r="Q141" s="5"/>
      <c r="R141" s="29">
        <f t="shared" si="16"/>
        <v>0</v>
      </c>
      <c r="S141" s="5"/>
    </row>
    <row r="142" spans="1:19" ht="15" customHeight="1">
      <c r="A142" s="28" t="s">
        <v>323</v>
      </c>
      <c r="B142" s="1" t="s">
        <v>29</v>
      </c>
      <c r="C142" s="28" t="s">
        <v>610</v>
      </c>
      <c r="D142" s="29">
        <v>20290</v>
      </c>
      <c r="E142" s="110">
        <f t="shared" si="11"/>
        <v>20290</v>
      </c>
      <c r="F142" s="30">
        <v>41193</v>
      </c>
      <c r="G142" s="30">
        <v>41253</v>
      </c>
      <c r="H142" s="34">
        <v>41262</v>
      </c>
      <c r="I142" s="4" t="s">
        <v>13</v>
      </c>
      <c r="K142" s="32">
        <v>12144926</v>
      </c>
      <c r="L142" s="112">
        <v>41260</v>
      </c>
      <c r="M142" s="35">
        <f t="shared" si="12"/>
        <v>20290</v>
      </c>
      <c r="N142" s="36">
        <f t="shared" si="13"/>
        <v>0</v>
      </c>
      <c r="O142" s="37">
        <f t="shared" si="14"/>
        <v>0</v>
      </c>
      <c r="P142" s="38">
        <f t="shared" si="15"/>
        <v>0</v>
      </c>
      <c r="Q142" s="5"/>
      <c r="R142" s="29">
        <f t="shared" si="16"/>
        <v>0</v>
      </c>
      <c r="S142" s="5"/>
    </row>
    <row r="143" spans="1:19" ht="15" customHeight="1">
      <c r="A143" s="28" t="s">
        <v>611</v>
      </c>
      <c r="B143" s="1" t="s">
        <v>29</v>
      </c>
      <c r="C143" s="1" t="s">
        <v>612</v>
      </c>
      <c r="D143" s="29">
        <v>31850</v>
      </c>
      <c r="E143" s="110">
        <f t="shared" si="11"/>
        <v>31850</v>
      </c>
      <c r="F143" s="30">
        <v>41193</v>
      </c>
      <c r="G143" s="30">
        <v>41253</v>
      </c>
      <c r="H143" s="34">
        <v>41261</v>
      </c>
      <c r="I143" s="4" t="s">
        <v>13</v>
      </c>
      <c r="K143" s="32">
        <v>12144896</v>
      </c>
      <c r="L143" s="112">
        <v>41260</v>
      </c>
      <c r="M143" s="35">
        <f t="shared" si="12"/>
        <v>31850</v>
      </c>
      <c r="N143" s="36">
        <f t="shared" si="13"/>
        <v>0</v>
      </c>
      <c r="O143" s="37">
        <f t="shared" si="14"/>
        <v>0</v>
      </c>
      <c r="P143" s="38">
        <f t="shared" si="15"/>
        <v>0</v>
      </c>
      <c r="Q143" s="5"/>
      <c r="R143" s="29">
        <f t="shared" si="16"/>
        <v>0</v>
      </c>
      <c r="S143" s="5"/>
    </row>
    <row r="144" spans="1:19" ht="15" customHeight="1">
      <c r="A144" s="28" t="s">
        <v>342</v>
      </c>
      <c r="B144" s="1" t="s">
        <v>343</v>
      </c>
      <c r="C144" s="1" t="s">
        <v>613</v>
      </c>
      <c r="D144" s="29">
        <v>25860</v>
      </c>
      <c r="E144" s="110">
        <f t="shared" si="11"/>
        <v>25860</v>
      </c>
      <c r="F144" s="30">
        <v>41193</v>
      </c>
      <c r="G144" s="30">
        <v>41253</v>
      </c>
      <c r="H144" s="34">
        <v>41262</v>
      </c>
      <c r="I144" s="4" t="s">
        <v>13</v>
      </c>
      <c r="K144" s="32">
        <v>12144838</v>
      </c>
      <c r="L144" s="112">
        <v>41260</v>
      </c>
      <c r="M144" s="35">
        <f t="shared" si="12"/>
        <v>25860</v>
      </c>
      <c r="N144" s="36">
        <f t="shared" si="13"/>
        <v>0</v>
      </c>
      <c r="O144" s="37">
        <f t="shared" si="14"/>
        <v>0</v>
      </c>
      <c r="P144" s="38">
        <f t="shared" si="15"/>
        <v>0</v>
      </c>
      <c r="Q144" s="5"/>
      <c r="R144" s="29">
        <f t="shared" si="16"/>
        <v>0</v>
      </c>
      <c r="S144" s="5"/>
    </row>
    <row r="145" spans="1:19" ht="15" customHeight="1">
      <c r="A145" s="28" t="s">
        <v>326</v>
      </c>
      <c r="B145" s="1" t="s">
        <v>327</v>
      </c>
      <c r="C145" s="1" t="s">
        <v>614</v>
      </c>
      <c r="D145" s="29">
        <v>32740</v>
      </c>
      <c r="E145" s="110">
        <f t="shared" si="11"/>
        <v>32740</v>
      </c>
      <c r="F145" s="30">
        <v>41193</v>
      </c>
      <c r="G145" s="30">
        <v>41253</v>
      </c>
      <c r="H145" s="34">
        <v>41261</v>
      </c>
      <c r="I145" s="4" t="s">
        <v>13</v>
      </c>
      <c r="K145" s="32">
        <v>12144817</v>
      </c>
      <c r="L145" s="112">
        <v>41260</v>
      </c>
      <c r="M145" s="35">
        <f t="shared" si="12"/>
        <v>32740</v>
      </c>
      <c r="N145" s="36">
        <f t="shared" si="13"/>
        <v>0</v>
      </c>
      <c r="O145" s="37">
        <f t="shared" si="14"/>
        <v>0</v>
      </c>
      <c r="P145" s="38">
        <f t="shared" si="15"/>
        <v>0</v>
      </c>
      <c r="Q145" s="5"/>
      <c r="R145" s="29">
        <f t="shared" si="16"/>
        <v>0</v>
      </c>
      <c r="S145" s="5"/>
    </row>
    <row r="146" spans="1:19" ht="15" customHeight="1">
      <c r="A146" s="28" t="s">
        <v>615</v>
      </c>
      <c r="B146" s="1" t="s">
        <v>283</v>
      </c>
      <c r="C146" s="1" t="s">
        <v>616</v>
      </c>
      <c r="D146" s="29">
        <v>39480</v>
      </c>
      <c r="E146" s="110">
        <f t="shared" si="11"/>
        <v>39480</v>
      </c>
      <c r="F146" s="30">
        <v>41193</v>
      </c>
      <c r="G146" s="30">
        <v>41253</v>
      </c>
      <c r="H146" s="34">
        <v>41261</v>
      </c>
      <c r="I146" s="4" t="s">
        <v>13</v>
      </c>
      <c r="K146" s="32">
        <v>12144786</v>
      </c>
      <c r="L146" s="112">
        <v>41260</v>
      </c>
      <c r="M146" s="35">
        <f t="shared" si="12"/>
        <v>39480</v>
      </c>
      <c r="N146" s="36">
        <f t="shared" si="13"/>
        <v>0</v>
      </c>
      <c r="O146" s="37">
        <f t="shared" si="14"/>
        <v>0</v>
      </c>
      <c r="P146" s="38">
        <f t="shared" si="15"/>
        <v>0</v>
      </c>
      <c r="Q146" s="5"/>
      <c r="R146" s="29">
        <f t="shared" si="16"/>
        <v>0</v>
      </c>
      <c r="S146" s="5"/>
    </row>
    <row r="147" spans="1:19" ht="15" customHeight="1">
      <c r="A147" s="28" t="s">
        <v>617</v>
      </c>
      <c r="B147" s="1" t="s">
        <v>17</v>
      </c>
      <c r="C147" s="1" t="s">
        <v>618</v>
      </c>
      <c r="D147" s="29">
        <v>18770</v>
      </c>
      <c r="E147" s="110">
        <f aca="true" t="shared" si="17" ref="E147:E210">IF(G147="","",D147)</f>
        <v>18770</v>
      </c>
      <c r="F147" s="30">
        <v>41193</v>
      </c>
      <c r="G147" s="30">
        <v>41253</v>
      </c>
      <c r="H147" s="34">
        <v>41260</v>
      </c>
      <c r="I147" s="4" t="s">
        <v>13</v>
      </c>
      <c r="K147" s="32">
        <v>12144625</v>
      </c>
      <c r="L147" s="112">
        <v>41257</v>
      </c>
      <c r="M147" s="35">
        <f t="shared" si="12"/>
        <v>18770</v>
      </c>
      <c r="N147" s="36">
        <f t="shared" si="13"/>
        <v>0</v>
      </c>
      <c r="O147" s="37">
        <f t="shared" si="14"/>
        <v>0</v>
      </c>
      <c r="P147" s="38">
        <f t="shared" si="15"/>
        <v>0</v>
      </c>
      <c r="Q147" s="5"/>
      <c r="R147" s="29">
        <f t="shared" si="16"/>
        <v>0</v>
      </c>
      <c r="S147" s="5"/>
    </row>
    <row r="148" spans="1:19" ht="15" customHeight="1">
      <c r="A148" s="28" t="s">
        <v>246</v>
      </c>
      <c r="B148" s="1" t="s">
        <v>45</v>
      </c>
      <c r="C148" s="1" t="s">
        <v>619</v>
      </c>
      <c r="D148" s="29">
        <v>8630</v>
      </c>
      <c r="E148" s="110">
        <f t="shared" si="17"/>
        <v>8630</v>
      </c>
      <c r="F148" s="30">
        <v>41193</v>
      </c>
      <c r="G148" s="30">
        <v>41253</v>
      </c>
      <c r="H148" s="34">
        <v>41260</v>
      </c>
      <c r="I148" s="4" t="s">
        <v>13</v>
      </c>
      <c r="K148" s="32">
        <v>12144601</v>
      </c>
      <c r="L148" s="112">
        <v>41257</v>
      </c>
      <c r="M148" s="35">
        <f t="shared" si="12"/>
        <v>8630</v>
      </c>
      <c r="N148" s="36">
        <f t="shared" si="13"/>
        <v>0</v>
      </c>
      <c r="O148" s="37">
        <f t="shared" si="14"/>
        <v>0</v>
      </c>
      <c r="P148" s="38">
        <f t="shared" si="15"/>
        <v>0</v>
      </c>
      <c r="Q148" s="5"/>
      <c r="R148" s="29">
        <f t="shared" si="16"/>
        <v>0</v>
      </c>
      <c r="S148" s="5"/>
    </row>
    <row r="149" spans="1:19" ht="15" customHeight="1">
      <c r="A149" s="28" t="s">
        <v>184</v>
      </c>
      <c r="B149" s="1" t="s">
        <v>185</v>
      </c>
      <c r="C149" s="1" t="s">
        <v>620</v>
      </c>
      <c r="D149" s="29">
        <v>30310</v>
      </c>
      <c r="E149" s="110">
        <f t="shared" si="17"/>
        <v>30310</v>
      </c>
      <c r="F149" s="30">
        <v>41253</v>
      </c>
      <c r="G149" s="30">
        <v>41256</v>
      </c>
      <c r="H149" s="34">
        <v>41261</v>
      </c>
      <c r="I149" s="4" t="s">
        <v>13</v>
      </c>
      <c r="K149" s="32">
        <v>12148038</v>
      </c>
      <c r="L149" s="112">
        <v>41260</v>
      </c>
      <c r="M149" s="35">
        <f t="shared" si="12"/>
        <v>30310</v>
      </c>
      <c r="N149" s="36">
        <f t="shared" si="13"/>
        <v>0</v>
      </c>
      <c r="O149" s="37">
        <f t="shared" si="14"/>
        <v>0</v>
      </c>
      <c r="P149" s="38">
        <f t="shared" si="15"/>
        <v>0</v>
      </c>
      <c r="Q149" s="5"/>
      <c r="R149" s="29">
        <f t="shared" si="16"/>
        <v>0</v>
      </c>
      <c r="S149" s="5"/>
    </row>
    <row r="150" spans="1:19" ht="15" customHeight="1">
      <c r="A150" s="28" t="s">
        <v>621</v>
      </c>
      <c r="B150" s="1" t="s">
        <v>48</v>
      </c>
      <c r="C150" s="1" t="s">
        <v>622</v>
      </c>
      <c r="D150" s="29">
        <v>0</v>
      </c>
      <c r="E150" s="110">
        <v>0</v>
      </c>
      <c r="F150" s="39" t="s">
        <v>12</v>
      </c>
      <c r="G150" s="39" t="s">
        <v>12</v>
      </c>
      <c r="H150" s="34">
        <v>41191</v>
      </c>
      <c r="I150" s="4" t="s">
        <v>11</v>
      </c>
      <c r="L150" s="112"/>
      <c r="M150" s="35">
        <f t="shared" si="12"/>
        <v>0</v>
      </c>
      <c r="N150" s="36">
        <f t="shared" si="13"/>
        <v>0</v>
      </c>
      <c r="O150" s="37">
        <f t="shared" si="14"/>
        <v>0</v>
      </c>
      <c r="P150" s="38">
        <f t="shared" si="15"/>
        <v>0</v>
      </c>
      <c r="Q150" s="5"/>
      <c r="R150" s="29">
        <f t="shared" si="16"/>
        <v>0</v>
      </c>
      <c r="S150" s="5"/>
    </row>
    <row r="151" spans="1:19" ht="15" customHeight="1">
      <c r="A151" s="28" t="s">
        <v>623</v>
      </c>
      <c r="B151" s="1" t="s">
        <v>521</v>
      </c>
      <c r="C151" s="1" t="s">
        <v>624</v>
      </c>
      <c r="D151" s="29">
        <v>0</v>
      </c>
      <c r="E151" s="110">
        <v>0</v>
      </c>
      <c r="F151" s="39" t="s">
        <v>12</v>
      </c>
      <c r="G151" s="39" t="s">
        <v>12</v>
      </c>
      <c r="H151" s="34">
        <v>41191</v>
      </c>
      <c r="I151" s="4" t="s">
        <v>11</v>
      </c>
      <c r="L151" s="112"/>
      <c r="M151" s="35">
        <f t="shared" si="12"/>
        <v>0</v>
      </c>
      <c r="N151" s="36">
        <f t="shared" si="13"/>
        <v>0</v>
      </c>
      <c r="O151" s="37">
        <f t="shared" si="14"/>
        <v>0</v>
      </c>
      <c r="P151" s="38">
        <f t="shared" si="15"/>
        <v>0</v>
      </c>
      <c r="Q151" s="5"/>
      <c r="R151" s="29">
        <f t="shared" si="16"/>
        <v>0</v>
      </c>
      <c r="S151" s="5"/>
    </row>
    <row r="152" spans="1:19" ht="15" customHeight="1">
      <c r="A152" s="28" t="s">
        <v>625</v>
      </c>
      <c r="B152" s="1" t="s">
        <v>626</v>
      </c>
      <c r="C152" s="1" t="s">
        <v>627</v>
      </c>
      <c r="D152" s="29">
        <v>5050</v>
      </c>
      <c r="E152" s="110">
        <f t="shared" si="17"/>
        <v>5050</v>
      </c>
      <c r="F152" s="30">
        <v>41198</v>
      </c>
      <c r="G152" s="30">
        <v>41253</v>
      </c>
      <c r="H152" s="34">
        <v>41262</v>
      </c>
      <c r="I152" s="4" t="s">
        <v>34</v>
      </c>
      <c r="K152" s="32">
        <v>12144571</v>
      </c>
      <c r="L152" s="112">
        <v>41260</v>
      </c>
      <c r="M152" s="35">
        <f t="shared" si="12"/>
        <v>5050</v>
      </c>
      <c r="N152" s="36">
        <f t="shared" si="13"/>
        <v>0</v>
      </c>
      <c r="O152" s="37">
        <f t="shared" si="14"/>
        <v>0</v>
      </c>
      <c r="P152" s="38">
        <f t="shared" si="15"/>
        <v>0</v>
      </c>
      <c r="Q152" s="5"/>
      <c r="R152" s="29">
        <f t="shared" si="16"/>
        <v>0</v>
      </c>
      <c r="S152" s="5"/>
    </row>
    <row r="153" spans="1:19" ht="15" customHeight="1">
      <c r="A153" s="28" t="s">
        <v>628</v>
      </c>
      <c r="B153" s="1" t="s">
        <v>521</v>
      </c>
      <c r="C153" s="1" t="s">
        <v>629</v>
      </c>
      <c r="D153" s="29">
        <v>1210</v>
      </c>
      <c r="E153" s="110">
        <f t="shared" si="17"/>
        <v>1210</v>
      </c>
      <c r="F153" s="30">
        <v>41253</v>
      </c>
      <c r="G153" s="30">
        <v>41256</v>
      </c>
      <c r="H153" s="34">
        <v>41261</v>
      </c>
      <c r="I153" s="4" t="s">
        <v>34</v>
      </c>
      <c r="K153" s="32">
        <v>12148417</v>
      </c>
      <c r="L153" s="112">
        <v>41260</v>
      </c>
      <c r="M153" s="35">
        <f t="shared" si="12"/>
        <v>1210</v>
      </c>
      <c r="N153" s="36">
        <f t="shared" si="13"/>
        <v>0</v>
      </c>
      <c r="O153" s="37">
        <f t="shared" si="14"/>
        <v>0</v>
      </c>
      <c r="P153" s="38">
        <f t="shared" si="15"/>
        <v>0</v>
      </c>
      <c r="Q153" s="5"/>
      <c r="R153" s="29">
        <f t="shared" si="16"/>
        <v>0</v>
      </c>
      <c r="S153" s="5"/>
    </row>
    <row r="154" spans="1:19" ht="15" customHeight="1">
      <c r="A154" s="28" t="s">
        <v>630</v>
      </c>
      <c r="B154" s="1" t="s">
        <v>17</v>
      </c>
      <c r="C154" s="1" t="s">
        <v>631</v>
      </c>
      <c r="D154" s="29">
        <v>9560</v>
      </c>
      <c r="E154" s="110">
        <f t="shared" si="17"/>
        <v>9560</v>
      </c>
      <c r="F154" s="30">
        <v>41253</v>
      </c>
      <c r="G154" s="30">
        <v>41256</v>
      </c>
      <c r="H154" s="34">
        <v>41261</v>
      </c>
      <c r="I154" s="4" t="s">
        <v>11</v>
      </c>
      <c r="K154" s="32">
        <v>12148010</v>
      </c>
      <c r="L154" s="112">
        <v>41260</v>
      </c>
      <c r="M154" s="35">
        <f t="shared" si="12"/>
        <v>9560</v>
      </c>
      <c r="N154" s="36">
        <f t="shared" si="13"/>
        <v>0</v>
      </c>
      <c r="O154" s="37">
        <f t="shared" si="14"/>
        <v>0</v>
      </c>
      <c r="P154" s="38">
        <f t="shared" si="15"/>
        <v>0</v>
      </c>
      <c r="Q154" s="5"/>
      <c r="R154" s="29">
        <f t="shared" si="16"/>
        <v>0</v>
      </c>
      <c r="S154" s="5"/>
    </row>
    <row r="155" spans="1:19" ht="15" customHeight="1">
      <c r="A155" s="28" t="s">
        <v>239</v>
      </c>
      <c r="B155" s="1" t="s">
        <v>240</v>
      </c>
      <c r="C155" s="1" t="s">
        <v>632</v>
      </c>
      <c r="D155" s="29">
        <v>36590</v>
      </c>
      <c r="E155" s="110">
        <f t="shared" si="17"/>
        <v>36590</v>
      </c>
      <c r="F155" s="30">
        <v>41205</v>
      </c>
      <c r="G155" s="30">
        <v>41253</v>
      </c>
      <c r="H155" s="34">
        <v>41260</v>
      </c>
      <c r="I155" s="4" t="s">
        <v>13</v>
      </c>
      <c r="K155" s="32">
        <v>12144585</v>
      </c>
      <c r="L155" s="112">
        <v>41257</v>
      </c>
      <c r="M155" s="35">
        <f t="shared" si="12"/>
        <v>36590</v>
      </c>
      <c r="N155" s="36">
        <f t="shared" si="13"/>
        <v>0</v>
      </c>
      <c r="O155" s="37">
        <f t="shared" si="14"/>
        <v>0</v>
      </c>
      <c r="P155" s="38">
        <f t="shared" si="15"/>
        <v>0</v>
      </c>
      <c r="Q155" s="5"/>
      <c r="R155" s="29">
        <f t="shared" si="16"/>
        <v>0</v>
      </c>
      <c r="S155" s="5"/>
    </row>
    <row r="156" spans="1:19" ht="15" customHeight="1">
      <c r="A156" s="28" t="s">
        <v>633</v>
      </c>
      <c r="B156" s="1" t="s">
        <v>340</v>
      </c>
      <c r="C156" s="1" t="s">
        <v>634</v>
      </c>
      <c r="D156" s="29">
        <v>1190</v>
      </c>
      <c r="E156" s="110">
        <f t="shared" si="17"/>
        <v>1190</v>
      </c>
      <c r="F156" s="30">
        <v>41253</v>
      </c>
      <c r="G156" s="30">
        <v>41256</v>
      </c>
      <c r="H156" s="34">
        <v>41261</v>
      </c>
      <c r="I156" s="4" t="s">
        <v>34</v>
      </c>
      <c r="K156" s="32">
        <v>12148024</v>
      </c>
      <c r="L156" s="112">
        <v>41260</v>
      </c>
      <c r="M156" s="35">
        <f t="shared" si="12"/>
        <v>1190</v>
      </c>
      <c r="N156" s="36">
        <f t="shared" si="13"/>
        <v>0</v>
      </c>
      <c r="O156" s="37">
        <f t="shared" si="14"/>
        <v>0</v>
      </c>
      <c r="P156" s="38">
        <f t="shared" si="15"/>
        <v>0</v>
      </c>
      <c r="Q156" s="5"/>
      <c r="R156" s="29">
        <f t="shared" si="16"/>
        <v>0</v>
      </c>
      <c r="S156" s="5"/>
    </row>
    <row r="157" spans="1:19" ht="15" customHeight="1">
      <c r="A157" s="28" t="s">
        <v>635</v>
      </c>
      <c r="B157" s="1" t="s">
        <v>277</v>
      </c>
      <c r="C157" s="1" t="s">
        <v>636</v>
      </c>
      <c r="D157" s="29">
        <v>750</v>
      </c>
      <c r="E157" s="110">
        <f t="shared" si="17"/>
        <v>750</v>
      </c>
      <c r="F157" s="30">
        <v>41253</v>
      </c>
      <c r="G157" s="30">
        <v>41256</v>
      </c>
      <c r="H157" s="34">
        <v>41261</v>
      </c>
      <c r="I157" s="4" t="s">
        <v>34</v>
      </c>
      <c r="K157" s="32">
        <v>12148061</v>
      </c>
      <c r="L157" s="112">
        <v>41260</v>
      </c>
      <c r="M157" s="35">
        <f t="shared" si="12"/>
        <v>750</v>
      </c>
      <c r="N157" s="36">
        <f t="shared" si="13"/>
        <v>0</v>
      </c>
      <c r="O157" s="37">
        <f t="shared" si="14"/>
        <v>0</v>
      </c>
      <c r="P157" s="38">
        <f t="shared" si="15"/>
        <v>0</v>
      </c>
      <c r="Q157" s="5"/>
      <c r="R157" s="29">
        <f t="shared" si="16"/>
        <v>0</v>
      </c>
      <c r="S157" s="5"/>
    </row>
    <row r="158" spans="1:19" ht="15" customHeight="1">
      <c r="A158" s="28" t="s">
        <v>637</v>
      </c>
      <c r="B158" s="1" t="s">
        <v>115</v>
      </c>
      <c r="C158" s="1" t="s">
        <v>638</v>
      </c>
      <c r="D158" s="29">
        <v>5280</v>
      </c>
      <c r="E158" s="110">
        <f t="shared" si="17"/>
        <v>5280</v>
      </c>
      <c r="F158" s="30">
        <v>41253</v>
      </c>
      <c r="G158" s="30">
        <v>41256</v>
      </c>
      <c r="H158" s="34">
        <v>41262</v>
      </c>
      <c r="I158" s="4" t="s">
        <v>34</v>
      </c>
      <c r="K158" s="32">
        <v>12148073</v>
      </c>
      <c r="L158" s="112">
        <v>41625</v>
      </c>
      <c r="M158" s="35">
        <f t="shared" si="12"/>
        <v>5280</v>
      </c>
      <c r="N158" s="36">
        <f t="shared" si="13"/>
        <v>0</v>
      </c>
      <c r="O158" s="37">
        <f t="shared" si="14"/>
        <v>0</v>
      </c>
      <c r="P158" s="38">
        <f t="shared" si="15"/>
        <v>0</v>
      </c>
      <c r="Q158" s="5"/>
      <c r="R158" s="29">
        <f t="shared" si="16"/>
        <v>0</v>
      </c>
      <c r="S158" s="5"/>
    </row>
    <row r="159" spans="1:19" ht="15" customHeight="1">
      <c r="A159" s="28" t="s">
        <v>335</v>
      </c>
      <c r="B159" s="1" t="s">
        <v>23</v>
      </c>
      <c r="C159" s="1" t="s">
        <v>639</v>
      </c>
      <c r="D159" s="29">
        <v>23770</v>
      </c>
      <c r="E159" s="110">
        <f t="shared" si="17"/>
        <v>23770</v>
      </c>
      <c r="F159" s="30">
        <v>41253</v>
      </c>
      <c r="G159" s="30">
        <v>41256</v>
      </c>
      <c r="H159" s="34">
        <v>41261</v>
      </c>
      <c r="I159" s="4" t="s">
        <v>13</v>
      </c>
      <c r="K159" s="32">
        <v>12147981</v>
      </c>
      <c r="L159" s="112">
        <v>41260</v>
      </c>
      <c r="M159" s="35">
        <f t="shared" si="12"/>
        <v>23770</v>
      </c>
      <c r="N159" s="36">
        <f t="shared" si="13"/>
        <v>0</v>
      </c>
      <c r="O159" s="37">
        <f t="shared" si="14"/>
        <v>0</v>
      </c>
      <c r="P159" s="38">
        <f t="shared" si="15"/>
        <v>0</v>
      </c>
      <c r="Q159" s="5"/>
      <c r="R159" s="29">
        <f t="shared" si="16"/>
        <v>0</v>
      </c>
      <c r="S159" s="5"/>
    </row>
    <row r="160" spans="1:19" ht="15" customHeight="1">
      <c r="A160" s="28" t="s">
        <v>640</v>
      </c>
      <c r="B160" s="1" t="s">
        <v>39</v>
      </c>
      <c r="C160" s="1" t="s">
        <v>641</v>
      </c>
      <c r="D160" s="29">
        <v>25210</v>
      </c>
      <c r="E160" s="110">
        <f t="shared" si="17"/>
        <v>25210</v>
      </c>
      <c r="F160" s="30">
        <v>41253</v>
      </c>
      <c r="G160" s="30">
        <v>41256</v>
      </c>
      <c r="H160" s="34">
        <v>41261</v>
      </c>
      <c r="I160" s="4" t="s">
        <v>13</v>
      </c>
      <c r="K160" s="32">
        <v>12147931</v>
      </c>
      <c r="L160" s="112">
        <v>41260</v>
      </c>
      <c r="M160" s="35">
        <f t="shared" si="12"/>
        <v>25210</v>
      </c>
      <c r="N160" s="36">
        <f t="shared" si="13"/>
        <v>0</v>
      </c>
      <c r="O160" s="37">
        <f t="shared" si="14"/>
        <v>0</v>
      </c>
      <c r="P160" s="38">
        <f t="shared" si="15"/>
        <v>0</v>
      </c>
      <c r="Q160" s="5"/>
      <c r="R160" s="29">
        <f t="shared" si="16"/>
        <v>0</v>
      </c>
      <c r="S160" s="5"/>
    </row>
    <row r="161" spans="1:20" s="8" customFormat="1" ht="15" customHeight="1">
      <c r="A161" s="28" t="s">
        <v>642</v>
      </c>
      <c r="B161" s="1" t="s">
        <v>89</v>
      </c>
      <c r="C161" s="1" t="s">
        <v>643</v>
      </c>
      <c r="D161" s="29">
        <v>241170</v>
      </c>
      <c r="E161" s="110">
        <f t="shared" si="17"/>
        <v>241170</v>
      </c>
      <c r="F161" s="30">
        <v>41253</v>
      </c>
      <c r="G161" s="30">
        <v>41263</v>
      </c>
      <c r="H161" s="34"/>
      <c r="I161" s="4" t="s">
        <v>13</v>
      </c>
      <c r="J161" s="4" t="s">
        <v>644</v>
      </c>
      <c r="K161" s="32">
        <v>12147840</v>
      </c>
      <c r="L161" s="112">
        <v>41264</v>
      </c>
      <c r="M161" s="35">
        <f t="shared" si="12"/>
        <v>241170</v>
      </c>
      <c r="N161" s="36">
        <f t="shared" si="13"/>
        <v>0</v>
      </c>
      <c r="O161" s="37">
        <f t="shared" si="14"/>
        <v>0</v>
      </c>
      <c r="P161" s="38">
        <f t="shared" si="15"/>
        <v>0</v>
      </c>
      <c r="Q161" s="5"/>
      <c r="R161" s="29">
        <f t="shared" si="16"/>
        <v>0</v>
      </c>
      <c r="S161" s="5"/>
      <c r="T161" s="1"/>
    </row>
    <row r="162" spans="1:19" ht="15" customHeight="1">
      <c r="A162" s="28" t="s">
        <v>88</v>
      </c>
      <c r="B162" s="1" t="s">
        <v>89</v>
      </c>
      <c r="C162" s="1" t="s">
        <v>645</v>
      </c>
      <c r="D162" s="29">
        <v>135870</v>
      </c>
      <c r="E162" s="110">
        <f t="shared" si="17"/>
        <v>135870</v>
      </c>
      <c r="F162" s="30">
        <v>41253</v>
      </c>
      <c r="G162" s="30">
        <v>41256</v>
      </c>
      <c r="H162" s="34"/>
      <c r="I162" s="4" t="s">
        <v>13</v>
      </c>
      <c r="K162" s="32">
        <v>12147935</v>
      </c>
      <c r="L162" s="112">
        <v>41260</v>
      </c>
      <c r="M162" s="35">
        <f t="shared" si="12"/>
        <v>135870</v>
      </c>
      <c r="N162" s="36">
        <f t="shared" si="13"/>
        <v>0</v>
      </c>
      <c r="O162" s="37">
        <f t="shared" si="14"/>
        <v>0</v>
      </c>
      <c r="P162" s="38">
        <f t="shared" si="15"/>
        <v>0</v>
      </c>
      <c r="Q162" s="5"/>
      <c r="R162" s="29">
        <f t="shared" si="16"/>
        <v>0</v>
      </c>
      <c r="S162" s="5"/>
    </row>
    <row r="163" spans="1:19" ht="15" customHeight="1">
      <c r="A163" s="1" t="s">
        <v>242</v>
      </c>
      <c r="B163" s="28" t="s">
        <v>243</v>
      </c>
      <c r="C163" s="28" t="s">
        <v>646</v>
      </c>
      <c r="D163" s="29">
        <v>38040</v>
      </c>
      <c r="E163" s="110">
        <f t="shared" si="17"/>
        <v>38040</v>
      </c>
      <c r="F163" s="30">
        <v>41253</v>
      </c>
      <c r="G163" s="30">
        <v>41256</v>
      </c>
      <c r="H163" s="34">
        <v>41261</v>
      </c>
      <c r="I163" s="4" t="s">
        <v>13</v>
      </c>
      <c r="K163" s="32">
        <v>12147940</v>
      </c>
      <c r="L163" s="112">
        <v>41260</v>
      </c>
      <c r="M163" s="35">
        <f t="shared" si="12"/>
        <v>38040</v>
      </c>
      <c r="N163" s="36">
        <f t="shared" si="13"/>
        <v>0</v>
      </c>
      <c r="O163" s="37">
        <f t="shared" si="14"/>
        <v>0</v>
      </c>
      <c r="P163" s="38">
        <f t="shared" si="15"/>
        <v>0</v>
      </c>
      <c r="Q163" s="5"/>
      <c r="R163" s="29">
        <f t="shared" si="16"/>
        <v>0</v>
      </c>
      <c r="S163" s="5"/>
    </row>
    <row r="164" spans="1:19" ht="15" customHeight="1">
      <c r="A164" s="28" t="s">
        <v>647</v>
      </c>
      <c r="B164" s="1" t="s">
        <v>648</v>
      </c>
      <c r="C164" s="1" t="s">
        <v>649</v>
      </c>
      <c r="D164" s="29">
        <v>172970</v>
      </c>
      <c r="E164" s="110">
        <f t="shared" si="17"/>
        <v>172970</v>
      </c>
      <c r="F164" s="30">
        <v>41253</v>
      </c>
      <c r="G164" s="30">
        <v>41256</v>
      </c>
      <c r="H164" s="34">
        <v>41261</v>
      </c>
      <c r="I164" s="4" t="s">
        <v>13</v>
      </c>
      <c r="K164" s="32">
        <v>12148209</v>
      </c>
      <c r="L164" s="112">
        <v>41260</v>
      </c>
      <c r="M164" s="35">
        <f t="shared" si="12"/>
        <v>172970</v>
      </c>
      <c r="N164" s="36">
        <f t="shared" si="13"/>
        <v>0</v>
      </c>
      <c r="O164" s="37">
        <f t="shared" si="14"/>
        <v>0</v>
      </c>
      <c r="P164" s="38">
        <f t="shared" si="15"/>
        <v>0</v>
      </c>
      <c r="Q164" s="5"/>
      <c r="R164" s="29">
        <f t="shared" si="16"/>
        <v>0</v>
      </c>
      <c r="S164" s="5"/>
    </row>
    <row r="165" spans="1:19" ht="15" customHeight="1">
      <c r="A165" s="28" t="s">
        <v>55</v>
      </c>
      <c r="B165" s="1" t="s">
        <v>56</v>
      </c>
      <c r="C165" s="1" t="s">
        <v>650</v>
      </c>
      <c r="D165" s="29">
        <v>194200</v>
      </c>
      <c r="E165" s="110">
        <f t="shared" si="17"/>
        <v>194200</v>
      </c>
      <c r="F165" s="30">
        <v>41253</v>
      </c>
      <c r="G165" s="30">
        <v>41263</v>
      </c>
      <c r="H165" s="34"/>
      <c r="I165" s="4" t="s">
        <v>13</v>
      </c>
      <c r="J165" s="4" t="s">
        <v>644</v>
      </c>
      <c r="K165" s="32">
        <v>12148265</v>
      </c>
      <c r="L165" s="112">
        <v>41260</v>
      </c>
      <c r="M165" s="35">
        <f t="shared" si="12"/>
        <v>194200</v>
      </c>
      <c r="N165" s="36">
        <f t="shared" si="13"/>
        <v>0</v>
      </c>
      <c r="O165" s="37">
        <f t="shared" si="14"/>
        <v>0</v>
      </c>
      <c r="P165" s="38">
        <f t="shared" si="15"/>
        <v>0</v>
      </c>
      <c r="Q165" s="5"/>
      <c r="R165" s="29">
        <f t="shared" si="16"/>
        <v>0</v>
      </c>
      <c r="S165" s="5"/>
    </row>
    <row r="166" spans="1:19" ht="15" customHeight="1">
      <c r="A166" s="28" t="s">
        <v>354</v>
      </c>
      <c r="B166" s="1" t="s">
        <v>24</v>
      </c>
      <c r="C166" s="1" t="s">
        <v>651</v>
      </c>
      <c r="D166" s="29">
        <v>34970</v>
      </c>
      <c r="E166" s="110">
        <f t="shared" si="17"/>
        <v>34970</v>
      </c>
      <c r="F166" s="30">
        <v>41253</v>
      </c>
      <c r="G166" s="30">
        <v>41256</v>
      </c>
      <c r="H166" s="34">
        <v>41261</v>
      </c>
      <c r="I166" s="4" t="s">
        <v>13</v>
      </c>
      <c r="K166" s="32">
        <v>12147996</v>
      </c>
      <c r="L166" s="112">
        <v>41260</v>
      </c>
      <c r="M166" s="35">
        <f t="shared" si="12"/>
        <v>34970</v>
      </c>
      <c r="N166" s="36">
        <f t="shared" si="13"/>
        <v>0</v>
      </c>
      <c r="O166" s="37">
        <f t="shared" si="14"/>
        <v>0</v>
      </c>
      <c r="P166" s="38">
        <f t="shared" si="15"/>
        <v>0</v>
      </c>
      <c r="Q166" s="5"/>
      <c r="R166" s="29">
        <f t="shared" si="16"/>
        <v>0</v>
      </c>
      <c r="S166" s="5"/>
    </row>
    <row r="167" spans="1:19" ht="15" customHeight="1">
      <c r="A167" s="28" t="s">
        <v>652</v>
      </c>
      <c r="B167" s="1" t="s">
        <v>24</v>
      </c>
      <c r="C167" s="1" t="s">
        <v>653</v>
      </c>
      <c r="D167" s="29">
        <v>51980</v>
      </c>
      <c r="E167" s="110">
        <f t="shared" si="17"/>
        <v>51980</v>
      </c>
      <c r="F167" s="30">
        <v>41253</v>
      </c>
      <c r="G167" s="30">
        <v>41256</v>
      </c>
      <c r="H167" s="34">
        <v>41261</v>
      </c>
      <c r="I167" s="4" t="s">
        <v>654</v>
      </c>
      <c r="K167" s="32">
        <v>12147912</v>
      </c>
      <c r="L167" s="112">
        <v>41260</v>
      </c>
      <c r="M167" s="35">
        <f t="shared" si="12"/>
        <v>51980</v>
      </c>
      <c r="N167" s="36">
        <f t="shared" si="13"/>
        <v>0</v>
      </c>
      <c r="O167" s="37">
        <f t="shared" si="14"/>
        <v>0</v>
      </c>
      <c r="P167" s="38">
        <f t="shared" si="15"/>
        <v>0</v>
      </c>
      <c r="Q167" s="5"/>
      <c r="R167" s="29">
        <f t="shared" si="16"/>
        <v>0</v>
      </c>
      <c r="S167" s="5"/>
    </row>
    <row r="168" spans="1:19" ht="15" customHeight="1">
      <c r="A168" s="28" t="s">
        <v>57</v>
      </c>
      <c r="B168" s="1" t="s">
        <v>58</v>
      </c>
      <c r="C168" s="1" t="s">
        <v>655</v>
      </c>
      <c r="D168" s="29">
        <v>47340</v>
      </c>
      <c r="E168" s="110">
        <f t="shared" si="17"/>
        <v>47340</v>
      </c>
      <c r="F168" s="30">
        <v>41255</v>
      </c>
      <c r="G168" s="30">
        <v>41256</v>
      </c>
      <c r="H168" s="34">
        <v>41262</v>
      </c>
      <c r="I168" s="4" t="s">
        <v>13</v>
      </c>
      <c r="K168" s="32">
        <v>12148154</v>
      </c>
      <c r="L168" s="112">
        <v>41260</v>
      </c>
      <c r="M168" s="35">
        <f t="shared" si="12"/>
        <v>47340</v>
      </c>
      <c r="N168" s="36">
        <f t="shared" si="13"/>
        <v>0</v>
      </c>
      <c r="O168" s="37">
        <f t="shared" si="14"/>
        <v>0</v>
      </c>
      <c r="P168" s="38">
        <f t="shared" si="15"/>
        <v>0</v>
      </c>
      <c r="Q168" s="5"/>
      <c r="R168" s="29">
        <f t="shared" si="16"/>
        <v>0</v>
      </c>
      <c r="S168" s="5"/>
    </row>
    <row r="169" spans="1:19" ht="15" customHeight="1">
      <c r="A169" s="28" t="s">
        <v>656</v>
      </c>
      <c r="B169" s="28" t="s">
        <v>657</v>
      </c>
      <c r="C169" s="1" t="s">
        <v>658</v>
      </c>
      <c r="D169" s="29">
        <v>206818</v>
      </c>
      <c r="E169" s="110">
        <f t="shared" si="17"/>
        <v>206818</v>
      </c>
      <c r="F169" s="30">
        <v>41253</v>
      </c>
      <c r="G169" s="30">
        <v>41263</v>
      </c>
      <c r="H169" s="34"/>
      <c r="I169" s="4" t="s">
        <v>13</v>
      </c>
      <c r="J169" s="4" t="s">
        <v>644</v>
      </c>
      <c r="K169" s="32">
        <v>12147867</v>
      </c>
      <c r="L169" s="112">
        <v>41264</v>
      </c>
      <c r="M169" s="35">
        <f t="shared" si="12"/>
        <v>206818</v>
      </c>
      <c r="N169" s="36">
        <f t="shared" si="13"/>
        <v>0</v>
      </c>
      <c r="O169" s="37">
        <f t="shared" si="14"/>
        <v>0</v>
      </c>
      <c r="P169" s="38">
        <f t="shared" si="15"/>
        <v>0</v>
      </c>
      <c r="Q169" s="5"/>
      <c r="R169" s="29">
        <f t="shared" si="16"/>
        <v>0</v>
      </c>
      <c r="S169" s="5"/>
    </row>
    <row r="170" spans="1:19" ht="15" customHeight="1">
      <c r="A170" s="28" t="s">
        <v>41</v>
      </c>
      <c r="B170" s="1" t="s">
        <v>42</v>
      </c>
      <c r="C170" s="1" t="s">
        <v>659</v>
      </c>
      <c r="D170" s="29">
        <v>8460</v>
      </c>
      <c r="E170" s="110">
        <f t="shared" si="17"/>
        <v>8460</v>
      </c>
      <c r="F170" s="30">
        <v>41255</v>
      </c>
      <c r="G170" s="30">
        <v>41256</v>
      </c>
      <c r="H170" s="34">
        <v>41261</v>
      </c>
      <c r="I170" s="4" t="s">
        <v>13</v>
      </c>
      <c r="K170" s="32">
        <v>12148115</v>
      </c>
      <c r="L170" s="112">
        <v>41260</v>
      </c>
      <c r="M170" s="35">
        <f t="shared" si="12"/>
        <v>8460</v>
      </c>
      <c r="N170" s="36">
        <f t="shared" si="13"/>
        <v>0</v>
      </c>
      <c r="O170" s="37">
        <f t="shared" si="14"/>
        <v>0</v>
      </c>
      <c r="P170" s="38">
        <f t="shared" si="15"/>
        <v>0</v>
      </c>
      <c r="Q170" s="5"/>
      <c r="R170" s="29">
        <f t="shared" si="16"/>
        <v>0</v>
      </c>
      <c r="S170" s="5"/>
    </row>
    <row r="171" spans="1:19" ht="15" customHeight="1">
      <c r="A171" s="28" t="s">
        <v>43</v>
      </c>
      <c r="B171" s="1" t="s">
        <v>42</v>
      </c>
      <c r="C171" s="1" t="s">
        <v>660</v>
      </c>
      <c r="D171" s="29">
        <v>7030</v>
      </c>
      <c r="E171" s="110">
        <f t="shared" si="17"/>
        <v>7030</v>
      </c>
      <c r="F171" s="30">
        <v>41255</v>
      </c>
      <c r="G171" s="30">
        <v>41256</v>
      </c>
      <c r="H171" s="34">
        <v>41261</v>
      </c>
      <c r="I171" s="4" t="s">
        <v>13</v>
      </c>
      <c r="K171" s="32">
        <v>12148234</v>
      </c>
      <c r="L171" s="112">
        <v>41260</v>
      </c>
      <c r="M171" s="35">
        <f t="shared" si="12"/>
        <v>7030</v>
      </c>
      <c r="N171" s="36">
        <f t="shared" si="13"/>
        <v>0</v>
      </c>
      <c r="O171" s="37">
        <f t="shared" si="14"/>
        <v>0</v>
      </c>
      <c r="P171" s="38">
        <f t="shared" si="15"/>
        <v>0</v>
      </c>
      <c r="Q171" s="5"/>
      <c r="R171" s="29">
        <f t="shared" si="16"/>
        <v>0</v>
      </c>
      <c r="S171" s="5"/>
    </row>
    <row r="172" spans="1:19" ht="15" customHeight="1">
      <c r="A172" s="28" t="s">
        <v>189</v>
      </c>
      <c r="B172" s="1" t="s">
        <v>190</v>
      </c>
      <c r="C172" s="1" t="s">
        <v>661</v>
      </c>
      <c r="D172" s="29">
        <v>0</v>
      </c>
      <c r="E172" s="110">
        <v>0</v>
      </c>
      <c r="F172" s="30" t="s">
        <v>12</v>
      </c>
      <c r="G172" s="30" t="s">
        <v>12</v>
      </c>
      <c r="H172" s="34">
        <v>41234</v>
      </c>
      <c r="I172" s="4" t="s">
        <v>304</v>
      </c>
      <c r="L172" s="112"/>
      <c r="M172" s="35">
        <f t="shared" si="12"/>
        <v>0</v>
      </c>
      <c r="N172" s="36">
        <f t="shared" si="13"/>
        <v>0</v>
      </c>
      <c r="O172" s="37">
        <f t="shared" si="14"/>
        <v>0</v>
      </c>
      <c r="P172" s="38">
        <f t="shared" si="15"/>
        <v>0</v>
      </c>
      <c r="Q172" s="5"/>
      <c r="R172" s="29">
        <f t="shared" si="16"/>
        <v>0</v>
      </c>
      <c r="S172" s="5"/>
    </row>
    <row r="173" spans="1:19" ht="15" customHeight="1">
      <c r="A173" s="28" t="s">
        <v>84</v>
      </c>
      <c r="B173" s="1" t="s">
        <v>37</v>
      </c>
      <c r="C173" s="1" t="s">
        <v>85</v>
      </c>
      <c r="D173" s="29">
        <v>140270</v>
      </c>
      <c r="E173" s="110">
        <f t="shared" si="17"/>
        <v>140270</v>
      </c>
      <c r="F173" s="30">
        <v>41255</v>
      </c>
      <c r="G173" s="30">
        <v>41256</v>
      </c>
      <c r="H173" s="34">
        <v>41282</v>
      </c>
      <c r="I173" s="4" t="s">
        <v>13</v>
      </c>
      <c r="K173" s="32">
        <v>12148376</v>
      </c>
      <c r="L173" s="112">
        <v>41261</v>
      </c>
      <c r="M173" s="35">
        <f t="shared" si="12"/>
        <v>140270</v>
      </c>
      <c r="N173" s="36">
        <f t="shared" si="13"/>
        <v>0</v>
      </c>
      <c r="O173" s="37">
        <f t="shared" si="14"/>
        <v>0</v>
      </c>
      <c r="P173" s="38">
        <f t="shared" si="15"/>
        <v>0</v>
      </c>
      <c r="Q173" s="5"/>
      <c r="R173" s="29">
        <f t="shared" si="16"/>
        <v>0</v>
      </c>
      <c r="S173" s="5"/>
    </row>
    <row r="174" spans="1:19" ht="15" customHeight="1">
      <c r="A174" s="28" t="s">
        <v>662</v>
      </c>
      <c r="B174" s="1" t="s">
        <v>51</v>
      </c>
      <c r="C174" s="1" t="s">
        <v>663</v>
      </c>
      <c r="D174" s="29">
        <v>0</v>
      </c>
      <c r="E174" s="110">
        <v>0</v>
      </c>
      <c r="F174" s="30" t="s">
        <v>12</v>
      </c>
      <c r="G174" s="30" t="s">
        <v>12</v>
      </c>
      <c r="H174" s="34">
        <v>41233</v>
      </c>
      <c r="I174" s="4" t="s">
        <v>11</v>
      </c>
      <c r="L174" s="112"/>
      <c r="M174" s="35">
        <f t="shared" si="12"/>
        <v>0</v>
      </c>
      <c r="N174" s="36">
        <f t="shared" si="13"/>
        <v>0</v>
      </c>
      <c r="O174" s="37">
        <f t="shared" si="14"/>
        <v>0</v>
      </c>
      <c r="P174" s="38">
        <f t="shared" si="15"/>
        <v>0</v>
      </c>
      <c r="Q174" s="5"/>
      <c r="R174" s="29">
        <f t="shared" si="16"/>
        <v>0</v>
      </c>
      <c r="S174" s="5"/>
    </row>
    <row r="175" spans="1:19" ht="15" customHeight="1">
      <c r="A175" s="28" t="s">
        <v>505</v>
      </c>
      <c r="B175" s="1" t="s">
        <v>45</v>
      </c>
      <c r="C175" s="1" t="s">
        <v>664</v>
      </c>
      <c r="D175" s="29">
        <v>0</v>
      </c>
      <c r="E175" s="110">
        <v>0</v>
      </c>
      <c r="F175" s="30" t="s">
        <v>12</v>
      </c>
      <c r="G175" s="30" t="s">
        <v>12</v>
      </c>
      <c r="H175" s="34">
        <v>41233</v>
      </c>
      <c r="I175" s="4" t="s">
        <v>11</v>
      </c>
      <c r="L175" s="112"/>
      <c r="M175" s="35">
        <f t="shared" si="12"/>
        <v>0</v>
      </c>
      <c r="N175" s="36">
        <f t="shared" si="13"/>
        <v>0</v>
      </c>
      <c r="O175" s="37">
        <f t="shared" si="14"/>
        <v>0</v>
      </c>
      <c r="P175" s="38">
        <f t="shared" si="15"/>
        <v>0</v>
      </c>
      <c r="Q175" s="5"/>
      <c r="R175" s="29">
        <f t="shared" si="16"/>
        <v>0</v>
      </c>
      <c r="S175" s="5"/>
    </row>
    <row r="176" spans="1:19" ht="15" customHeight="1">
      <c r="A176" s="28" t="s">
        <v>345</v>
      </c>
      <c r="B176" s="1" t="s">
        <v>100</v>
      </c>
      <c r="C176" s="1" t="s">
        <v>665</v>
      </c>
      <c r="D176" s="29">
        <v>0</v>
      </c>
      <c r="E176" s="110">
        <v>0</v>
      </c>
      <c r="F176" s="30" t="s">
        <v>12</v>
      </c>
      <c r="G176" s="30" t="s">
        <v>12</v>
      </c>
      <c r="H176" s="34">
        <v>41233</v>
      </c>
      <c r="I176" s="4" t="s">
        <v>11</v>
      </c>
      <c r="L176" s="112"/>
      <c r="M176" s="35">
        <f t="shared" si="12"/>
        <v>0</v>
      </c>
      <c r="N176" s="36">
        <f t="shared" si="13"/>
        <v>0</v>
      </c>
      <c r="O176" s="37">
        <f t="shared" si="14"/>
        <v>0</v>
      </c>
      <c r="P176" s="38">
        <f t="shared" si="15"/>
        <v>0</v>
      </c>
      <c r="Q176" s="5"/>
      <c r="R176" s="29">
        <f t="shared" si="16"/>
        <v>0</v>
      </c>
      <c r="S176" s="5"/>
    </row>
    <row r="177" spans="1:19" ht="15" customHeight="1">
      <c r="A177" s="28" t="s">
        <v>488</v>
      </c>
      <c r="B177" s="1" t="s">
        <v>666</v>
      </c>
      <c r="C177" s="1" t="s">
        <v>667</v>
      </c>
      <c r="D177" s="29">
        <v>0</v>
      </c>
      <c r="E177" s="110">
        <v>0</v>
      </c>
      <c r="F177" s="30" t="s">
        <v>12</v>
      </c>
      <c r="G177" s="30" t="s">
        <v>12</v>
      </c>
      <c r="H177" s="34">
        <v>41247</v>
      </c>
      <c r="I177" s="4" t="s">
        <v>11</v>
      </c>
      <c r="L177" s="112"/>
      <c r="M177" s="35">
        <f t="shared" si="12"/>
        <v>0</v>
      </c>
      <c r="N177" s="36">
        <f t="shared" si="13"/>
        <v>0</v>
      </c>
      <c r="O177" s="37">
        <f t="shared" si="14"/>
        <v>0</v>
      </c>
      <c r="P177" s="38">
        <f t="shared" si="15"/>
        <v>0</v>
      </c>
      <c r="Q177" s="5"/>
      <c r="R177" s="29">
        <f t="shared" si="16"/>
        <v>0</v>
      </c>
      <c r="S177" s="5"/>
    </row>
    <row r="178" spans="1:19" ht="15" customHeight="1">
      <c r="A178" s="28" t="s">
        <v>366</v>
      </c>
      <c r="B178" s="1" t="s">
        <v>81</v>
      </c>
      <c r="C178" s="1" t="s">
        <v>668</v>
      </c>
      <c r="D178" s="29">
        <v>0</v>
      </c>
      <c r="E178" s="110">
        <v>0</v>
      </c>
      <c r="F178" s="30" t="s">
        <v>12</v>
      </c>
      <c r="G178" s="30" t="s">
        <v>12</v>
      </c>
      <c r="H178" s="34">
        <v>41248</v>
      </c>
      <c r="I178" s="4" t="s">
        <v>11</v>
      </c>
      <c r="L178" s="112"/>
      <c r="M178" s="35">
        <f t="shared" si="12"/>
        <v>0</v>
      </c>
      <c r="N178" s="36">
        <f t="shared" si="13"/>
        <v>0</v>
      </c>
      <c r="O178" s="37">
        <f t="shared" si="14"/>
        <v>0</v>
      </c>
      <c r="P178" s="38">
        <f t="shared" si="15"/>
        <v>0</v>
      </c>
      <c r="Q178" s="5"/>
      <c r="R178" s="29">
        <f t="shared" si="16"/>
        <v>0</v>
      </c>
      <c r="S178" s="5"/>
    </row>
    <row r="179" spans="1:20" s="116" customFormat="1" ht="15" customHeight="1">
      <c r="A179" s="28"/>
      <c r="B179" s="1">
        <f aca="true" t="shared" si="18" ref="B179:D194">IF(A179="","",$A$1)</f>
      </c>
      <c r="C179" s="1">
        <f t="shared" si="18"/>
      </c>
      <c r="D179" s="29">
        <f t="shared" si="18"/>
      </c>
      <c r="E179" s="110">
        <f t="shared" si="17"/>
      </c>
      <c r="F179" s="30">
        <f aca="true" t="shared" si="19" ref="F179:F232">IF(D179="","",$A$1)</f>
      </c>
      <c r="G179" s="30"/>
      <c r="H179" s="34"/>
      <c r="I179" s="4">
        <f aca="true" t="shared" si="20" ref="I179:I232">IF(F179="","",$A$1)</f>
      </c>
      <c r="J179" s="4"/>
      <c r="K179" s="32"/>
      <c r="L179" s="112"/>
      <c r="M179" s="35">
        <f t="shared" si="12"/>
      </c>
      <c r="N179" s="36">
        <f t="shared" si="13"/>
      </c>
      <c r="O179" s="37">
        <f t="shared" si="14"/>
      </c>
      <c r="P179" s="38">
        <f t="shared" si="15"/>
      </c>
      <c r="Q179" s="5"/>
      <c r="R179" s="29">
        <f t="shared" si="16"/>
      </c>
      <c r="S179" s="5"/>
      <c r="T179" s="1"/>
    </row>
    <row r="180" spans="1:19" ht="15" customHeight="1">
      <c r="A180" s="28"/>
      <c r="B180" s="1">
        <f t="shared" si="18"/>
      </c>
      <c r="C180" s="1">
        <f t="shared" si="18"/>
      </c>
      <c r="D180" s="29">
        <f t="shared" si="18"/>
      </c>
      <c r="E180" s="110">
        <f t="shared" si="17"/>
      </c>
      <c r="F180" s="30">
        <f t="shared" si="19"/>
      </c>
      <c r="H180" s="34"/>
      <c r="I180" s="4">
        <f t="shared" si="20"/>
      </c>
      <c r="L180" s="112"/>
      <c r="M180" s="35">
        <f t="shared" si="12"/>
      </c>
      <c r="N180" s="36">
        <f t="shared" si="13"/>
      </c>
      <c r="O180" s="37">
        <f t="shared" si="14"/>
      </c>
      <c r="P180" s="38">
        <f t="shared" si="15"/>
      </c>
      <c r="Q180" s="5"/>
      <c r="R180" s="29">
        <f t="shared" si="16"/>
      </c>
      <c r="S180" s="5"/>
    </row>
    <row r="181" spans="1:20" s="116" customFormat="1" ht="15" customHeight="1">
      <c r="A181" s="28"/>
      <c r="B181" s="1">
        <f t="shared" si="18"/>
      </c>
      <c r="C181" s="1">
        <f t="shared" si="18"/>
      </c>
      <c r="D181" s="29">
        <f t="shared" si="18"/>
      </c>
      <c r="E181" s="110">
        <f t="shared" si="17"/>
      </c>
      <c r="F181" s="30">
        <f t="shared" si="19"/>
      </c>
      <c r="G181" s="30"/>
      <c r="H181" s="34"/>
      <c r="I181" s="4">
        <f t="shared" si="20"/>
      </c>
      <c r="J181" s="4"/>
      <c r="K181" s="32"/>
      <c r="L181" s="112"/>
      <c r="M181" s="35">
        <f t="shared" si="12"/>
      </c>
      <c r="N181" s="36">
        <f t="shared" si="13"/>
      </c>
      <c r="O181" s="37">
        <f t="shared" si="14"/>
      </c>
      <c r="P181" s="38">
        <f t="shared" si="15"/>
      </c>
      <c r="Q181" s="5"/>
      <c r="R181" s="29">
        <f t="shared" si="16"/>
      </c>
      <c r="S181" s="5"/>
      <c r="T181" s="1"/>
    </row>
    <row r="182" spans="1:19" ht="15" customHeight="1">
      <c r="A182" s="28"/>
      <c r="B182" s="1">
        <f t="shared" si="18"/>
      </c>
      <c r="C182" s="1">
        <f t="shared" si="18"/>
      </c>
      <c r="D182" s="29">
        <f t="shared" si="18"/>
      </c>
      <c r="E182" s="110">
        <f t="shared" si="17"/>
      </c>
      <c r="F182" s="30">
        <f t="shared" si="19"/>
      </c>
      <c r="H182" s="34"/>
      <c r="I182" s="4">
        <f t="shared" si="20"/>
      </c>
      <c r="L182" s="112"/>
      <c r="M182" s="35">
        <f t="shared" si="12"/>
      </c>
      <c r="N182" s="36">
        <f t="shared" si="13"/>
      </c>
      <c r="O182" s="37">
        <f t="shared" si="14"/>
      </c>
      <c r="P182" s="38">
        <f t="shared" si="15"/>
      </c>
      <c r="Q182" s="5"/>
      <c r="R182" s="29">
        <f t="shared" si="16"/>
      </c>
      <c r="S182" s="5"/>
    </row>
    <row r="183" spans="1:19" ht="15" customHeight="1">
      <c r="A183" s="28"/>
      <c r="B183" s="1">
        <f t="shared" si="18"/>
      </c>
      <c r="C183" s="1">
        <f t="shared" si="18"/>
      </c>
      <c r="D183" s="29">
        <f t="shared" si="18"/>
      </c>
      <c r="E183" s="110">
        <f t="shared" si="17"/>
      </c>
      <c r="F183" s="30">
        <f t="shared" si="19"/>
      </c>
      <c r="H183" s="34"/>
      <c r="I183" s="4">
        <f t="shared" si="20"/>
      </c>
      <c r="L183" s="112"/>
      <c r="M183" s="35">
        <f t="shared" si="12"/>
      </c>
      <c r="N183" s="36">
        <f t="shared" si="13"/>
      </c>
      <c r="O183" s="37">
        <f t="shared" si="14"/>
      </c>
      <c r="P183" s="38">
        <f t="shared" si="15"/>
      </c>
      <c r="Q183" s="5"/>
      <c r="R183" s="29">
        <f t="shared" si="16"/>
      </c>
      <c r="S183" s="5"/>
    </row>
    <row r="184" spans="1:19" ht="15" customHeight="1">
      <c r="A184" s="28"/>
      <c r="B184" s="1">
        <f t="shared" si="18"/>
      </c>
      <c r="C184" s="1">
        <f t="shared" si="18"/>
      </c>
      <c r="D184" s="29">
        <f t="shared" si="18"/>
      </c>
      <c r="E184" s="110">
        <f t="shared" si="17"/>
      </c>
      <c r="F184" s="30">
        <f t="shared" si="19"/>
      </c>
      <c r="H184" s="34"/>
      <c r="I184" s="4">
        <f t="shared" si="20"/>
      </c>
      <c r="L184" s="112"/>
      <c r="M184" s="35">
        <f t="shared" si="12"/>
      </c>
      <c r="N184" s="36">
        <f t="shared" si="13"/>
      </c>
      <c r="O184" s="37">
        <f t="shared" si="14"/>
      </c>
      <c r="P184" s="38">
        <f t="shared" si="15"/>
      </c>
      <c r="Q184" s="5"/>
      <c r="R184" s="29">
        <f t="shared" si="16"/>
      </c>
      <c r="S184" s="5"/>
    </row>
    <row r="185" spans="1:19" ht="15" customHeight="1">
      <c r="A185" s="28"/>
      <c r="B185" s="1">
        <f t="shared" si="18"/>
      </c>
      <c r="C185" s="1">
        <f t="shared" si="18"/>
      </c>
      <c r="D185" s="29">
        <f t="shared" si="18"/>
      </c>
      <c r="E185" s="110">
        <f t="shared" si="17"/>
      </c>
      <c r="F185" s="30">
        <f t="shared" si="19"/>
      </c>
      <c r="H185" s="34"/>
      <c r="I185" s="4">
        <f t="shared" si="20"/>
      </c>
      <c r="L185" s="112"/>
      <c r="M185" s="35">
        <f t="shared" si="12"/>
      </c>
      <c r="N185" s="36">
        <f t="shared" si="13"/>
      </c>
      <c r="O185" s="37">
        <f t="shared" si="14"/>
      </c>
      <c r="P185" s="38">
        <f t="shared" si="15"/>
      </c>
      <c r="Q185" s="5"/>
      <c r="R185" s="29">
        <f t="shared" si="16"/>
      </c>
      <c r="S185" s="5"/>
    </row>
    <row r="186" spans="1:19" ht="15" customHeight="1">
      <c r="A186" s="28"/>
      <c r="B186" s="1">
        <f t="shared" si="18"/>
      </c>
      <c r="C186" s="1">
        <f t="shared" si="18"/>
      </c>
      <c r="D186" s="29">
        <f t="shared" si="18"/>
      </c>
      <c r="E186" s="110">
        <f t="shared" si="17"/>
      </c>
      <c r="F186" s="30">
        <f t="shared" si="19"/>
      </c>
      <c r="H186" s="34"/>
      <c r="I186" s="4">
        <f t="shared" si="20"/>
      </c>
      <c r="L186" s="112"/>
      <c r="M186" s="35">
        <f t="shared" si="12"/>
      </c>
      <c r="N186" s="36">
        <f t="shared" si="13"/>
      </c>
      <c r="O186" s="37">
        <f t="shared" si="14"/>
      </c>
      <c r="P186" s="38">
        <f t="shared" si="15"/>
      </c>
      <c r="Q186" s="5"/>
      <c r="R186" s="29">
        <f t="shared" si="16"/>
      </c>
      <c r="S186" s="5"/>
    </row>
    <row r="187" spans="1:19" ht="15" customHeight="1">
      <c r="A187" s="28"/>
      <c r="B187" s="1">
        <f t="shared" si="18"/>
      </c>
      <c r="C187" s="1">
        <f t="shared" si="18"/>
      </c>
      <c r="D187" s="29">
        <f t="shared" si="18"/>
      </c>
      <c r="E187" s="110">
        <f t="shared" si="17"/>
      </c>
      <c r="F187" s="30">
        <f t="shared" si="19"/>
      </c>
      <c r="H187" s="34"/>
      <c r="I187" s="4">
        <f t="shared" si="20"/>
      </c>
      <c r="L187" s="112"/>
      <c r="M187" s="35">
        <f t="shared" si="12"/>
      </c>
      <c r="N187" s="36">
        <f t="shared" si="13"/>
      </c>
      <c r="O187" s="37">
        <f t="shared" si="14"/>
      </c>
      <c r="P187" s="38">
        <f t="shared" si="15"/>
      </c>
      <c r="Q187" s="5"/>
      <c r="R187" s="29">
        <f t="shared" si="16"/>
      </c>
      <c r="S187" s="5"/>
    </row>
    <row r="188" spans="1:19" ht="15" customHeight="1">
      <c r="A188" s="28"/>
      <c r="B188" s="1">
        <f t="shared" si="18"/>
      </c>
      <c r="C188" s="1">
        <f t="shared" si="18"/>
      </c>
      <c r="D188" s="29">
        <f t="shared" si="18"/>
      </c>
      <c r="E188" s="110">
        <f t="shared" si="17"/>
      </c>
      <c r="F188" s="30">
        <f t="shared" si="19"/>
      </c>
      <c r="H188" s="34"/>
      <c r="I188" s="4">
        <f t="shared" si="20"/>
      </c>
      <c r="L188" s="112"/>
      <c r="M188" s="35">
        <f t="shared" si="12"/>
      </c>
      <c r="N188" s="36">
        <f t="shared" si="13"/>
      </c>
      <c r="O188" s="37">
        <f t="shared" si="14"/>
      </c>
      <c r="P188" s="38">
        <f t="shared" si="15"/>
      </c>
      <c r="Q188" s="5"/>
      <c r="R188" s="29">
        <f t="shared" si="16"/>
      </c>
      <c r="S188" s="5"/>
    </row>
    <row r="189" spans="1:19" ht="15" customHeight="1">
      <c r="A189" s="28"/>
      <c r="B189" s="1">
        <f t="shared" si="18"/>
      </c>
      <c r="C189" s="1">
        <f t="shared" si="18"/>
      </c>
      <c r="D189" s="29">
        <f t="shared" si="18"/>
      </c>
      <c r="E189" s="110">
        <f t="shared" si="17"/>
      </c>
      <c r="F189" s="30">
        <f t="shared" si="19"/>
      </c>
      <c r="H189" s="34"/>
      <c r="I189" s="4">
        <f t="shared" si="20"/>
      </c>
      <c r="L189" s="112"/>
      <c r="M189" s="35">
        <f t="shared" si="12"/>
      </c>
      <c r="N189" s="36">
        <f t="shared" si="13"/>
      </c>
      <c r="O189" s="37">
        <f t="shared" si="14"/>
      </c>
      <c r="P189" s="38">
        <f t="shared" si="15"/>
      </c>
      <c r="Q189" s="5"/>
      <c r="R189" s="29">
        <f t="shared" si="16"/>
      </c>
      <c r="S189" s="5"/>
    </row>
    <row r="190" spans="1:19" ht="15" customHeight="1">
      <c r="A190" s="28"/>
      <c r="B190" s="1">
        <f t="shared" si="18"/>
      </c>
      <c r="C190" s="1">
        <f t="shared" si="18"/>
      </c>
      <c r="D190" s="29">
        <f t="shared" si="18"/>
      </c>
      <c r="E190" s="110">
        <f t="shared" si="17"/>
      </c>
      <c r="F190" s="30">
        <f t="shared" si="19"/>
      </c>
      <c r="H190" s="34"/>
      <c r="I190" s="4">
        <f t="shared" si="20"/>
      </c>
      <c r="L190" s="112"/>
      <c r="M190" s="35">
        <f t="shared" si="12"/>
      </c>
      <c r="N190" s="36">
        <f t="shared" si="13"/>
      </c>
      <c r="O190" s="37">
        <f t="shared" si="14"/>
      </c>
      <c r="P190" s="38">
        <f t="shared" si="15"/>
      </c>
      <c r="Q190" s="5"/>
      <c r="R190" s="29">
        <f t="shared" si="16"/>
      </c>
      <c r="S190" s="5"/>
    </row>
    <row r="191" spans="1:19" ht="15" customHeight="1">
      <c r="A191" s="28"/>
      <c r="B191" s="1">
        <f t="shared" si="18"/>
      </c>
      <c r="C191" s="1">
        <f t="shared" si="18"/>
      </c>
      <c r="D191" s="29">
        <f t="shared" si="18"/>
      </c>
      <c r="E191" s="110">
        <f t="shared" si="17"/>
      </c>
      <c r="F191" s="30">
        <f t="shared" si="19"/>
      </c>
      <c r="H191" s="34"/>
      <c r="I191" s="4">
        <f t="shared" si="20"/>
      </c>
      <c r="L191" s="112"/>
      <c r="M191" s="35">
        <f t="shared" si="12"/>
      </c>
      <c r="N191" s="36">
        <f t="shared" si="13"/>
      </c>
      <c r="O191" s="37">
        <f t="shared" si="14"/>
      </c>
      <c r="P191" s="38">
        <f t="shared" si="15"/>
      </c>
      <c r="Q191" s="5"/>
      <c r="R191" s="29">
        <f t="shared" si="16"/>
      </c>
      <c r="S191" s="5"/>
    </row>
    <row r="192" spans="1:19" ht="15" customHeight="1">
      <c r="A192" s="28"/>
      <c r="B192" s="1">
        <f t="shared" si="18"/>
      </c>
      <c r="C192" s="1">
        <f t="shared" si="18"/>
      </c>
      <c r="D192" s="29">
        <f t="shared" si="18"/>
      </c>
      <c r="E192" s="110">
        <f t="shared" si="17"/>
      </c>
      <c r="F192" s="30">
        <f t="shared" si="19"/>
      </c>
      <c r="H192" s="34"/>
      <c r="I192" s="4">
        <f t="shared" si="20"/>
      </c>
      <c r="L192" s="112"/>
      <c r="M192" s="35">
        <f t="shared" si="12"/>
      </c>
      <c r="N192" s="36">
        <f t="shared" si="13"/>
      </c>
      <c r="O192" s="37">
        <f t="shared" si="14"/>
      </c>
      <c r="P192" s="38">
        <f t="shared" si="15"/>
      </c>
      <c r="Q192" s="5"/>
      <c r="R192" s="29">
        <f t="shared" si="16"/>
      </c>
      <c r="S192" s="5"/>
    </row>
    <row r="193" spans="1:19" ht="15" customHeight="1">
      <c r="A193" s="28"/>
      <c r="B193" s="1">
        <f t="shared" si="18"/>
      </c>
      <c r="C193" s="1">
        <f t="shared" si="18"/>
      </c>
      <c r="D193" s="29">
        <f t="shared" si="18"/>
      </c>
      <c r="E193" s="110">
        <f t="shared" si="17"/>
      </c>
      <c r="F193" s="30">
        <f t="shared" si="19"/>
      </c>
      <c r="H193" s="34"/>
      <c r="I193" s="4">
        <f t="shared" si="20"/>
      </c>
      <c r="L193" s="112"/>
      <c r="M193" s="35">
        <f t="shared" si="12"/>
      </c>
      <c r="N193" s="36">
        <f t="shared" si="13"/>
      </c>
      <c r="O193" s="37">
        <f t="shared" si="14"/>
      </c>
      <c r="P193" s="38">
        <f t="shared" si="15"/>
      </c>
      <c r="Q193" s="5"/>
      <c r="R193" s="29">
        <f t="shared" si="16"/>
      </c>
      <c r="S193" s="5"/>
    </row>
    <row r="194" spans="1:19" ht="15" customHeight="1">
      <c r="A194" s="28"/>
      <c r="B194" s="1">
        <f t="shared" si="18"/>
      </c>
      <c r="C194" s="1">
        <f t="shared" si="18"/>
      </c>
      <c r="D194" s="29">
        <f t="shared" si="18"/>
      </c>
      <c r="E194" s="110">
        <f t="shared" si="17"/>
      </c>
      <c r="F194" s="30">
        <f t="shared" si="19"/>
      </c>
      <c r="H194" s="34"/>
      <c r="I194" s="4">
        <f t="shared" si="20"/>
      </c>
      <c r="L194" s="112"/>
      <c r="M194" s="35">
        <f t="shared" si="12"/>
      </c>
      <c r="N194" s="36">
        <f t="shared" si="13"/>
      </c>
      <c r="O194" s="37">
        <f t="shared" si="14"/>
      </c>
      <c r="P194" s="38">
        <f t="shared" si="15"/>
      </c>
      <c r="Q194" s="5"/>
      <c r="R194" s="29">
        <f t="shared" si="16"/>
      </c>
      <c r="S194" s="5"/>
    </row>
    <row r="195" spans="1:19" ht="12.75">
      <c r="A195" s="28"/>
      <c r="B195" s="1">
        <f aca="true" t="shared" si="21" ref="B195:D210">IF(A195="","",$A$1)</f>
      </c>
      <c r="C195" s="1">
        <f t="shared" si="21"/>
      </c>
      <c r="D195" s="29">
        <f t="shared" si="21"/>
      </c>
      <c r="E195" s="110">
        <f t="shared" si="17"/>
      </c>
      <c r="F195" s="30">
        <f t="shared" si="19"/>
      </c>
      <c r="H195" s="34"/>
      <c r="I195" s="4">
        <f t="shared" si="20"/>
      </c>
      <c r="L195" s="112"/>
      <c r="M195" s="35">
        <f t="shared" si="12"/>
      </c>
      <c r="N195" s="36">
        <f t="shared" si="13"/>
      </c>
      <c r="O195" s="37">
        <f t="shared" si="14"/>
      </c>
      <c r="P195" s="38">
        <f t="shared" si="15"/>
      </c>
      <c r="Q195" s="5"/>
      <c r="R195" s="29">
        <f t="shared" si="16"/>
      </c>
      <c r="S195" s="5"/>
    </row>
    <row r="196" spans="1:19" ht="12.75">
      <c r="A196" s="28"/>
      <c r="B196" s="1">
        <f t="shared" si="21"/>
      </c>
      <c r="C196" s="1">
        <f t="shared" si="21"/>
      </c>
      <c r="D196" s="29">
        <f t="shared" si="21"/>
      </c>
      <c r="E196" s="110">
        <f t="shared" si="17"/>
      </c>
      <c r="F196" s="30">
        <f t="shared" si="19"/>
      </c>
      <c r="H196" s="34"/>
      <c r="I196" s="4">
        <f t="shared" si="20"/>
      </c>
      <c r="L196" s="112"/>
      <c r="M196" s="35">
        <f t="shared" si="12"/>
      </c>
      <c r="N196" s="36">
        <f t="shared" si="13"/>
      </c>
      <c r="O196" s="37">
        <f t="shared" si="14"/>
      </c>
      <c r="P196" s="38">
        <f t="shared" si="15"/>
      </c>
      <c r="Q196" s="5"/>
      <c r="R196" s="29">
        <f t="shared" si="16"/>
      </c>
      <c r="S196" s="5"/>
    </row>
    <row r="197" spans="1:19" ht="12.75">
      <c r="A197" s="28"/>
      <c r="B197" s="1">
        <f t="shared" si="21"/>
      </c>
      <c r="C197" s="1">
        <f t="shared" si="21"/>
      </c>
      <c r="D197" s="29">
        <f t="shared" si="21"/>
      </c>
      <c r="E197" s="110">
        <f t="shared" si="17"/>
      </c>
      <c r="F197" s="30">
        <f t="shared" si="19"/>
      </c>
      <c r="H197" s="34"/>
      <c r="I197" s="4">
        <f t="shared" si="20"/>
      </c>
      <c r="L197" s="112"/>
      <c r="M197" s="35">
        <f t="shared" si="12"/>
      </c>
      <c r="N197" s="36">
        <f t="shared" si="13"/>
      </c>
      <c r="O197" s="37">
        <f t="shared" si="14"/>
      </c>
      <c r="P197" s="38">
        <f t="shared" si="15"/>
      </c>
      <c r="Q197" s="5"/>
      <c r="R197" s="29">
        <f t="shared" si="16"/>
      </c>
      <c r="S197" s="5"/>
    </row>
    <row r="198" spans="1:19" ht="12.75">
      <c r="A198" s="28"/>
      <c r="B198" s="1">
        <f t="shared" si="21"/>
      </c>
      <c r="C198" s="1">
        <f t="shared" si="21"/>
      </c>
      <c r="D198" s="29">
        <f t="shared" si="21"/>
      </c>
      <c r="E198" s="110">
        <f t="shared" si="17"/>
      </c>
      <c r="F198" s="30">
        <f t="shared" si="19"/>
      </c>
      <c r="H198" s="34"/>
      <c r="I198" s="4">
        <f t="shared" si="20"/>
      </c>
      <c r="L198" s="112"/>
      <c r="M198" s="35">
        <f t="shared" si="12"/>
      </c>
      <c r="N198" s="36">
        <f t="shared" si="13"/>
      </c>
      <c r="O198" s="37">
        <f t="shared" si="14"/>
      </c>
      <c r="P198" s="38">
        <f t="shared" si="15"/>
      </c>
      <c r="Q198" s="5"/>
      <c r="R198" s="29">
        <f t="shared" si="16"/>
      </c>
      <c r="S198" s="5"/>
    </row>
    <row r="199" spans="1:19" ht="12.75">
      <c r="A199" s="28"/>
      <c r="B199" s="1">
        <f t="shared" si="21"/>
      </c>
      <c r="C199" s="1" t="str">
        <f>B176</f>
        <v>WERVIK</v>
      </c>
      <c r="D199" s="29" t="str">
        <f t="shared" si="21"/>
        <v>invullen</v>
      </c>
      <c r="E199" s="110">
        <f t="shared" si="17"/>
      </c>
      <c r="F199" s="30" t="str">
        <f t="shared" si="19"/>
        <v>invullen</v>
      </c>
      <c r="H199" s="34"/>
      <c r="I199" s="4" t="str">
        <f t="shared" si="20"/>
        <v>invullen</v>
      </c>
      <c r="L199" s="112"/>
      <c r="M199" s="35">
        <f t="shared" si="12"/>
      </c>
      <c r="N199" s="36">
        <f t="shared" si="13"/>
      </c>
      <c r="O199" s="37">
        <f t="shared" si="14"/>
      </c>
      <c r="P199" s="38">
        <f t="shared" si="15"/>
      </c>
      <c r="Q199" s="5"/>
      <c r="R199" s="29">
        <f t="shared" si="16"/>
      </c>
      <c r="S199" s="5"/>
    </row>
    <row r="200" spans="1:19" ht="12.75">
      <c r="A200" s="28"/>
      <c r="B200" s="1">
        <f t="shared" si="21"/>
      </c>
      <c r="C200" s="1">
        <f t="shared" si="21"/>
      </c>
      <c r="D200" s="29">
        <f t="shared" si="21"/>
      </c>
      <c r="E200" s="110">
        <f t="shared" si="17"/>
      </c>
      <c r="F200" s="30">
        <f t="shared" si="19"/>
      </c>
      <c r="H200" s="34"/>
      <c r="I200" s="4">
        <f t="shared" si="20"/>
      </c>
      <c r="L200" s="112"/>
      <c r="M200" s="35">
        <f t="shared" si="12"/>
      </c>
      <c r="N200" s="36">
        <f t="shared" si="13"/>
      </c>
      <c r="O200" s="37">
        <f t="shared" si="14"/>
      </c>
      <c r="P200" s="38">
        <f t="shared" si="15"/>
      </c>
      <c r="Q200" s="5"/>
      <c r="R200" s="29">
        <f t="shared" si="16"/>
      </c>
      <c r="S200" s="5"/>
    </row>
    <row r="201" spans="1:19" ht="12.75">
      <c r="A201" s="28"/>
      <c r="B201" s="1">
        <f t="shared" si="21"/>
      </c>
      <c r="C201" s="1">
        <f t="shared" si="21"/>
      </c>
      <c r="D201" s="29">
        <f t="shared" si="21"/>
      </c>
      <c r="E201" s="110">
        <f t="shared" si="17"/>
      </c>
      <c r="F201" s="30">
        <f t="shared" si="19"/>
      </c>
      <c r="H201" s="34"/>
      <c r="I201" s="4">
        <f t="shared" si="20"/>
      </c>
      <c r="L201" s="112"/>
      <c r="M201" s="35">
        <f t="shared" si="12"/>
      </c>
      <c r="N201" s="36">
        <f t="shared" si="13"/>
      </c>
      <c r="O201" s="37">
        <f t="shared" si="14"/>
      </c>
      <c r="P201" s="38">
        <f t="shared" si="15"/>
      </c>
      <c r="Q201" s="5"/>
      <c r="R201" s="29">
        <f t="shared" si="16"/>
      </c>
      <c r="S201" s="5"/>
    </row>
    <row r="202" spans="1:19" ht="12.75">
      <c r="A202" s="28"/>
      <c r="B202" s="1">
        <f t="shared" si="21"/>
      </c>
      <c r="C202" s="1">
        <f t="shared" si="21"/>
      </c>
      <c r="D202" s="29">
        <f t="shared" si="21"/>
      </c>
      <c r="E202" s="110">
        <f t="shared" si="17"/>
      </c>
      <c r="F202" s="30">
        <f t="shared" si="19"/>
      </c>
      <c r="H202" s="34"/>
      <c r="I202" s="4">
        <f t="shared" si="20"/>
      </c>
      <c r="L202" s="112"/>
      <c r="M202" s="35">
        <f aca="true" t="shared" si="22" ref="M202:M232">IF(E202="","",E202)</f>
      </c>
      <c r="N202" s="36">
        <f aca="true" t="shared" si="23" ref="N202:N235">IF(M202="","",(E202-M202))</f>
      </c>
      <c r="O202" s="37">
        <f aca="true" t="shared" si="24" ref="O202:O235">IF(E202="","",(E202-M202-N202))</f>
      </c>
      <c r="P202" s="38">
        <f aca="true" t="shared" si="25" ref="P202:P235">IF(M202="","",(E202-M202-N202-O202))</f>
      </c>
      <c r="Q202" s="5"/>
      <c r="R202" s="29">
        <f aca="true" t="shared" si="26" ref="R202:R235">IF(E202="","",(E202-(M202+N202+O202+P202)))</f>
      </c>
      <c r="S202" s="5"/>
    </row>
    <row r="203" spans="1:19" ht="12.75">
      <c r="A203" s="28"/>
      <c r="B203" s="1">
        <f t="shared" si="21"/>
      </c>
      <c r="C203" s="1">
        <f t="shared" si="21"/>
      </c>
      <c r="D203" s="29">
        <f t="shared" si="21"/>
      </c>
      <c r="E203" s="110">
        <f t="shared" si="17"/>
      </c>
      <c r="F203" s="30">
        <f t="shared" si="19"/>
      </c>
      <c r="H203" s="34"/>
      <c r="I203" s="4">
        <f t="shared" si="20"/>
      </c>
      <c r="L203" s="112"/>
      <c r="M203" s="35">
        <f t="shared" si="22"/>
      </c>
      <c r="N203" s="36">
        <f t="shared" si="23"/>
      </c>
      <c r="O203" s="37">
        <f t="shared" si="24"/>
      </c>
      <c r="P203" s="38">
        <f t="shared" si="25"/>
      </c>
      <c r="Q203" s="5"/>
      <c r="R203" s="29">
        <f t="shared" si="26"/>
      </c>
      <c r="S203" s="5"/>
    </row>
    <row r="204" spans="1:19" ht="12.75">
      <c r="A204" s="28"/>
      <c r="B204" s="1">
        <f t="shared" si="21"/>
      </c>
      <c r="C204" s="1">
        <f t="shared" si="21"/>
      </c>
      <c r="D204" s="29">
        <f t="shared" si="21"/>
      </c>
      <c r="E204" s="110">
        <f t="shared" si="17"/>
      </c>
      <c r="F204" s="30">
        <f t="shared" si="19"/>
      </c>
      <c r="H204" s="34"/>
      <c r="I204" s="4">
        <f t="shared" si="20"/>
      </c>
      <c r="L204" s="112"/>
      <c r="M204" s="35">
        <f t="shared" si="22"/>
      </c>
      <c r="N204" s="36">
        <f t="shared" si="23"/>
      </c>
      <c r="O204" s="37">
        <f t="shared" si="24"/>
      </c>
      <c r="P204" s="38">
        <f t="shared" si="25"/>
      </c>
      <c r="Q204" s="5"/>
      <c r="R204" s="29">
        <f t="shared" si="26"/>
      </c>
      <c r="S204" s="5"/>
    </row>
    <row r="205" spans="1:19" ht="12.75">
      <c r="A205" s="28"/>
      <c r="B205" s="1">
        <f t="shared" si="21"/>
      </c>
      <c r="C205" s="1">
        <f t="shared" si="21"/>
      </c>
      <c r="D205" s="29">
        <f t="shared" si="21"/>
      </c>
      <c r="E205" s="110">
        <f t="shared" si="17"/>
      </c>
      <c r="F205" s="30">
        <f t="shared" si="19"/>
      </c>
      <c r="H205" s="34"/>
      <c r="I205" s="4">
        <f t="shared" si="20"/>
      </c>
      <c r="L205" s="112"/>
      <c r="M205" s="35">
        <f t="shared" si="22"/>
      </c>
      <c r="N205" s="36">
        <f t="shared" si="23"/>
      </c>
      <c r="O205" s="37">
        <f t="shared" si="24"/>
      </c>
      <c r="P205" s="38">
        <f t="shared" si="25"/>
      </c>
      <c r="Q205" s="5"/>
      <c r="R205" s="29">
        <f t="shared" si="26"/>
      </c>
      <c r="S205" s="5"/>
    </row>
    <row r="206" spans="1:19" ht="12.75">
      <c r="A206" s="28"/>
      <c r="B206" s="1">
        <f t="shared" si="21"/>
      </c>
      <c r="C206" s="1">
        <f t="shared" si="21"/>
      </c>
      <c r="D206" s="29">
        <f t="shared" si="21"/>
      </c>
      <c r="E206" s="110">
        <f t="shared" si="17"/>
      </c>
      <c r="F206" s="30">
        <f t="shared" si="19"/>
      </c>
      <c r="H206" s="34"/>
      <c r="I206" s="4">
        <f t="shared" si="20"/>
      </c>
      <c r="L206" s="112"/>
      <c r="M206" s="35">
        <f t="shared" si="22"/>
      </c>
      <c r="N206" s="36">
        <f t="shared" si="23"/>
      </c>
      <c r="O206" s="37">
        <f t="shared" si="24"/>
      </c>
      <c r="P206" s="38">
        <f t="shared" si="25"/>
      </c>
      <c r="Q206" s="5"/>
      <c r="R206" s="29">
        <f t="shared" si="26"/>
      </c>
      <c r="S206" s="5"/>
    </row>
    <row r="207" spans="1:19" ht="12.75">
      <c r="A207" s="28"/>
      <c r="B207" s="1">
        <f t="shared" si="21"/>
      </c>
      <c r="C207" s="1">
        <f t="shared" si="21"/>
      </c>
      <c r="D207" s="29">
        <f t="shared" si="21"/>
      </c>
      <c r="E207" s="110">
        <f t="shared" si="17"/>
      </c>
      <c r="F207" s="30">
        <f t="shared" si="19"/>
      </c>
      <c r="H207" s="34"/>
      <c r="I207" s="4">
        <f t="shared" si="20"/>
      </c>
      <c r="L207" s="112"/>
      <c r="M207" s="35">
        <f t="shared" si="22"/>
      </c>
      <c r="N207" s="36">
        <f t="shared" si="23"/>
      </c>
      <c r="O207" s="37">
        <f t="shared" si="24"/>
      </c>
      <c r="P207" s="38">
        <f t="shared" si="25"/>
      </c>
      <c r="Q207" s="5"/>
      <c r="R207" s="29">
        <f t="shared" si="26"/>
      </c>
      <c r="S207" s="5"/>
    </row>
    <row r="208" spans="1:19" ht="12.75">
      <c r="A208" s="28"/>
      <c r="B208" s="1">
        <f t="shared" si="21"/>
      </c>
      <c r="C208" s="1">
        <f t="shared" si="21"/>
      </c>
      <c r="D208" s="29">
        <f t="shared" si="21"/>
      </c>
      <c r="E208" s="110">
        <f t="shared" si="17"/>
      </c>
      <c r="F208" s="30">
        <f t="shared" si="19"/>
      </c>
      <c r="H208" s="34"/>
      <c r="I208" s="4">
        <f t="shared" si="20"/>
      </c>
      <c r="L208" s="112"/>
      <c r="M208" s="35">
        <f t="shared" si="22"/>
      </c>
      <c r="N208" s="36">
        <f t="shared" si="23"/>
      </c>
      <c r="O208" s="37">
        <f t="shared" si="24"/>
      </c>
      <c r="P208" s="38">
        <f t="shared" si="25"/>
      </c>
      <c r="Q208" s="5"/>
      <c r="R208" s="29">
        <f t="shared" si="26"/>
      </c>
      <c r="S208" s="5"/>
    </row>
    <row r="209" spans="1:19" ht="12.75">
      <c r="A209" s="28"/>
      <c r="B209" s="1">
        <f t="shared" si="21"/>
      </c>
      <c r="C209" s="1">
        <f t="shared" si="21"/>
      </c>
      <c r="D209" s="29">
        <f t="shared" si="21"/>
      </c>
      <c r="E209" s="110">
        <f t="shared" si="17"/>
      </c>
      <c r="F209" s="30">
        <f t="shared" si="19"/>
      </c>
      <c r="H209" s="34"/>
      <c r="I209" s="4">
        <f t="shared" si="20"/>
      </c>
      <c r="L209" s="112"/>
      <c r="M209" s="35">
        <f t="shared" si="22"/>
      </c>
      <c r="N209" s="36">
        <f t="shared" si="23"/>
      </c>
      <c r="O209" s="37">
        <f t="shared" si="24"/>
      </c>
      <c r="P209" s="38">
        <f t="shared" si="25"/>
      </c>
      <c r="Q209" s="5"/>
      <c r="R209" s="29">
        <f t="shared" si="26"/>
      </c>
      <c r="S209" s="5"/>
    </row>
    <row r="210" spans="1:19" ht="12.75">
      <c r="A210" s="28"/>
      <c r="B210" s="1">
        <f t="shared" si="21"/>
      </c>
      <c r="C210" s="1">
        <f t="shared" si="21"/>
      </c>
      <c r="D210" s="29">
        <f t="shared" si="21"/>
      </c>
      <c r="E210" s="110">
        <f t="shared" si="17"/>
      </c>
      <c r="F210" s="30">
        <f t="shared" si="19"/>
      </c>
      <c r="H210" s="34"/>
      <c r="I210" s="4">
        <f t="shared" si="20"/>
      </c>
      <c r="L210" s="112"/>
      <c r="M210" s="35">
        <f t="shared" si="22"/>
      </c>
      <c r="N210" s="36">
        <f t="shared" si="23"/>
      </c>
      <c r="O210" s="37">
        <f t="shared" si="24"/>
      </c>
      <c r="P210" s="38">
        <f t="shared" si="25"/>
      </c>
      <c r="Q210" s="5"/>
      <c r="R210" s="29">
        <f t="shared" si="26"/>
      </c>
      <c r="S210" s="5"/>
    </row>
    <row r="211" spans="1:19" ht="12.75">
      <c r="A211" s="28"/>
      <c r="B211" s="1">
        <f aca="true" t="shared" si="27" ref="B211:D230">IF(A211="","",$A$1)</f>
      </c>
      <c r="C211" s="1">
        <f t="shared" si="27"/>
      </c>
      <c r="D211" s="29">
        <f t="shared" si="27"/>
      </c>
      <c r="E211" s="110">
        <f aca="true" t="shared" si="28" ref="E211:E232">IF(G211="","",D211)</f>
      </c>
      <c r="F211" s="30">
        <f t="shared" si="19"/>
      </c>
      <c r="H211" s="34"/>
      <c r="I211" s="4">
        <f t="shared" si="20"/>
      </c>
      <c r="L211" s="112"/>
      <c r="M211" s="35">
        <f t="shared" si="22"/>
      </c>
      <c r="N211" s="36">
        <f t="shared" si="23"/>
      </c>
      <c r="O211" s="37">
        <f t="shared" si="24"/>
      </c>
      <c r="P211" s="38">
        <f t="shared" si="25"/>
      </c>
      <c r="Q211" s="5"/>
      <c r="R211" s="29">
        <f t="shared" si="26"/>
      </c>
      <c r="S211" s="5"/>
    </row>
    <row r="212" spans="1:19" ht="12.75">
      <c r="A212" s="28"/>
      <c r="B212" s="1">
        <f t="shared" si="27"/>
      </c>
      <c r="C212" s="1">
        <f t="shared" si="27"/>
      </c>
      <c r="D212" s="29">
        <f t="shared" si="27"/>
      </c>
      <c r="E212" s="110">
        <f t="shared" si="28"/>
      </c>
      <c r="F212" s="30">
        <f t="shared" si="19"/>
      </c>
      <c r="H212" s="34"/>
      <c r="I212" s="4">
        <f t="shared" si="20"/>
      </c>
      <c r="L212" s="112"/>
      <c r="M212" s="35">
        <f t="shared" si="22"/>
      </c>
      <c r="N212" s="36">
        <f t="shared" si="23"/>
      </c>
      <c r="O212" s="37">
        <f t="shared" si="24"/>
      </c>
      <c r="P212" s="38">
        <f t="shared" si="25"/>
      </c>
      <c r="Q212" s="5"/>
      <c r="R212" s="29">
        <f t="shared" si="26"/>
      </c>
      <c r="S212" s="5"/>
    </row>
    <row r="213" spans="1:19" ht="12.75">
      <c r="A213" s="28"/>
      <c r="B213" s="1">
        <f t="shared" si="27"/>
      </c>
      <c r="C213" s="1">
        <f t="shared" si="27"/>
      </c>
      <c r="D213" s="29">
        <f t="shared" si="27"/>
      </c>
      <c r="E213" s="110">
        <f t="shared" si="28"/>
      </c>
      <c r="F213" s="30">
        <f t="shared" si="19"/>
      </c>
      <c r="H213" s="34"/>
      <c r="I213" s="4">
        <f t="shared" si="20"/>
      </c>
      <c r="L213" s="112"/>
      <c r="M213" s="35">
        <f t="shared" si="22"/>
      </c>
      <c r="N213" s="36">
        <f t="shared" si="23"/>
      </c>
      <c r="O213" s="37">
        <f t="shared" si="24"/>
      </c>
      <c r="P213" s="38">
        <f t="shared" si="25"/>
      </c>
      <c r="Q213" s="5"/>
      <c r="R213" s="29">
        <f t="shared" si="26"/>
      </c>
      <c r="S213" s="5"/>
    </row>
    <row r="214" spans="1:19" ht="12.75">
      <c r="A214" s="28"/>
      <c r="B214" s="1">
        <f t="shared" si="27"/>
      </c>
      <c r="C214" s="1">
        <f t="shared" si="27"/>
      </c>
      <c r="D214" s="29">
        <f t="shared" si="27"/>
      </c>
      <c r="E214" s="110">
        <f t="shared" si="28"/>
      </c>
      <c r="F214" s="30">
        <f t="shared" si="19"/>
      </c>
      <c r="H214" s="34"/>
      <c r="I214" s="4">
        <f t="shared" si="20"/>
      </c>
      <c r="L214" s="112"/>
      <c r="M214" s="35">
        <f t="shared" si="22"/>
      </c>
      <c r="N214" s="36">
        <f t="shared" si="23"/>
      </c>
      <c r="O214" s="37">
        <f t="shared" si="24"/>
      </c>
      <c r="P214" s="38">
        <f t="shared" si="25"/>
      </c>
      <c r="Q214" s="5"/>
      <c r="R214" s="29">
        <f t="shared" si="26"/>
      </c>
      <c r="S214" s="5"/>
    </row>
    <row r="215" spans="1:19" ht="12.75">
      <c r="A215" s="28"/>
      <c r="B215" s="1">
        <f t="shared" si="27"/>
      </c>
      <c r="C215" s="1">
        <f t="shared" si="27"/>
      </c>
      <c r="D215" s="29">
        <f t="shared" si="27"/>
      </c>
      <c r="E215" s="110">
        <f t="shared" si="28"/>
      </c>
      <c r="F215" s="30">
        <f t="shared" si="19"/>
      </c>
      <c r="H215" s="34"/>
      <c r="I215" s="4">
        <f t="shared" si="20"/>
      </c>
      <c r="L215" s="112"/>
      <c r="M215" s="35">
        <f t="shared" si="22"/>
      </c>
      <c r="N215" s="36">
        <f t="shared" si="23"/>
      </c>
      <c r="O215" s="37">
        <f t="shared" si="24"/>
      </c>
      <c r="P215" s="38">
        <f t="shared" si="25"/>
      </c>
      <c r="Q215" s="5"/>
      <c r="R215" s="29">
        <f t="shared" si="26"/>
      </c>
      <c r="S215" s="5"/>
    </row>
    <row r="216" spans="1:19" ht="12.75">
      <c r="A216" s="28"/>
      <c r="B216" s="1">
        <f t="shared" si="27"/>
      </c>
      <c r="C216" s="1">
        <f t="shared" si="27"/>
      </c>
      <c r="D216" s="29">
        <f t="shared" si="27"/>
      </c>
      <c r="E216" s="110">
        <f t="shared" si="28"/>
      </c>
      <c r="F216" s="30">
        <f t="shared" si="19"/>
      </c>
      <c r="H216" s="34"/>
      <c r="I216" s="4">
        <f t="shared" si="20"/>
      </c>
      <c r="L216" s="112"/>
      <c r="M216" s="35">
        <f t="shared" si="22"/>
      </c>
      <c r="N216" s="36">
        <f t="shared" si="23"/>
      </c>
      <c r="O216" s="37">
        <f t="shared" si="24"/>
      </c>
      <c r="P216" s="38">
        <f t="shared" si="25"/>
      </c>
      <c r="Q216" s="5"/>
      <c r="R216" s="29">
        <f t="shared" si="26"/>
      </c>
      <c r="S216" s="5"/>
    </row>
    <row r="217" spans="1:19" ht="12.75">
      <c r="A217" s="28"/>
      <c r="B217" s="1">
        <f t="shared" si="27"/>
      </c>
      <c r="C217" s="1">
        <f t="shared" si="27"/>
      </c>
      <c r="D217" s="29">
        <f t="shared" si="27"/>
      </c>
      <c r="E217" s="110">
        <f t="shared" si="28"/>
      </c>
      <c r="F217" s="30">
        <f t="shared" si="19"/>
      </c>
      <c r="H217" s="34"/>
      <c r="I217" s="4">
        <f t="shared" si="20"/>
      </c>
      <c r="L217" s="112"/>
      <c r="M217" s="35">
        <f t="shared" si="22"/>
      </c>
      <c r="N217" s="36">
        <f t="shared" si="23"/>
      </c>
      <c r="O217" s="37">
        <f t="shared" si="24"/>
      </c>
      <c r="P217" s="38">
        <f t="shared" si="25"/>
      </c>
      <c r="Q217" s="5"/>
      <c r="R217" s="29">
        <f t="shared" si="26"/>
      </c>
      <c r="S217" s="5"/>
    </row>
    <row r="218" spans="1:19" ht="12.75">
      <c r="A218" s="28"/>
      <c r="B218" s="1">
        <f t="shared" si="27"/>
      </c>
      <c r="C218" s="1">
        <f t="shared" si="27"/>
      </c>
      <c r="D218" s="29">
        <f t="shared" si="27"/>
      </c>
      <c r="E218" s="110">
        <f t="shared" si="28"/>
      </c>
      <c r="F218" s="30">
        <f t="shared" si="19"/>
      </c>
      <c r="H218" s="34"/>
      <c r="I218" s="4">
        <f t="shared" si="20"/>
      </c>
      <c r="L218" s="112"/>
      <c r="M218" s="35">
        <f t="shared" si="22"/>
      </c>
      <c r="N218" s="36">
        <f t="shared" si="23"/>
      </c>
      <c r="O218" s="37">
        <f t="shared" si="24"/>
      </c>
      <c r="P218" s="38">
        <f t="shared" si="25"/>
      </c>
      <c r="Q218" s="5"/>
      <c r="R218" s="29">
        <f t="shared" si="26"/>
      </c>
      <c r="S218" s="5"/>
    </row>
    <row r="219" spans="1:19" ht="12.75">
      <c r="A219" s="28"/>
      <c r="B219" s="1">
        <f t="shared" si="27"/>
      </c>
      <c r="C219" s="1">
        <f t="shared" si="27"/>
      </c>
      <c r="D219" s="29">
        <f t="shared" si="27"/>
      </c>
      <c r="E219" s="110">
        <f t="shared" si="28"/>
      </c>
      <c r="F219" s="30">
        <f t="shared" si="19"/>
      </c>
      <c r="H219" s="34"/>
      <c r="I219" s="4">
        <f t="shared" si="20"/>
      </c>
      <c r="L219" s="112"/>
      <c r="M219" s="35">
        <f t="shared" si="22"/>
      </c>
      <c r="N219" s="36">
        <f t="shared" si="23"/>
      </c>
      <c r="O219" s="37">
        <f t="shared" si="24"/>
      </c>
      <c r="P219" s="38">
        <f t="shared" si="25"/>
      </c>
      <c r="Q219" s="5"/>
      <c r="R219" s="29">
        <f t="shared" si="26"/>
      </c>
      <c r="S219" s="5"/>
    </row>
    <row r="220" spans="1:19" ht="12.75">
      <c r="A220" s="28"/>
      <c r="B220" s="1">
        <f t="shared" si="27"/>
      </c>
      <c r="C220" s="1">
        <f t="shared" si="27"/>
      </c>
      <c r="D220" s="29">
        <f t="shared" si="27"/>
      </c>
      <c r="E220" s="110">
        <f t="shared" si="28"/>
      </c>
      <c r="F220" s="30">
        <f t="shared" si="19"/>
      </c>
      <c r="H220" s="34"/>
      <c r="I220" s="4">
        <f t="shared" si="20"/>
      </c>
      <c r="L220" s="112"/>
      <c r="M220" s="35">
        <f t="shared" si="22"/>
      </c>
      <c r="N220" s="36">
        <f t="shared" si="23"/>
      </c>
      <c r="O220" s="37">
        <f t="shared" si="24"/>
      </c>
      <c r="P220" s="38">
        <f t="shared" si="25"/>
      </c>
      <c r="Q220" s="5"/>
      <c r="R220" s="29">
        <f t="shared" si="26"/>
      </c>
      <c r="S220" s="5"/>
    </row>
    <row r="221" spans="1:19" ht="12.75">
      <c r="A221" s="28"/>
      <c r="B221" s="1">
        <f t="shared" si="27"/>
      </c>
      <c r="C221" s="1">
        <f t="shared" si="27"/>
      </c>
      <c r="D221" s="29">
        <f t="shared" si="27"/>
      </c>
      <c r="E221" s="110">
        <f t="shared" si="28"/>
      </c>
      <c r="F221" s="30">
        <f t="shared" si="19"/>
      </c>
      <c r="H221" s="34"/>
      <c r="I221" s="4">
        <f t="shared" si="20"/>
      </c>
      <c r="L221" s="112"/>
      <c r="M221" s="35">
        <f t="shared" si="22"/>
      </c>
      <c r="N221" s="36">
        <f t="shared" si="23"/>
      </c>
      <c r="O221" s="37">
        <f t="shared" si="24"/>
      </c>
      <c r="P221" s="38">
        <f t="shared" si="25"/>
      </c>
      <c r="Q221" s="5"/>
      <c r="R221" s="29">
        <f t="shared" si="26"/>
      </c>
      <c r="S221" s="5"/>
    </row>
    <row r="222" spans="1:19" ht="12.75">
      <c r="A222" s="28"/>
      <c r="B222" s="1">
        <f t="shared" si="27"/>
      </c>
      <c r="C222" s="1">
        <f t="shared" si="27"/>
      </c>
      <c r="D222" s="29">
        <f t="shared" si="27"/>
      </c>
      <c r="E222" s="110">
        <f t="shared" si="28"/>
      </c>
      <c r="F222" s="30">
        <f t="shared" si="19"/>
      </c>
      <c r="H222" s="34"/>
      <c r="I222" s="4">
        <f t="shared" si="20"/>
      </c>
      <c r="L222" s="112"/>
      <c r="M222" s="35">
        <f t="shared" si="22"/>
      </c>
      <c r="N222" s="36">
        <f t="shared" si="23"/>
      </c>
      <c r="O222" s="37">
        <f t="shared" si="24"/>
      </c>
      <c r="P222" s="38">
        <f t="shared" si="25"/>
      </c>
      <c r="Q222" s="5"/>
      <c r="R222" s="29">
        <f t="shared" si="26"/>
      </c>
      <c r="S222" s="5"/>
    </row>
    <row r="223" spans="1:19" ht="12.75">
      <c r="A223" s="28"/>
      <c r="B223" s="1">
        <f t="shared" si="27"/>
      </c>
      <c r="C223" s="1">
        <f t="shared" si="27"/>
      </c>
      <c r="D223" s="29">
        <f t="shared" si="27"/>
      </c>
      <c r="E223" s="110">
        <f t="shared" si="28"/>
      </c>
      <c r="F223" s="30">
        <f t="shared" si="19"/>
      </c>
      <c r="H223" s="34"/>
      <c r="I223" s="4">
        <f t="shared" si="20"/>
      </c>
      <c r="L223" s="112"/>
      <c r="M223" s="35">
        <f t="shared" si="22"/>
      </c>
      <c r="N223" s="36">
        <f t="shared" si="23"/>
      </c>
      <c r="O223" s="37">
        <f t="shared" si="24"/>
      </c>
      <c r="P223" s="38">
        <f t="shared" si="25"/>
      </c>
      <c r="Q223" s="5"/>
      <c r="R223" s="29">
        <f t="shared" si="26"/>
      </c>
      <c r="S223" s="5"/>
    </row>
    <row r="224" spans="1:19" ht="12.75">
      <c r="A224" s="28"/>
      <c r="B224" s="1">
        <f t="shared" si="27"/>
      </c>
      <c r="C224" s="1">
        <f t="shared" si="27"/>
      </c>
      <c r="D224" s="29">
        <f t="shared" si="27"/>
      </c>
      <c r="E224" s="110">
        <f t="shared" si="28"/>
      </c>
      <c r="F224" s="30">
        <f t="shared" si="19"/>
      </c>
      <c r="H224" s="34"/>
      <c r="I224" s="4">
        <f t="shared" si="20"/>
      </c>
      <c r="L224" s="112"/>
      <c r="M224" s="35">
        <f t="shared" si="22"/>
      </c>
      <c r="N224" s="36">
        <f t="shared" si="23"/>
      </c>
      <c r="O224" s="37">
        <f t="shared" si="24"/>
      </c>
      <c r="P224" s="38">
        <f t="shared" si="25"/>
      </c>
      <c r="Q224" s="5"/>
      <c r="R224" s="29">
        <f t="shared" si="26"/>
      </c>
      <c r="S224" s="5"/>
    </row>
    <row r="225" spans="1:19" ht="12.75">
      <c r="A225" s="28"/>
      <c r="B225" s="1">
        <f t="shared" si="27"/>
      </c>
      <c r="C225" s="1">
        <f t="shared" si="27"/>
      </c>
      <c r="D225" s="29">
        <f t="shared" si="27"/>
      </c>
      <c r="E225" s="110">
        <f t="shared" si="28"/>
      </c>
      <c r="F225" s="30">
        <f t="shared" si="19"/>
      </c>
      <c r="H225" s="34"/>
      <c r="I225" s="4">
        <f t="shared" si="20"/>
      </c>
      <c r="L225" s="112"/>
      <c r="M225" s="35">
        <f t="shared" si="22"/>
      </c>
      <c r="N225" s="36">
        <f t="shared" si="23"/>
      </c>
      <c r="O225" s="37">
        <f t="shared" si="24"/>
      </c>
      <c r="P225" s="38">
        <f t="shared" si="25"/>
      </c>
      <c r="Q225" s="5"/>
      <c r="R225" s="29">
        <f t="shared" si="26"/>
      </c>
      <c r="S225" s="5"/>
    </row>
    <row r="226" spans="1:19" ht="12.75">
      <c r="A226" s="28"/>
      <c r="B226" s="1">
        <f t="shared" si="27"/>
      </c>
      <c r="C226" s="1">
        <f t="shared" si="27"/>
      </c>
      <c r="D226" s="29">
        <f t="shared" si="27"/>
      </c>
      <c r="E226" s="110">
        <f t="shared" si="28"/>
      </c>
      <c r="F226" s="30">
        <f t="shared" si="19"/>
      </c>
      <c r="H226" s="34"/>
      <c r="I226" s="4">
        <f t="shared" si="20"/>
      </c>
      <c r="L226" s="112"/>
      <c r="M226" s="35">
        <f t="shared" si="22"/>
      </c>
      <c r="N226" s="36">
        <f t="shared" si="23"/>
      </c>
      <c r="O226" s="37">
        <f t="shared" si="24"/>
      </c>
      <c r="P226" s="38">
        <f t="shared" si="25"/>
      </c>
      <c r="Q226" s="5"/>
      <c r="R226" s="29">
        <f t="shared" si="26"/>
      </c>
      <c r="S226" s="5"/>
    </row>
    <row r="227" spans="1:19" ht="12.75">
      <c r="A227" s="28"/>
      <c r="B227" s="1">
        <f t="shared" si="27"/>
      </c>
      <c r="C227" s="1">
        <f t="shared" si="27"/>
      </c>
      <c r="D227" s="29">
        <f t="shared" si="27"/>
      </c>
      <c r="E227" s="110">
        <f t="shared" si="28"/>
      </c>
      <c r="F227" s="30">
        <f t="shared" si="19"/>
      </c>
      <c r="H227" s="34"/>
      <c r="I227" s="4">
        <f t="shared" si="20"/>
      </c>
      <c r="L227" s="112"/>
      <c r="M227" s="35">
        <f t="shared" si="22"/>
      </c>
      <c r="N227" s="36">
        <f t="shared" si="23"/>
      </c>
      <c r="O227" s="37">
        <f t="shared" si="24"/>
      </c>
      <c r="P227" s="38">
        <f t="shared" si="25"/>
      </c>
      <c r="Q227" s="5"/>
      <c r="R227" s="29">
        <f t="shared" si="26"/>
      </c>
      <c r="S227" s="5"/>
    </row>
    <row r="228" spans="1:19" ht="12.75">
      <c r="A228" s="28"/>
      <c r="B228" s="1">
        <f t="shared" si="27"/>
      </c>
      <c r="C228" s="1">
        <f t="shared" si="27"/>
      </c>
      <c r="D228" s="29">
        <f t="shared" si="27"/>
      </c>
      <c r="E228" s="110">
        <f t="shared" si="28"/>
      </c>
      <c r="F228" s="30">
        <f t="shared" si="19"/>
      </c>
      <c r="H228" s="34"/>
      <c r="I228" s="4">
        <f t="shared" si="20"/>
      </c>
      <c r="L228" s="112"/>
      <c r="M228" s="35">
        <f t="shared" si="22"/>
      </c>
      <c r="N228" s="36">
        <f t="shared" si="23"/>
      </c>
      <c r="O228" s="37">
        <f t="shared" si="24"/>
      </c>
      <c r="P228" s="38">
        <f t="shared" si="25"/>
      </c>
      <c r="Q228" s="5"/>
      <c r="R228" s="29">
        <f t="shared" si="26"/>
      </c>
      <c r="S228" s="5"/>
    </row>
    <row r="229" spans="1:19" ht="12.75">
      <c r="A229" s="28"/>
      <c r="B229" s="1">
        <f t="shared" si="27"/>
      </c>
      <c r="C229" s="1">
        <f t="shared" si="27"/>
      </c>
      <c r="D229" s="29">
        <f t="shared" si="27"/>
      </c>
      <c r="E229" s="110">
        <f t="shared" si="28"/>
      </c>
      <c r="F229" s="30">
        <f t="shared" si="19"/>
      </c>
      <c r="H229" s="34"/>
      <c r="I229" s="4">
        <f t="shared" si="20"/>
      </c>
      <c r="L229" s="112"/>
      <c r="M229" s="35">
        <f t="shared" si="22"/>
      </c>
      <c r="N229" s="36">
        <f t="shared" si="23"/>
      </c>
      <c r="O229" s="37">
        <f t="shared" si="24"/>
      </c>
      <c r="P229" s="38">
        <f t="shared" si="25"/>
      </c>
      <c r="Q229" s="5"/>
      <c r="R229" s="29">
        <f t="shared" si="26"/>
      </c>
      <c r="S229" s="5"/>
    </row>
    <row r="230" spans="1:19" ht="12.75">
      <c r="A230" s="28"/>
      <c r="B230" s="1">
        <f t="shared" si="27"/>
      </c>
      <c r="C230" s="1">
        <f t="shared" si="27"/>
      </c>
      <c r="D230" s="29">
        <f t="shared" si="27"/>
      </c>
      <c r="E230" s="110">
        <f t="shared" si="28"/>
      </c>
      <c r="F230" s="30">
        <f t="shared" si="19"/>
      </c>
      <c r="H230" s="34"/>
      <c r="I230" s="4">
        <f t="shared" si="20"/>
      </c>
      <c r="L230" s="112"/>
      <c r="M230" s="35">
        <f t="shared" si="22"/>
      </c>
      <c r="N230" s="36">
        <f t="shared" si="23"/>
      </c>
      <c r="O230" s="37">
        <f t="shared" si="24"/>
      </c>
      <c r="P230" s="38">
        <f t="shared" si="25"/>
      </c>
      <c r="Q230" s="5"/>
      <c r="R230" s="29">
        <f t="shared" si="26"/>
      </c>
      <c r="S230" s="5"/>
    </row>
    <row r="231" spans="1:19" ht="12.75">
      <c r="A231" s="28"/>
      <c r="B231" s="1">
        <f aca="true" t="shared" si="29" ref="B231:D235">IF(A231="","",$A$1)</f>
      </c>
      <c r="C231" s="1">
        <f t="shared" si="29"/>
      </c>
      <c r="D231" s="29">
        <f t="shared" si="29"/>
      </c>
      <c r="E231" s="110">
        <f t="shared" si="28"/>
      </c>
      <c r="F231" s="30">
        <f t="shared" si="19"/>
      </c>
      <c r="H231" s="34"/>
      <c r="I231" s="4">
        <f t="shared" si="20"/>
      </c>
      <c r="L231" s="112"/>
      <c r="M231" s="35">
        <f t="shared" si="22"/>
      </c>
      <c r="N231" s="36">
        <f t="shared" si="23"/>
      </c>
      <c r="O231" s="37">
        <f t="shared" si="24"/>
      </c>
      <c r="P231" s="38">
        <f t="shared" si="25"/>
      </c>
      <c r="Q231" s="5"/>
      <c r="R231" s="29">
        <f t="shared" si="26"/>
      </c>
      <c r="S231" s="5"/>
    </row>
    <row r="232" spans="1:19" ht="12.75">
      <c r="A232" s="28"/>
      <c r="B232" s="1">
        <f t="shared" si="29"/>
      </c>
      <c r="C232" s="1">
        <f t="shared" si="29"/>
      </c>
      <c r="D232" s="29">
        <f t="shared" si="29"/>
      </c>
      <c r="E232" s="110">
        <f t="shared" si="28"/>
      </c>
      <c r="F232" s="30">
        <f t="shared" si="19"/>
      </c>
      <c r="H232" s="34"/>
      <c r="I232" s="4">
        <f t="shared" si="20"/>
      </c>
      <c r="L232" s="112"/>
      <c r="M232" s="35">
        <f t="shared" si="22"/>
      </c>
      <c r="N232" s="36">
        <f t="shared" si="23"/>
      </c>
      <c r="O232" s="37">
        <f t="shared" si="24"/>
      </c>
      <c r="P232" s="38">
        <f t="shared" si="25"/>
      </c>
      <c r="Q232" s="5"/>
      <c r="R232" s="29">
        <f t="shared" si="26"/>
      </c>
      <c r="S232" s="5"/>
    </row>
    <row r="233" spans="1:19" ht="12.75">
      <c r="A233" s="28"/>
      <c r="B233" s="1">
        <f t="shared" si="29"/>
      </c>
      <c r="C233" s="1">
        <f t="shared" si="29"/>
      </c>
      <c r="D233" s="29">
        <f t="shared" si="29"/>
      </c>
      <c r="E233" s="110">
        <f>IF(G233="","",D233)</f>
      </c>
      <c r="F233" s="30">
        <f>IF(D233="","",$A$1)</f>
      </c>
      <c r="H233" s="34"/>
      <c r="I233" s="4">
        <f>IF(F233="","",$A$1)</f>
      </c>
      <c r="L233" s="112"/>
      <c r="M233" s="35">
        <f>IF(E233="","",E233)</f>
      </c>
      <c r="N233" s="36">
        <f t="shared" si="23"/>
      </c>
      <c r="O233" s="37">
        <f t="shared" si="24"/>
      </c>
      <c r="P233" s="38">
        <f t="shared" si="25"/>
      </c>
      <c r="Q233" s="5"/>
      <c r="R233" s="29">
        <f t="shared" si="26"/>
      </c>
      <c r="S233" s="5"/>
    </row>
    <row r="234" spans="1:19" ht="12.75">
      <c r="A234" s="28"/>
      <c r="B234" s="1">
        <f t="shared" si="29"/>
      </c>
      <c r="C234" s="1">
        <f t="shared" si="29"/>
      </c>
      <c r="D234" s="29">
        <f t="shared" si="29"/>
      </c>
      <c r="E234" s="110">
        <f>IF(G234="","",D234)</f>
      </c>
      <c r="F234" s="30">
        <f>IF(D234="","",$A$1)</f>
      </c>
      <c r="H234" s="34"/>
      <c r="I234" s="4">
        <f>IF(F234="","",$A$1)</f>
      </c>
      <c r="L234" s="112"/>
      <c r="M234" s="35">
        <f>IF(E234="","",E234)</f>
      </c>
      <c r="N234" s="36">
        <f t="shared" si="23"/>
      </c>
      <c r="O234" s="37">
        <f t="shared" si="24"/>
      </c>
      <c r="P234" s="38">
        <f t="shared" si="25"/>
      </c>
      <c r="Q234" s="5"/>
      <c r="R234" s="29">
        <f t="shared" si="26"/>
      </c>
      <c r="S234" s="5"/>
    </row>
    <row r="235" spans="1:19" ht="12.75">
      <c r="A235" s="28"/>
      <c r="B235" s="1">
        <f t="shared" si="29"/>
      </c>
      <c r="C235" s="1">
        <f t="shared" si="29"/>
      </c>
      <c r="D235" s="29">
        <f t="shared" si="29"/>
      </c>
      <c r="E235" s="110">
        <f>IF(G235="","",D235)</f>
      </c>
      <c r="F235" s="30">
        <f>IF(D235="","",$A$1)</f>
      </c>
      <c r="H235" s="34"/>
      <c r="I235" s="4">
        <f>IF(F235="","",$A$1)</f>
      </c>
      <c r="L235" s="112"/>
      <c r="M235" s="35">
        <f>IF(E235="","",E235)</f>
      </c>
      <c r="N235" s="36">
        <f t="shared" si="23"/>
      </c>
      <c r="O235" s="37">
        <f t="shared" si="24"/>
      </c>
      <c r="P235" s="38">
        <f t="shared" si="25"/>
      </c>
      <c r="Q235" s="5"/>
      <c r="R235" s="29">
        <f t="shared" si="26"/>
      </c>
      <c r="S235" s="5"/>
    </row>
    <row r="236" spans="1:19" ht="12.75">
      <c r="A236" s="28"/>
      <c r="D236" s="29"/>
      <c r="E236" s="110"/>
      <c r="F236" s="30"/>
      <c r="H236" s="34"/>
      <c r="L236" s="112"/>
      <c r="M236" s="35"/>
      <c r="N236" s="36"/>
      <c r="O236" s="37"/>
      <c r="P236" s="38"/>
      <c r="Q236" s="5"/>
      <c r="R236" s="29"/>
      <c r="S236" s="5"/>
    </row>
    <row r="237" spans="1:19" ht="12.75">
      <c r="A237" s="28"/>
      <c r="D237" s="29"/>
      <c r="E237" s="110"/>
      <c r="F237" s="30"/>
      <c r="H237" s="34"/>
      <c r="L237" s="112"/>
      <c r="M237" s="35"/>
      <c r="N237" s="36"/>
      <c r="O237" s="37"/>
      <c r="P237" s="38"/>
      <c r="Q237" s="5"/>
      <c r="R237" s="29"/>
      <c r="S237" s="5"/>
    </row>
    <row r="238" spans="1:19" ht="12.75">
      <c r="A238" s="28"/>
      <c r="B238" s="1">
        <f aca="true" t="shared" si="30" ref="B238:D260">IF(A238="","",$A$1)</f>
      </c>
      <c r="C238" s="1">
        <f t="shared" si="30"/>
      </c>
      <c r="D238" s="29">
        <f t="shared" si="30"/>
      </c>
      <c r="E238" s="110">
        <f>IF(G238="","",D238)</f>
      </c>
      <c r="F238" s="30">
        <f>IF(D238="","",$A$1)</f>
      </c>
      <c r="H238" s="34"/>
      <c r="I238" s="4">
        <f>IF(F238="","",$A$1)</f>
      </c>
      <c r="L238" s="112"/>
      <c r="M238" s="35">
        <f>IF(E238="","",E238)</f>
      </c>
      <c r="N238" s="36">
        <f aca="true" t="shared" si="31" ref="N238:N259">IF(M238="","",(E238-M238))</f>
      </c>
      <c r="O238" s="37">
        <f aca="true" t="shared" si="32" ref="O238:O259">IF(E238="","",(E238-M238-N238))</f>
      </c>
      <c r="P238" s="38">
        <f aca="true" t="shared" si="33" ref="P238:P259">IF(M238="","",(E238-M238-N238-O238))</f>
      </c>
      <c r="Q238" s="5"/>
      <c r="R238" s="29">
        <f aca="true" t="shared" si="34" ref="R238:R259">IF(E238="","",(E238-(M238+N238+O238+P238)))</f>
      </c>
      <c r="S238" s="5"/>
    </row>
    <row r="239" spans="1:19" ht="12.75">
      <c r="A239" s="28"/>
      <c r="B239" s="1">
        <f t="shared" si="30"/>
      </c>
      <c r="C239" s="1">
        <f t="shared" si="30"/>
      </c>
      <c r="D239" s="29">
        <f t="shared" si="30"/>
      </c>
      <c r="E239" s="110">
        <f aca="true" t="shared" si="35" ref="E239:E258">IF(G239="","",D239)</f>
      </c>
      <c r="F239" s="30">
        <f aca="true" t="shared" si="36" ref="F239:F258">IF(D239="","",$A$1)</f>
      </c>
      <c r="H239" s="34"/>
      <c r="I239" s="4">
        <f aca="true" t="shared" si="37" ref="I239:I258">IF(F239="","",$A$1)</f>
      </c>
      <c r="L239" s="112"/>
      <c r="M239" s="35">
        <f aca="true" t="shared" si="38" ref="M239:M258">IF(E239="","",E239)</f>
      </c>
      <c r="N239" s="36">
        <f t="shared" si="31"/>
      </c>
      <c r="O239" s="37">
        <f t="shared" si="32"/>
      </c>
      <c r="P239" s="38">
        <f t="shared" si="33"/>
      </c>
      <c r="Q239" s="5"/>
      <c r="R239" s="29">
        <f t="shared" si="34"/>
      </c>
      <c r="S239" s="5"/>
    </row>
    <row r="240" spans="1:19" ht="12.75">
      <c r="A240" s="28"/>
      <c r="B240" s="1">
        <f t="shared" si="30"/>
      </c>
      <c r="C240" s="1">
        <f t="shared" si="30"/>
      </c>
      <c r="D240" s="29">
        <f t="shared" si="30"/>
      </c>
      <c r="E240" s="110">
        <f t="shared" si="35"/>
      </c>
      <c r="F240" s="30">
        <f t="shared" si="36"/>
      </c>
      <c r="H240" s="34"/>
      <c r="I240" s="4">
        <f t="shared" si="37"/>
      </c>
      <c r="L240" s="112"/>
      <c r="M240" s="35">
        <f t="shared" si="38"/>
      </c>
      <c r="N240" s="36">
        <f t="shared" si="31"/>
      </c>
      <c r="O240" s="37">
        <f t="shared" si="32"/>
      </c>
      <c r="P240" s="38">
        <f t="shared" si="33"/>
      </c>
      <c r="Q240" s="5"/>
      <c r="R240" s="29">
        <f t="shared" si="34"/>
      </c>
      <c r="S240" s="5"/>
    </row>
    <row r="241" spans="1:19" ht="12.75">
      <c r="A241" s="28"/>
      <c r="B241" s="1">
        <f t="shared" si="30"/>
      </c>
      <c r="C241" s="1">
        <f t="shared" si="30"/>
      </c>
      <c r="D241" s="29">
        <f t="shared" si="30"/>
      </c>
      <c r="E241" s="110">
        <f t="shared" si="35"/>
      </c>
      <c r="F241" s="30">
        <f t="shared" si="36"/>
      </c>
      <c r="H241" s="34"/>
      <c r="I241" s="4">
        <f t="shared" si="37"/>
      </c>
      <c r="L241" s="112"/>
      <c r="M241" s="35">
        <f t="shared" si="38"/>
      </c>
      <c r="N241" s="36">
        <f t="shared" si="31"/>
      </c>
      <c r="O241" s="37">
        <f t="shared" si="32"/>
      </c>
      <c r="P241" s="38">
        <f t="shared" si="33"/>
      </c>
      <c r="Q241" s="5"/>
      <c r="R241" s="29">
        <f t="shared" si="34"/>
      </c>
      <c r="S241" s="5"/>
    </row>
    <row r="242" spans="1:19" ht="12.75">
      <c r="A242" s="28"/>
      <c r="B242" s="1">
        <f t="shared" si="30"/>
      </c>
      <c r="C242" s="1">
        <f t="shared" si="30"/>
      </c>
      <c r="D242" s="29">
        <f t="shared" si="30"/>
      </c>
      <c r="E242" s="110">
        <f t="shared" si="35"/>
      </c>
      <c r="F242" s="30">
        <f t="shared" si="36"/>
      </c>
      <c r="H242" s="34"/>
      <c r="I242" s="4">
        <f t="shared" si="37"/>
      </c>
      <c r="L242" s="112"/>
      <c r="M242" s="35">
        <f t="shared" si="38"/>
      </c>
      <c r="N242" s="36">
        <f t="shared" si="31"/>
      </c>
      <c r="O242" s="37">
        <f t="shared" si="32"/>
      </c>
      <c r="P242" s="38">
        <f t="shared" si="33"/>
      </c>
      <c r="Q242" s="5"/>
      <c r="R242" s="29">
        <f t="shared" si="34"/>
      </c>
      <c r="S242" s="5"/>
    </row>
    <row r="243" spans="1:19" ht="12.75">
      <c r="A243" s="28"/>
      <c r="B243" s="1">
        <f t="shared" si="30"/>
      </c>
      <c r="C243" s="1">
        <f t="shared" si="30"/>
      </c>
      <c r="D243" s="29">
        <f t="shared" si="30"/>
      </c>
      <c r="E243" s="110">
        <f t="shared" si="35"/>
      </c>
      <c r="F243" s="30">
        <f t="shared" si="36"/>
      </c>
      <c r="H243" s="34"/>
      <c r="I243" s="4">
        <f t="shared" si="37"/>
      </c>
      <c r="L243" s="112"/>
      <c r="M243" s="35">
        <f t="shared" si="38"/>
      </c>
      <c r="N243" s="36">
        <f t="shared" si="31"/>
      </c>
      <c r="O243" s="37">
        <f t="shared" si="32"/>
      </c>
      <c r="P243" s="38">
        <f t="shared" si="33"/>
      </c>
      <c r="Q243" s="5"/>
      <c r="R243" s="29">
        <f t="shared" si="34"/>
      </c>
      <c r="S243" s="5"/>
    </row>
    <row r="244" spans="1:19" ht="12.75">
      <c r="A244" s="28"/>
      <c r="B244" s="1">
        <f t="shared" si="30"/>
      </c>
      <c r="C244" s="1">
        <f t="shared" si="30"/>
      </c>
      <c r="D244" s="29">
        <f t="shared" si="30"/>
      </c>
      <c r="E244" s="110">
        <f t="shared" si="35"/>
      </c>
      <c r="F244" s="30">
        <f t="shared" si="36"/>
      </c>
      <c r="H244" s="34"/>
      <c r="I244" s="4">
        <f t="shared" si="37"/>
      </c>
      <c r="L244" s="112"/>
      <c r="M244" s="35">
        <f t="shared" si="38"/>
      </c>
      <c r="N244" s="36">
        <f t="shared" si="31"/>
      </c>
      <c r="O244" s="37">
        <f t="shared" si="32"/>
      </c>
      <c r="P244" s="38">
        <f t="shared" si="33"/>
      </c>
      <c r="Q244" s="5"/>
      <c r="R244" s="29">
        <f t="shared" si="34"/>
      </c>
      <c r="S244" s="5"/>
    </row>
    <row r="245" spans="1:19" ht="12.75">
      <c r="A245" s="28"/>
      <c r="B245" s="1">
        <f t="shared" si="30"/>
      </c>
      <c r="C245" s="1">
        <f t="shared" si="30"/>
      </c>
      <c r="D245" s="29">
        <f t="shared" si="30"/>
      </c>
      <c r="E245" s="110">
        <f t="shared" si="35"/>
      </c>
      <c r="F245" s="30">
        <f t="shared" si="36"/>
      </c>
      <c r="H245" s="34"/>
      <c r="I245" s="4">
        <f t="shared" si="37"/>
      </c>
      <c r="L245" s="112"/>
      <c r="M245" s="35">
        <f t="shared" si="38"/>
      </c>
      <c r="N245" s="36">
        <f t="shared" si="31"/>
      </c>
      <c r="O245" s="37">
        <f t="shared" si="32"/>
      </c>
      <c r="P245" s="38">
        <f t="shared" si="33"/>
      </c>
      <c r="Q245" s="5"/>
      <c r="R245" s="29">
        <f t="shared" si="34"/>
      </c>
      <c r="S245" s="5"/>
    </row>
    <row r="246" spans="1:19" ht="12.75">
      <c r="A246" s="28"/>
      <c r="B246" s="1">
        <f t="shared" si="30"/>
      </c>
      <c r="C246" s="1">
        <f t="shared" si="30"/>
      </c>
      <c r="D246" s="29">
        <f t="shared" si="30"/>
      </c>
      <c r="E246" s="110">
        <f t="shared" si="35"/>
      </c>
      <c r="F246" s="30">
        <f t="shared" si="36"/>
      </c>
      <c r="H246" s="34"/>
      <c r="I246" s="4">
        <f t="shared" si="37"/>
      </c>
      <c r="L246" s="112"/>
      <c r="M246" s="35">
        <f t="shared" si="38"/>
      </c>
      <c r="N246" s="36">
        <f t="shared" si="31"/>
      </c>
      <c r="O246" s="37">
        <f t="shared" si="32"/>
      </c>
      <c r="P246" s="38">
        <f t="shared" si="33"/>
      </c>
      <c r="Q246" s="5"/>
      <c r="R246" s="29">
        <f t="shared" si="34"/>
      </c>
      <c r="S246" s="5"/>
    </row>
    <row r="247" spans="1:19" ht="12.75">
      <c r="A247" s="28"/>
      <c r="B247" s="1">
        <f t="shared" si="30"/>
      </c>
      <c r="C247" s="1">
        <f t="shared" si="30"/>
      </c>
      <c r="D247" s="29">
        <f t="shared" si="30"/>
      </c>
      <c r="E247" s="110">
        <f t="shared" si="35"/>
      </c>
      <c r="F247" s="30">
        <f t="shared" si="36"/>
      </c>
      <c r="H247" s="34"/>
      <c r="I247" s="4">
        <f t="shared" si="37"/>
      </c>
      <c r="L247" s="112"/>
      <c r="M247" s="35">
        <f t="shared" si="38"/>
      </c>
      <c r="N247" s="36">
        <f t="shared" si="31"/>
      </c>
      <c r="O247" s="37">
        <f t="shared" si="32"/>
      </c>
      <c r="P247" s="38">
        <f t="shared" si="33"/>
      </c>
      <c r="Q247" s="5"/>
      <c r="R247" s="29">
        <f t="shared" si="34"/>
      </c>
      <c r="S247" s="5"/>
    </row>
    <row r="248" spans="1:19" ht="12.75">
      <c r="A248" s="28"/>
      <c r="B248" s="1">
        <f t="shared" si="30"/>
      </c>
      <c r="C248" s="1">
        <f t="shared" si="30"/>
      </c>
      <c r="D248" s="29">
        <f t="shared" si="30"/>
      </c>
      <c r="E248" s="110">
        <f t="shared" si="35"/>
      </c>
      <c r="F248" s="30">
        <f t="shared" si="36"/>
      </c>
      <c r="H248" s="34"/>
      <c r="I248" s="4">
        <f t="shared" si="37"/>
      </c>
      <c r="L248" s="112"/>
      <c r="M248" s="35">
        <f t="shared" si="38"/>
      </c>
      <c r="N248" s="36">
        <f t="shared" si="31"/>
      </c>
      <c r="O248" s="37">
        <f t="shared" si="32"/>
      </c>
      <c r="P248" s="38">
        <f t="shared" si="33"/>
      </c>
      <c r="Q248" s="5"/>
      <c r="R248" s="29">
        <f t="shared" si="34"/>
      </c>
      <c r="S248" s="5"/>
    </row>
    <row r="249" spans="1:19" ht="12.75">
      <c r="A249" s="28"/>
      <c r="B249" s="1">
        <f t="shared" si="30"/>
      </c>
      <c r="C249" s="1">
        <f t="shared" si="30"/>
      </c>
      <c r="D249" s="29">
        <f t="shared" si="30"/>
      </c>
      <c r="E249" s="110">
        <f t="shared" si="35"/>
      </c>
      <c r="F249" s="30">
        <f t="shared" si="36"/>
      </c>
      <c r="H249" s="34"/>
      <c r="I249" s="4">
        <f t="shared" si="37"/>
      </c>
      <c r="L249" s="112"/>
      <c r="M249" s="35">
        <f t="shared" si="38"/>
      </c>
      <c r="N249" s="36">
        <f t="shared" si="31"/>
      </c>
      <c r="O249" s="37">
        <f t="shared" si="32"/>
      </c>
      <c r="P249" s="38">
        <f t="shared" si="33"/>
      </c>
      <c r="Q249" s="5"/>
      <c r="R249" s="29">
        <f t="shared" si="34"/>
      </c>
      <c r="S249" s="5"/>
    </row>
    <row r="250" spans="1:19" ht="12.75">
      <c r="A250" s="28"/>
      <c r="B250" s="1">
        <f t="shared" si="30"/>
      </c>
      <c r="C250" s="1">
        <f t="shared" si="30"/>
      </c>
      <c r="D250" s="29">
        <f t="shared" si="30"/>
      </c>
      <c r="E250" s="110">
        <f t="shared" si="35"/>
      </c>
      <c r="F250" s="30">
        <f t="shared" si="36"/>
      </c>
      <c r="H250" s="34"/>
      <c r="I250" s="4">
        <f t="shared" si="37"/>
      </c>
      <c r="L250" s="112"/>
      <c r="M250" s="35">
        <f t="shared" si="38"/>
      </c>
      <c r="N250" s="36">
        <f t="shared" si="31"/>
      </c>
      <c r="O250" s="37">
        <f t="shared" si="32"/>
      </c>
      <c r="P250" s="38">
        <f t="shared" si="33"/>
      </c>
      <c r="Q250" s="5"/>
      <c r="R250" s="29">
        <f t="shared" si="34"/>
      </c>
      <c r="S250" s="5"/>
    </row>
    <row r="251" spans="1:19" ht="12.75">
      <c r="A251" s="28"/>
      <c r="B251" s="1">
        <f t="shared" si="30"/>
      </c>
      <c r="C251" s="1">
        <f t="shared" si="30"/>
      </c>
      <c r="D251" s="29">
        <f t="shared" si="30"/>
      </c>
      <c r="E251" s="110">
        <f t="shared" si="35"/>
      </c>
      <c r="F251" s="30">
        <f t="shared" si="36"/>
      </c>
      <c r="H251" s="34"/>
      <c r="I251" s="4">
        <f t="shared" si="37"/>
      </c>
      <c r="L251" s="112"/>
      <c r="M251" s="35">
        <f t="shared" si="38"/>
      </c>
      <c r="N251" s="36">
        <f t="shared" si="31"/>
      </c>
      <c r="O251" s="37">
        <f t="shared" si="32"/>
      </c>
      <c r="P251" s="38">
        <f t="shared" si="33"/>
      </c>
      <c r="Q251" s="5"/>
      <c r="R251" s="29">
        <f t="shared" si="34"/>
      </c>
      <c r="S251" s="5"/>
    </row>
    <row r="252" spans="1:19" ht="12.75">
      <c r="A252" s="28"/>
      <c r="B252" s="1">
        <f t="shared" si="30"/>
      </c>
      <c r="C252" s="1">
        <f t="shared" si="30"/>
      </c>
      <c r="D252" s="29">
        <f t="shared" si="30"/>
      </c>
      <c r="E252" s="110">
        <f t="shared" si="35"/>
      </c>
      <c r="F252" s="30">
        <f t="shared" si="36"/>
      </c>
      <c r="H252" s="34"/>
      <c r="I252" s="4">
        <f t="shared" si="37"/>
      </c>
      <c r="L252" s="112"/>
      <c r="M252" s="35">
        <f t="shared" si="38"/>
      </c>
      <c r="N252" s="36">
        <f t="shared" si="31"/>
      </c>
      <c r="O252" s="37">
        <f t="shared" si="32"/>
      </c>
      <c r="P252" s="38">
        <f t="shared" si="33"/>
      </c>
      <c r="Q252" s="5"/>
      <c r="R252" s="29">
        <f t="shared" si="34"/>
      </c>
      <c r="S252" s="5"/>
    </row>
    <row r="253" spans="1:19" ht="12.75">
      <c r="A253" s="28"/>
      <c r="B253" s="1">
        <f t="shared" si="30"/>
      </c>
      <c r="C253" s="1">
        <f t="shared" si="30"/>
      </c>
      <c r="D253" s="29">
        <f t="shared" si="30"/>
      </c>
      <c r="E253" s="110">
        <f t="shared" si="35"/>
      </c>
      <c r="F253" s="30">
        <f t="shared" si="36"/>
      </c>
      <c r="H253" s="34"/>
      <c r="I253" s="4">
        <f t="shared" si="37"/>
      </c>
      <c r="L253" s="112"/>
      <c r="M253" s="35">
        <f t="shared" si="38"/>
      </c>
      <c r="N253" s="36">
        <f t="shared" si="31"/>
      </c>
      <c r="O253" s="37">
        <f t="shared" si="32"/>
      </c>
      <c r="P253" s="38">
        <f t="shared" si="33"/>
      </c>
      <c r="Q253" s="5"/>
      <c r="R253" s="29">
        <f t="shared" si="34"/>
      </c>
      <c r="S253" s="5"/>
    </row>
    <row r="254" spans="1:19" ht="12.75">
      <c r="A254" s="28"/>
      <c r="B254" s="1">
        <f t="shared" si="30"/>
      </c>
      <c r="C254" s="1">
        <f t="shared" si="30"/>
      </c>
      <c r="D254" s="29">
        <f t="shared" si="30"/>
      </c>
      <c r="E254" s="110">
        <f t="shared" si="35"/>
      </c>
      <c r="F254" s="30">
        <f t="shared" si="36"/>
      </c>
      <c r="H254" s="34"/>
      <c r="I254" s="4">
        <f t="shared" si="37"/>
      </c>
      <c r="L254" s="112"/>
      <c r="M254" s="35">
        <f t="shared" si="38"/>
      </c>
      <c r="N254" s="36">
        <f t="shared" si="31"/>
      </c>
      <c r="O254" s="37">
        <f t="shared" si="32"/>
      </c>
      <c r="P254" s="38">
        <f t="shared" si="33"/>
      </c>
      <c r="Q254" s="5"/>
      <c r="R254" s="29">
        <f t="shared" si="34"/>
      </c>
      <c r="S254" s="5"/>
    </row>
    <row r="255" spans="1:19" ht="12.75">
      <c r="A255" s="28"/>
      <c r="B255" s="1">
        <f t="shared" si="30"/>
      </c>
      <c r="C255" s="1">
        <f t="shared" si="30"/>
      </c>
      <c r="D255" s="29">
        <f t="shared" si="30"/>
      </c>
      <c r="E255" s="110">
        <f t="shared" si="35"/>
      </c>
      <c r="F255" s="30">
        <f t="shared" si="36"/>
      </c>
      <c r="H255" s="34"/>
      <c r="I255" s="4">
        <f t="shared" si="37"/>
      </c>
      <c r="L255" s="112"/>
      <c r="M255" s="35">
        <f t="shared" si="38"/>
      </c>
      <c r="N255" s="36">
        <f t="shared" si="31"/>
      </c>
      <c r="O255" s="37">
        <f t="shared" si="32"/>
      </c>
      <c r="P255" s="38">
        <f t="shared" si="33"/>
      </c>
      <c r="Q255" s="5"/>
      <c r="R255" s="29">
        <f t="shared" si="34"/>
      </c>
      <c r="S255" s="5"/>
    </row>
    <row r="256" spans="1:19" ht="12.75">
      <c r="A256" s="28"/>
      <c r="B256" s="1">
        <f t="shared" si="30"/>
      </c>
      <c r="C256" s="1">
        <f t="shared" si="30"/>
      </c>
      <c r="D256" s="29">
        <f t="shared" si="30"/>
      </c>
      <c r="E256" s="110">
        <f t="shared" si="35"/>
      </c>
      <c r="F256" s="30">
        <f t="shared" si="36"/>
      </c>
      <c r="H256" s="34"/>
      <c r="I256" s="4">
        <f t="shared" si="37"/>
      </c>
      <c r="L256" s="112"/>
      <c r="M256" s="35">
        <f t="shared" si="38"/>
      </c>
      <c r="N256" s="36">
        <f t="shared" si="31"/>
      </c>
      <c r="O256" s="37">
        <f t="shared" si="32"/>
      </c>
      <c r="P256" s="38">
        <f t="shared" si="33"/>
      </c>
      <c r="Q256" s="5"/>
      <c r="R256" s="29">
        <f t="shared" si="34"/>
      </c>
      <c r="S256" s="5"/>
    </row>
    <row r="257" spans="1:19" ht="12.75">
      <c r="A257" s="28"/>
      <c r="B257" s="1">
        <f t="shared" si="30"/>
      </c>
      <c r="C257" s="1">
        <f t="shared" si="30"/>
      </c>
      <c r="D257" s="29">
        <f t="shared" si="30"/>
      </c>
      <c r="E257" s="110">
        <f t="shared" si="35"/>
      </c>
      <c r="F257" s="30">
        <f t="shared" si="36"/>
      </c>
      <c r="H257" s="34"/>
      <c r="I257" s="4">
        <f t="shared" si="37"/>
      </c>
      <c r="L257" s="112"/>
      <c r="M257" s="35">
        <f t="shared" si="38"/>
      </c>
      <c r="N257" s="36">
        <f t="shared" si="31"/>
      </c>
      <c r="O257" s="37">
        <f t="shared" si="32"/>
      </c>
      <c r="P257" s="38">
        <f t="shared" si="33"/>
      </c>
      <c r="Q257" s="5"/>
      <c r="R257" s="29">
        <f t="shared" si="34"/>
      </c>
      <c r="S257" s="5"/>
    </row>
    <row r="258" spans="1:19" ht="15.75" customHeight="1">
      <c r="A258" s="28"/>
      <c r="B258" s="1">
        <f t="shared" si="30"/>
      </c>
      <c r="C258" s="1">
        <f t="shared" si="30"/>
      </c>
      <c r="D258" s="29">
        <f t="shared" si="30"/>
      </c>
      <c r="E258" s="110">
        <f t="shared" si="35"/>
      </c>
      <c r="F258" s="30">
        <f t="shared" si="36"/>
      </c>
      <c r="H258" s="34"/>
      <c r="I258" s="4">
        <f t="shared" si="37"/>
      </c>
      <c r="L258" s="112"/>
      <c r="M258" s="35">
        <f t="shared" si="38"/>
      </c>
      <c r="N258" s="36">
        <f t="shared" si="31"/>
      </c>
      <c r="O258" s="37">
        <f t="shared" si="32"/>
      </c>
      <c r="P258" s="38">
        <f t="shared" si="33"/>
      </c>
      <c r="Q258" s="5"/>
      <c r="R258" s="29">
        <f t="shared" si="34"/>
      </c>
      <c r="S258" s="5"/>
    </row>
    <row r="259" spans="1:19" ht="14.25" customHeight="1">
      <c r="A259" s="28"/>
      <c r="B259" s="1">
        <f t="shared" si="30"/>
      </c>
      <c r="C259" s="1">
        <f t="shared" si="30"/>
      </c>
      <c r="D259" s="29">
        <f t="shared" si="30"/>
      </c>
      <c r="E259" s="110">
        <f>IF(G259="","",D259)</f>
      </c>
      <c r="F259" s="30">
        <f>IF(D259="","",$A$1)</f>
      </c>
      <c r="H259" s="34"/>
      <c r="I259" s="4">
        <f>IF(F259="","",$A$1)</f>
      </c>
      <c r="L259" s="112"/>
      <c r="M259" s="35">
        <f>IF(E259="","",E259)</f>
      </c>
      <c r="N259" s="36">
        <f t="shared" si="31"/>
      </c>
      <c r="O259" s="37">
        <f t="shared" si="32"/>
      </c>
      <c r="P259" s="38">
        <f t="shared" si="33"/>
      </c>
      <c r="Q259" s="5"/>
      <c r="R259" s="29">
        <f t="shared" si="34"/>
      </c>
      <c r="S259" s="5"/>
    </row>
    <row r="260" spans="1:19" ht="13.5" customHeight="1">
      <c r="A260" s="8"/>
      <c r="B260" s="8"/>
      <c r="C260" s="8">
        <f t="shared" si="30"/>
      </c>
      <c r="D260" s="59">
        <f t="shared" si="30"/>
      </c>
      <c r="E260" s="117">
        <f>IF(G260="","",D260)</f>
      </c>
      <c r="F260" s="60">
        <f>IF(D260="","",$A$1)</f>
      </c>
      <c r="G260" s="60"/>
      <c r="H260" s="63"/>
      <c r="I260" s="58">
        <f>IF(F260="","",$A$1)</f>
      </c>
      <c r="J260" s="58"/>
      <c r="K260" s="62"/>
      <c r="L260" s="118"/>
      <c r="M260" s="64"/>
      <c r="N260" s="65"/>
      <c r="O260" s="66"/>
      <c r="P260" s="67"/>
      <c r="Q260" s="119"/>
      <c r="R260" s="8"/>
      <c r="S260" s="8"/>
    </row>
    <row r="261" spans="1:19" ht="12.75">
      <c r="A261" s="8"/>
      <c r="B261" s="8"/>
      <c r="C261" s="8"/>
      <c r="D261" s="120">
        <f>SUBTOTAL(9,D7:D259)</f>
        <v>7706783</v>
      </c>
      <c r="E261" s="120">
        <f>SUBTOTAL(9,E7:E259)</f>
        <v>7706783</v>
      </c>
      <c r="F261" s="8"/>
      <c r="G261" s="60"/>
      <c r="H261" s="121"/>
      <c r="I261" s="58"/>
      <c r="J261" s="58"/>
      <c r="K261" s="62"/>
      <c r="L261" s="118"/>
      <c r="M261" s="120">
        <f>SUBTOTAL(9,M7:M259)</f>
        <v>7669173</v>
      </c>
      <c r="N261" s="120" t="e">
        <f>SUBTOTAL(9,N7:N259)</f>
        <v>#VALUE!</v>
      </c>
      <c r="O261" s="122" t="e">
        <f>SUBTOTAL(9,O7:O259)</f>
        <v>#VALUE!</v>
      </c>
      <c r="P261" s="123" t="e">
        <f>SUBTOTAL(9,P7:P259)</f>
        <v>#VALUE!</v>
      </c>
      <c r="Q261" s="120"/>
      <c r="R261" s="8"/>
      <c r="S261" s="8"/>
    </row>
    <row r="262" ht="12.75">
      <c r="L262" s="112"/>
    </row>
    <row r="263" ht="12.75">
      <c r="L263" s="112"/>
    </row>
    <row r="265" ht="12.75">
      <c r="E265" s="2"/>
    </row>
    <row r="304" ht="12.75">
      <c r="B304" s="1" t="s">
        <v>669</v>
      </c>
    </row>
  </sheetData>
  <sheetProtection/>
  <autoFilter ref="A5:Y235"/>
  <conditionalFormatting sqref="D7:D259">
    <cfRule type="expression" priority="1" dxfId="3" stopIfTrue="1">
      <formula>AND(E7=0,G7&lt;&gt;"-",G7&lt;&gt;"")</formula>
    </cfRule>
  </conditionalFormatting>
  <conditionalFormatting sqref="O7:P259">
    <cfRule type="cellIs" priority="2" dxfId="2" operator="lessThan" stopIfTrue="1">
      <formula>0</formula>
    </cfRule>
  </conditionalFormatting>
  <conditionalFormatting sqref="R7:R259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vanlanfr</dc:creator>
  <cp:keywords/>
  <dc:description/>
  <cp:lastModifiedBy>Rolle, Sinja</cp:lastModifiedBy>
  <cp:lastPrinted>2014-11-04T14:05:57Z</cp:lastPrinted>
  <dcterms:created xsi:type="dcterms:W3CDTF">2007-02-22T09:44:23Z</dcterms:created>
  <dcterms:modified xsi:type="dcterms:W3CDTF">2016-02-19T09:32:29Z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