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ecretariaat Veronique\Schriftelijke vragen\SV zittingjaar 2015-2016\201 - 300\"/>
    </mc:Choice>
  </mc:AlternateContent>
  <bookViews>
    <workbookView xWindow="0" yWindow="0" windowWidth="25200" windowHeight="11985"/>
  </bookViews>
  <sheets>
    <sheet name="Blad1" sheetId="1" r:id="rId1"/>
    <sheet name="Blad2" sheetId="2" r:id="rId2"/>
  </sheets>
  <externalReferences>
    <externalReference r:id="rId3"/>
    <externalReference r:id="rId4"/>
  </externalReference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40" i="1" s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2" i="1"/>
  <c r="H34" i="1"/>
  <c r="H35" i="1"/>
  <c r="H37" i="1"/>
  <c r="H3" i="1"/>
  <c r="H2" i="1"/>
  <c r="G3" i="1"/>
  <c r="G4" i="1"/>
  <c r="G5" i="1"/>
  <c r="G6" i="1"/>
  <c r="G7" i="1"/>
  <c r="G40" i="1" s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8" i="1"/>
  <c r="G29" i="1"/>
  <c r="G30" i="1"/>
  <c r="G31" i="1"/>
  <c r="G32" i="1"/>
  <c r="G33" i="1"/>
  <c r="G34" i="1"/>
  <c r="G35" i="1"/>
  <c r="G36" i="1"/>
  <c r="G2" i="1"/>
</calcChain>
</file>

<file path=xl/sharedStrings.xml><?xml version="1.0" encoding="utf-8"?>
<sst xmlns="http://schemas.openxmlformats.org/spreadsheetml/2006/main" count="280" uniqueCount="90">
  <si>
    <t>entiteit</t>
  </si>
  <si>
    <t>bevoegd minister</t>
  </si>
  <si>
    <t>taakstelling</t>
  </si>
  <si>
    <t>uitvoerder</t>
  </si>
  <si>
    <t xml:space="preserve">procedure </t>
  </si>
  <si>
    <t>raamcontract</t>
  </si>
  <si>
    <t>bedrag 2014</t>
  </si>
  <si>
    <t>bedrag 2015</t>
  </si>
  <si>
    <t>DFO</t>
  </si>
  <si>
    <t>Weyts</t>
  </si>
  <si>
    <t xml:space="preserve"> Technische ondersteuning, consultancy, studie, ontwikkeling, onderhoud ICT</t>
  </si>
  <si>
    <t>Cronos</t>
  </si>
  <si>
    <t>overheidsopdracht</t>
  </si>
  <si>
    <t>ja</t>
  </si>
  <si>
    <t>promotionele activiteiten bestemming Vlaanderen op de Nederlandse markt</t>
  </si>
  <si>
    <t>KUNSTMAAN</t>
  </si>
  <si>
    <t>promotionele activiteiten bestemming Vlaanderen op de Franse markt</t>
  </si>
  <si>
    <t>NOUVEAU MONDE DDB NANTES</t>
  </si>
  <si>
    <t>promotionele activiteiten voor de herdenking van WO I op alle markten</t>
  </si>
  <si>
    <t>OGILVY GROUP</t>
  </si>
  <si>
    <t>promotionele activiteiten bestemming Vlaanderen op de Britse markt</t>
  </si>
  <si>
    <t>ORCHESTRA AGENCY LTD</t>
  </si>
  <si>
    <t xml:space="preserve">Consultancy en selectie en aanwerving </t>
  </si>
  <si>
    <t>Vlaams Selectiecentrum voor het Overheidspersoneel c.v.b.a. ook Jobpunt Vlaanderen, tevens genaamd Jobpunt Vlaanderen</t>
  </si>
  <si>
    <t>promotionele activiteiten voor bestemming Vlaanderen op de Indische markt</t>
  </si>
  <si>
    <t>Mileage Communications (India) Pvt. Ltd</t>
  </si>
  <si>
    <t>promotionele activiteiten voor bestemming Vlaanderen op Russische markt</t>
  </si>
  <si>
    <t>TOURISM MARKETING AND INTELLIGENCE LIMITED</t>
  </si>
  <si>
    <t>Ondersteuning  opstart  netwerk Rap-op-Stap kantoren</t>
  </si>
  <si>
    <t>HORIZONT</t>
  </si>
  <si>
    <t xml:space="preserve">Toegankelijkheidsscans </t>
  </si>
  <si>
    <t>WEST-VLAAMS BUREAU VOOR GELIJKE KANSEN EN TOEGANKELIJKHEID</t>
  </si>
  <si>
    <t>begeleiding van overlegprocessen en stakeholdermanagement</t>
  </si>
  <si>
    <t>PARTICIPANT</t>
  </si>
  <si>
    <t>promotionele activiteiten voor bestemming Vlaanderen op de Australische en Nieuw-Zeelandse markt</t>
  </si>
  <si>
    <t>The Walsche Group</t>
  </si>
  <si>
    <t xml:space="preserve">opmaak, prepress  </t>
  </si>
  <si>
    <t>Magelaan</t>
  </si>
  <si>
    <t>toeristische studies en advies</t>
  </si>
  <si>
    <t>wes research &amp; strategy</t>
  </si>
  <si>
    <t>nee</t>
  </si>
  <si>
    <t>Toegankelijkheidsbureau</t>
  </si>
  <si>
    <t>Adviesbureau Toegankelijke Omgeving</t>
  </si>
  <si>
    <t xml:space="preserve">ICT-outsourcing </t>
  </si>
  <si>
    <t>AMPLEXOR Belgium</t>
  </si>
  <si>
    <t>fotografie</t>
  </si>
  <si>
    <t>Jacobs, Kris</t>
  </si>
  <si>
    <t>promotionele activiteiten voor bestemming Vlaanderen op Braziliaanse markt</t>
  </si>
  <si>
    <t>Interamerican Network</t>
  </si>
  <si>
    <t>toeristische  studies en advies</t>
  </si>
  <si>
    <t>TCI RESEARCH</t>
  </si>
  <si>
    <t>promotionele activiteiten bestemming Vlaanderen op Scandinavische markt</t>
  </si>
  <si>
    <t>RELATED-ATT. PIA KLITTEN SOERENSEN</t>
  </si>
  <si>
    <t>promotionele activiteiten MICE- bestemming Vlaanderen op Duitse markt</t>
  </si>
  <si>
    <t>LMG MANAGEMENT</t>
  </si>
  <si>
    <t>U2U TRAINING</t>
  </si>
  <si>
    <t>U2U CONSULT</t>
  </si>
  <si>
    <t>GFK CUSTOM RESEARCH LLC</t>
  </si>
  <si>
    <t xml:space="preserve">consultancy </t>
  </si>
  <si>
    <t>Ernst en Young bedrijfsrevisoren</t>
  </si>
  <si>
    <t>synthesio</t>
  </si>
  <si>
    <t>diverse prestaties van derden/ Technische ondersteuning ICT/ ICT outsourcing/ Studies en advies ICT</t>
  </si>
  <si>
    <t>USG Public-Sourcing</t>
  </si>
  <si>
    <t>consultancy ivm boekhouding en BTW</t>
  </si>
  <si>
    <t>TriFinance Belgium</t>
  </si>
  <si>
    <t>Provincie Antwerpen</t>
  </si>
  <si>
    <t>Projectmanagement voor herdenking WO I op Britse en Ierse markt</t>
  </si>
  <si>
    <t>KR TOURISM LTD</t>
  </si>
  <si>
    <t xml:space="preserve">consultancy over interne en externe kennisdeling </t>
  </si>
  <si>
    <t>DET NORSKE VERITAS BV</t>
  </si>
  <si>
    <t>advies ivm kwaliteitsinstrumenten  voor gidsenwerking</t>
  </si>
  <si>
    <t>Prummel, Janine</t>
  </si>
  <si>
    <t>marktonderzoek en traveltrendsreports</t>
  </si>
  <si>
    <t>Kairos Future</t>
  </si>
  <si>
    <t>advies ivm kwaliteitsinstrumenten  voor  hotels</t>
  </si>
  <si>
    <t>Horeca Partners</t>
  </si>
  <si>
    <t>INTRO</t>
  </si>
  <si>
    <t>advies en begeleiding ivm belanghebbendenmanagement</t>
  </si>
  <si>
    <t>LEVUUR</t>
  </si>
  <si>
    <t>Studie en advies ivm MICE-strategie</t>
  </si>
  <si>
    <t>GainingEdge - Gary Grimmer &amp; Company</t>
  </si>
  <si>
    <t>Ondersteuning  uitbouw netwerk Rap-op-Stap kantoren</t>
  </si>
  <si>
    <t xml:space="preserve">centrum voor Kinderzorg en gezinsondersteuning  Kapoentje </t>
  </si>
  <si>
    <t>promotionele activiteiten bestemming Vlaanderen op de Duitse markt</t>
  </si>
  <si>
    <t>MAP Tourismus Marketing</t>
  </si>
  <si>
    <t>Rijlabels</t>
  </si>
  <si>
    <t>Som van bedrag 2014</t>
  </si>
  <si>
    <t>Som van bedrag 2015</t>
  </si>
  <si>
    <t>Eindtotaal</t>
  </si>
  <si>
    <t xml:space="preserve">toeristisch online en social media onderzoeksinstrument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</si>
</sst>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" fontId="0" fillId="0" borderId="0" xfId="0" applyNumberFormat="1" applyAlignment="1">
      <alignment wrapText="1"/>
    </xf>
    <xf numFmtId="4" fontId="0" fillId="0" borderId="0" xfId="0" applyNumberFormat="1" applyFill="1" applyAlignment="1">
      <alignment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/>
    <xf numFmtId="4" fontId="0" fillId="0" borderId="0" xfId="0" applyNumberFormat="1"/>
    <xf numFmtId="4" fontId="0" fillId="0" borderId="0" xfId="0" applyNumberFormat="1" applyFill="1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NumberFormat="1" applyFont="1" applyAlignment="1">
      <alignment wrapText="1"/>
    </xf>
    <xf numFmtId="0" fontId="0" fillId="2" borderId="0" xfId="0" applyNumberFormat="1" applyFill="1" applyAlignment="1">
      <alignment wrapText="1"/>
    </xf>
    <xf numFmtId="0" fontId="0" fillId="2" borderId="0" xfId="0" applyNumberFormat="1" applyFill="1" applyAlignment="1">
      <alignment horizontal="left" wrapText="1"/>
    </xf>
    <xf numFmtId="0" fontId="0" fillId="0" borderId="0" xfId="0" applyNumberFormat="1" applyAlignment="1">
      <alignment wrapText="1"/>
    </xf>
  </cellXfs>
  <cellStyles count="1">
    <cellStyle name="Standaard" xfId="0" builtinId="0"/>
  </cellStyles>
  <dxfs count="2"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ebruikersgegevens\DEBOESAN\Documents\parlementaire%20vraag%20-%20grootboekdatum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ebruikersgegevens\DEBOESAN\Documents\parlementaire%20vraag%20-%20grootboekdatum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_01-3"/>
      <sheetName val="Blad1"/>
    </sheetNames>
    <sheetDataSet>
      <sheetData sheetId="0"/>
      <sheetData sheetId="1">
        <row r="2">
          <cell r="A2" t="str">
            <v>Cronos</v>
          </cell>
          <cell r="B2">
            <v>976975.61000000045</v>
          </cell>
        </row>
        <row r="3">
          <cell r="A3" t="str">
            <v>KUNSTMAAN</v>
          </cell>
          <cell r="B3">
            <v>877354.41</v>
          </cell>
        </row>
        <row r="4">
          <cell r="A4" t="str">
            <v>NOUVEAU MONDE DDB NANTES</v>
          </cell>
          <cell r="B4">
            <v>695100.43</v>
          </cell>
        </row>
        <row r="5">
          <cell r="A5" t="str">
            <v>OGILVY GROUP</v>
          </cell>
          <cell r="B5">
            <v>599480.93999999994</v>
          </cell>
        </row>
        <row r="6">
          <cell r="A6" t="str">
            <v>ORCHESTRA AGENCY LTD</v>
          </cell>
          <cell r="B6">
            <v>412073.73999999987</v>
          </cell>
        </row>
        <row r="7">
          <cell r="A7" t="str">
            <v>Vlaams Selectiecentrum voor het Overheidspersoneel c.v.b.a. ook Jobpunt Vlaanderen, tevens genaamd Jobpunt Vlaanderen</v>
          </cell>
          <cell r="B7">
            <v>357846.61</v>
          </cell>
        </row>
        <row r="8">
          <cell r="A8" t="str">
            <v>Mileage Communications (India) Pvt. Ltd</v>
          </cell>
          <cell r="B8">
            <v>149274.87</v>
          </cell>
        </row>
        <row r="9">
          <cell r="A9" t="str">
            <v>TOURISM MARKETING AND INTELLIGENCE LIMITED</v>
          </cell>
          <cell r="B9">
            <v>128912</v>
          </cell>
        </row>
        <row r="10">
          <cell r="A10" t="str">
            <v>HORIZONT</v>
          </cell>
          <cell r="B10">
            <v>119610.48</v>
          </cell>
        </row>
        <row r="11">
          <cell r="A11" t="str">
            <v>TriFinance Belgium</v>
          </cell>
          <cell r="B11">
            <v>82679.340000000011</v>
          </cell>
        </row>
        <row r="12">
          <cell r="A12" t="str">
            <v>Provincie Antwerpen</v>
          </cell>
          <cell r="B12">
            <v>66905.790000000008</v>
          </cell>
        </row>
        <row r="13">
          <cell r="A13" t="str">
            <v>WEST-VLAAMS BUREAU VOOR GELIJKE KANSEN EN TOEGANKELIJKHEID</v>
          </cell>
          <cell r="B13">
            <v>66862.03</v>
          </cell>
        </row>
        <row r="14">
          <cell r="A14" t="str">
            <v>PARTICIPANT</v>
          </cell>
          <cell r="B14">
            <v>52041.790000000008</v>
          </cell>
        </row>
        <row r="15">
          <cell r="A15" t="str">
            <v>The Walsche Group</v>
          </cell>
          <cell r="B15">
            <v>51735.880000000005</v>
          </cell>
        </row>
        <row r="16">
          <cell r="A16" t="str">
            <v>KR TOURISM LTD</v>
          </cell>
          <cell r="B16">
            <v>50607.657036225508</v>
          </cell>
        </row>
        <row r="17">
          <cell r="A17" t="str">
            <v>Magelaan</v>
          </cell>
          <cell r="B17">
            <v>43900.09</v>
          </cell>
        </row>
        <row r="18">
          <cell r="A18" t="str">
            <v>wes research &amp; strategy</v>
          </cell>
          <cell r="B18">
            <v>43812.5</v>
          </cell>
        </row>
        <row r="19">
          <cell r="A19" t="str">
            <v>Toegankelijkheidsbureau</v>
          </cell>
          <cell r="B19">
            <v>34135.600000000006</v>
          </cell>
        </row>
        <row r="20">
          <cell r="A20" t="str">
            <v>Adviesbureau Toegankelijke Omgeving</v>
          </cell>
          <cell r="B20">
            <v>32466.409999999996</v>
          </cell>
        </row>
        <row r="21">
          <cell r="A21" t="str">
            <v>DET NORSKE VERITAS BV</v>
          </cell>
          <cell r="B21">
            <v>30318.75</v>
          </cell>
        </row>
        <row r="22">
          <cell r="A22" t="str">
            <v>AMPLEXOR Belgium</v>
          </cell>
          <cell r="B22">
            <v>29743.87</v>
          </cell>
        </row>
        <row r="23">
          <cell r="A23" t="str">
            <v>Prummel, Janine</v>
          </cell>
          <cell r="B23">
            <v>26329.600000000002</v>
          </cell>
        </row>
        <row r="24">
          <cell r="A24" t="str">
            <v>Kairos Future</v>
          </cell>
          <cell r="B24">
            <v>19750</v>
          </cell>
        </row>
        <row r="25">
          <cell r="A25" t="str">
            <v>Jacobs, Kris</v>
          </cell>
          <cell r="B25">
            <v>19433.849999999999</v>
          </cell>
        </row>
        <row r="26">
          <cell r="A26" t="str">
            <v>Interamerican Network</v>
          </cell>
          <cell r="B26">
            <v>17630.93</v>
          </cell>
        </row>
        <row r="27">
          <cell r="A27" t="str">
            <v>TCI RESEARCH</v>
          </cell>
          <cell r="B27">
            <v>17045</v>
          </cell>
        </row>
        <row r="28">
          <cell r="A28" t="str">
            <v>RELATED-ATT. PIA KLITTEN SOERENSEN</v>
          </cell>
          <cell r="B28">
            <v>13778</v>
          </cell>
        </row>
        <row r="29">
          <cell r="A29" t="str">
            <v>Horeca Partners</v>
          </cell>
          <cell r="B29">
            <v>13733.5</v>
          </cell>
        </row>
        <row r="30">
          <cell r="A30" t="str">
            <v>INTRO</v>
          </cell>
          <cell r="B30">
            <v>11814.84</v>
          </cell>
        </row>
        <row r="31">
          <cell r="A31" t="str">
            <v>LEVUUR</v>
          </cell>
          <cell r="B31">
            <v>3407.1000000000004</v>
          </cell>
        </row>
        <row r="32">
          <cell r="A32" t="str">
            <v>LMG MANAGEMENT</v>
          </cell>
          <cell r="B32">
            <v>1277.75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_01-2"/>
      <sheetName val="Blad1"/>
    </sheetNames>
    <sheetDataSet>
      <sheetData sheetId="0"/>
      <sheetData sheetId="1">
        <row r="2">
          <cell r="A2" t="str">
            <v>Cronos</v>
          </cell>
          <cell r="B2">
            <v>873032.9800000008</v>
          </cell>
        </row>
        <row r="3">
          <cell r="A3" t="str">
            <v>KUNSTMAAN</v>
          </cell>
          <cell r="B3">
            <v>872222.7100000002</v>
          </cell>
        </row>
        <row r="4">
          <cell r="A4" t="str">
            <v>NOUVEAU MONDE DDB NANTES</v>
          </cell>
          <cell r="B4">
            <v>853173.34</v>
          </cell>
        </row>
        <row r="5">
          <cell r="A5" t="str">
            <v>USG Public-Sourcing</v>
          </cell>
          <cell r="B5">
            <v>676038.58000000019</v>
          </cell>
        </row>
        <row r="6">
          <cell r="A6" t="str">
            <v>OGILVY GROUP</v>
          </cell>
          <cell r="B6">
            <v>469125.14000000007</v>
          </cell>
        </row>
        <row r="7">
          <cell r="A7" t="str">
            <v>Provincie Antwerpen</v>
          </cell>
          <cell r="B7">
            <v>435304.31</v>
          </cell>
        </row>
        <row r="8">
          <cell r="A8" t="str">
            <v>CRONOS PUBLIC SERVICES</v>
          </cell>
          <cell r="B8">
            <v>370656.94000000006</v>
          </cell>
        </row>
        <row r="9">
          <cell r="A9" t="str">
            <v>Mileage Communications (India) Pvt. Ltd</v>
          </cell>
          <cell r="B9">
            <v>272340.68</v>
          </cell>
        </row>
        <row r="10">
          <cell r="A10" t="str">
            <v>Vlaams Selectiecentrum voor het Overheidspersoneel c.v.b.a. ook Jobpunt Vlaanderen, tevens genaamd Jobpunt Vlaanderen</v>
          </cell>
          <cell r="B10">
            <v>111993.84999999999</v>
          </cell>
        </row>
        <row r="11">
          <cell r="A11" t="str">
            <v>TOURISM MARKETING AND INTELLIGENCE LIMITED</v>
          </cell>
          <cell r="B11">
            <v>109537.26999999999</v>
          </cell>
        </row>
        <row r="12">
          <cell r="A12" t="str">
            <v>HORIZONT</v>
          </cell>
          <cell r="B12">
            <v>86927.43</v>
          </cell>
        </row>
        <row r="13">
          <cell r="A13" t="str">
            <v>AMPLEXOR Belgium</v>
          </cell>
          <cell r="B13">
            <v>83437.09</v>
          </cell>
        </row>
        <row r="14">
          <cell r="A14" t="str">
            <v>The Walsche Group</v>
          </cell>
          <cell r="B14">
            <v>83429.429999999978</v>
          </cell>
        </row>
        <row r="15">
          <cell r="A15" t="str">
            <v>Interamerican Network</v>
          </cell>
          <cell r="B15">
            <v>76886.63</v>
          </cell>
        </row>
        <row r="16">
          <cell r="A16" t="str">
            <v>KR TOURISM LTD</v>
          </cell>
          <cell r="B16">
            <v>66729.279918551707</v>
          </cell>
        </row>
        <row r="17">
          <cell r="A17" t="str">
            <v>WEST-VLAAMS BUREAU VOOR GELIJKE KANSEN EN TOEGANKELIJKHEID</v>
          </cell>
          <cell r="B17">
            <v>65519.8</v>
          </cell>
        </row>
        <row r="18">
          <cell r="A18" t="str">
            <v>PARTICIPANT</v>
          </cell>
          <cell r="B18">
            <v>65396.689999999995</v>
          </cell>
        </row>
        <row r="19">
          <cell r="A19" t="str">
            <v>GainingEdge - Gary Grimmer &amp; Company</v>
          </cell>
          <cell r="B19">
            <v>45712</v>
          </cell>
        </row>
        <row r="20">
          <cell r="A20" t="str">
            <v>RELATED-ATT. PIA KLITTEN SOERENSEN</v>
          </cell>
          <cell r="B20">
            <v>43214.409999999989</v>
          </cell>
        </row>
        <row r="21">
          <cell r="A21" t="str">
            <v>Magelaan</v>
          </cell>
          <cell r="B21">
            <v>38286.71</v>
          </cell>
        </row>
        <row r="22">
          <cell r="A22" t="str">
            <v>wes research &amp; strategy</v>
          </cell>
          <cell r="B22">
            <v>38129.520000000004</v>
          </cell>
        </row>
        <row r="23">
          <cell r="A23" t="str">
            <v>Toegankelijkheidsbureau</v>
          </cell>
          <cell r="B23">
            <v>23712.7</v>
          </cell>
        </row>
        <row r="24">
          <cell r="A24" t="str">
            <v>SYNTHESIO</v>
          </cell>
          <cell r="B24">
            <v>22720.010000000002</v>
          </cell>
        </row>
        <row r="25">
          <cell r="A25" t="str">
            <v>Horeca Partners</v>
          </cell>
          <cell r="B25">
            <v>20398.98</v>
          </cell>
        </row>
        <row r="26">
          <cell r="A26" t="str">
            <v>Jacobs, Kris</v>
          </cell>
          <cell r="B26">
            <v>19696.59</v>
          </cell>
        </row>
        <row r="27">
          <cell r="A27" t="str">
            <v>Ernst en Young Bedrijfsrevisoren</v>
          </cell>
          <cell r="B27">
            <v>15999.2</v>
          </cell>
        </row>
        <row r="28">
          <cell r="A28" t="str">
            <v>LMG MANAGEMENT</v>
          </cell>
          <cell r="B28">
            <v>12304.39</v>
          </cell>
        </row>
        <row r="29">
          <cell r="A29" t="str">
            <v>GFK CUSTOM RESEARCH LLC</v>
          </cell>
          <cell r="B29">
            <v>11195.63770794825</v>
          </cell>
        </row>
        <row r="30">
          <cell r="A30" t="str">
            <v>TriFinance Belgium</v>
          </cell>
          <cell r="B30">
            <v>9428.1</v>
          </cell>
        </row>
        <row r="31">
          <cell r="A31" t="str">
            <v>INTRO</v>
          </cell>
          <cell r="B31">
            <v>9385.4</v>
          </cell>
        </row>
        <row r="32">
          <cell r="A32" t="str">
            <v>Adviesbureau Toegankelijke Omgeving</v>
          </cell>
          <cell r="B32">
            <v>8349.5999999999985</v>
          </cell>
        </row>
        <row r="33">
          <cell r="A33" t="str">
            <v>TCI RESEARCH</v>
          </cell>
          <cell r="B33">
            <v>8348.11</v>
          </cell>
        </row>
        <row r="34">
          <cell r="A34" t="str">
            <v>ORCHESTRA AGENCY LTD</v>
          </cell>
          <cell r="B34">
            <v>7814.13</v>
          </cell>
        </row>
        <row r="35">
          <cell r="A35" t="str">
            <v>Prummel, Janine</v>
          </cell>
          <cell r="B35">
            <v>4308.3599999999997</v>
          </cell>
        </row>
        <row r="36">
          <cell r="A36" t="str">
            <v>U2U TRAINING</v>
          </cell>
          <cell r="B36">
            <v>1954.1899999999998</v>
          </cell>
        </row>
        <row r="37">
          <cell r="A37" t="str">
            <v>U2U CONSULT</v>
          </cell>
          <cell r="B37">
            <v>914.24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boes, Anse" refreshedDate="42403.476037499997" createdVersion="5" refreshedVersion="5" minRefreshableVersion="3" recordCount="40">
  <cacheSource type="worksheet">
    <worksheetSource ref="A1:H39" sheet="Blad1"/>
  </cacheSource>
  <cacheFields count="8">
    <cacheField name="entiteit" numFmtId="4">
      <sharedItems/>
    </cacheField>
    <cacheField name="bevoegd minister" numFmtId="4">
      <sharedItems/>
    </cacheField>
    <cacheField name="taakstelling" numFmtId="4">
      <sharedItems containsBlank="1"/>
    </cacheField>
    <cacheField name="uitvoerder" numFmtId="4">
      <sharedItems count="40">
        <s v="Cronos"/>
        <s v="KUNSTMAAN"/>
        <s v="NOUVEAU MONDE DDB NANTES"/>
        <s v="OGILVY GROUP"/>
        <s v="ORCHESTRA AGENCY LTD"/>
        <s v="Vlaams Selectiecentrum voor het Overheidspersoneel c.v.b.a. ook Jobpunt Vlaanderen, tevens genaamd Jobpunt Vlaanderen"/>
        <s v="Mileage Communications (India) Pvt. Ltd"/>
        <s v="TOURISM MARKETING AND INTELLIGENCE LIMITED"/>
        <s v="HORIZONT"/>
        <s v="WEST-VLAAMS BUREAU VOOR GELIJKE KANSEN EN TOEGANKELIJKHEID"/>
        <s v="PARTICIPANT"/>
        <s v="The Walsche Group"/>
        <s v="Magelaan"/>
        <s v="wes research &amp; strategy"/>
        <s v="Toegankelijkheidsbureau"/>
        <s v="Adviesbureau Toegankelijke Omgeving"/>
        <s v="AMPLEXOR Belgium"/>
        <s v="Jacobs, Kris"/>
        <s v="Interamerican Network"/>
        <s v="TCI RESEARCH"/>
        <s v="RELATED-ATT. PIA KLITTEN SOERENSEN"/>
        <s v="LMG MANAGEMENT"/>
        <s v="U2U TRAINING"/>
        <s v="U2U CONSULT"/>
        <s v="GFK CUSTOM RESEARCH LLC"/>
        <s v="Ernst en Young bedrijfsrevisoren"/>
        <s v="synthesio"/>
        <s v="USG Public-Sourcing"/>
        <s v="TriFinance Belgium"/>
        <s v="Provincie Antwerpen"/>
        <s v="KR TOURISM LTD"/>
        <s v="DET NORSKE VERITAS BV"/>
        <s v="Prummel, Janine"/>
        <s v="Kairos Future"/>
        <s v="Horeca Partners"/>
        <s v="INTRO"/>
        <s v="LEVUUR"/>
        <s v="GainingEdge - Gary Grimmer &amp; Company"/>
        <s v="centrum voor Kinderzorg en gezinsondersteuning  Kapoentje "/>
        <s v="MAP Tourismus Marketing"/>
      </sharedItems>
    </cacheField>
    <cacheField name="procedure " numFmtId="4">
      <sharedItems containsNonDate="0" containsString="0" containsBlank="1"/>
    </cacheField>
    <cacheField name="raamcontract" numFmtId="4">
      <sharedItems containsNonDate="0" containsString="0" containsBlank="1"/>
    </cacheField>
    <cacheField name="bedrag 2014" numFmtId="4">
      <sharedItems containsSemiMixedTypes="0" containsString="0" containsNumber="1" minValue="0" maxValue="976975.61000000045"/>
    </cacheField>
    <cacheField name="bedrag 2015" numFmtId="4">
      <sharedItems containsSemiMixedTypes="0" containsString="0" containsNumber="1" minValue="0" maxValue="873032.98000000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">
  <r>
    <s v="DFO"/>
    <s v="Weyts"/>
    <s v=" Technische ondersteuning, consultancy, studie, ontwikkeling, onderhoud ICT"/>
    <x v="0"/>
    <m/>
    <m/>
    <n v="976975.61000000045"/>
    <n v="873032.9800000008"/>
  </r>
  <r>
    <s v="DFO"/>
    <s v="Weyts"/>
    <s v="promotionele activiteiten bestemming Vlaanderen op de Nederlandse markt"/>
    <x v="1"/>
    <m/>
    <m/>
    <n v="877354.41"/>
    <n v="872222.7100000002"/>
  </r>
  <r>
    <s v="DFO"/>
    <s v="Weyts"/>
    <s v="promotionele activiteiten bestemming Vlaanderen op de Franse markt"/>
    <x v="2"/>
    <m/>
    <m/>
    <n v="695100.43"/>
    <n v="853173.34"/>
  </r>
  <r>
    <s v="DFO"/>
    <s v="Weyts"/>
    <s v="promotionele activiteiten voor de herdenking van WO I op alle markten"/>
    <x v="3"/>
    <m/>
    <m/>
    <n v="599480.93999999994"/>
    <n v="469125.14000000007"/>
  </r>
  <r>
    <s v="DFO"/>
    <s v="Weyts"/>
    <s v="promotionele activiteiten bestemming Vlaanderen op de Britse markt"/>
    <x v="4"/>
    <m/>
    <m/>
    <n v="412073.73999999987"/>
    <n v="7814.13"/>
  </r>
  <r>
    <s v="DFO"/>
    <s v="Weyts"/>
    <s v="Consultancy en selectie en aanwerving "/>
    <x v="5"/>
    <m/>
    <m/>
    <n v="357846.61"/>
    <n v="111993.84999999999"/>
  </r>
  <r>
    <s v="DFO"/>
    <s v="Weyts"/>
    <s v="promotionele activiteiten voor bestemming Vlaanderen op de Indische markt"/>
    <x v="6"/>
    <m/>
    <m/>
    <n v="149274.87"/>
    <n v="272340.68"/>
  </r>
  <r>
    <s v="DFO"/>
    <s v="Weyts"/>
    <s v="promotionele activiteiten voor bestemming Vlaanderen op Russische markt"/>
    <x v="7"/>
    <m/>
    <m/>
    <n v="128912"/>
    <n v="109537.26999999999"/>
  </r>
  <r>
    <s v="DFO"/>
    <s v="Weyts"/>
    <s v="vakanie in bereik brengen van personen met een laag inkomen"/>
    <x v="8"/>
    <m/>
    <m/>
    <n v="119610.48"/>
    <n v="86927.43"/>
  </r>
  <r>
    <s v="DFO"/>
    <s v="Weyts"/>
    <s v="Toegankelijkheidsscans "/>
    <x v="9"/>
    <m/>
    <m/>
    <n v="66862.03"/>
    <n v="65519.8"/>
  </r>
  <r>
    <s v="DFO"/>
    <s v="Weyts"/>
    <s v="begeleiding van overlegprocessen en stakeholdermanagement"/>
    <x v="10"/>
    <m/>
    <m/>
    <n v="52041.790000000008"/>
    <n v="65396.689999999995"/>
  </r>
  <r>
    <s v="DFO"/>
    <s v="Weyts"/>
    <s v="promotionele activiteiten voor bestemming Vlaanderen op de Australische en Nieuw-Zeelandse markt"/>
    <x v="11"/>
    <m/>
    <m/>
    <n v="51735.880000000005"/>
    <n v="83429.429999999978"/>
  </r>
  <r>
    <s v="DFO"/>
    <s v="Weyts"/>
    <s v="opmaak, prepress  "/>
    <x v="12"/>
    <m/>
    <m/>
    <n v="43900.09"/>
    <n v="38286.71"/>
  </r>
  <r>
    <s v="DFO"/>
    <s v="Weyts"/>
    <s v="toeristische studies en advies"/>
    <x v="13"/>
    <m/>
    <m/>
    <n v="43812.5"/>
    <n v="38129.520000000004"/>
  </r>
  <r>
    <s v="DFO"/>
    <s v="Weyts"/>
    <s v="Toegankelijkheidsscans "/>
    <x v="14"/>
    <m/>
    <m/>
    <n v="34135.600000000006"/>
    <n v="23712.7"/>
  </r>
  <r>
    <s v="DFO"/>
    <s v="Weyts"/>
    <s v="Toegankelijkheidsscans "/>
    <x v="15"/>
    <m/>
    <m/>
    <n v="32466.409999999996"/>
    <n v="8349.5999999999985"/>
  </r>
  <r>
    <s v="DFO"/>
    <s v="Weyts"/>
    <s v="ICT-outsourcing "/>
    <x v="16"/>
    <m/>
    <m/>
    <n v="29743.87"/>
    <n v="83437.09"/>
  </r>
  <r>
    <s v="DFO"/>
    <s v="Weyts"/>
    <s v="fotografie"/>
    <x v="17"/>
    <m/>
    <m/>
    <n v="19433.849999999999"/>
    <n v="19696.59"/>
  </r>
  <r>
    <s v="DFO"/>
    <s v="Weyts"/>
    <s v="promotionele activiteiten voor bestemming Vlaanderen op Braziliaanse markt"/>
    <x v="18"/>
    <m/>
    <m/>
    <n v="17630.93"/>
    <n v="76886.63"/>
  </r>
  <r>
    <s v="DFO"/>
    <s v="Weyts"/>
    <s v="toeristische  studies en advies"/>
    <x v="19"/>
    <m/>
    <m/>
    <n v="17045"/>
    <n v="8348.11"/>
  </r>
  <r>
    <s v="DFO"/>
    <s v="Weyts"/>
    <s v="promotionele activiteiten bestemming Vlaanderen op Scandinavische markt"/>
    <x v="20"/>
    <m/>
    <m/>
    <n v="13778"/>
    <n v="43214.409999999989"/>
  </r>
  <r>
    <s v="DFO"/>
    <s v="Weyts"/>
    <s v="promotionele activiteiten MICE- bestemming Vlaanderen op Duitse markt"/>
    <x v="21"/>
    <m/>
    <m/>
    <n v="1277.75"/>
    <n v="12304.39"/>
  </r>
  <r>
    <s v="DFO"/>
    <s v="Weyts"/>
    <s v="ICT-outsourcing "/>
    <x v="22"/>
    <m/>
    <m/>
    <n v="0"/>
    <n v="1954.1899999999998"/>
  </r>
  <r>
    <s v="DFO"/>
    <s v="Weyts"/>
    <s v="ICT-outsourcing "/>
    <x v="23"/>
    <m/>
    <m/>
    <n v="0"/>
    <n v="914.24"/>
  </r>
  <r>
    <s v="DFO"/>
    <s v="Weyts"/>
    <s v="toeristische studies en advies"/>
    <x v="24"/>
    <m/>
    <m/>
    <n v="0"/>
    <n v="11195.63770794825"/>
  </r>
  <r>
    <s v="DFO"/>
    <s v="Weyts"/>
    <s v="consultancy "/>
    <x v="25"/>
    <m/>
    <m/>
    <n v="0"/>
    <n v="15999.2"/>
  </r>
  <r>
    <s v="DFO"/>
    <s v="Weyts"/>
    <s v="Technische ondersteuning ICT"/>
    <x v="26"/>
    <m/>
    <m/>
    <n v="0"/>
    <n v="22720.010000000002"/>
  </r>
  <r>
    <s v="DFO"/>
    <s v="Weyts"/>
    <s v="diverse prestaties van derden/ Technische ondersteuning ICT/ ICT outsourcing/ Studies en advies ICT"/>
    <x v="27"/>
    <m/>
    <m/>
    <n v="0"/>
    <n v="676038.58000000019"/>
  </r>
  <r>
    <s v="DFO"/>
    <s v="Weyts"/>
    <m/>
    <x v="28"/>
    <m/>
    <m/>
    <n v="82679.340000000011"/>
    <n v="9428.1"/>
  </r>
  <r>
    <s v="DFO"/>
    <s v="Weyts"/>
    <m/>
    <x v="29"/>
    <m/>
    <m/>
    <n v="66905.790000000008"/>
    <n v="435304.31"/>
  </r>
  <r>
    <s v="DFO"/>
    <s v="Weyts"/>
    <m/>
    <x v="30"/>
    <m/>
    <m/>
    <n v="50607.657036225508"/>
    <n v="66729.279918551707"/>
  </r>
  <r>
    <s v="DFO"/>
    <s v="Weyts"/>
    <m/>
    <x v="31"/>
    <m/>
    <m/>
    <n v="30318.75"/>
    <n v="0"/>
  </r>
  <r>
    <s v="DFO"/>
    <s v="Weyts"/>
    <m/>
    <x v="32"/>
    <m/>
    <m/>
    <n v="26329.600000000002"/>
    <n v="4308.3599999999997"/>
  </r>
  <r>
    <s v="DFO"/>
    <s v="Weyts"/>
    <m/>
    <x v="33"/>
    <m/>
    <m/>
    <n v="19750"/>
    <n v="0"/>
  </r>
  <r>
    <s v="DFO"/>
    <s v="Weyts"/>
    <m/>
    <x v="34"/>
    <m/>
    <m/>
    <n v="13733.5"/>
    <n v="20398.98"/>
  </r>
  <r>
    <s v="DFO"/>
    <s v="Weyts"/>
    <m/>
    <x v="35"/>
    <m/>
    <m/>
    <n v="11814.84"/>
    <n v="9385.4"/>
  </r>
  <r>
    <s v="DFO"/>
    <s v="Weyts"/>
    <m/>
    <x v="36"/>
    <m/>
    <m/>
    <n v="3407.1000000000004"/>
    <n v="0"/>
  </r>
  <r>
    <s v="DFO"/>
    <s v="Weyts"/>
    <m/>
    <x v="37"/>
    <m/>
    <m/>
    <n v="0"/>
    <n v="45712"/>
  </r>
  <r>
    <s v="DFO"/>
    <s v="Weyts"/>
    <m/>
    <x v="38"/>
    <m/>
    <m/>
    <n v="15332.87"/>
    <n v="44729.61"/>
  </r>
  <r>
    <s v="DFO"/>
    <s v="Weyts"/>
    <m/>
    <x v="39"/>
    <m/>
    <m/>
    <n v="765500.59"/>
    <n v="722149.960000000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3" cacheId="0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A1:C42" firstHeaderRow="0" firstDataRow="1" firstDataCol="1"/>
  <pivotFields count="8">
    <pivotField showAll="0"/>
    <pivotField showAll="0"/>
    <pivotField showAll="0"/>
    <pivotField axis="axisRow" showAll="0" sortType="descending">
      <items count="41">
        <item x="15"/>
        <item x="16"/>
        <item x="38"/>
        <item x="0"/>
        <item x="31"/>
        <item x="25"/>
        <item x="37"/>
        <item x="24"/>
        <item x="34"/>
        <item x="8"/>
        <item x="18"/>
        <item x="35"/>
        <item x="17"/>
        <item x="33"/>
        <item x="30"/>
        <item x="1"/>
        <item x="36"/>
        <item x="21"/>
        <item x="12"/>
        <item x="39"/>
        <item x="6"/>
        <item x="2"/>
        <item x="3"/>
        <item x="4"/>
        <item x="10"/>
        <item x="29"/>
        <item x="32"/>
        <item x="20"/>
        <item x="26"/>
        <item x="19"/>
        <item x="11"/>
        <item x="14"/>
        <item x="7"/>
        <item x="28"/>
        <item x="23"/>
        <item x="22"/>
        <item x="27"/>
        <item x="5"/>
        <item x="13"/>
        <item x="9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showAll="0"/>
    <pivotField dataField="1" numFmtId="4" showAll="0"/>
    <pivotField dataField="1" numFmtId="4" showAll="0"/>
  </pivotFields>
  <rowFields count="1">
    <field x="3"/>
  </rowFields>
  <rowItems count="41">
    <i>
      <x v="3"/>
    </i>
    <i>
      <x v="15"/>
    </i>
    <i>
      <x v="21"/>
    </i>
    <i>
      <x v="19"/>
    </i>
    <i>
      <x v="36"/>
    </i>
    <i>
      <x v="22"/>
    </i>
    <i>
      <x v="25"/>
    </i>
    <i>
      <x v="20"/>
    </i>
    <i>
      <x v="37"/>
    </i>
    <i>
      <x v="32"/>
    </i>
    <i>
      <x v="9"/>
    </i>
    <i>
      <x v="1"/>
    </i>
    <i>
      <x v="30"/>
    </i>
    <i>
      <x v="10"/>
    </i>
    <i>
      <x v="14"/>
    </i>
    <i>
      <x v="39"/>
    </i>
    <i>
      <x v="24"/>
    </i>
    <i>
      <x v="6"/>
    </i>
    <i>
      <x v="2"/>
    </i>
    <i>
      <x v="27"/>
    </i>
    <i>
      <x v="18"/>
    </i>
    <i>
      <x v="38"/>
    </i>
    <i>
      <x v="31"/>
    </i>
    <i>
      <x v="28"/>
    </i>
    <i>
      <x v="8"/>
    </i>
    <i>
      <x v="12"/>
    </i>
    <i>
      <x v="5"/>
    </i>
    <i>
      <x v="17"/>
    </i>
    <i>
      <x v="7"/>
    </i>
    <i>
      <x v="33"/>
    </i>
    <i>
      <x v="11"/>
    </i>
    <i>
      <x/>
    </i>
    <i>
      <x v="29"/>
    </i>
    <i>
      <x v="23"/>
    </i>
    <i>
      <x v="26"/>
    </i>
    <i>
      <x v="35"/>
    </i>
    <i>
      <x v="34"/>
    </i>
    <i>
      <x v="16"/>
    </i>
    <i>
      <x v="1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om van bedrag 2014" fld="6" baseField="0" baseItem="0"/>
    <dataField name="Som van bedrag 2015" fld="7" baseField="0" baseItem="0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zoomScale="70" zoomScaleNormal="70" workbookViewId="0">
      <selection activeCell="D7" sqref="D7"/>
    </sheetView>
  </sheetViews>
  <sheetFormatPr defaultRowHeight="15" x14ac:dyDescent="0.25"/>
  <cols>
    <col min="1" max="1" width="10.28515625" style="5" bestFit="1" customWidth="1"/>
    <col min="2" max="2" width="20.140625" style="5" customWidth="1"/>
    <col min="3" max="3" width="55.5703125" style="5" customWidth="1"/>
    <col min="4" max="4" width="57.85546875" style="12" customWidth="1"/>
    <col min="5" max="5" width="20.42578125" style="5" customWidth="1"/>
    <col min="6" max="6" width="16.42578125" style="5" customWidth="1"/>
    <col min="7" max="8" width="16.85546875" style="5" bestFit="1" customWidth="1"/>
    <col min="9" max="16384" width="9.140625" style="5"/>
  </cols>
  <sheetData>
    <row r="1" spans="1:10" s="4" customFormat="1" x14ac:dyDescent="0.25">
      <c r="A1" s="3" t="s">
        <v>0</v>
      </c>
      <c r="B1" s="3" t="s">
        <v>1</v>
      </c>
      <c r="C1" s="3" t="s">
        <v>2</v>
      </c>
      <c r="D1" s="9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10" ht="30" x14ac:dyDescent="0.25">
      <c r="A2" s="1" t="s">
        <v>8</v>
      </c>
      <c r="B2" s="1" t="s">
        <v>9</v>
      </c>
      <c r="C2" s="1" t="s">
        <v>10</v>
      </c>
      <c r="D2" s="10" t="s">
        <v>11</v>
      </c>
      <c r="E2" s="1" t="s">
        <v>12</v>
      </c>
      <c r="F2" s="1" t="s">
        <v>13</v>
      </c>
      <c r="G2" s="1">
        <f>VLOOKUP(D2,[1]Blad1!$A$2:$B$32,2,FALSE)</f>
        <v>976975.61000000045</v>
      </c>
      <c r="H2" s="1">
        <f>VLOOKUP(D2,[2]Blad1!$A$2:$B$37,2,FALSE)</f>
        <v>873032.9800000008</v>
      </c>
    </row>
    <row r="3" spans="1:10" ht="30" x14ac:dyDescent="0.25">
      <c r="A3" s="1" t="s">
        <v>8</v>
      </c>
      <c r="B3" s="1" t="s">
        <v>9</v>
      </c>
      <c r="C3" s="1" t="s">
        <v>14</v>
      </c>
      <c r="D3" s="10" t="s">
        <v>15</v>
      </c>
      <c r="E3" s="1" t="s">
        <v>12</v>
      </c>
      <c r="F3" s="1" t="s">
        <v>13</v>
      </c>
      <c r="G3" s="1">
        <f>VLOOKUP(D3,[1]Blad1!$A$2:$B$32,2,FALSE)</f>
        <v>877354.41</v>
      </c>
      <c r="H3" s="1">
        <f>VLOOKUP(D3,[2]Blad1!$A$2:$B$37,2,FALSE)</f>
        <v>872222.7100000002</v>
      </c>
    </row>
    <row r="4" spans="1:10" ht="30" x14ac:dyDescent="0.25">
      <c r="A4" s="1" t="s">
        <v>8</v>
      </c>
      <c r="B4" s="1" t="s">
        <v>9</v>
      </c>
      <c r="C4" s="1" t="s">
        <v>16</v>
      </c>
      <c r="D4" s="10" t="s">
        <v>17</v>
      </c>
      <c r="E4" s="1" t="s">
        <v>12</v>
      </c>
      <c r="F4" s="1" t="s">
        <v>13</v>
      </c>
      <c r="G4" s="1">
        <f>VLOOKUP(D4,[1]Blad1!$A$2:$B$32,2,FALSE)</f>
        <v>695100.43</v>
      </c>
      <c r="H4" s="1">
        <f>VLOOKUP(D4,[2]Blad1!$A$2:$B$37,2,FALSE)</f>
        <v>853173.34</v>
      </c>
    </row>
    <row r="5" spans="1:10" ht="30" x14ac:dyDescent="0.25">
      <c r="A5" s="1" t="s">
        <v>8</v>
      </c>
      <c r="B5" s="1" t="s">
        <v>9</v>
      </c>
      <c r="C5" s="1" t="s">
        <v>18</v>
      </c>
      <c r="D5" s="10" t="s">
        <v>19</v>
      </c>
      <c r="E5" s="1" t="s">
        <v>12</v>
      </c>
      <c r="F5" s="1" t="s">
        <v>13</v>
      </c>
      <c r="G5" s="1">
        <f>VLOOKUP(D5,[1]Blad1!$A$2:$B$32,2,FALSE)</f>
        <v>599480.93999999994</v>
      </c>
      <c r="H5" s="1">
        <f>VLOOKUP(D5,[2]Blad1!$A$2:$B$37,2,FALSE)</f>
        <v>469125.14000000007</v>
      </c>
    </row>
    <row r="6" spans="1:10" ht="30" x14ac:dyDescent="0.25">
      <c r="A6" s="1" t="s">
        <v>8</v>
      </c>
      <c r="B6" s="1" t="s">
        <v>9</v>
      </c>
      <c r="C6" s="1" t="s">
        <v>20</v>
      </c>
      <c r="D6" s="10" t="s">
        <v>21</v>
      </c>
      <c r="E6" s="1" t="s">
        <v>12</v>
      </c>
      <c r="F6" s="1" t="s">
        <v>13</v>
      </c>
      <c r="G6" s="1">
        <f>VLOOKUP(D6,[1]Blad1!$A$2:$B$32,2,FALSE)</f>
        <v>412073.73999999987</v>
      </c>
      <c r="H6" s="1">
        <f>VLOOKUP(D6,[2]Blad1!$A$2:$B$37,2,FALSE)</f>
        <v>7814.13</v>
      </c>
    </row>
    <row r="7" spans="1:10" ht="45" x14ac:dyDescent="0.25">
      <c r="A7" s="1" t="s">
        <v>8</v>
      </c>
      <c r="B7" s="2" t="s">
        <v>9</v>
      </c>
      <c r="C7" s="2" t="s">
        <v>22</v>
      </c>
      <c r="D7" s="10" t="s">
        <v>23</v>
      </c>
      <c r="E7" s="2" t="s">
        <v>12</v>
      </c>
      <c r="F7" s="2" t="s">
        <v>13</v>
      </c>
      <c r="G7" s="2">
        <f>VLOOKUP(D7,[1]Blad1!$A$2:$B$32,2,FALSE)</f>
        <v>357846.61</v>
      </c>
      <c r="H7" s="2">
        <f>VLOOKUP(D7,[2]Blad1!$A$2:$B$37,2,FALSE)</f>
        <v>111993.84999999999</v>
      </c>
    </row>
    <row r="8" spans="1:10" ht="30" x14ac:dyDescent="0.25">
      <c r="A8" s="1" t="s">
        <v>8</v>
      </c>
      <c r="B8" s="1" t="s">
        <v>9</v>
      </c>
      <c r="C8" s="1" t="s">
        <v>24</v>
      </c>
      <c r="D8" s="10" t="s">
        <v>25</v>
      </c>
      <c r="E8" s="1" t="s">
        <v>12</v>
      </c>
      <c r="F8" s="1" t="s">
        <v>13</v>
      </c>
      <c r="G8" s="1">
        <f>VLOOKUP(D8,[1]Blad1!$A$2:$B$32,2,FALSE)</f>
        <v>149274.87</v>
      </c>
      <c r="H8" s="1">
        <f>VLOOKUP(D8,[2]Blad1!$A$2:$B$37,2,FALSE)</f>
        <v>272340.68</v>
      </c>
    </row>
    <row r="9" spans="1:10" ht="30" x14ac:dyDescent="0.25">
      <c r="A9" s="1" t="s">
        <v>8</v>
      </c>
      <c r="B9" s="1" t="s">
        <v>9</v>
      </c>
      <c r="C9" s="1" t="s">
        <v>26</v>
      </c>
      <c r="D9" s="10" t="s">
        <v>27</v>
      </c>
      <c r="E9" s="1" t="s">
        <v>12</v>
      </c>
      <c r="F9" s="1" t="s">
        <v>13</v>
      </c>
      <c r="G9" s="1">
        <f>VLOOKUP(D9,[1]Blad1!$A$2:$B$32,2,FALSE)</f>
        <v>128912</v>
      </c>
      <c r="H9" s="1">
        <f>VLOOKUP(D9,[2]Blad1!$A$2:$B$37,2,FALSE)</f>
        <v>109537.26999999999</v>
      </c>
    </row>
    <row r="10" spans="1:10" x14ac:dyDescent="0.25">
      <c r="A10" s="1" t="s">
        <v>8</v>
      </c>
      <c r="B10" s="1" t="s">
        <v>9</v>
      </c>
      <c r="C10" s="1" t="s">
        <v>28</v>
      </c>
      <c r="D10" s="10" t="s">
        <v>29</v>
      </c>
      <c r="E10" s="1" t="s">
        <v>12</v>
      </c>
      <c r="F10" s="1" t="s">
        <v>40</v>
      </c>
      <c r="G10" s="1">
        <f>VLOOKUP(D10,[1]Blad1!$A$2:$B$32,2,FALSE)</f>
        <v>119610.48</v>
      </c>
      <c r="H10" s="1">
        <f>VLOOKUP(D10,[2]Blad1!$A$2:$B$37,2,FALSE)</f>
        <v>86927.43</v>
      </c>
    </row>
    <row r="11" spans="1:10" ht="30" x14ac:dyDescent="0.25">
      <c r="A11" s="1" t="s">
        <v>8</v>
      </c>
      <c r="B11" s="1" t="s">
        <v>9</v>
      </c>
      <c r="C11" s="1" t="s">
        <v>30</v>
      </c>
      <c r="D11" s="10" t="s">
        <v>31</v>
      </c>
      <c r="E11" s="1" t="s">
        <v>12</v>
      </c>
      <c r="F11" s="1" t="s">
        <v>40</v>
      </c>
      <c r="G11" s="1">
        <f>VLOOKUP(D11,[1]Blad1!$A$2:$B$32,2,FALSE)</f>
        <v>66862.03</v>
      </c>
      <c r="H11" s="1">
        <f>VLOOKUP(D11,[2]Blad1!$A$2:$B$37,2,FALSE)</f>
        <v>65519.8</v>
      </c>
      <c r="J11" s="6"/>
    </row>
    <row r="12" spans="1:10" ht="30" x14ac:dyDescent="0.25">
      <c r="A12" s="1" t="s">
        <v>8</v>
      </c>
      <c r="B12" s="1" t="s">
        <v>9</v>
      </c>
      <c r="C12" s="1" t="s">
        <v>32</v>
      </c>
      <c r="D12" s="10" t="s">
        <v>33</v>
      </c>
      <c r="E12" s="1" t="s">
        <v>12</v>
      </c>
      <c r="F12" s="1" t="s">
        <v>13</v>
      </c>
      <c r="G12" s="1">
        <f>VLOOKUP(D12,[1]Blad1!$A$2:$B$32,2,FALSE)</f>
        <v>52041.790000000008</v>
      </c>
      <c r="H12" s="1">
        <f>VLOOKUP(D12,[2]Blad1!$A$2:$B$37,2,FALSE)</f>
        <v>65396.689999999995</v>
      </c>
    </row>
    <row r="13" spans="1:10" ht="30" x14ac:dyDescent="0.25">
      <c r="A13" s="1" t="s">
        <v>8</v>
      </c>
      <c r="B13" s="1" t="s">
        <v>9</v>
      </c>
      <c r="C13" s="1" t="s">
        <v>34</v>
      </c>
      <c r="D13" s="10" t="s">
        <v>35</v>
      </c>
      <c r="E13" s="1" t="s">
        <v>12</v>
      </c>
      <c r="F13" s="1" t="s">
        <v>13</v>
      </c>
      <c r="G13" s="1">
        <f>VLOOKUP(D13,[1]Blad1!$A$2:$B$32,2,FALSE)</f>
        <v>51735.880000000005</v>
      </c>
      <c r="H13" s="1">
        <f>VLOOKUP(D13,[2]Blad1!$A$2:$B$37,2,FALSE)</f>
        <v>83429.429999999978</v>
      </c>
    </row>
    <row r="14" spans="1:10" x14ac:dyDescent="0.25">
      <c r="A14" s="1" t="s">
        <v>8</v>
      </c>
      <c r="B14" s="1" t="s">
        <v>9</v>
      </c>
      <c r="C14" s="1" t="s">
        <v>36</v>
      </c>
      <c r="D14" s="10" t="s">
        <v>37</v>
      </c>
      <c r="E14" s="1" t="s">
        <v>12</v>
      </c>
      <c r="F14" s="1" t="s">
        <v>13</v>
      </c>
      <c r="G14" s="1">
        <f>VLOOKUP(D14,[1]Blad1!$A$2:$B$32,2,FALSE)</f>
        <v>43900.09</v>
      </c>
      <c r="H14" s="1">
        <f>VLOOKUP(D14,[2]Blad1!$A$2:$B$37,2,FALSE)</f>
        <v>38286.71</v>
      </c>
    </row>
    <row r="15" spans="1:10" x14ac:dyDescent="0.25">
      <c r="A15" s="1" t="s">
        <v>8</v>
      </c>
      <c r="B15" s="1" t="s">
        <v>9</v>
      </c>
      <c r="C15" s="1" t="s">
        <v>38</v>
      </c>
      <c r="D15" s="10" t="s">
        <v>39</v>
      </c>
      <c r="E15" s="1" t="s">
        <v>12</v>
      </c>
      <c r="F15" s="1" t="s">
        <v>40</v>
      </c>
      <c r="G15" s="1">
        <f>VLOOKUP(D15,[1]Blad1!$A$2:$B$32,2,FALSE)</f>
        <v>43812.5</v>
      </c>
      <c r="H15" s="1">
        <f>VLOOKUP(D15,[2]Blad1!$A$2:$B$37,2,FALSE)</f>
        <v>38129.520000000004</v>
      </c>
    </row>
    <row r="16" spans="1:10" x14ac:dyDescent="0.25">
      <c r="A16" s="1" t="s">
        <v>8</v>
      </c>
      <c r="B16" s="1" t="s">
        <v>9</v>
      </c>
      <c r="C16" s="1" t="s">
        <v>30</v>
      </c>
      <c r="D16" s="10" t="s">
        <v>41</v>
      </c>
      <c r="E16" s="1" t="s">
        <v>12</v>
      </c>
      <c r="F16" s="1" t="s">
        <v>40</v>
      </c>
      <c r="G16" s="1">
        <f>VLOOKUP(D16,[1]Blad1!$A$2:$B$32,2,FALSE)</f>
        <v>34135.600000000006</v>
      </c>
      <c r="H16" s="1">
        <f>VLOOKUP(D16,[2]Blad1!$A$2:$B$37,2,FALSE)</f>
        <v>23712.7</v>
      </c>
    </row>
    <row r="17" spans="1:8" x14ac:dyDescent="0.25">
      <c r="A17" s="1" t="s">
        <v>8</v>
      </c>
      <c r="B17" s="1" t="s">
        <v>9</v>
      </c>
      <c r="C17" s="1" t="s">
        <v>30</v>
      </c>
      <c r="D17" s="10" t="s">
        <v>42</v>
      </c>
      <c r="E17" s="1" t="s">
        <v>12</v>
      </c>
      <c r="F17" s="1" t="s">
        <v>40</v>
      </c>
      <c r="G17" s="1">
        <f>VLOOKUP(D17,[1]Blad1!$A$2:$B$32,2,FALSE)</f>
        <v>32466.409999999996</v>
      </c>
      <c r="H17" s="1">
        <f>VLOOKUP(D17,[2]Blad1!$A$2:$B$37,2,FALSE)</f>
        <v>8349.5999999999985</v>
      </c>
    </row>
    <row r="18" spans="1:8" x14ac:dyDescent="0.25">
      <c r="A18" s="1" t="s">
        <v>8</v>
      </c>
      <c r="B18" s="1" t="s">
        <v>9</v>
      </c>
      <c r="C18" s="1" t="s">
        <v>43</v>
      </c>
      <c r="D18" s="10" t="s">
        <v>44</v>
      </c>
      <c r="E18" s="1" t="s">
        <v>12</v>
      </c>
      <c r="F18" s="1" t="s">
        <v>13</v>
      </c>
      <c r="G18" s="1">
        <f>VLOOKUP(D18,[1]Blad1!$A$2:$B$32,2,FALSE)</f>
        <v>29743.87</v>
      </c>
      <c r="H18" s="1">
        <f>VLOOKUP(D18,[2]Blad1!$A$2:$B$37,2,FALSE)</f>
        <v>83437.09</v>
      </c>
    </row>
    <row r="19" spans="1:8" x14ac:dyDescent="0.25">
      <c r="A19" s="1" t="s">
        <v>8</v>
      </c>
      <c r="B19" s="1" t="s">
        <v>9</v>
      </c>
      <c r="C19" s="1" t="s">
        <v>45</v>
      </c>
      <c r="D19" s="10" t="s">
        <v>46</v>
      </c>
      <c r="E19" s="1" t="s">
        <v>12</v>
      </c>
      <c r="F19" s="1" t="s">
        <v>13</v>
      </c>
      <c r="G19" s="1">
        <f>VLOOKUP(D19,[1]Blad1!$A$2:$B$32,2,FALSE)</f>
        <v>19433.849999999999</v>
      </c>
      <c r="H19" s="1">
        <f>VLOOKUP(D19,[2]Blad1!$A$2:$B$37,2,FALSE)</f>
        <v>19696.59</v>
      </c>
    </row>
    <row r="20" spans="1:8" ht="30" x14ac:dyDescent="0.25">
      <c r="A20" s="1" t="s">
        <v>8</v>
      </c>
      <c r="B20" s="1" t="s">
        <v>9</v>
      </c>
      <c r="C20" s="1" t="s">
        <v>47</v>
      </c>
      <c r="D20" s="10" t="s">
        <v>48</v>
      </c>
      <c r="E20" s="1" t="s">
        <v>12</v>
      </c>
      <c r="F20" s="1" t="s">
        <v>13</v>
      </c>
      <c r="G20" s="1">
        <f>VLOOKUP(D20,[1]Blad1!$A$2:$B$32,2,FALSE)</f>
        <v>17630.93</v>
      </c>
      <c r="H20" s="1">
        <f>VLOOKUP(D20,[2]Blad1!$A$2:$B$37,2,FALSE)</f>
        <v>76886.63</v>
      </c>
    </row>
    <row r="21" spans="1:8" x14ac:dyDescent="0.25">
      <c r="A21" s="1" t="s">
        <v>8</v>
      </c>
      <c r="B21" s="1" t="s">
        <v>9</v>
      </c>
      <c r="C21" s="1" t="s">
        <v>49</v>
      </c>
      <c r="D21" s="10" t="s">
        <v>50</v>
      </c>
      <c r="E21" s="1" t="s">
        <v>12</v>
      </c>
      <c r="F21" s="1" t="s">
        <v>40</v>
      </c>
      <c r="G21" s="1">
        <f>VLOOKUP(D21,[1]Blad1!$A$2:$B$32,2,FALSE)</f>
        <v>17045</v>
      </c>
      <c r="H21" s="1">
        <f>VLOOKUP(D21,[2]Blad1!$A$2:$B$37,2,FALSE)</f>
        <v>8348.11</v>
      </c>
    </row>
    <row r="22" spans="1:8" ht="30" x14ac:dyDescent="0.25">
      <c r="A22" s="1" t="s">
        <v>8</v>
      </c>
      <c r="B22" s="1" t="s">
        <v>9</v>
      </c>
      <c r="C22" s="1" t="s">
        <v>51</v>
      </c>
      <c r="D22" s="10" t="s">
        <v>52</v>
      </c>
      <c r="E22" s="1" t="s">
        <v>12</v>
      </c>
      <c r="F22" s="1" t="s">
        <v>13</v>
      </c>
      <c r="G22" s="1">
        <f>VLOOKUP(D22,[1]Blad1!$A$2:$B$32,2,FALSE)</f>
        <v>13778</v>
      </c>
      <c r="H22" s="1">
        <f>VLOOKUP(D22,[2]Blad1!$A$2:$B$37,2,FALSE)</f>
        <v>43214.409999999989</v>
      </c>
    </row>
    <row r="23" spans="1:8" ht="30" x14ac:dyDescent="0.25">
      <c r="A23" s="1" t="s">
        <v>8</v>
      </c>
      <c r="B23" s="1" t="s">
        <v>9</v>
      </c>
      <c r="C23" s="1" t="s">
        <v>53</v>
      </c>
      <c r="D23" s="10" t="s">
        <v>54</v>
      </c>
      <c r="E23" s="1" t="s">
        <v>12</v>
      </c>
      <c r="F23" s="1" t="s">
        <v>13</v>
      </c>
      <c r="G23" s="1">
        <f>VLOOKUP(D23,[1]Blad1!$A$2:$B$32,2,FALSE)</f>
        <v>1277.75</v>
      </c>
      <c r="H23" s="1">
        <f>VLOOKUP(D23,[2]Blad1!$A$2:$B$37,2,FALSE)</f>
        <v>12304.39</v>
      </c>
    </row>
    <row r="24" spans="1:8" x14ac:dyDescent="0.25">
      <c r="A24" s="1" t="s">
        <v>8</v>
      </c>
      <c r="B24" s="1" t="s">
        <v>9</v>
      </c>
      <c r="C24" s="1" t="s">
        <v>38</v>
      </c>
      <c r="D24" s="10" t="s">
        <v>57</v>
      </c>
      <c r="E24" s="1" t="s">
        <v>12</v>
      </c>
      <c r="F24" s="1" t="s">
        <v>40</v>
      </c>
      <c r="G24" s="1">
        <v>0</v>
      </c>
      <c r="H24" s="1">
        <f>VLOOKUP(D24,[2]Blad1!$A$2:$B$37,2,FALSE)</f>
        <v>11195.63770794825</v>
      </c>
    </row>
    <row r="25" spans="1:8" x14ac:dyDescent="0.25">
      <c r="A25" s="1" t="s">
        <v>8</v>
      </c>
      <c r="B25" s="1" t="s">
        <v>9</v>
      </c>
      <c r="C25" s="1" t="s">
        <v>58</v>
      </c>
      <c r="D25" s="10" t="s">
        <v>59</v>
      </c>
      <c r="E25" s="1" t="s">
        <v>12</v>
      </c>
      <c r="F25" s="1" t="s">
        <v>40</v>
      </c>
      <c r="G25" s="1">
        <v>0</v>
      </c>
      <c r="H25" s="1">
        <f>VLOOKUP(D25,[2]Blad1!$A$2:$B$37,2,FALSE)</f>
        <v>15999.2</v>
      </c>
    </row>
    <row r="26" spans="1:8" x14ac:dyDescent="0.25">
      <c r="A26" s="1" t="s">
        <v>8</v>
      </c>
      <c r="B26" s="1" t="s">
        <v>9</v>
      </c>
      <c r="C26" s="1" t="s">
        <v>89</v>
      </c>
      <c r="D26" s="10" t="s">
        <v>60</v>
      </c>
      <c r="E26" s="1" t="s">
        <v>12</v>
      </c>
      <c r="F26" s="1" t="s">
        <v>40</v>
      </c>
      <c r="G26" s="1">
        <v>0</v>
      </c>
      <c r="H26" s="1">
        <f>VLOOKUP(D26,[2]Blad1!$A$2:$B$37,2,FALSE)</f>
        <v>22720.010000000002</v>
      </c>
    </row>
    <row r="27" spans="1:8" ht="30" x14ac:dyDescent="0.25">
      <c r="A27" s="1" t="s">
        <v>8</v>
      </c>
      <c r="B27" s="1" t="s">
        <v>9</v>
      </c>
      <c r="C27" s="2" t="s">
        <v>61</v>
      </c>
      <c r="D27" s="10" t="s">
        <v>62</v>
      </c>
      <c r="E27" s="1" t="s">
        <v>12</v>
      </c>
      <c r="F27" s="2" t="s">
        <v>13</v>
      </c>
      <c r="G27" s="1">
        <v>0</v>
      </c>
      <c r="H27" s="1">
        <f>VLOOKUP(D27,[2]Blad1!$A$2:$B$37,2,FALSE)</f>
        <v>676038.58000000019</v>
      </c>
    </row>
    <row r="28" spans="1:8" x14ac:dyDescent="0.25">
      <c r="A28" s="1" t="s">
        <v>8</v>
      </c>
      <c r="B28" s="1" t="s">
        <v>9</v>
      </c>
      <c r="C28" s="6" t="s">
        <v>63</v>
      </c>
      <c r="D28" s="11" t="s">
        <v>64</v>
      </c>
      <c r="E28" s="1" t="s">
        <v>12</v>
      </c>
      <c r="F28" s="6" t="s">
        <v>13</v>
      </c>
      <c r="G28" s="1">
        <f>VLOOKUP(D28,[1]Blad1!$A$2:$B$32,2,FALSE)</f>
        <v>82679.340000000011</v>
      </c>
      <c r="H28" s="1">
        <f>VLOOKUP(D28,[2]Blad1!$A$2:$B$37,2,FALSE)</f>
        <v>9428.1</v>
      </c>
    </row>
    <row r="29" spans="1:8" x14ac:dyDescent="0.25">
      <c r="A29" s="1" t="s">
        <v>8</v>
      </c>
      <c r="B29" s="1" t="s">
        <v>9</v>
      </c>
      <c r="C29" s="1" t="s">
        <v>30</v>
      </c>
      <c r="D29" s="11" t="s">
        <v>65</v>
      </c>
      <c r="E29" s="1" t="s">
        <v>12</v>
      </c>
      <c r="F29" s="6" t="s">
        <v>40</v>
      </c>
      <c r="G29" s="1">
        <f>VLOOKUP(D29,[1]Blad1!$A$2:$B$32,2,FALSE)</f>
        <v>66905.790000000008</v>
      </c>
      <c r="H29" s="1">
        <f>VLOOKUP(D29,[2]Blad1!$A$2:$B$37,2,FALSE)</f>
        <v>435304.31</v>
      </c>
    </row>
    <row r="30" spans="1:8" ht="30" x14ac:dyDescent="0.25">
      <c r="A30" s="1" t="s">
        <v>8</v>
      </c>
      <c r="B30" s="1" t="s">
        <v>9</v>
      </c>
      <c r="C30" s="1" t="s">
        <v>66</v>
      </c>
      <c r="D30" s="11" t="s">
        <v>67</v>
      </c>
      <c r="E30" s="1" t="s">
        <v>12</v>
      </c>
      <c r="F30" s="6" t="s">
        <v>13</v>
      </c>
      <c r="G30" s="1">
        <f>VLOOKUP(D30,[1]Blad1!$A$2:$B$32,2,FALSE)</f>
        <v>50607.657036225508</v>
      </c>
      <c r="H30" s="1">
        <f>VLOOKUP(D30,[2]Blad1!$A$2:$B$37,2,FALSE)</f>
        <v>66729.279918551707</v>
      </c>
    </row>
    <row r="31" spans="1:8" x14ac:dyDescent="0.25">
      <c r="A31" s="1" t="s">
        <v>8</v>
      </c>
      <c r="B31" s="1" t="s">
        <v>9</v>
      </c>
      <c r="C31" s="6" t="s">
        <v>68</v>
      </c>
      <c r="D31" s="11" t="s">
        <v>69</v>
      </c>
      <c r="E31" s="1" t="s">
        <v>12</v>
      </c>
      <c r="F31" s="6" t="s">
        <v>40</v>
      </c>
      <c r="G31" s="1">
        <f>VLOOKUP(D31,[1]Blad1!$A$2:$B$32,2,FALSE)</f>
        <v>30318.75</v>
      </c>
      <c r="H31" s="1">
        <v>0</v>
      </c>
    </row>
    <row r="32" spans="1:8" x14ac:dyDescent="0.25">
      <c r="A32" s="1" t="s">
        <v>8</v>
      </c>
      <c r="B32" s="1" t="s">
        <v>9</v>
      </c>
      <c r="C32" s="6" t="s">
        <v>70</v>
      </c>
      <c r="D32" s="11" t="s">
        <v>71</v>
      </c>
      <c r="E32" s="1" t="s">
        <v>12</v>
      </c>
      <c r="F32" s="6" t="s">
        <v>40</v>
      </c>
      <c r="G32" s="1">
        <f>VLOOKUP(D32,[1]Blad1!$A$2:$B$32,2,FALSE)</f>
        <v>26329.600000000002</v>
      </c>
      <c r="H32" s="1">
        <f>VLOOKUP(D32,[2]Blad1!$A$2:$B$37,2,FALSE)</f>
        <v>4308.3599999999997</v>
      </c>
    </row>
    <row r="33" spans="1:8" x14ac:dyDescent="0.25">
      <c r="A33" s="1" t="s">
        <v>8</v>
      </c>
      <c r="B33" s="1" t="s">
        <v>9</v>
      </c>
      <c r="C33" s="6" t="s">
        <v>72</v>
      </c>
      <c r="D33" s="11" t="s">
        <v>73</v>
      </c>
      <c r="E33" s="1" t="s">
        <v>12</v>
      </c>
      <c r="F33" s="6" t="s">
        <v>40</v>
      </c>
      <c r="G33" s="1">
        <f>VLOOKUP(D33,[1]Blad1!$A$2:$B$32,2,FALSE)</f>
        <v>19750</v>
      </c>
      <c r="H33" s="1">
        <v>0</v>
      </c>
    </row>
    <row r="34" spans="1:8" x14ac:dyDescent="0.25">
      <c r="A34" s="1" t="s">
        <v>8</v>
      </c>
      <c r="B34" s="1" t="s">
        <v>9</v>
      </c>
      <c r="C34" s="6" t="s">
        <v>74</v>
      </c>
      <c r="D34" s="11" t="s">
        <v>75</v>
      </c>
      <c r="E34" s="1" t="s">
        <v>12</v>
      </c>
      <c r="F34" s="6" t="s">
        <v>40</v>
      </c>
      <c r="G34" s="1">
        <f>VLOOKUP(D34,[1]Blad1!$A$2:$B$32,2,FALSE)</f>
        <v>13733.5</v>
      </c>
      <c r="H34" s="1">
        <f>VLOOKUP(D34,[2]Blad1!$A$2:$B$37,2,FALSE)</f>
        <v>20398.98</v>
      </c>
    </row>
    <row r="35" spans="1:8" x14ac:dyDescent="0.25">
      <c r="A35" s="1" t="s">
        <v>8</v>
      </c>
      <c r="B35" s="1" t="s">
        <v>9</v>
      </c>
      <c r="C35" s="1" t="s">
        <v>30</v>
      </c>
      <c r="D35" s="11" t="s">
        <v>76</v>
      </c>
      <c r="E35" s="1" t="s">
        <v>12</v>
      </c>
      <c r="F35" s="6" t="s">
        <v>40</v>
      </c>
      <c r="G35" s="1">
        <f>VLOOKUP(D35,[1]Blad1!$A$2:$B$32,2,FALSE)</f>
        <v>11814.84</v>
      </c>
      <c r="H35" s="1">
        <f>VLOOKUP(D35,[2]Blad1!$A$2:$B$37,2,FALSE)</f>
        <v>9385.4</v>
      </c>
    </row>
    <row r="36" spans="1:8" x14ac:dyDescent="0.25">
      <c r="A36" s="1" t="s">
        <v>8</v>
      </c>
      <c r="B36" s="1" t="s">
        <v>9</v>
      </c>
      <c r="C36" s="6" t="s">
        <v>77</v>
      </c>
      <c r="D36" s="11" t="s">
        <v>78</v>
      </c>
      <c r="E36" s="1" t="s">
        <v>12</v>
      </c>
      <c r="F36" s="6" t="s">
        <v>13</v>
      </c>
      <c r="G36" s="1">
        <f>VLOOKUP(D36,[1]Blad1!$A$2:$B$32,2,FALSE)</f>
        <v>3407.1000000000004</v>
      </c>
      <c r="H36" s="1">
        <v>0</v>
      </c>
    </row>
    <row r="37" spans="1:8" x14ac:dyDescent="0.25">
      <c r="A37" s="1" t="s">
        <v>8</v>
      </c>
      <c r="B37" s="1" t="s">
        <v>9</v>
      </c>
      <c r="C37" s="6" t="s">
        <v>79</v>
      </c>
      <c r="D37" s="11" t="s">
        <v>80</v>
      </c>
      <c r="E37" s="1" t="s">
        <v>12</v>
      </c>
      <c r="F37" s="6" t="s">
        <v>40</v>
      </c>
      <c r="G37" s="1">
        <v>0</v>
      </c>
      <c r="H37" s="1">
        <f>VLOOKUP(D37,[2]Blad1!$A$2:$B$37,2,FALSE)</f>
        <v>45712</v>
      </c>
    </row>
    <row r="38" spans="1:8" x14ac:dyDescent="0.25">
      <c r="A38" s="1" t="s">
        <v>8</v>
      </c>
      <c r="B38" s="1" t="s">
        <v>9</v>
      </c>
      <c r="C38" s="5" t="s">
        <v>81</v>
      </c>
      <c r="D38" s="10" t="s">
        <v>82</v>
      </c>
      <c r="E38" s="1" t="s">
        <v>12</v>
      </c>
      <c r="F38" s="5" t="s">
        <v>40</v>
      </c>
      <c r="G38" s="5">
        <v>15332.87</v>
      </c>
      <c r="H38" s="5">
        <v>44729.61</v>
      </c>
    </row>
    <row r="39" spans="1:8" ht="30" x14ac:dyDescent="0.25">
      <c r="A39" s="1" t="s">
        <v>8</v>
      </c>
      <c r="B39" s="1" t="s">
        <v>9</v>
      </c>
      <c r="C39" s="1" t="s">
        <v>83</v>
      </c>
      <c r="D39" s="10" t="s">
        <v>84</v>
      </c>
      <c r="E39" s="1" t="s">
        <v>12</v>
      </c>
      <c r="F39" s="5" t="s">
        <v>13</v>
      </c>
      <c r="G39" s="5">
        <v>765500.59</v>
      </c>
      <c r="H39" s="5">
        <v>722149.96000000031</v>
      </c>
    </row>
    <row r="40" spans="1:8" x14ac:dyDescent="0.25">
      <c r="G40" s="4">
        <f>SUM(G2:G39)</f>
        <v>5826872.8270362243</v>
      </c>
      <c r="H40" s="4">
        <f>SUM(H2:H39)</f>
        <v>6306978.627626501</v>
      </c>
    </row>
  </sheetData>
  <pageMargins left="0.7" right="0.7" top="0.75" bottom="0.75" header="0.3" footer="0.3"/>
  <pageSetup paperSize="8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A2" sqref="A2:C42"/>
    </sheetView>
  </sheetViews>
  <sheetFormatPr defaultRowHeight="15" x14ac:dyDescent="0.25"/>
  <cols>
    <col min="1" max="1" width="115" bestFit="1" customWidth="1"/>
    <col min="2" max="3" width="19.7109375" style="5" bestFit="1" customWidth="1"/>
  </cols>
  <sheetData>
    <row r="1" spans="1:3" x14ac:dyDescent="0.25">
      <c r="A1" s="7" t="s">
        <v>85</v>
      </c>
      <c r="B1" s="5" t="s">
        <v>86</v>
      </c>
      <c r="C1" s="5" t="s">
        <v>87</v>
      </c>
    </row>
    <row r="2" spans="1:3" x14ac:dyDescent="0.25">
      <c r="A2" s="8" t="s">
        <v>11</v>
      </c>
      <c r="B2" s="5">
        <v>976975.61000000045</v>
      </c>
      <c r="C2" s="5">
        <v>873032.9800000008</v>
      </c>
    </row>
    <row r="3" spans="1:3" x14ac:dyDescent="0.25">
      <c r="A3" s="8" t="s">
        <v>15</v>
      </c>
      <c r="B3" s="5">
        <v>877354.41</v>
      </c>
      <c r="C3" s="5">
        <v>872222.7100000002</v>
      </c>
    </row>
    <row r="4" spans="1:3" x14ac:dyDescent="0.25">
      <c r="A4" s="8" t="s">
        <v>17</v>
      </c>
      <c r="B4" s="5">
        <v>695100.43</v>
      </c>
      <c r="C4" s="5">
        <v>853173.34</v>
      </c>
    </row>
    <row r="5" spans="1:3" x14ac:dyDescent="0.25">
      <c r="A5" s="8" t="s">
        <v>84</v>
      </c>
      <c r="B5" s="5">
        <v>765500.59</v>
      </c>
      <c r="C5" s="5">
        <v>722149.96000000031</v>
      </c>
    </row>
    <row r="6" spans="1:3" x14ac:dyDescent="0.25">
      <c r="A6" s="8" t="s">
        <v>62</v>
      </c>
      <c r="B6" s="5">
        <v>0</v>
      </c>
      <c r="C6" s="5">
        <v>676038.58000000019</v>
      </c>
    </row>
    <row r="7" spans="1:3" x14ac:dyDescent="0.25">
      <c r="A7" s="8" t="s">
        <v>19</v>
      </c>
      <c r="B7" s="5">
        <v>599480.93999999994</v>
      </c>
      <c r="C7" s="5">
        <v>469125.14000000007</v>
      </c>
    </row>
    <row r="8" spans="1:3" x14ac:dyDescent="0.25">
      <c r="A8" s="8" t="s">
        <v>65</v>
      </c>
      <c r="B8" s="5">
        <v>66905.790000000008</v>
      </c>
      <c r="C8" s="5">
        <v>435304.31</v>
      </c>
    </row>
    <row r="9" spans="1:3" x14ac:dyDescent="0.25">
      <c r="A9" s="8" t="s">
        <v>25</v>
      </c>
      <c r="B9" s="5">
        <v>149274.87</v>
      </c>
      <c r="C9" s="5">
        <v>272340.68</v>
      </c>
    </row>
    <row r="10" spans="1:3" x14ac:dyDescent="0.25">
      <c r="A10" s="8" t="s">
        <v>23</v>
      </c>
      <c r="B10" s="5">
        <v>357846.61</v>
      </c>
      <c r="C10" s="5">
        <v>111993.84999999999</v>
      </c>
    </row>
    <row r="11" spans="1:3" x14ac:dyDescent="0.25">
      <c r="A11" s="8" t="s">
        <v>27</v>
      </c>
      <c r="B11" s="5">
        <v>128912</v>
      </c>
      <c r="C11" s="5">
        <v>109537.26999999999</v>
      </c>
    </row>
    <row r="12" spans="1:3" x14ac:dyDescent="0.25">
      <c r="A12" s="8" t="s">
        <v>29</v>
      </c>
      <c r="B12" s="5">
        <v>119610.48</v>
      </c>
      <c r="C12" s="5">
        <v>86927.43</v>
      </c>
    </row>
    <row r="13" spans="1:3" x14ac:dyDescent="0.25">
      <c r="A13" s="8" t="s">
        <v>44</v>
      </c>
      <c r="B13" s="5">
        <v>29743.87</v>
      </c>
      <c r="C13" s="5">
        <v>83437.09</v>
      </c>
    </row>
    <row r="14" spans="1:3" x14ac:dyDescent="0.25">
      <c r="A14" s="8" t="s">
        <v>35</v>
      </c>
      <c r="B14" s="5">
        <v>51735.880000000005</v>
      </c>
      <c r="C14" s="5">
        <v>83429.429999999978</v>
      </c>
    </row>
    <row r="15" spans="1:3" x14ac:dyDescent="0.25">
      <c r="A15" s="8" t="s">
        <v>48</v>
      </c>
      <c r="B15" s="5">
        <v>17630.93</v>
      </c>
      <c r="C15" s="5">
        <v>76886.63</v>
      </c>
    </row>
    <row r="16" spans="1:3" x14ac:dyDescent="0.25">
      <c r="A16" s="8" t="s">
        <v>67</v>
      </c>
      <c r="B16" s="5">
        <v>50607.657036225508</v>
      </c>
      <c r="C16" s="5">
        <v>66729.279918551707</v>
      </c>
    </row>
    <row r="17" spans="1:3" x14ac:dyDescent="0.25">
      <c r="A17" s="8" t="s">
        <v>31</v>
      </c>
      <c r="B17" s="5">
        <v>66862.03</v>
      </c>
      <c r="C17" s="5">
        <v>65519.8</v>
      </c>
    </row>
    <row r="18" spans="1:3" x14ac:dyDescent="0.25">
      <c r="A18" s="8" t="s">
        <v>33</v>
      </c>
      <c r="B18" s="5">
        <v>52041.790000000008</v>
      </c>
      <c r="C18" s="5">
        <v>65396.689999999995</v>
      </c>
    </row>
    <row r="19" spans="1:3" x14ac:dyDescent="0.25">
      <c r="A19" s="8" t="s">
        <v>80</v>
      </c>
      <c r="B19" s="5">
        <v>0</v>
      </c>
      <c r="C19" s="5">
        <v>45712</v>
      </c>
    </row>
    <row r="20" spans="1:3" x14ac:dyDescent="0.25">
      <c r="A20" s="8" t="s">
        <v>82</v>
      </c>
      <c r="B20" s="5">
        <v>15332.87</v>
      </c>
      <c r="C20" s="5">
        <v>44729.61</v>
      </c>
    </row>
    <row r="21" spans="1:3" x14ac:dyDescent="0.25">
      <c r="A21" s="8" t="s">
        <v>52</v>
      </c>
      <c r="B21" s="5">
        <v>13778</v>
      </c>
      <c r="C21" s="5">
        <v>43214.409999999989</v>
      </c>
    </row>
    <row r="22" spans="1:3" x14ac:dyDescent="0.25">
      <c r="A22" s="8" t="s">
        <v>37</v>
      </c>
      <c r="B22" s="5">
        <v>43900.09</v>
      </c>
      <c r="C22" s="5">
        <v>38286.71</v>
      </c>
    </row>
    <row r="23" spans="1:3" x14ac:dyDescent="0.25">
      <c r="A23" s="8" t="s">
        <v>39</v>
      </c>
      <c r="B23" s="5">
        <v>43812.5</v>
      </c>
      <c r="C23" s="5">
        <v>38129.520000000004</v>
      </c>
    </row>
    <row r="24" spans="1:3" x14ac:dyDescent="0.25">
      <c r="A24" s="8" t="s">
        <v>41</v>
      </c>
      <c r="B24" s="5">
        <v>34135.600000000006</v>
      </c>
      <c r="C24" s="5">
        <v>23712.7</v>
      </c>
    </row>
    <row r="25" spans="1:3" x14ac:dyDescent="0.25">
      <c r="A25" s="8" t="s">
        <v>60</v>
      </c>
      <c r="B25" s="5">
        <v>0</v>
      </c>
      <c r="C25" s="5">
        <v>22720.010000000002</v>
      </c>
    </row>
    <row r="26" spans="1:3" x14ac:dyDescent="0.25">
      <c r="A26" s="8" t="s">
        <v>75</v>
      </c>
      <c r="B26" s="5">
        <v>13733.5</v>
      </c>
      <c r="C26" s="5">
        <v>20398.98</v>
      </c>
    </row>
    <row r="27" spans="1:3" x14ac:dyDescent="0.25">
      <c r="A27" s="8" t="s">
        <v>46</v>
      </c>
      <c r="B27" s="5">
        <v>19433.849999999999</v>
      </c>
      <c r="C27" s="5">
        <v>19696.59</v>
      </c>
    </row>
    <row r="28" spans="1:3" x14ac:dyDescent="0.25">
      <c r="A28" s="8" t="s">
        <v>59</v>
      </c>
      <c r="B28" s="5">
        <v>0</v>
      </c>
      <c r="C28" s="5">
        <v>15999.2</v>
      </c>
    </row>
    <row r="29" spans="1:3" x14ac:dyDescent="0.25">
      <c r="A29" s="8" t="s">
        <v>54</v>
      </c>
      <c r="B29" s="5">
        <v>1277.75</v>
      </c>
      <c r="C29" s="5">
        <v>12304.39</v>
      </c>
    </row>
    <row r="30" spans="1:3" x14ac:dyDescent="0.25">
      <c r="A30" s="8" t="s">
        <v>57</v>
      </c>
      <c r="B30" s="5">
        <v>0</v>
      </c>
      <c r="C30" s="5">
        <v>11195.63770794825</v>
      </c>
    </row>
    <row r="31" spans="1:3" x14ac:dyDescent="0.25">
      <c r="A31" s="8" t="s">
        <v>64</v>
      </c>
      <c r="B31" s="5">
        <v>82679.340000000011</v>
      </c>
      <c r="C31" s="5">
        <v>9428.1</v>
      </c>
    </row>
    <row r="32" spans="1:3" x14ac:dyDescent="0.25">
      <c r="A32" s="8" t="s">
        <v>76</v>
      </c>
      <c r="B32" s="5">
        <v>11814.84</v>
      </c>
      <c r="C32" s="5">
        <v>9385.4</v>
      </c>
    </row>
    <row r="33" spans="1:3" x14ac:dyDescent="0.25">
      <c r="A33" s="8" t="s">
        <v>42</v>
      </c>
      <c r="B33" s="5">
        <v>32466.409999999996</v>
      </c>
      <c r="C33" s="5">
        <v>8349.5999999999985</v>
      </c>
    </row>
    <row r="34" spans="1:3" x14ac:dyDescent="0.25">
      <c r="A34" s="8" t="s">
        <v>50</v>
      </c>
      <c r="B34" s="5">
        <v>17045</v>
      </c>
      <c r="C34" s="5">
        <v>8348.11</v>
      </c>
    </row>
    <row r="35" spans="1:3" x14ac:dyDescent="0.25">
      <c r="A35" s="8" t="s">
        <v>21</v>
      </c>
      <c r="B35" s="5">
        <v>412073.73999999987</v>
      </c>
      <c r="C35" s="5">
        <v>7814.13</v>
      </c>
    </row>
    <row r="36" spans="1:3" x14ac:dyDescent="0.25">
      <c r="A36" s="8" t="s">
        <v>71</v>
      </c>
      <c r="B36" s="5">
        <v>26329.600000000002</v>
      </c>
      <c r="C36" s="5">
        <v>4308.3599999999997</v>
      </c>
    </row>
    <row r="37" spans="1:3" x14ac:dyDescent="0.25">
      <c r="A37" s="8" t="s">
        <v>55</v>
      </c>
      <c r="B37" s="5">
        <v>0</v>
      </c>
      <c r="C37" s="5">
        <v>1954.1899999999998</v>
      </c>
    </row>
    <row r="38" spans="1:3" x14ac:dyDescent="0.25">
      <c r="A38" s="8" t="s">
        <v>56</v>
      </c>
      <c r="B38" s="5">
        <v>0</v>
      </c>
      <c r="C38" s="5">
        <v>914.24</v>
      </c>
    </row>
    <row r="39" spans="1:3" x14ac:dyDescent="0.25">
      <c r="A39" s="8" t="s">
        <v>78</v>
      </c>
      <c r="B39" s="5">
        <v>3407.1000000000004</v>
      </c>
      <c r="C39" s="5">
        <v>0</v>
      </c>
    </row>
    <row r="40" spans="1:3" x14ac:dyDescent="0.25">
      <c r="A40" s="8" t="s">
        <v>73</v>
      </c>
      <c r="B40" s="5">
        <v>19750</v>
      </c>
      <c r="C40" s="5">
        <v>0</v>
      </c>
    </row>
    <row r="41" spans="1:3" x14ac:dyDescent="0.25">
      <c r="A41" s="8" t="s">
        <v>69</v>
      </c>
      <c r="B41" s="5">
        <v>30318.75</v>
      </c>
      <c r="C41" s="5">
        <v>0</v>
      </c>
    </row>
    <row r="42" spans="1:3" x14ac:dyDescent="0.25">
      <c r="A42" s="8" t="s">
        <v>88</v>
      </c>
      <c r="B42" s="5">
        <v>5826872.8270362262</v>
      </c>
      <c r="C42" s="5">
        <v>6309847.0576265007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69119d-a87e-4771-b77e-8ec1da09ffa6">
      <UserInfo>
        <DisplayName>Anse Deboes</DisplayName>
        <AccountId>282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67095C6C85047AD25D4190B56CE16" ma:contentTypeVersion="3" ma:contentTypeDescription="Create a new document." ma:contentTypeScope="" ma:versionID="d09b333a2f1fb7220197bb235cbcd7be">
  <xsd:schema xmlns:xsd="http://www.w3.org/2001/XMLSchema" xmlns:xs="http://www.w3.org/2001/XMLSchema" xmlns:p="http://schemas.microsoft.com/office/2006/metadata/properties" xmlns:ns2="ed69119d-a87e-4771-b77e-8ec1da09ffa6" xmlns:ns3="d8f509e9-28c4-4eab-b6b2-841792e309aa" targetNamespace="http://schemas.microsoft.com/office/2006/metadata/properties" ma:root="true" ma:fieldsID="1495b1a767034ffb8bb33086993f7cb9" ns2:_="" ns3:_="">
    <xsd:import namespace="ed69119d-a87e-4771-b77e-8ec1da09ffa6"/>
    <xsd:import namespace="d8f509e9-28c4-4eab-b6b2-841792e309a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9119d-a87e-4771-b77e-8ec1da09ffa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f509e9-28c4-4eab-b6b2-841792e309aa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E644A2-5367-461C-80B8-46E53FFC1F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EEB74B-792A-4299-BFF3-86BA9517B0DA}">
  <ds:schemaRefs>
    <ds:schemaRef ds:uri="http://www.w3.org/XML/1998/namespace"/>
    <ds:schemaRef ds:uri="ed69119d-a87e-4771-b77e-8ec1da09ffa6"/>
    <ds:schemaRef ds:uri="http://purl.org/dc/elements/1.1/"/>
    <ds:schemaRef ds:uri="http://schemas.microsoft.com/office/2006/documentManagement/types"/>
    <ds:schemaRef ds:uri="http://purl.org/dc/terms/"/>
    <ds:schemaRef ds:uri="d8f509e9-28c4-4eab-b6b2-841792e309aa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69D6949-9137-4692-BE75-BBF0267571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69119d-a87e-4771-b77e-8ec1da09ffa6"/>
    <ds:schemaRef ds:uri="d8f509e9-28c4-4eab-b6b2-841792e30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Deboes, Anse</dc:creator>
  <cp:keywords/>
  <dc:description/>
  <cp:lastModifiedBy>Rolle, Sinja</cp:lastModifiedBy>
  <cp:revision/>
  <cp:lastPrinted>2016-02-04T09:26:13Z</cp:lastPrinted>
  <dcterms:created xsi:type="dcterms:W3CDTF">2016-02-01T12:39:32Z</dcterms:created>
  <dcterms:modified xsi:type="dcterms:W3CDTF">2016-02-05T18:18:41Z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0x010100C4F67095C6C85047AD25D4190B56CE16</vt:lpwstr>
  </property>
</Properties>
</file>