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5-2016\3_defintieve antwoorden\vragen 51 - 100\"/>
    </mc:Choice>
  </mc:AlternateContent>
  <bookViews>
    <workbookView xWindow="165" yWindow="195" windowWidth="12420" windowHeight="6705" activeTab="2"/>
  </bookViews>
  <sheets>
    <sheet name="27-10-15" sheetId="1" r:id="rId1"/>
    <sheet name="30-11-15" sheetId="2" r:id="rId2"/>
    <sheet name="detail per studierichting" sheetId="3" r:id="rId3"/>
  </sheets>
  <calcPr calcId="152511" calcMode="manual"/>
</workbook>
</file>

<file path=xl/calcChain.xml><?xml version="1.0" encoding="utf-8"?>
<calcChain xmlns="http://schemas.openxmlformats.org/spreadsheetml/2006/main">
  <c r="C14" i="3" l="1"/>
  <c r="D14" i="3"/>
  <c r="E14" i="3"/>
  <c r="F14" i="3"/>
  <c r="C15" i="3"/>
  <c r="D15" i="3"/>
  <c r="E15" i="3"/>
  <c r="F15" i="3"/>
  <c r="J14" i="3"/>
  <c r="K14" i="3"/>
  <c r="L14" i="3"/>
  <c r="M14" i="3"/>
  <c r="J15" i="3"/>
  <c r="K15" i="3"/>
  <c r="L15" i="3"/>
  <c r="M15" i="3"/>
  <c r="N9" i="3"/>
  <c r="N10" i="3"/>
  <c r="N11" i="3"/>
  <c r="N8" i="3"/>
  <c r="G9" i="3"/>
  <c r="G10" i="3"/>
  <c r="G11" i="3"/>
  <c r="G8" i="3"/>
  <c r="L12" i="3"/>
  <c r="K12" i="3"/>
  <c r="J12" i="3"/>
  <c r="F24" i="3"/>
  <c r="M24" i="3" s="1"/>
  <c r="E24" i="3"/>
  <c r="L24" i="3" s="1"/>
  <c r="F23" i="3"/>
  <c r="M23" i="3" s="1"/>
  <c r="E23" i="3"/>
  <c r="L23" i="3" s="1"/>
  <c r="F22" i="3"/>
  <c r="M22" i="3" s="1"/>
  <c r="E22" i="3"/>
  <c r="L22" i="3" s="1"/>
  <c r="M16" i="3" l="1"/>
  <c r="L16" i="3"/>
  <c r="E16" i="3"/>
  <c r="K16" i="3"/>
  <c r="D16" i="3"/>
  <c r="F16" i="3"/>
  <c r="E30" i="3"/>
  <c r="L30" i="3" s="1"/>
  <c r="J16" i="3"/>
  <c r="C16" i="3"/>
  <c r="F30" i="3"/>
  <c r="M30" i="3" s="1"/>
  <c r="E21" i="3"/>
  <c r="E12" i="3"/>
  <c r="E25" i="3" s="1"/>
  <c r="L25" i="3" s="1"/>
  <c r="D23" i="3"/>
  <c r="N15" i="3"/>
  <c r="C24" i="3"/>
  <c r="J24" i="3" s="1"/>
  <c r="M12" i="3"/>
  <c r="N12" i="3" s="1"/>
  <c r="N14" i="3"/>
  <c r="C23" i="3"/>
  <c r="J23" i="3" l="1"/>
  <c r="C30" i="3"/>
  <c r="J30" i="3" s="1"/>
  <c r="L21" i="3"/>
  <c r="E29" i="3"/>
  <c r="K23" i="3"/>
  <c r="D24" i="3"/>
  <c r="K24" i="3" s="1"/>
  <c r="D12" i="3"/>
  <c r="D25" i="3" s="1"/>
  <c r="K25" i="3" s="1"/>
  <c r="D21" i="3"/>
  <c r="C22" i="3"/>
  <c r="J22" i="3" s="1"/>
  <c r="F21" i="3"/>
  <c r="F12" i="3"/>
  <c r="F25" i="3" s="1"/>
  <c r="M25" i="3" s="1"/>
  <c r="D22" i="3"/>
  <c r="K22" i="3" s="1"/>
  <c r="N16" i="3"/>
  <c r="C12" i="3"/>
  <c r="C21" i="3"/>
  <c r="E31" i="3" l="1"/>
  <c r="L31" i="3" s="1"/>
  <c r="L29" i="3"/>
  <c r="J21" i="3"/>
  <c r="C29" i="3"/>
  <c r="M21" i="3"/>
  <c r="F29" i="3"/>
  <c r="M29" i="3" s="1"/>
  <c r="D30" i="3"/>
  <c r="K30" i="3" s="1"/>
  <c r="K21" i="3"/>
  <c r="D29" i="3"/>
  <c r="K29" i="3" s="1"/>
  <c r="C25" i="3"/>
  <c r="J25" i="3" s="1"/>
  <c r="G12" i="3"/>
  <c r="G23" i="3"/>
  <c r="C31" i="3" l="1"/>
  <c r="J31" i="3" s="1"/>
  <c r="J29" i="3"/>
  <c r="F31" i="3"/>
  <c r="M31" i="3" s="1"/>
  <c r="D31" i="3"/>
  <c r="K31" i="3" s="1"/>
  <c r="N23" i="3"/>
  <c r="G24" i="3"/>
  <c r="N24" i="3" s="1"/>
  <c r="G15" i="3"/>
  <c r="G25" i="3"/>
  <c r="N25" i="3" s="1"/>
  <c r="G21" i="3"/>
  <c r="G14" i="3"/>
  <c r="G22" i="3"/>
  <c r="N22" i="3" s="1"/>
  <c r="G30" i="3" l="1"/>
  <c r="N30" i="3" s="1"/>
  <c r="N21" i="3"/>
  <c r="G29" i="3"/>
  <c r="G16" i="3"/>
  <c r="N29" i="3" l="1"/>
  <c r="G31" i="3"/>
  <c r="N31" i="3" s="1"/>
  <c r="G23" i="2" l="1"/>
  <c r="G24" i="2"/>
  <c r="G25" i="2"/>
  <c r="G26" i="2"/>
  <c r="G48" i="2" s="1"/>
  <c r="G21" i="2"/>
  <c r="G15" i="2"/>
  <c r="G46" i="2"/>
  <c r="G39" i="2"/>
  <c r="G40" i="2"/>
  <c r="G41" i="2"/>
  <c r="G42" i="2"/>
  <c r="G43" i="2"/>
  <c r="G33" i="2"/>
  <c r="G34" i="2"/>
  <c r="G35" i="2"/>
  <c r="G36" i="2"/>
  <c r="B45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26" i="2"/>
  <c r="E26" i="2"/>
  <c r="D26" i="2"/>
  <c r="C26" i="2"/>
  <c r="B26" i="2"/>
  <c r="B48" i="2" s="1"/>
  <c r="F25" i="2"/>
  <c r="F47" i="2" s="1"/>
  <c r="E25" i="2"/>
  <c r="D25" i="2"/>
  <c r="C25" i="2"/>
  <c r="B25" i="2"/>
  <c r="D47" i="2" s="1"/>
  <c r="F24" i="2"/>
  <c r="E24" i="2"/>
  <c r="D24" i="2"/>
  <c r="D46" i="2" s="1"/>
  <c r="C24" i="2"/>
  <c r="B24" i="2"/>
  <c r="F23" i="2"/>
  <c r="E23" i="2"/>
  <c r="E45" i="2" s="1"/>
  <c r="D23" i="2"/>
  <c r="D27" i="2" s="1"/>
  <c r="C23" i="2"/>
  <c r="B23" i="2"/>
  <c r="F21" i="2"/>
  <c r="E21" i="2"/>
  <c r="D21" i="2"/>
  <c r="C21" i="2"/>
  <c r="B21" i="2"/>
  <c r="B43" i="2" s="1"/>
  <c r="F15" i="2"/>
  <c r="F37" i="2" s="1"/>
  <c r="E15" i="2"/>
  <c r="D15" i="2"/>
  <c r="D37" i="2" s="1"/>
  <c r="C15" i="2"/>
  <c r="B15" i="2"/>
  <c r="G37" i="2" s="1"/>
  <c r="B47" i="2" l="1"/>
  <c r="C37" i="2"/>
  <c r="F43" i="2"/>
  <c r="C47" i="2"/>
  <c r="F48" i="2"/>
  <c r="B27" i="2"/>
  <c r="B49" i="2" s="1"/>
  <c r="F27" i="2"/>
  <c r="F49" i="2" s="1"/>
  <c r="B37" i="2"/>
  <c r="D45" i="2"/>
  <c r="E37" i="2"/>
  <c r="D43" i="2"/>
  <c r="C27" i="2"/>
  <c r="C46" i="2"/>
  <c r="F46" i="2"/>
  <c r="E47" i="2"/>
  <c r="D48" i="2"/>
  <c r="F45" i="2"/>
  <c r="G45" i="2"/>
  <c r="G27" i="2"/>
  <c r="G49" i="2" s="1"/>
  <c r="G47" i="2"/>
  <c r="E27" i="2"/>
  <c r="E49" i="2" s="1"/>
  <c r="C43" i="2"/>
  <c r="E46" i="2"/>
  <c r="C48" i="2"/>
  <c r="C45" i="2"/>
  <c r="B46" i="2"/>
  <c r="E43" i="2"/>
  <c r="E48" i="2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B42" i="1"/>
  <c r="B41" i="1"/>
  <c r="B40" i="1"/>
  <c r="B39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B36" i="1"/>
  <c r="B35" i="1"/>
  <c r="B34" i="1"/>
  <c r="B33" i="1"/>
  <c r="C21" i="1"/>
  <c r="D21" i="1"/>
  <c r="E21" i="1"/>
  <c r="F21" i="1"/>
  <c r="B21" i="1"/>
  <c r="B43" i="1" s="1"/>
  <c r="B24" i="1"/>
  <c r="B46" i="1" s="1"/>
  <c r="C24" i="1"/>
  <c r="D24" i="1"/>
  <c r="E24" i="1"/>
  <c r="F24" i="1"/>
  <c r="F46" i="1" s="1"/>
  <c r="B25" i="1"/>
  <c r="C25" i="1"/>
  <c r="D25" i="1"/>
  <c r="E25" i="1"/>
  <c r="F25" i="1"/>
  <c r="F47" i="1" s="1"/>
  <c r="B26" i="1"/>
  <c r="B48" i="1" s="1"/>
  <c r="C26" i="1"/>
  <c r="D26" i="1"/>
  <c r="E26" i="1"/>
  <c r="F26" i="1"/>
  <c r="C23" i="1"/>
  <c r="D23" i="1"/>
  <c r="E23" i="1"/>
  <c r="F23" i="1"/>
  <c r="B23" i="1"/>
  <c r="C15" i="1"/>
  <c r="D15" i="1"/>
  <c r="E15" i="1"/>
  <c r="F15" i="1"/>
  <c r="B15" i="1"/>
  <c r="B37" i="1" s="1"/>
  <c r="C47" i="1" l="1"/>
  <c r="C49" i="2"/>
  <c r="D49" i="2"/>
  <c r="C46" i="1"/>
  <c r="F37" i="1"/>
  <c r="E46" i="1"/>
  <c r="E37" i="1"/>
  <c r="F27" i="1"/>
  <c r="D46" i="1"/>
  <c r="C37" i="1"/>
  <c r="D37" i="1"/>
  <c r="E27" i="1"/>
  <c r="E47" i="1"/>
  <c r="F48" i="1"/>
  <c r="D45" i="1"/>
  <c r="D48" i="1"/>
  <c r="E48" i="1"/>
  <c r="B27" i="1"/>
  <c r="B49" i="1" s="1"/>
  <c r="C27" i="1"/>
  <c r="C48" i="1"/>
  <c r="D47" i="1"/>
  <c r="C43" i="1"/>
  <c r="D27" i="1"/>
  <c r="F43" i="1"/>
  <c r="B45" i="1"/>
  <c r="C45" i="1"/>
  <c r="E43" i="1"/>
  <c r="F45" i="1"/>
  <c r="D43" i="1"/>
  <c r="B47" i="1"/>
  <c r="E45" i="1"/>
  <c r="D49" i="1" l="1"/>
  <c r="E49" i="1"/>
  <c r="F49" i="1"/>
  <c r="C49" i="1"/>
</calcChain>
</file>

<file path=xl/sharedStrings.xml><?xml version="1.0" encoding="utf-8"?>
<sst xmlns="http://schemas.openxmlformats.org/spreadsheetml/2006/main" count="202" uniqueCount="55">
  <si>
    <t>10-11</t>
  </si>
  <si>
    <t>11-12</t>
  </si>
  <si>
    <t>12-13</t>
  </si>
  <si>
    <t>13-14</t>
  </si>
  <si>
    <t>14-15</t>
  </si>
  <si>
    <t>15-16</t>
  </si>
  <si>
    <t>TARIEVEN</t>
  </si>
  <si>
    <t>INSCHRIJVINGEN 1 oktober</t>
  </si>
  <si>
    <t>Totaal afdeling Beeldende Kunst</t>
  </si>
  <si>
    <t>Totaal afdeling podiumkunsten (Muziek, Woordkunst, Dans)</t>
  </si>
  <si>
    <t>1. Volwassenen volledig</t>
  </si>
  <si>
    <t>2. Volwassenen verminderd</t>
  </si>
  <si>
    <t>3. Jongeren volledig</t>
  </si>
  <si>
    <t>4. Jongeren verminderd</t>
  </si>
  <si>
    <t>-</t>
  </si>
  <si>
    <t>1. Evolutie van de betalende inschrijvingen in het deeltijds kunstonderwijs</t>
  </si>
  <si>
    <t>INSCHRIJVINGEN 1 oktober - groeipercentages tov 2010-2011</t>
  </si>
  <si>
    <t>Totaal betalende inschrijvingen</t>
  </si>
  <si>
    <t>2. Procentuele groei van betalende inschrijvingen tov schooljaar 2010-2011</t>
  </si>
  <si>
    <t>Inschrijvingen BK tarief 1</t>
  </si>
  <si>
    <t>Inschrijvingen BK tarief 2</t>
  </si>
  <si>
    <t>Inschrijvingen BK tarief 3</t>
  </si>
  <si>
    <t>Inschrijvingen BK tarief 4</t>
  </si>
  <si>
    <t>Inschrijvingen MWD tarief 1</t>
  </si>
  <si>
    <t>Inschrijvingen MWD tarief 2</t>
  </si>
  <si>
    <t>Inschrijvingen MWD tarief 3</t>
  </si>
  <si>
    <t>Inschrijvingen MWD tarief 4</t>
  </si>
  <si>
    <t>Inschrijvingen DKO tarief 1</t>
  </si>
  <si>
    <t>Inschrijvingen DKO tarief 2</t>
  </si>
  <si>
    <t>Inschrijvingen DKO tarief 3</t>
  </si>
  <si>
    <t>Inschrijvingen DKO tarief 4</t>
  </si>
  <si>
    <t>Schooljaar 2015-2016</t>
  </si>
  <si>
    <t>Situatie op 28 november 2015</t>
  </si>
  <si>
    <t>tarieven</t>
  </si>
  <si>
    <t>BK</t>
  </si>
  <si>
    <t>muziek</t>
  </si>
  <si>
    <t>woord</t>
  </si>
  <si>
    <t>dans</t>
  </si>
  <si>
    <t>DKO</t>
  </si>
  <si>
    <t>Totaal</t>
  </si>
  <si>
    <t>EXTRAPOLATIE NAAR VOLLEDIGE TELLING IN SCHOOLJAAR 2015-2016</t>
  </si>
  <si>
    <t>VOLLEDIGE TELLING IN SCHOOLJAAR 2014-2015</t>
  </si>
  <si>
    <t>% verschuiving leerlingen</t>
  </si>
  <si>
    <t>verschuiving leerlingen schooljaar 15-16 tov 14-15</t>
  </si>
  <si>
    <t>volwassenen verminderd</t>
  </si>
  <si>
    <t>jongeren volledig</t>
  </si>
  <si>
    <t>jongeren verminderd</t>
  </si>
  <si>
    <t>volwassenen volledig</t>
  </si>
  <si>
    <t>TOTALEN</t>
  </si>
  <si>
    <t>totaal volwassenen</t>
  </si>
  <si>
    <t>totaal jongeren</t>
  </si>
  <si>
    <t>totaal alle leerlingen</t>
  </si>
  <si>
    <t>Totaal DKO</t>
  </si>
  <si>
    <t>Resultaat op basis van telling in 141 van 168 scholen (tijdelijke projecten inbegrepen)</t>
  </si>
  <si>
    <t>INSCHRIJVINGEN 1 oktober
 Raming 15-16 op basis van de teling in 141 van 168 scholen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</si>
</sst>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0.0%"/>
    <numFmt numFmtId="166" formatCode="&quot;€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9"/>
      <color rgb="FFCC3399"/>
      <name val="Arial"/>
      <family val="2"/>
    </font>
    <font>
      <sz val="11"/>
      <color rgb="FFCC3399"/>
      <name val="Calibri"/>
      <family val="2"/>
      <scheme val="minor"/>
    </font>
    <font>
      <i/>
      <sz val="11"/>
      <color rgb="FFCC3399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16" fontId="3" fillId="0" borderId="1" xfId="2" quotePrefix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4" fontId="4" fillId="0" borderId="1" xfId="2" applyNumberFormat="1" applyFont="1" applyFill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5" fillId="0" borderId="1" xfId="0" quotePrefix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5" fontId="0" fillId="0" borderId="1" xfId="1" applyNumberFormat="1" applyFont="1" applyBorder="1"/>
    <xf numFmtId="165" fontId="5" fillId="0" borderId="1" xfId="1" applyNumberFormat="1" applyFont="1" applyBorder="1"/>
    <xf numFmtId="0" fontId="0" fillId="0" borderId="1" xfId="0" applyBorder="1" applyAlignment="1">
      <alignment horizontal="center"/>
    </xf>
    <xf numFmtId="16" fontId="7" fillId="0" borderId="1" xfId="2" quotePrefix="1" applyNumberFormat="1" applyFont="1" applyFill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165" fontId="8" fillId="0" borderId="1" xfId="1" applyNumberFormat="1" applyFont="1" applyBorder="1"/>
    <xf numFmtId="165" fontId="9" fillId="0" borderId="1" xfId="1" applyNumberFormat="1" applyFont="1" applyBorder="1"/>
    <xf numFmtId="0" fontId="10" fillId="0" borderId="0" xfId="0" applyFont="1"/>
    <xf numFmtId="0" fontId="1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6" fontId="0" fillId="0" borderId="1" xfId="0" applyNumberFormat="1" applyBorder="1"/>
    <xf numFmtId="0" fontId="12" fillId="0" borderId="1" xfId="0" applyFont="1" applyBorder="1"/>
    <xf numFmtId="0" fontId="13" fillId="0" borderId="1" xfId="0" applyFont="1" applyBorder="1"/>
    <xf numFmtId="0" fontId="0" fillId="0" borderId="0" xfId="0" applyBorder="1" applyAlignment="1"/>
    <xf numFmtId="0" fontId="10" fillId="0" borderId="0" xfId="0" applyFont="1" applyBorder="1" applyAlignment="1"/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/>
    <xf numFmtId="0" fontId="14" fillId="0" borderId="0" xfId="0" applyFont="1"/>
    <xf numFmtId="165" fontId="14" fillId="0" borderId="1" xfId="1" applyNumberFormat="1" applyFont="1" applyBorder="1"/>
    <xf numFmtId="0" fontId="5" fillId="0" borderId="0" xfId="0" applyFont="1" applyAlignment="1">
      <alignment horizontal="right"/>
    </xf>
    <xf numFmtId="165" fontId="14" fillId="2" borderId="1" xfId="1" applyNumberFormat="1" applyFont="1" applyFill="1" applyBorder="1"/>
    <xf numFmtId="165" fontId="14" fillId="3" borderId="1" xfId="1" applyNumberFormat="1" applyFont="1" applyFill="1" applyBorder="1"/>
    <xf numFmtId="165" fontId="0" fillId="2" borderId="1" xfId="1" applyNumberFormat="1" applyFont="1" applyFill="1" applyBorder="1"/>
    <xf numFmtId="165" fontId="0" fillId="3" borderId="1" xfId="1" applyNumberFormat="1" applyFont="1" applyFill="1" applyBorder="1"/>
    <xf numFmtId="0" fontId="0" fillId="0" borderId="6" xfId="0" applyBorder="1" applyAlignment="1">
      <alignment horizontal="right"/>
    </xf>
    <xf numFmtId="0" fontId="0" fillId="2" borderId="1" xfId="0" applyFill="1" applyBorder="1"/>
    <xf numFmtId="0" fontId="14" fillId="2" borderId="1" xfId="0" applyFont="1" applyFill="1" applyBorder="1"/>
    <xf numFmtId="0" fontId="0" fillId="3" borderId="1" xfId="0" applyFill="1" applyBorder="1"/>
    <xf numFmtId="0" fontId="14" fillId="3" borderId="1" xfId="0" applyFont="1" applyFill="1" applyBorder="1"/>
    <xf numFmtId="0" fontId="0" fillId="0" borderId="6" xfId="0" applyBorder="1" applyAlignment="1">
      <alignment horizontal="center"/>
    </xf>
    <xf numFmtId="0" fontId="15" fillId="0" borderId="0" xfId="0" applyFont="1"/>
    <xf numFmtId="0" fontId="14" fillId="0" borderId="1" xfId="0" applyFont="1" applyBorder="1" applyAlignment="1">
      <alignment horizontal="right"/>
    </xf>
    <xf numFmtId="165" fontId="1" fillId="3" borderId="1" xfId="1" applyNumberFormat="1" applyFont="1" applyFill="1" applyBorder="1"/>
    <xf numFmtId="165" fontId="5" fillId="2" borderId="1" xfId="1" applyNumberFormat="1" applyFont="1" applyFill="1" applyBorder="1"/>
    <xf numFmtId="0" fontId="5" fillId="2" borderId="1" xfId="0" applyFont="1" applyFill="1" applyBorder="1"/>
    <xf numFmtId="0" fontId="0" fillId="0" borderId="2" xfId="0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3">
    <cellStyle name="Procent" xfId="1" builtinId="5"/>
    <cellStyle name="Standaard" xfId="0" builtinId="0"/>
    <cellStyle name="Standaard 2" xfId="2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7" workbookViewId="0">
      <selection activeCell="G21" sqref="G21"/>
    </sheetView>
  </sheetViews>
  <sheetFormatPr defaultRowHeight="15" x14ac:dyDescent="0.25"/>
  <cols>
    <col min="1" max="1" width="29.28515625" customWidth="1"/>
    <col min="2" max="7" width="9.85546875" customWidth="1"/>
  </cols>
  <sheetData>
    <row r="1" spans="1:7" ht="18.75" x14ac:dyDescent="0.3">
      <c r="A1" s="12" t="s">
        <v>15</v>
      </c>
    </row>
    <row r="3" spans="1:7" x14ac:dyDescent="0.25">
      <c r="A3" s="15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x14ac:dyDescent="0.25">
      <c r="A4" s="2" t="s">
        <v>10</v>
      </c>
      <c r="B4" s="4">
        <v>184</v>
      </c>
      <c r="C4" s="4">
        <v>190</v>
      </c>
      <c r="D4" s="4">
        <v>197</v>
      </c>
      <c r="E4" s="4">
        <v>200</v>
      </c>
      <c r="F4" s="4">
        <v>202</v>
      </c>
      <c r="G4" s="4">
        <v>300</v>
      </c>
    </row>
    <row r="5" spans="1:7" x14ac:dyDescent="0.25">
      <c r="A5" s="2" t="s">
        <v>11</v>
      </c>
      <c r="B5" s="4">
        <v>106</v>
      </c>
      <c r="C5" s="4">
        <v>110</v>
      </c>
      <c r="D5" s="4">
        <v>114</v>
      </c>
      <c r="E5" s="4">
        <v>115</v>
      </c>
      <c r="F5" s="4">
        <v>116</v>
      </c>
      <c r="G5" s="4">
        <v>125</v>
      </c>
    </row>
    <row r="6" spans="1:7" x14ac:dyDescent="0.25">
      <c r="A6" s="2" t="s">
        <v>12</v>
      </c>
      <c r="B6" s="4">
        <v>56</v>
      </c>
      <c r="C6" s="4">
        <v>58</v>
      </c>
      <c r="D6" s="4">
        <v>60</v>
      </c>
      <c r="E6" s="4">
        <v>61</v>
      </c>
      <c r="F6" s="4">
        <v>62</v>
      </c>
      <c r="G6" s="4">
        <v>62</v>
      </c>
    </row>
    <row r="7" spans="1:7" x14ac:dyDescent="0.25">
      <c r="A7" s="2" t="s">
        <v>13</v>
      </c>
      <c r="B7" s="4">
        <v>37</v>
      </c>
      <c r="C7" s="4">
        <v>38</v>
      </c>
      <c r="D7" s="4">
        <v>39</v>
      </c>
      <c r="E7" s="4">
        <v>40</v>
      </c>
      <c r="F7" s="4">
        <v>40</v>
      </c>
      <c r="G7" s="4">
        <v>40</v>
      </c>
    </row>
    <row r="8" spans="1:7" x14ac:dyDescent="0.25">
      <c r="A8" s="5"/>
      <c r="B8" s="6"/>
      <c r="C8" s="6"/>
      <c r="D8" s="6"/>
      <c r="E8" s="6"/>
      <c r="F8" s="6"/>
      <c r="G8" s="6"/>
    </row>
    <row r="9" spans="1:7" x14ac:dyDescent="0.25">
      <c r="B9" s="51" t="s">
        <v>7</v>
      </c>
      <c r="C9" s="51"/>
      <c r="D9" s="51"/>
      <c r="E9" s="51"/>
      <c r="F9" s="51"/>
      <c r="G9" s="51"/>
    </row>
    <row r="10" spans="1:7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</row>
    <row r="11" spans="1:7" x14ac:dyDescent="0.25">
      <c r="A11" s="3" t="s">
        <v>19</v>
      </c>
      <c r="B11" s="2">
        <v>16943</v>
      </c>
      <c r="C11" s="2">
        <v>16789</v>
      </c>
      <c r="D11" s="2">
        <v>16379</v>
      </c>
      <c r="E11" s="2">
        <v>16380</v>
      </c>
      <c r="F11" s="2">
        <v>16638</v>
      </c>
      <c r="G11" s="7" t="s">
        <v>14</v>
      </c>
    </row>
    <row r="12" spans="1:7" x14ac:dyDescent="0.25">
      <c r="A12" s="3" t="s">
        <v>20</v>
      </c>
      <c r="B12" s="2">
        <v>3229</v>
      </c>
      <c r="C12" s="2">
        <v>3177</v>
      </c>
      <c r="D12" s="2">
        <v>2975</v>
      </c>
      <c r="E12" s="2">
        <v>2992</v>
      </c>
      <c r="F12" s="2">
        <v>3016</v>
      </c>
      <c r="G12" s="7" t="s">
        <v>14</v>
      </c>
    </row>
    <row r="13" spans="1:7" x14ac:dyDescent="0.25">
      <c r="A13" s="3" t="s">
        <v>21</v>
      </c>
      <c r="B13" s="2">
        <v>28270</v>
      </c>
      <c r="C13" s="2">
        <v>28548</v>
      </c>
      <c r="D13" s="2">
        <v>29614</v>
      </c>
      <c r="E13" s="2">
        <v>30857</v>
      </c>
      <c r="F13" s="2">
        <v>31449</v>
      </c>
      <c r="G13" s="7" t="s">
        <v>14</v>
      </c>
    </row>
    <row r="14" spans="1:7" x14ac:dyDescent="0.25">
      <c r="A14" s="3" t="s">
        <v>22</v>
      </c>
      <c r="B14" s="2">
        <v>12367</v>
      </c>
      <c r="C14" s="2">
        <v>12768</v>
      </c>
      <c r="D14" s="2">
        <v>13093</v>
      </c>
      <c r="E14" s="2">
        <v>13063</v>
      </c>
      <c r="F14" s="2">
        <v>13231</v>
      </c>
      <c r="G14" s="7" t="s">
        <v>14</v>
      </c>
    </row>
    <row r="15" spans="1:7" s="11" customFormat="1" ht="21.6" customHeight="1" x14ac:dyDescent="0.25">
      <c r="A15" s="8" t="s">
        <v>8</v>
      </c>
      <c r="B15" s="9">
        <f>SUM(B11:B14)</f>
        <v>60809</v>
      </c>
      <c r="C15" s="9">
        <f t="shared" ref="C15:F15" si="0">SUM(C11:C14)</f>
        <v>61282</v>
      </c>
      <c r="D15" s="9">
        <f t="shared" si="0"/>
        <v>62061</v>
      </c>
      <c r="E15" s="9">
        <f t="shared" si="0"/>
        <v>63292</v>
      </c>
      <c r="F15" s="9">
        <f t="shared" si="0"/>
        <v>64334</v>
      </c>
      <c r="G15" s="10" t="s">
        <v>14</v>
      </c>
    </row>
    <row r="17" spans="1:7" x14ac:dyDescent="0.25">
      <c r="A17" s="3" t="s">
        <v>23</v>
      </c>
      <c r="B17" s="2">
        <v>19122</v>
      </c>
      <c r="C17" s="2">
        <v>19690</v>
      </c>
      <c r="D17" s="2">
        <v>19765</v>
      </c>
      <c r="E17" s="2">
        <v>19519</v>
      </c>
      <c r="F17" s="2">
        <v>19968</v>
      </c>
      <c r="G17" s="7" t="s">
        <v>14</v>
      </c>
    </row>
    <row r="18" spans="1:7" x14ac:dyDescent="0.25">
      <c r="A18" s="3" t="s">
        <v>24</v>
      </c>
      <c r="B18" s="2">
        <v>6814</v>
      </c>
      <c r="C18" s="2">
        <v>6520</v>
      </c>
      <c r="D18" s="2">
        <v>6232</v>
      </c>
      <c r="E18" s="2">
        <v>6033</v>
      </c>
      <c r="F18" s="2">
        <v>6108</v>
      </c>
      <c r="G18" s="7" t="s">
        <v>14</v>
      </c>
    </row>
    <row r="19" spans="1:7" x14ac:dyDescent="0.25">
      <c r="A19" s="3" t="s">
        <v>25</v>
      </c>
      <c r="B19" s="2">
        <v>56507</v>
      </c>
      <c r="C19" s="2">
        <v>57319</v>
      </c>
      <c r="D19" s="2">
        <v>57776</v>
      </c>
      <c r="E19" s="2">
        <v>56883</v>
      </c>
      <c r="F19" s="2">
        <v>56848</v>
      </c>
      <c r="G19" s="7" t="s">
        <v>14</v>
      </c>
    </row>
    <row r="20" spans="1:7" x14ac:dyDescent="0.25">
      <c r="A20" s="3" t="s">
        <v>26</v>
      </c>
      <c r="B20" s="2">
        <v>34304</v>
      </c>
      <c r="C20" s="2">
        <v>34386</v>
      </c>
      <c r="D20" s="2">
        <v>34298</v>
      </c>
      <c r="E20" s="2">
        <v>34401</v>
      </c>
      <c r="F20" s="2">
        <v>33927</v>
      </c>
      <c r="G20" s="7" t="s">
        <v>14</v>
      </c>
    </row>
    <row r="21" spans="1:7" s="11" customFormat="1" ht="31.5" customHeight="1" x14ac:dyDescent="0.25">
      <c r="A21" s="8" t="s">
        <v>9</v>
      </c>
      <c r="B21" s="9">
        <f>SUM(B17:B20)</f>
        <v>116747</v>
      </c>
      <c r="C21" s="9">
        <f t="shared" ref="C21:F21" si="1">SUM(C17:C20)</f>
        <v>117915</v>
      </c>
      <c r="D21" s="9">
        <f t="shared" si="1"/>
        <v>118071</v>
      </c>
      <c r="E21" s="9">
        <f t="shared" si="1"/>
        <v>116836</v>
      </c>
      <c r="F21" s="9">
        <f t="shared" si="1"/>
        <v>116851</v>
      </c>
      <c r="G21" s="10" t="s">
        <v>14</v>
      </c>
    </row>
    <row r="23" spans="1:7" x14ac:dyDescent="0.25">
      <c r="A23" s="3" t="s">
        <v>27</v>
      </c>
      <c r="B23" s="2">
        <f>B11+B17</f>
        <v>36065</v>
      </c>
      <c r="C23" s="2">
        <f t="shared" ref="C23:F23" si="2">C11+C17</f>
        <v>36479</v>
      </c>
      <c r="D23" s="2">
        <f t="shared" si="2"/>
        <v>36144</v>
      </c>
      <c r="E23" s="2">
        <f t="shared" si="2"/>
        <v>35899</v>
      </c>
      <c r="F23" s="2">
        <f t="shared" si="2"/>
        <v>36606</v>
      </c>
      <c r="G23" s="7" t="s">
        <v>14</v>
      </c>
    </row>
    <row r="24" spans="1:7" x14ac:dyDescent="0.25">
      <c r="A24" s="3" t="s">
        <v>28</v>
      </c>
      <c r="B24" s="2">
        <f t="shared" ref="B24:F24" si="3">B12+B18</f>
        <v>10043</v>
      </c>
      <c r="C24" s="2">
        <f t="shared" si="3"/>
        <v>9697</v>
      </c>
      <c r="D24" s="2">
        <f t="shared" si="3"/>
        <v>9207</v>
      </c>
      <c r="E24" s="2">
        <f t="shared" si="3"/>
        <v>9025</v>
      </c>
      <c r="F24" s="2">
        <f t="shared" si="3"/>
        <v>9124</v>
      </c>
      <c r="G24" s="7" t="s">
        <v>14</v>
      </c>
    </row>
    <row r="25" spans="1:7" x14ac:dyDescent="0.25">
      <c r="A25" s="3" t="s">
        <v>29</v>
      </c>
      <c r="B25" s="2">
        <f t="shared" ref="B25:F25" si="4">B13+B19</f>
        <v>84777</v>
      </c>
      <c r="C25" s="2">
        <f t="shared" si="4"/>
        <v>85867</v>
      </c>
      <c r="D25" s="2">
        <f t="shared" si="4"/>
        <v>87390</v>
      </c>
      <c r="E25" s="2">
        <f t="shared" si="4"/>
        <v>87740</v>
      </c>
      <c r="F25" s="2">
        <f t="shared" si="4"/>
        <v>88297</v>
      </c>
      <c r="G25" s="7" t="s">
        <v>14</v>
      </c>
    </row>
    <row r="26" spans="1:7" x14ac:dyDescent="0.25">
      <c r="A26" s="3" t="s">
        <v>30</v>
      </c>
      <c r="B26" s="2">
        <f t="shared" ref="B26:F26" si="5">B14+B20</f>
        <v>46671</v>
      </c>
      <c r="C26" s="2">
        <f t="shared" si="5"/>
        <v>47154</v>
      </c>
      <c r="D26" s="2">
        <f t="shared" si="5"/>
        <v>47391</v>
      </c>
      <c r="E26" s="2">
        <f t="shared" si="5"/>
        <v>47464</v>
      </c>
      <c r="F26" s="2">
        <f t="shared" si="5"/>
        <v>47158</v>
      </c>
      <c r="G26" s="7" t="s">
        <v>14</v>
      </c>
    </row>
    <row r="27" spans="1:7" s="11" customFormat="1" ht="19.5" customHeight="1" x14ac:dyDescent="0.25">
      <c r="A27" s="8" t="s">
        <v>17</v>
      </c>
      <c r="B27" s="9">
        <f>SUM(B23:B26)</f>
        <v>177556</v>
      </c>
      <c r="C27" s="9">
        <f t="shared" ref="C27:F27" si="6">SUM(C23:C26)</f>
        <v>179197</v>
      </c>
      <c r="D27" s="9">
        <f t="shared" si="6"/>
        <v>180132</v>
      </c>
      <c r="E27" s="9">
        <f t="shared" si="6"/>
        <v>180128</v>
      </c>
      <c r="F27" s="9">
        <f t="shared" si="6"/>
        <v>181185</v>
      </c>
      <c r="G27" s="10" t="s">
        <v>14</v>
      </c>
    </row>
    <row r="29" spans="1:7" ht="18.75" x14ac:dyDescent="0.3">
      <c r="A29" s="12" t="s">
        <v>18</v>
      </c>
    </row>
    <row r="31" spans="1:7" x14ac:dyDescent="0.25">
      <c r="B31" s="51" t="s">
        <v>16</v>
      </c>
      <c r="C31" s="51"/>
      <c r="D31" s="51"/>
      <c r="E31" s="51"/>
      <c r="F31" s="51"/>
      <c r="G31" s="51"/>
    </row>
    <row r="32" spans="1:7" x14ac:dyDescent="0.25"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</row>
    <row r="33" spans="1:7" x14ac:dyDescent="0.25">
      <c r="A33" s="3" t="s">
        <v>19</v>
      </c>
      <c r="B33" s="13">
        <f>B11/$B$11</f>
        <v>1</v>
      </c>
      <c r="C33" s="13">
        <f t="shared" ref="C33:F33" si="7">C11/$B$11</f>
        <v>0.99091070058431208</v>
      </c>
      <c r="D33" s="13">
        <f t="shared" si="7"/>
        <v>0.96671191642566257</v>
      </c>
      <c r="E33" s="13">
        <f t="shared" si="7"/>
        <v>0.96677093785043966</v>
      </c>
      <c r="F33" s="13">
        <f t="shared" si="7"/>
        <v>0.98199846544295577</v>
      </c>
      <c r="G33" s="7" t="s">
        <v>14</v>
      </c>
    </row>
    <row r="34" spans="1:7" x14ac:dyDescent="0.25">
      <c r="A34" s="3" t="s">
        <v>20</v>
      </c>
      <c r="B34" s="13">
        <f>B12/$B$12</f>
        <v>1</v>
      </c>
      <c r="C34" s="13">
        <f t="shared" ref="C34:F34" si="8">C12/$B$12</f>
        <v>0.9838959430164137</v>
      </c>
      <c r="D34" s="13">
        <f t="shared" si="8"/>
        <v>0.92133787550325175</v>
      </c>
      <c r="E34" s="13">
        <f t="shared" si="8"/>
        <v>0.92660266336327035</v>
      </c>
      <c r="F34" s="13">
        <f t="shared" si="8"/>
        <v>0.93403530504800247</v>
      </c>
      <c r="G34" s="7" t="s">
        <v>14</v>
      </c>
    </row>
    <row r="35" spans="1:7" x14ac:dyDescent="0.25">
      <c r="A35" s="3" t="s">
        <v>21</v>
      </c>
      <c r="B35" s="13">
        <f>B13/$B$13</f>
        <v>1</v>
      </c>
      <c r="C35" s="13">
        <f t="shared" ref="C35:F35" si="9">C13/$B$13</f>
        <v>1.0098337460205165</v>
      </c>
      <c r="D35" s="13">
        <f t="shared" si="9"/>
        <v>1.0475415634948708</v>
      </c>
      <c r="E35" s="13">
        <f t="shared" si="9"/>
        <v>1.0915104350902016</v>
      </c>
      <c r="F35" s="13">
        <f t="shared" si="9"/>
        <v>1.1124513618677043</v>
      </c>
      <c r="G35" s="7" t="s">
        <v>14</v>
      </c>
    </row>
    <row r="36" spans="1:7" x14ac:dyDescent="0.25">
      <c r="A36" s="3" t="s">
        <v>22</v>
      </c>
      <c r="B36" s="13">
        <f>B14/$B$14</f>
        <v>1</v>
      </c>
      <c r="C36" s="13">
        <f t="shared" ref="C36:F36" si="10">C14/$B$14</f>
        <v>1.0324250020215089</v>
      </c>
      <c r="D36" s="13">
        <f t="shared" si="10"/>
        <v>1.0587046171262231</v>
      </c>
      <c r="E36" s="13">
        <f t="shared" si="10"/>
        <v>1.0562788065011726</v>
      </c>
      <c r="F36" s="13">
        <f t="shared" si="10"/>
        <v>1.0698633460014555</v>
      </c>
      <c r="G36" s="7" t="s">
        <v>14</v>
      </c>
    </row>
    <row r="37" spans="1:7" s="11" customFormat="1" ht="25.5" customHeight="1" x14ac:dyDescent="0.25">
      <c r="A37" s="8" t="s">
        <v>8</v>
      </c>
      <c r="B37" s="14">
        <f>B15/$B$15</f>
        <v>1</v>
      </c>
      <c r="C37" s="14">
        <f t="shared" ref="C37:F37" si="11">C15/$B$15</f>
        <v>1.0077784538472923</v>
      </c>
      <c r="D37" s="14">
        <f t="shared" si="11"/>
        <v>1.0205890575408245</v>
      </c>
      <c r="E37" s="14">
        <f t="shared" si="11"/>
        <v>1.0408327714647503</v>
      </c>
      <c r="F37" s="14">
        <f t="shared" si="11"/>
        <v>1.0579683928365866</v>
      </c>
      <c r="G37" s="10" t="s">
        <v>14</v>
      </c>
    </row>
    <row r="39" spans="1:7" x14ac:dyDescent="0.25">
      <c r="A39" s="3" t="s">
        <v>23</v>
      </c>
      <c r="B39" s="13">
        <f>B17/$B$17</f>
        <v>1</v>
      </c>
      <c r="C39" s="13">
        <f t="shared" ref="C39:F39" si="12">C17/$B$17</f>
        <v>1.0297040058571278</v>
      </c>
      <c r="D39" s="13">
        <f t="shared" si="12"/>
        <v>1.0336261897291079</v>
      </c>
      <c r="E39" s="13">
        <f t="shared" si="12"/>
        <v>1.0207614266290137</v>
      </c>
      <c r="F39" s="13">
        <f t="shared" si="12"/>
        <v>1.0442422340759334</v>
      </c>
      <c r="G39" s="7" t="s">
        <v>14</v>
      </c>
    </row>
    <row r="40" spans="1:7" x14ac:dyDescent="0.25">
      <c r="A40" s="3" t="s">
        <v>24</v>
      </c>
      <c r="B40" s="13">
        <f>B18/$B$18</f>
        <v>1</v>
      </c>
      <c r="C40" s="13">
        <f t="shared" ref="C40:F40" si="13">C18/$B$18</f>
        <v>0.956853536835926</v>
      </c>
      <c r="D40" s="13">
        <f t="shared" si="13"/>
        <v>0.91458761373642505</v>
      </c>
      <c r="E40" s="13">
        <f t="shared" si="13"/>
        <v>0.88538303492808923</v>
      </c>
      <c r="F40" s="13">
        <f t="shared" si="13"/>
        <v>0.89638978573525097</v>
      </c>
      <c r="G40" s="7" t="s">
        <v>14</v>
      </c>
    </row>
    <row r="41" spans="1:7" x14ac:dyDescent="0.25">
      <c r="A41" s="3" t="s">
        <v>25</v>
      </c>
      <c r="B41" s="13">
        <f>B19/$B$19</f>
        <v>1</v>
      </c>
      <c r="C41" s="13">
        <f t="shared" ref="C41:F41" si="14">C19/$B$19</f>
        <v>1.0143699010742031</v>
      </c>
      <c r="D41" s="13">
        <f t="shared" si="14"/>
        <v>1.0224573946590687</v>
      </c>
      <c r="E41" s="13">
        <f t="shared" si="14"/>
        <v>1.0066540428619464</v>
      </c>
      <c r="F41" s="13">
        <f t="shared" si="14"/>
        <v>1.0060346505742652</v>
      </c>
      <c r="G41" s="7" t="s">
        <v>14</v>
      </c>
    </row>
    <row r="42" spans="1:7" x14ac:dyDescent="0.25">
      <c r="A42" s="3" t="s">
        <v>26</v>
      </c>
      <c r="B42" s="13">
        <f>B20/$B$20</f>
        <v>1</v>
      </c>
      <c r="C42" s="13">
        <f t="shared" ref="C42:F42" si="15">C20/$B$20</f>
        <v>1.0023903917910448</v>
      </c>
      <c r="D42" s="13">
        <f t="shared" si="15"/>
        <v>0.99982509328358204</v>
      </c>
      <c r="E42" s="13">
        <f t="shared" si="15"/>
        <v>1.0028276585820894</v>
      </c>
      <c r="F42" s="13">
        <f t="shared" si="15"/>
        <v>0.98901002798507465</v>
      </c>
      <c r="G42" s="7" t="s">
        <v>14</v>
      </c>
    </row>
    <row r="43" spans="1:7" ht="30" x14ac:dyDescent="0.25">
      <c r="A43" s="8" t="s">
        <v>9</v>
      </c>
      <c r="B43" s="14">
        <f>B21/$B$21</f>
        <v>1</v>
      </c>
      <c r="C43" s="14">
        <f t="shared" ref="C43:F43" si="16">C21/$B$21</f>
        <v>1.0100045397312136</v>
      </c>
      <c r="D43" s="14">
        <f t="shared" si="16"/>
        <v>1.0113407625035333</v>
      </c>
      <c r="E43" s="14">
        <f t="shared" si="16"/>
        <v>1.0007623322226695</v>
      </c>
      <c r="F43" s="14">
        <f t="shared" si="16"/>
        <v>1.0008908151815463</v>
      </c>
      <c r="G43" s="10" t="s">
        <v>14</v>
      </c>
    </row>
    <row r="45" spans="1:7" x14ac:dyDescent="0.25">
      <c r="A45" s="3" t="s">
        <v>27</v>
      </c>
      <c r="B45" s="13">
        <f>B23/$B$23</f>
        <v>1</v>
      </c>
      <c r="C45" s="13">
        <f t="shared" ref="C45:F45" si="17">C23/$B$23</f>
        <v>1.0114792735338971</v>
      </c>
      <c r="D45" s="13">
        <f t="shared" si="17"/>
        <v>1.0021904893941493</v>
      </c>
      <c r="E45" s="13">
        <f t="shared" si="17"/>
        <v>0.99539719950090111</v>
      </c>
      <c r="F45" s="13">
        <f t="shared" si="17"/>
        <v>1.0150006931928464</v>
      </c>
      <c r="G45" s="7" t="s">
        <v>14</v>
      </c>
    </row>
    <row r="46" spans="1:7" x14ac:dyDescent="0.25">
      <c r="A46" s="3" t="s">
        <v>28</v>
      </c>
      <c r="B46" s="13">
        <f>B24/$B$24</f>
        <v>1</v>
      </c>
      <c r="C46" s="13">
        <f t="shared" ref="C46:F46" si="18">C24/$B$24</f>
        <v>0.96554814298516378</v>
      </c>
      <c r="D46" s="13">
        <f t="shared" si="18"/>
        <v>0.91675794085432638</v>
      </c>
      <c r="E46" s="13">
        <f t="shared" si="18"/>
        <v>0.89863586577715826</v>
      </c>
      <c r="F46" s="13">
        <f t="shared" si="18"/>
        <v>0.90849347804440905</v>
      </c>
      <c r="G46" s="7" t="s">
        <v>14</v>
      </c>
    </row>
    <row r="47" spans="1:7" x14ac:dyDescent="0.25">
      <c r="A47" s="3" t="s">
        <v>29</v>
      </c>
      <c r="B47" s="13">
        <f>B25/$B$25</f>
        <v>1</v>
      </c>
      <c r="C47" s="13">
        <f t="shared" ref="C47:F47" si="19">C25/$B$25</f>
        <v>1.0128572608136641</v>
      </c>
      <c r="D47" s="13">
        <f t="shared" si="19"/>
        <v>1.030822038996426</v>
      </c>
      <c r="E47" s="13">
        <f t="shared" si="19"/>
        <v>1.0349505172393456</v>
      </c>
      <c r="F47" s="13">
        <f t="shared" si="19"/>
        <v>1.0415206954716492</v>
      </c>
      <c r="G47" s="7" t="s">
        <v>14</v>
      </c>
    </row>
    <row r="48" spans="1:7" x14ac:dyDescent="0.25">
      <c r="A48" s="3" t="s">
        <v>30</v>
      </c>
      <c r="B48" s="13">
        <f>B26/$B$26</f>
        <v>1</v>
      </c>
      <c r="C48" s="13">
        <f t="shared" ref="C48:F48" si="20">C26/$B$26</f>
        <v>1.0103490390178056</v>
      </c>
      <c r="D48" s="13">
        <f t="shared" si="20"/>
        <v>1.0154271389085299</v>
      </c>
      <c r="E48" s="13">
        <f t="shared" si="20"/>
        <v>1.0169912793812004</v>
      </c>
      <c r="F48" s="13">
        <f t="shared" si="20"/>
        <v>1.010434745345075</v>
      </c>
      <c r="G48" s="7" t="s">
        <v>14</v>
      </c>
    </row>
    <row r="49" spans="1:7" ht="19.5" customHeight="1" x14ac:dyDescent="0.25">
      <c r="A49" s="8" t="s">
        <v>17</v>
      </c>
      <c r="B49" s="14">
        <f>B27/$B$27</f>
        <v>1</v>
      </c>
      <c r="C49" s="14">
        <f t="shared" ref="C49:F49" si="21">C27/$B$27</f>
        <v>1.0092421545878483</v>
      </c>
      <c r="D49" s="14">
        <f t="shared" si="21"/>
        <v>1.0145080988533195</v>
      </c>
      <c r="E49" s="14">
        <f t="shared" si="21"/>
        <v>1.01448557074951</v>
      </c>
      <c r="F49" s="14">
        <f t="shared" si="21"/>
        <v>1.020438622181171</v>
      </c>
      <c r="G49" s="10" t="s">
        <v>14</v>
      </c>
    </row>
  </sheetData>
  <mergeCells count="2">
    <mergeCell ref="B9:G9"/>
    <mergeCell ref="B31:G31"/>
  </mergeCells>
  <pageMargins left="0.71" right="0.38" top="0.44" bottom="0.28999999999999998" header="0.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I46" sqref="I46"/>
    </sheetView>
  </sheetViews>
  <sheetFormatPr defaultRowHeight="15" x14ac:dyDescent="0.25"/>
  <cols>
    <col min="1" max="1" width="29.28515625" customWidth="1"/>
    <col min="2" max="7" width="9.85546875" customWidth="1"/>
  </cols>
  <sheetData>
    <row r="1" spans="1:7" ht="18.75" x14ac:dyDescent="0.3">
      <c r="A1" s="12" t="s">
        <v>15</v>
      </c>
    </row>
    <row r="3" spans="1:7" x14ac:dyDescent="0.25">
      <c r="A3" s="15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x14ac:dyDescent="0.25">
      <c r="A4" s="2" t="s">
        <v>10</v>
      </c>
      <c r="B4" s="4">
        <v>184</v>
      </c>
      <c r="C4" s="4">
        <v>190</v>
      </c>
      <c r="D4" s="4">
        <v>197</v>
      </c>
      <c r="E4" s="4">
        <v>200</v>
      </c>
      <c r="F4" s="4">
        <v>202</v>
      </c>
      <c r="G4" s="4">
        <v>300</v>
      </c>
    </row>
    <row r="5" spans="1:7" x14ac:dyDescent="0.25">
      <c r="A5" s="2" t="s">
        <v>11</v>
      </c>
      <c r="B5" s="4">
        <v>106</v>
      </c>
      <c r="C5" s="4">
        <v>110</v>
      </c>
      <c r="D5" s="4">
        <v>114</v>
      </c>
      <c r="E5" s="4">
        <v>115</v>
      </c>
      <c r="F5" s="4">
        <v>116</v>
      </c>
      <c r="G5" s="4">
        <v>125</v>
      </c>
    </row>
    <row r="6" spans="1:7" x14ac:dyDescent="0.25">
      <c r="A6" s="2" t="s">
        <v>12</v>
      </c>
      <c r="B6" s="4">
        <v>56</v>
      </c>
      <c r="C6" s="4">
        <v>58</v>
      </c>
      <c r="D6" s="4">
        <v>60</v>
      </c>
      <c r="E6" s="4">
        <v>61</v>
      </c>
      <c r="F6" s="4">
        <v>62</v>
      </c>
      <c r="G6" s="4">
        <v>62</v>
      </c>
    </row>
    <row r="7" spans="1:7" x14ac:dyDescent="0.25">
      <c r="A7" s="2" t="s">
        <v>13</v>
      </c>
      <c r="B7" s="4">
        <v>37</v>
      </c>
      <c r="C7" s="4">
        <v>38</v>
      </c>
      <c r="D7" s="4">
        <v>39</v>
      </c>
      <c r="E7" s="4">
        <v>40</v>
      </c>
      <c r="F7" s="4">
        <v>40</v>
      </c>
      <c r="G7" s="4">
        <v>40</v>
      </c>
    </row>
    <row r="8" spans="1:7" x14ac:dyDescent="0.25">
      <c r="A8" s="5"/>
      <c r="B8" s="6"/>
      <c r="C8" s="6"/>
      <c r="D8" s="6"/>
      <c r="E8" s="6"/>
      <c r="F8" s="6"/>
      <c r="G8" s="6"/>
    </row>
    <row r="9" spans="1:7" ht="28.5" customHeight="1" x14ac:dyDescent="0.25">
      <c r="B9" s="52" t="s">
        <v>54</v>
      </c>
      <c r="C9" s="53"/>
      <c r="D9" s="53"/>
      <c r="E9" s="53"/>
      <c r="F9" s="53"/>
      <c r="G9" s="54"/>
    </row>
    <row r="10" spans="1:7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6" t="s">
        <v>5</v>
      </c>
    </row>
    <row r="11" spans="1:7" x14ac:dyDescent="0.25">
      <c r="A11" s="3" t="s">
        <v>19</v>
      </c>
      <c r="B11" s="2">
        <v>16943</v>
      </c>
      <c r="C11" s="2">
        <v>16789</v>
      </c>
      <c r="D11" s="2">
        <v>16379</v>
      </c>
      <c r="E11" s="2">
        <v>16380</v>
      </c>
      <c r="F11" s="2">
        <v>16638</v>
      </c>
      <c r="G11" s="17">
        <v>15624</v>
      </c>
    </row>
    <row r="12" spans="1:7" x14ac:dyDescent="0.25">
      <c r="A12" s="3" t="s">
        <v>20</v>
      </c>
      <c r="B12" s="2">
        <v>3229</v>
      </c>
      <c r="C12" s="2">
        <v>3177</v>
      </c>
      <c r="D12" s="2">
        <v>2975</v>
      </c>
      <c r="E12" s="2">
        <v>2992</v>
      </c>
      <c r="F12" s="2">
        <v>3016</v>
      </c>
      <c r="G12" s="17">
        <v>3690</v>
      </c>
    </row>
    <row r="13" spans="1:7" x14ac:dyDescent="0.25">
      <c r="A13" s="3" t="s">
        <v>21</v>
      </c>
      <c r="B13" s="2">
        <v>28270</v>
      </c>
      <c r="C13" s="2">
        <v>28548</v>
      </c>
      <c r="D13" s="2">
        <v>29614</v>
      </c>
      <c r="E13" s="2">
        <v>30857</v>
      </c>
      <c r="F13" s="2">
        <v>31449</v>
      </c>
      <c r="G13" s="17">
        <v>32723</v>
      </c>
    </row>
    <row r="14" spans="1:7" x14ac:dyDescent="0.25">
      <c r="A14" s="3" t="s">
        <v>22</v>
      </c>
      <c r="B14" s="2">
        <v>12367</v>
      </c>
      <c r="C14" s="2">
        <v>12768</v>
      </c>
      <c r="D14" s="2">
        <v>13093</v>
      </c>
      <c r="E14" s="2">
        <v>13063</v>
      </c>
      <c r="F14" s="2">
        <v>13231</v>
      </c>
      <c r="G14" s="17">
        <v>13650</v>
      </c>
    </row>
    <row r="15" spans="1:7" s="11" customFormat="1" ht="21.6" customHeight="1" x14ac:dyDescent="0.25">
      <c r="A15" s="8" t="s">
        <v>8</v>
      </c>
      <c r="B15" s="9">
        <f>SUM(B11:B14)</f>
        <v>60809</v>
      </c>
      <c r="C15" s="9">
        <f t="shared" ref="C15:G15" si="0">SUM(C11:C14)</f>
        <v>61282</v>
      </c>
      <c r="D15" s="9">
        <f t="shared" si="0"/>
        <v>62061</v>
      </c>
      <c r="E15" s="9">
        <f t="shared" si="0"/>
        <v>63292</v>
      </c>
      <c r="F15" s="9">
        <f t="shared" si="0"/>
        <v>64334</v>
      </c>
      <c r="G15" s="18">
        <f t="shared" si="0"/>
        <v>65687</v>
      </c>
    </row>
    <row r="17" spans="1:7" x14ac:dyDescent="0.25">
      <c r="A17" s="3" t="s">
        <v>23</v>
      </c>
      <c r="B17" s="2">
        <v>19122</v>
      </c>
      <c r="C17" s="2">
        <v>19690</v>
      </c>
      <c r="D17" s="2">
        <v>19765</v>
      </c>
      <c r="E17" s="2">
        <v>19519</v>
      </c>
      <c r="F17" s="2">
        <v>19968</v>
      </c>
      <c r="G17" s="17">
        <v>17087</v>
      </c>
    </row>
    <row r="18" spans="1:7" x14ac:dyDescent="0.25">
      <c r="A18" s="3" t="s">
        <v>24</v>
      </c>
      <c r="B18" s="2">
        <v>6814</v>
      </c>
      <c r="C18" s="2">
        <v>6520</v>
      </c>
      <c r="D18" s="2">
        <v>6232</v>
      </c>
      <c r="E18" s="2">
        <v>6033</v>
      </c>
      <c r="F18" s="2">
        <v>6108</v>
      </c>
      <c r="G18" s="17">
        <v>7986</v>
      </c>
    </row>
    <row r="19" spans="1:7" x14ac:dyDescent="0.25">
      <c r="A19" s="3" t="s">
        <v>25</v>
      </c>
      <c r="B19" s="2">
        <v>56507</v>
      </c>
      <c r="C19" s="2">
        <v>57319</v>
      </c>
      <c r="D19" s="2">
        <v>57776</v>
      </c>
      <c r="E19" s="2">
        <v>56883</v>
      </c>
      <c r="F19" s="2">
        <v>56848</v>
      </c>
      <c r="G19" s="17">
        <v>57811</v>
      </c>
    </row>
    <row r="20" spans="1:7" x14ac:dyDescent="0.25">
      <c r="A20" s="3" t="s">
        <v>26</v>
      </c>
      <c r="B20" s="2">
        <v>34304</v>
      </c>
      <c r="C20" s="2">
        <v>34386</v>
      </c>
      <c r="D20" s="2">
        <v>34298</v>
      </c>
      <c r="E20" s="2">
        <v>34401</v>
      </c>
      <c r="F20" s="2">
        <v>33927</v>
      </c>
      <c r="G20" s="17">
        <v>33515</v>
      </c>
    </row>
    <row r="21" spans="1:7" s="11" customFormat="1" ht="31.5" customHeight="1" x14ac:dyDescent="0.25">
      <c r="A21" s="8" t="s">
        <v>9</v>
      </c>
      <c r="B21" s="9">
        <f>SUM(B17:B20)</f>
        <v>116747</v>
      </c>
      <c r="C21" s="9">
        <f t="shared" ref="C21:G21" si="1">SUM(C17:C20)</f>
        <v>117915</v>
      </c>
      <c r="D21" s="9">
        <f t="shared" si="1"/>
        <v>118071</v>
      </c>
      <c r="E21" s="9">
        <f t="shared" si="1"/>
        <v>116836</v>
      </c>
      <c r="F21" s="9">
        <f t="shared" si="1"/>
        <v>116851</v>
      </c>
      <c r="G21" s="9">
        <f t="shared" si="1"/>
        <v>116399</v>
      </c>
    </row>
    <row r="23" spans="1:7" x14ac:dyDescent="0.25">
      <c r="A23" s="3" t="s">
        <v>27</v>
      </c>
      <c r="B23" s="2">
        <f>B11+B17</f>
        <v>36065</v>
      </c>
      <c r="C23" s="2">
        <f t="shared" ref="C23:F23" si="2">C11+C17</f>
        <v>36479</v>
      </c>
      <c r="D23" s="2">
        <f t="shared" si="2"/>
        <v>36144</v>
      </c>
      <c r="E23" s="2">
        <f t="shared" si="2"/>
        <v>35899</v>
      </c>
      <c r="F23" s="2">
        <f t="shared" si="2"/>
        <v>36606</v>
      </c>
      <c r="G23" s="19">
        <f t="shared" ref="G23" si="3">G11+G17</f>
        <v>32711</v>
      </c>
    </row>
    <row r="24" spans="1:7" x14ac:dyDescent="0.25">
      <c r="A24" s="3" t="s">
        <v>28</v>
      </c>
      <c r="B24" s="2">
        <f t="shared" ref="B24:F26" si="4">B12+B18</f>
        <v>10043</v>
      </c>
      <c r="C24" s="2">
        <f t="shared" si="4"/>
        <v>9697</v>
      </c>
      <c r="D24" s="2">
        <f t="shared" si="4"/>
        <v>9207</v>
      </c>
      <c r="E24" s="2">
        <f t="shared" si="4"/>
        <v>9025</v>
      </c>
      <c r="F24" s="2">
        <f t="shared" si="4"/>
        <v>9124</v>
      </c>
      <c r="G24" s="19">
        <f t="shared" ref="G24" si="5">G12+G18</f>
        <v>11676</v>
      </c>
    </row>
    <row r="25" spans="1:7" x14ac:dyDescent="0.25">
      <c r="A25" s="3" t="s">
        <v>29</v>
      </c>
      <c r="B25" s="2">
        <f t="shared" si="4"/>
        <v>84777</v>
      </c>
      <c r="C25" s="2">
        <f t="shared" si="4"/>
        <v>85867</v>
      </c>
      <c r="D25" s="2">
        <f t="shared" si="4"/>
        <v>87390</v>
      </c>
      <c r="E25" s="2">
        <f t="shared" si="4"/>
        <v>87740</v>
      </c>
      <c r="F25" s="2">
        <f t="shared" si="4"/>
        <v>88297</v>
      </c>
      <c r="G25" s="19">
        <f t="shared" ref="G25" si="6">G13+G19</f>
        <v>90534</v>
      </c>
    </row>
    <row r="26" spans="1:7" x14ac:dyDescent="0.25">
      <c r="A26" s="3" t="s">
        <v>30</v>
      </c>
      <c r="B26" s="2">
        <f t="shared" si="4"/>
        <v>46671</v>
      </c>
      <c r="C26" s="2">
        <f t="shared" si="4"/>
        <v>47154</v>
      </c>
      <c r="D26" s="2">
        <f t="shared" si="4"/>
        <v>47391</v>
      </c>
      <c r="E26" s="2">
        <f t="shared" si="4"/>
        <v>47464</v>
      </c>
      <c r="F26" s="2">
        <f t="shared" si="4"/>
        <v>47158</v>
      </c>
      <c r="G26" s="19">
        <f t="shared" ref="G26" si="7">G14+G20</f>
        <v>47165</v>
      </c>
    </row>
    <row r="27" spans="1:7" s="11" customFormat="1" ht="19.5" customHeight="1" x14ac:dyDescent="0.25">
      <c r="A27" s="8" t="s">
        <v>17</v>
      </c>
      <c r="B27" s="9">
        <f>SUM(B23:B26)</f>
        <v>177556</v>
      </c>
      <c r="C27" s="9">
        <f t="shared" ref="C27:F27" si="8">SUM(C23:C26)</f>
        <v>179197</v>
      </c>
      <c r="D27" s="9">
        <f t="shared" si="8"/>
        <v>180132</v>
      </c>
      <c r="E27" s="9">
        <f t="shared" si="8"/>
        <v>180128</v>
      </c>
      <c r="F27" s="9">
        <f t="shared" si="8"/>
        <v>181185</v>
      </c>
      <c r="G27" s="18">
        <f t="shared" ref="G27" si="9">SUM(G23:G26)</f>
        <v>182086</v>
      </c>
    </row>
    <row r="29" spans="1:7" ht="18.75" x14ac:dyDescent="0.3">
      <c r="A29" s="12" t="s">
        <v>18</v>
      </c>
    </row>
    <row r="31" spans="1:7" ht="21" customHeight="1" x14ac:dyDescent="0.25">
      <c r="B31" s="55" t="s">
        <v>16</v>
      </c>
      <c r="C31" s="56"/>
      <c r="D31" s="56"/>
      <c r="E31" s="56"/>
      <c r="F31" s="56"/>
      <c r="G31" s="57"/>
    </row>
    <row r="32" spans="1:7" x14ac:dyDescent="0.25"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6" t="s">
        <v>5</v>
      </c>
    </row>
    <row r="33" spans="1:7" x14ac:dyDescent="0.25">
      <c r="A33" s="3" t="s">
        <v>19</v>
      </c>
      <c r="B33" s="13">
        <f>B11/$B$11</f>
        <v>1</v>
      </c>
      <c r="C33" s="13">
        <f t="shared" ref="C33:F33" si="10">C11/$B$11</f>
        <v>0.99091070058431208</v>
      </c>
      <c r="D33" s="13">
        <f t="shared" si="10"/>
        <v>0.96671191642566257</v>
      </c>
      <c r="E33" s="13">
        <f t="shared" si="10"/>
        <v>0.96677093785043966</v>
      </c>
      <c r="F33" s="13">
        <f t="shared" si="10"/>
        <v>0.98199846544295577</v>
      </c>
      <c r="G33" s="20">
        <f t="shared" ref="G33" si="11">G11/$B$11</f>
        <v>0.92215074071888092</v>
      </c>
    </row>
    <row r="34" spans="1:7" x14ac:dyDescent="0.25">
      <c r="A34" s="3" t="s">
        <v>20</v>
      </c>
      <c r="B34" s="13">
        <f>B12/$B$12</f>
        <v>1</v>
      </c>
      <c r="C34" s="13">
        <f t="shared" ref="C34:F34" si="12">C12/$B$12</f>
        <v>0.9838959430164137</v>
      </c>
      <c r="D34" s="13">
        <f t="shared" si="12"/>
        <v>0.92133787550325175</v>
      </c>
      <c r="E34" s="13">
        <f t="shared" si="12"/>
        <v>0.92660266336327035</v>
      </c>
      <c r="F34" s="13">
        <f t="shared" si="12"/>
        <v>0.93403530504800247</v>
      </c>
      <c r="G34" s="20">
        <f t="shared" ref="G34" si="13">G12/$B$12</f>
        <v>1.1427686590275627</v>
      </c>
    </row>
    <row r="35" spans="1:7" x14ac:dyDescent="0.25">
      <c r="A35" s="3" t="s">
        <v>21</v>
      </c>
      <c r="B35" s="13">
        <f>B13/$B$13</f>
        <v>1</v>
      </c>
      <c r="C35" s="13">
        <f t="shared" ref="C35:F35" si="14">C13/$B$13</f>
        <v>1.0098337460205165</v>
      </c>
      <c r="D35" s="13">
        <f t="shared" si="14"/>
        <v>1.0475415634948708</v>
      </c>
      <c r="E35" s="13">
        <f t="shared" si="14"/>
        <v>1.0915104350902016</v>
      </c>
      <c r="F35" s="13">
        <f t="shared" si="14"/>
        <v>1.1124513618677043</v>
      </c>
      <c r="G35" s="20">
        <f t="shared" ref="G35" si="15">G13/$B$13</f>
        <v>1.157516802263884</v>
      </c>
    </row>
    <row r="36" spans="1:7" x14ac:dyDescent="0.25">
      <c r="A36" s="3" t="s">
        <v>22</v>
      </c>
      <c r="B36" s="13">
        <f>B14/$B$14</f>
        <v>1</v>
      </c>
      <c r="C36" s="13">
        <f t="shared" ref="C36:F36" si="16">C14/$B$14</f>
        <v>1.0324250020215089</v>
      </c>
      <c r="D36" s="13">
        <f t="shared" si="16"/>
        <v>1.0587046171262231</v>
      </c>
      <c r="E36" s="13">
        <f t="shared" si="16"/>
        <v>1.0562788065011726</v>
      </c>
      <c r="F36" s="13">
        <f t="shared" si="16"/>
        <v>1.0698633460014555</v>
      </c>
      <c r="G36" s="20">
        <f t="shared" ref="G36" si="17">G14/$B$14</f>
        <v>1.1037438343979946</v>
      </c>
    </row>
    <row r="37" spans="1:7" s="11" customFormat="1" ht="25.5" customHeight="1" x14ac:dyDescent="0.25">
      <c r="A37" s="8" t="s">
        <v>8</v>
      </c>
      <c r="B37" s="14">
        <f>B15/$B$15</f>
        <v>1</v>
      </c>
      <c r="C37" s="14">
        <f t="shared" ref="C37:F37" si="18">C15/$B$15</f>
        <v>1.0077784538472923</v>
      </c>
      <c r="D37" s="14">
        <f t="shared" si="18"/>
        <v>1.0205890575408245</v>
      </c>
      <c r="E37" s="14">
        <f t="shared" si="18"/>
        <v>1.0408327714647503</v>
      </c>
      <c r="F37" s="14">
        <f t="shared" si="18"/>
        <v>1.0579683928365866</v>
      </c>
      <c r="G37" s="21">
        <f t="shared" ref="G37" si="19">G15/$B$15</f>
        <v>1.0802183887253531</v>
      </c>
    </row>
    <row r="39" spans="1:7" x14ac:dyDescent="0.25">
      <c r="A39" s="3" t="s">
        <v>23</v>
      </c>
      <c r="B39" s="13">
        <f>B17/$B$17</f>
        <v>1</v>
      </c>
      <c r="C39" s="13">
        <f t="shared" ref="C39:F39" si="20">C17/$B$17</f>
        <v>1.0297040058571278</v>
      </c>
      <c r="D39" s="13">
        <f t="shared" si="20"/>
        <v>1.0336261897291079</v>
      </c>
      <c r="E39" s="13">
        <f t="shared" si="20"/>
        <v>1.0207614266290137</v>
      </c>
      <c r="F39" s="13">
        <f t="shared" si="20"/>
        <v>1.0442422340759334</v>
      </c>
      <c r="G39" s="20">
        <f t="shared" ref="G39" si="21">G17/$B$17</f>
        <v>0.89357807760694485</v>
      </c>
    </row>
    <row r="40" spans="1:7" x14ac:dyDescent="0.25">
      <c r="A40" s="3" t="s">
        <v>24</v>
      </c>
      <c r="B40" s="13">
        <f>B18/$B$18</f>
        <v>1</v>
      </c>
      <c r="C40" s="13">
        <f t="shared" ref="C40:F40" si="22">C18/$B$18</f>
        <v>0.956853536835926</v>
      </c>
      <c r="D40" s="13">
        <f t="shared" si="22"/>
        <v>0.91458761373642505</v>
      </c>
      <c r="E40" s="13">
        <f t="shared" si="22"/>
        <v>0.88538303492808923</v>
      </c>
      <c r="F40" s="13">
        <f t="shared" si="22"/>
        <v>0.89638978573525097</v>
      </c>
      <c r="G40" s="20">
        <f t="shared" ref="G40" si="23">G18/$B$18</f>
        <v>1.1719988259465806</v>
      </c>
    </row>
    <row r="41" spans="1:7" x14ac:dyDescent="0.25">
      <c r="A41" s="3" t="s">
        <v>25</v>
      </c>
      <c r="B41" s="13">
        <f>B19/$B$19</f>
        <v>1</v>
      </c>
      <c r="C41" s="13">
        <f t="shared" ref="C41:F41" si="24">C19/$B$19</f>
        <v>1.0143699010742031</v>
      </c>
      <c r="D41" s="13">
        <f t="shared" si="24"/>
        <v>1.0224573946590687</v>
      </c>
      <c r="E41" s="13">
        <f t="shared" si="24"/>
        <v>1.0066540428619464</v>
      </c>
      <c r="F41" s="13">
        <f t="shared" si="24"/>
        <v>1.0060346505742652</v>
      </c>
      <c r="G41" s="20">
        <f t="shared" ref="G41" si="25">G19/$B$19</f>
        <v>1.0230767869467499</v>
      </c>
    </row>
    <row r="42" spans="1:7" x14ac:dyDescent="0.25">
      <c r="A42" s="3" t="s">
        <v>26</v>
      </c>
      <c r="B42" s="13">
        <f>B20/$B$20</f>
        <v>1</v>
      </c>
      <c r="C42" s="13">
        <f t="shared" ref="C42:F42" si="26">C20/$B$20</f>
        <v>1.0023903917910448</v>
      </c>
      <c r="D42" s="13">
        <f t="shared" si="26"/>
        <v>0.99982509328358204</v>
      </c>
      <c r="E42" s="13">
        <f t="shared" si="26"/>
        <v>1.0028276585820894</v>
      </c>
      <c r="F42" s="13">
        <f t="shared" si="26"/>
        <v>0.98901002798507465</v>
      </c>
      <c r="G42" s="20">
        <f t="shared" ref="G42" si="27">G20/$B$20</f>
        <v>0.97699976679104472</v>
      </c>
    </row>
    <row r="43" spans="1:7" ht="30" x14ac:dyDescent="0.25">
      <c r="A43" s="8" t="s">
        <v>9</v>
      </c>
      <c r="B43" s="14">
        <f>B21/$B$21</f>
        <v>1</v>
      </c>
      <c r="C43" s="14">
        <f t="shared" ref="C43:F43" si="28">C21/$B$21</f>
        <v>1.0100045397312136</v>
      </c>
      <c r="D43" s="14">
        <f t="shared" si="28"/>
        <v>1.0113407625035333</v>
      </c>
      <c r="E43" s="14">
        <f t="shared" si="28"/>
        <v>1.0007623322226695</v>
      </c>
      <c r="F43" s="14">
        <f t="shared" si="28"/>
        <v>1.0008908151815463</v>
      </c>
      <c r="G43" s="21">
        <f t="shared" ref="G43" si="29">G21/$B$21</f>
        <v>0.99701919535405625</v>
      </c>
    </row>
    <row r="45" spans="1:7" x14ac:dyDescent="0.25">
      <c r="A45" s="3" t="s">
        <v>27</v>
      </c>
      <c r="B45" s="13">
        <f>B23/$B$23</f>
        <v>1</v>
      </c>
      <c r="C45" s="13">
        <f t="shared" ref="C45:F45" si="30">C23/$B$23</f>
        <v>1.0114792735338971</v>
      </c>
      <c r="D45" s="13">
        <f t="shared" si="30"/>
        <v>1.0021904893941493</v>
      </c>
      <c r="E45" s="13">
        <f t="shared" si="30"/>
        <v>0.99539719950090111</v>
      </c>
      <c r="F45" s="13">
        <f t="shared" si="30"/>
        <v>1.0150006931928464</v>
      </c>
      <c r="G45" s="20">
        <f t="shared" ref="G45" si="31">G23/$B$23</f>
        <v>0.90700124774712321</v>
      </c>
    </row>
    <row r="46" spans="1:7" x14ac:dyDescent="0.25">
      <c r="A46" s="3" t="s">
        <v>28</v>
      </c>
      <c r="B46" s="13">
        <f>B24/$B$24</f>
        <v>1</v>
      </c>
      <c r="C46" s="13">
        <f t="shared" ref="C46:F46" si="32">C24/$B$24</f>
        <v>0.96554814298516378</v>
      </c>
      <c r="D46" s="13">
        <f t="shared" si="32"/>
        <v>0.91675794085432638</v>
      </c>
      <c r="E46" s="13">
        <f t="shared" si="32"/>
        <v>0.89863586577715826</v>
      </c>
      <c r="F46" s="13">
        <f t="shared" si="32"/>
        <v>0.90849347804440905</v>
      </c>
      <c r="G46" s="20">
        <f t="shared" ref="G46" si="33">G24/$B$24</f>
        <v>1.1626008164890969</v>
      </c>
    </row>
    <row r="47" spans="1:7" x14ac:dyDescent="0.25">
      <c r="A47" s="3" t="s">
        <v>29</v>
      </c>
      <c r="B47" s="13">
        <f>B25/$B$25</f>
        <v>1</v>
      </c>
      <c r="C47" s="13">
        <f t="shared" ref="C47:F47" si="34">C25/$B$25</f>
        <v>1.0128572608136641</v>
      </c>
      <c r="D47" s="13">
        <f t="shared" si="34"/>
        <v>1.030822038996426</v>
      </c>
      <c r="E47" s="13">
        <f t="shared" si="34"/>
        <v>1.0349505172393456</v>
      </c>
      <c r="F47" s="13">
        <f t="shared" si="34"/>
        <v>1.0415206954716492</v>
      </c>
      <c r="G47" s="20">
        <f t="shared" ref="G47" si="35">G25/$B$25</f>
        <v>1.0679075692699671</v>
      </c>
    </row>
    <row r="48" spans="1:7" x14ac:dyDescent="0.25">
      <c r="A48" s="3" t="s">
        <v>30</v>
      </c>
      <c r="B48" s="13">
        <f>B26/$B$26</f>
        <v>1</v>
      </c>
      <c r="C48" s="13">
        <f t="shared" ref="C48:F48" si="36">C26/$B$26</f>
        <v>1.0103490390178056</v>
      </c>
      <c r="D48" s="13">
        <f t="shared" si="36"/>
        <v>1.0154271389085299</v>
      </c>
      <c r="E48" s="13">
        <f t="shared" si="36"/>
        <v>1.0169912793812004</v>
      </c>
      <c r="F48" s="13">
        <f t="shared" si="36"/>
        <v>1.010434745345075</v>
      </c>
      <c r="G48" s="20">
        <f t="shared" ref="G48" si="37">G26/$B$26</f>
        <v>1.0105847314177969</v>
      </c>
    </row>
    <row r="49" spans="1:7" ht="19.5" customHeight="1" x14ac:dyDescent="0.25">
      <c r="A49" s="8" t="s">
        <v>17</v>
      </c>
      <c r="B49" s="14">
        <f>B27/$B$27</f>
        <v>1</v>
      </c>
      <c r="C49" s="14">
        <f t="shared" ref="C49:F49" si="38">C27/$B$27</f>
        <v>1.0092421545878483</v>
      </c>
      <c r="D49" s="14">
        <f t="shared" si="38"/>
        <v>1.0145080988533195</v>
      </c>
      <c r="E49" s="14">
        <f t="shared" si="38"/>
        <v>1.01448557074951</v>
      </c>
      <c r="F49" s="14">
        <f t="shared" si="38"/>
        <v>1.020438622181171</v>
      </c>
      <c r="G49" s="21">
        <f t="shared" ref="G49" si="39">G27/$B$27</f>
        <v>1.0255130775642614</v>
      </c>
    </row>
  </sheetData>
  <mergeCells count="2">
    <mergeCell ref="B9:G9"/>
    <mergeCell ref="B31:G31"/>
  </mergeCells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abSelected="1" workbookViewId="0"/>
  </sheetViews>
  <sheetFormatPr defaultColWidth="9.140625" defaultRowHeight="21" x14ac:dyDescent="0.35"/>
  <cols>
    <col min="1" max="1" width="4.7109375" style="22" customWidth="1"/>
    <col min="2" max="2" width="18.28515625" style="22" customWidth="1"/>
    <col min="3" max="3" width="11.140625" style="22" customWidth="1"/>
    <col min="4" max="7" width="12.5703125" style="22" customWidth="1"/>
    <col min="8" max="8" width="12.42578125" style="22" customWidth="1"/>
    <col min="9" max="14" width="12.5703125" style="22" customWidth="1"/>
    <col min="15" max="15" width="15.28515625" style="22" customWidth="1"/>
    <col min="16" max="30" width="9.140625" style="22"/>
    <col min="31" max="31" width="10.42578125" style="22" customWidth="1"/>
    <col min="32" max="16384" width="9.140625" style="22"/>
  </cols>
  <sheetData>
    <row r="1" spans="1:32" x14ac:dyDescent="0.35">
      <c r="A1" s="22" t="s">
        <v>31</v>
      </c>
    </row>
    <row r="2" spans="1:32" x14ac:dyDescent="0.35">
      <c r="A2" s="22" t="s">
        <v>53</v>
      </c>
    </row>
    <row r="3" spans="1:32" x14ac:dyDescent="0.35">
      <c r="A3" s="22" t="s">
        <v>32</v>
      </c>
    </row>
    <row r="5" spans="1:32" x14ac:dyDescent="0.35">
      <c r="B5" s="22" t="s">
        <v>40</v>
      </c>
      <c r="J5" s="22" t="s">
        <v>41</v>
      </c>
      <c r="R5"/>
      <c r="T5" s="28"/>
      <c r="U5" s="28"/>
      <c r="AA5" s="28"/>
      <c r="AB5" s="28"/>
      <c r="AD5"/>
      <c r="AE5"/>
      <c r="AF5"/>
    </row>
    <row r="7" spans="1:32" x14ac:dyDescent="0.35">
      <c r="B7" s="3" t="s">
        <v>33</v>
      </c>
      <c r="C7" s="3" t="s">
        <v>34</v>
      </c>
      <c r="D7" s="23" t="s">
        <v>35</v>
      </c>
      <c r="E7" s="23" t="s">
        <v>36</v>
      </c>
      <c r="F7" s="23" t="s">
        <v>37</v>
      </c>
      <c r="G7" s="3" t="s">
        <v>38</v>
      </c>
      <c r="I7" s="3" t="s">
        <v>33</v>
      </c>
      <c r="J7" s="3" t="s">
        <v>34</v>
      </c>
      <c r="K7" s="23" t="s">
        <v>35</v>
      </c>
      <c r="L7" s="23" t="s">
        <v>36</v>
      </c>
      <c r="M7" s="23" t="s">
        <v>37</v>
      </c>
      <c r="N7" s="3" t="s">
        <v>38</v>
      </c>
    </row>
    <row r="8" spans="1:32" x14ac:dyDescent="0.35">
      <c r="B8" s="25">
        <v>300</v>
      </c>
      <c r="C8" s="26">
        <v>15624</v>
      </c>
      <c r="D8" s="26">
        <v>15210</v>
      </c>
      <c r="E8" s="26">
        <v>1408</v>
      </c>
      <c r="F8" s="26">
        <v>469</v>
      </c>
      <c r="G8" s="2">
        <f>SUM(C8:F8)</f>
        <v>32711</v>
      </c>
      <c r="I8" s="25">
        <v>202</v>
      </c>
      <c r="J8" s="27">
        <v>16638</v>
      </c>
      <c r="K8" s="27">
        <v>17536</v>
      </c>
      <c r="L8" s="27">
        <v>1783</v>
      </c>
      <c r="M8" s="27">
        <v>647</v>
      </c>
      <c r="N8" s="2">
        <f>SUM(J8:M8)</f>
        <v>36604</v>
      </c>
    </row>
    <row r="9" spans="1:32" x14ac:dyDescent="0.35">
      <c r="B9" s="25">
        <v>125</v>
      </c>
      <c r="C9" s="26">
        <v>3690</v>
      </c>
      <c r="D9" s="26">
        <v>6689</v>
      </c>
      <c r="E9" s="26">
        <v>954</v>
      </c>
      <c r="F9" s="26">
        <v>343</v>
      </c>
      <c r="G9" s="2">
        <f t="shared" ref="G9:G12" si="0">SUM(C9:F9)</f>
        <v>11676</v>
      </c>
      <c r="I9" s="25">
        <v>116</v>
      </c>
      <c r="J9" s="27">
        <v>3016</v>
      </c>
      <c r="K9" s="27">
        <v>5036</v>
      </c>
      <c r="L9" s="27">
        <v>798</v>
      </c>
      <c r="M9" s="27">
        <v>273</v>
      </c>
      <c r="N9" s="2">
        <f t="shared" ref="N9:N12" si="1">SUM(J9:M9)</f>
        <v>9123</v>
      </c>
    </row>
    <row r="10" spans="1:32" x14ac:dyDescent="0.35">
      <c r="B10" s="25">
        <v>62</v>
      </c>
      <c r="C10" s="26">
        <v>32723</v>
      </c>
      <c r="D10" s="26">
        <v>38126</v>
      </c>
      <c r="E10" s="26">
        <v>11275</v>
      </c>
      <c r="F10" s="26">
        <v>8410</v>
      </c>
      <c r="G10" s="2">
        <f t="shared" si="0"/>
        <v>90534</v>
      </c>
      <c r="I10" s="25">
        <v>62</v>
      </c>
      <c r="J10" s="27">
        <v>31449</v>
      </c>
      <c r="K10" s="27">
        <v>38355</v>
      </c>
      <c r="L10" s="27">
        <v>10875</v>
      </c>
      <c r="M10" s="27">
        <v>7618</v>
      </c>
      <c r="N10" s="2">
        <f t="shared" si="1"/>
        <v>88297</v>
      </c>
    </row>
    <row r="11" spans="1:32" x14ac:dyDescent="0.35">
      <c r="B11" s="25">
        <v>40</v>
      </c>
      <c r="C11" s="26">
        <v>13650</v>
      </c>
      <c r="D11" s="26">
        <v>21631</v>
      </c>
      <c r="E11" s="26">
        <v>7845</v>
      </c>
      <c r="F11" s="26">
        <v>4039</v>
      </c>
      <c r="G11" s="2">
        <f t="shared" si="0"/>
        <v>47165</v>
      </c>
      <c r="I11" s="25">
        <v>40</v>
      </c>
      <c r="J11" s="27">
        <v>13231</v>
      </c>
      <c r="K11" s="27">
        <v>22205</v>
      </c>
      <c r="L11" s="27">
        <v>7651</v>
      </c>
      <c r="M11" s="27">
        <v>4071</v>
      </c>
      <c r="N11" s="2">
        <f t="shared" si="1"/>
        <v>47158</v>
      </c>
    </row>
    <row r="12" spans="1:32" s="46" customFormat="1" ht="27" customHeight="1" x14ac:dyDescent="0.3">
      <c r="B12" s="47" t="s">
        <v>39</v>
      </c>
      <c r="C12" s="32">
        <f>SUM(C8:C11)</f>
        <v>65687</v>
      </c>
      <c r="D12" s="32">
        <f t="shared" ref="D12:F12" si="2">SUM(D8:D11)</f>
        <v>81656</v>
      </c>
      <c r="E12" s="32">
        <f t="shared" si="2"/>
        <v>21482</v>
      </c>
      <c r="F12" s="32">
        <f t="shared" si="2"/>
        <v>13261</v>
      </c>
      <c r="G12" s="32">
        <f t="shared" si="0"/>
        <v>182086</v>
      </c>
      <c r="I12" s="47" t="s">
        <v>39</v>
      </c>
      <c r="J12" s="32">
        <f>SUM(J8:J11)</f>
        <v>64334</v>
      </c>
      <c r="K12" s="32">
        <f t="shared" ref="K12:M12" si="3">SUM(K8:K11)</f>
        <v>83132</v>
      </c>
      <c r="L12" s="32">
        <f t="shared" si="3"/>
        <v>21107</v>
      </c>
      <c r="M12" s="32">
        <f t="shared" si="3"/>
        <v>12609</v>
      </c>
      <c r="N12" s="32">
        <f t="shared" si="1"/>
        <v>181182</v>
      </c>
    </row>
    <row r="14" spans="1:32" customFormat="1" x14ac:dyDescent="0.35">
      <c r="B14" s="24" t="s">
        <v>49</v>
      </c>
      <c r="C14" s="2">
        <f t="shared" ref="C14:F14" si="4">C8+C9</f>
        <v>19314</v>
      </c>
      <c r="D14" s="2">
        <f t="shared" si="4"/>
        <v>21899</v>
      </c>
      <c r="E14" s="2">
        <f t="shared" si="4"/>
        <v>2362</v>
      </c>
      <c r="F14" s="2">
        <f t="shared" si="4"/>
        <v>812</v>
      </c>
      <c r="G14" s="2">
        <f>G8+G9</f>
        <v>44387</v>
      </c>
      <c r="I14" s="24" t="s">
        <v>49</v>
      </c>
      <c r="J14" s="2">
        <f t="shared" ref="J14:M14" si="5">J8+J9</f>
        <v>19654</v>
      </c>
      <c r="K14" s="2">
        <f t="shared" si="5"/>
        <v>22572</v>
      </c>
      <c r="L14" s="2">
        <f t="shared" si="5"/>
        <v>2581</v>
      </c>
      <c r="M14" s="2">
        <f t="shared" si="5"/>
        <v>920</v>
      </c>
      <c r="N14" s="2">
        <f>N8+N9</f>
        <v>45727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2" customFormat="1" x14ac:dyDescent="0.35">
      <c r="B15" s="24" t="s">
        <v>50</v>
      </c>
      <c r="C15" s="2">
        <f t="shared" ref="C15:F15" si="6">C10+C11</f>
        <v>46373</v>
      </c>
      <c r="D15" s="2">
        <f t="shared" si="6"/>
        <v>59757</v>
      </c>
      <c r="E15" s="2">
        <f t="shared" si="6"/>
        <v>19120</v>
      </c>
      <c r="F15" s="2">
        <f t="shared" si="6"/>
        <v>12449</v>
      </c>
      <c r="G15" s="2">
        <f>G10+G11</f>
        <v>137699</v>
      </c>
      <c r="I15" s="24" t="s">
        <v>50</v>
      </c>
      <c r="J15" s="2">
        <f t="shared" ref="J15:M15" si="7">J10+J11</f>
        <v>44680</v>
      </c>
      <c r="K15" s="2">
        <f t="shared" si="7"/>
        <v>60560</v>
      </c>
      <c r="L15" s="2">
        <f t="shared" si="7"/>
        <v>18526</v>
      </c>
      <c r="M15" s="2">
        <f t="shared" si="7"/>
        <v>11689</v>
      </c>
      <c r="N15" s="2">
        <f>N10+N11</f>
        <v>135455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customFormat="1" ht="22.5" customHeight="1" x14ac:dyDescent="0.35">
      <c r="B16" s="35" t="s">
        <v>51</v>
      </c>
      <c r="C16" s="11">
        <f t="shared" ref="C16:F16" si="8">SUM(C14:C15)</f>
        <v>65687</v>
      </c>
      <c r="D16" s="11">
        <f t="shared" si="8"/>
        <v>81656</v>
      </c>
      <c r="E16" s="11">
        <f t="shared" si="8"/>
        <v>21482</v>
      </c>
      <c r="F16" s="11">
        <f t="shared" si="8"/>
        <v>13261</v>
      </c>
      <c r="G16" s="11">
        <f>SUM(G14:G15)</f>
        <v>182086</v>
      </c>
      <c r="I16" s="35" t="s">
        <v>51</v>
      </c>
      <c r="J16" s="11">
        <f t="shared" ref="J16:M16" si="9">SUM(J14:J15)</f>
        <v>64334</v>
      </c>
      <c r="K16" s="11">
        <f t="shared" si="9"/>
        <v>83132</v>
      </c>
      <c r="L16" s="11">
        <f t="shared" si="9"/>
        <v>21107</v>
      </c>
      <c r="M16" s="11">
        <f t="shared" si="9"/>
        <v>12609</v>
      </c>
      <c r="N16" s="11">
        <f>SUM(N14:N15)</f>
        <v>181182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2:32" customFormat="1" ht="22.5" customHeight="1" x14ac:dyDescent="0.35">
      <c r="B17" s="35"/>
      <c r="C17" s="11"/>
      <c r="D17" s="11"/>
      <c r="E17" s="11"/>
      <c r="F17" s="11"/>
      <c r="G17" s="11"/>
      <c r="I17" s="35"/>
      <c r="J17" s="11"/>
      <c r="K17" s="11"/>
      <c r="L17" s="11"/>
      <c r="M17" s="11"/>
      <c r="N17" s="1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9" spans="2:32" x14ac:dyDescent="0.35">
      <c r="C19" s="58" t="s">
        <v>43</v>
      </c>
      <c r="D19" s="58"/>
      <c r="E19" s="58"/>
      <c r="F19" s="58"/>
      <c r="G19" s="58"/>
      <c r="I19" s="29"/>
      <c r="J19" s="58" t="s">
        <v>42</v>
      </c>
      <c r="K19" s="58"/>
      <c r="L19" s="58"/>
      <c r="M19" s="58"/>
      <c r="N19" s="58"/>
      <c r="O19"/>
    </row>
    <row r="20" spans="2:32" ht="24.75" customHeight="1" x14ac:dyDescent="0.35">
      <c r="C20" s="45" t="s">
        <v>34</v>
      </c>
      <c r="D20" s="45" t="s">
        <v>35</v>
      </c>
      <c r="E20" s="45" t="s">
        <v>36</v>
      </c>
      <c r="F20" s="45" t="s">
        <v>37</v>
      </c>
      <c r="G20" s="40" t="s">
        <v>52</v>
      </c>
      <c r="J20" s="15" t="s">
        <v>34</v>
      </c>
      <c r="K20" s="15" t="s">
        <v>35</v>
      </c>
      <c r="L20" s="15" t="s">
        <v>36</v>
      </c>
      <c r="M20" s="15" t="s">
        <v>37</v>
      </c>
      <c r="N20" s="3" t="s">
        <v>52</v>
      </c>
      <c r="O20"/>
    </row>
    <row r="21" spans="2:32" x14ac:dyDescent="0.35">
      <c r="B21" s="30" t="s">
        <v>47</v>
      </c>
      <c r="C21" s="2">
        <f t="shared" ref="C21:G25" si="10">C8-J8</f>
        <v>-1014</v>
      </c>
      <c r="D21" s="2">
        <f t="shared" si="10"/>
        <v>-2326</v>
      </c>
      <c r="E21" s="2">
        <f t="shared" si="10"/>
        <v>-375</v>
      </c>
      <c r="F21" s="2">
        <f t="shared" si="10"/>
        <v>-178</v>
      </c>
      <c r="G21" s="43">
        <f t="shared" si="10"/>
        <v>-3893</v>
      </c>
      <c r="J21" s="13">
        <f t="shared" ref="J21:N25" si="11">C21/J8</f>
        <v>-6.0944825099170576E-2</v>
      </c>
      <c r="K21" s="13">
        <f t="shared" si="11"/>
        <v>-0.13264142335766424</v>
      </c>
      <c r="L21" s="13">
        <f t="shared" si="11"/>
        <v>-0.21031968592260236</v>
      </c>
      <c r="M21" s="13">
        <f t="shared" si="11"/>
        <v>-0.27511591962905718</v>
      </c>
      <c r="N21" s="39">
        <f t="shared" si="11"/>
        <v>-0.10635449677630859</v>
      </c>
      <c r="O21"/>
    </row>
    <row r="22" spans="2:32" x14ac:dyDescent="0.35">
      <c r="B22" s="30" t="s">
        <v>44</v>
      </c>
      <c r="C22" s="2">
        <f t="shared" si="10"/>
        <v>674</v>
      </c>
      <c r="D22" s="2">
        <f t="shared" si="10"/>
        <v>1653</v>
      </c>
      <c r="E22" s="2">
        <f t="shared" si="10"/>
        <v>156</v>
      </c>
      <c r="F22" s="2">
        <f t="shared" si="10"/>
        <v>70</v>
      </c>
      <c r="G22" s="41">
        <f t="shared" si="10"/>
        <v>2553</v>
      </c>
      <c r="J22" s="13">
        <f t="shared" si="11"/>
        <v>0.22347480106100795</v>
      </c>
      <c r="K22" s="13">
        <f t="shared" si="11"/>
        <v>0.32823669579030978</v>
      </c>
      <c r="L22" s="13">
        <f t="shared" si="11"/>
        <v>0.19548872180451127</v>
      </c>
      <c r="M22" s="13">
        <f t="shared" si="11"/>
        <v>0.25641025641025639</v>
      </c>
      <c r="N22" s="38">
        <f t="shared" si="11"/>
        <v>0.27984215718513644</v>
      </c>
      <c r="O22"/>
    </row>
    <row r="23" spans="2:32" x14ac:dyDescent="0.35">
      <c r="B23" s="30" t="s">
        <v>45</v>
      </c>
      <c r="C23" s="2">
        <f t="shared" si="10"/>
        <v>1274</v>
      </c>
      <c r="D23" s="2">
        <f t="shared" si="10"/>
        <v>-229</v>
      </c>
      <c r="E23" s="2">
        <f t="shared" si="10"/>
        <v>400</v>
      </c>
      <c r="F23" s="2">
        <f t="shared" si="10"/>
        <v>792</v>
      </c>
      <c r="G23" s="41">
        <f t="shared" si="10"/>
        <v>2237</v>
      </c>
      <c r="J23" s="13">
        <f t="shared" si="11"/>
        <v>4.0510032115488571E-2</v>
      </c>
      <c r="K23" s="13">
        <f t="shared" si="11"/>
        <v>-5.9705383913440232E-3</v>
      </c>
      <c r="L23" s="13">
        <f t="shared" si="11"/>
        <v>3.6781609195402298E-2</v>
      </c>
      <c r="M23" s="13">
        <f t="shared" si="11"/>
        <v>0.10396429509057495</v>
      </c>
      <c r="N23" s="38">
        <f t="shared" si="11"/>
        <v>2.533494909226814E-2</v>
      </c>
      <c r="O23"/>
    </row>
    <row r="24" spans="2:32" x14ac:dyDescent="0.35">
      <c r="B24" s="30" t="s">
        <v>46</v>
      </c>
      <c r="C24" s="2">
        <f t="shared" si="10"/>
        <v>419</v>
      </c>
      <c r="D24" s="2">
        <f t="shared" si="10"/>
        <v>-574</v>
      </c>
      <c r="E24" s="2">
        <f t="shared" si="10"/>
        <v>194</v>
      </c>
      <c r="F24" s="2">
        <f t="shared" si="10"/>
        <v>-32</v>
      </c>
      <c r="G24" s="41">
        <f t="shared" si="10"/>
        <v>7</v>
      </c>
      <c r="J24" s="13">
        <f t="shared" si="11"/>
        <v>3.1668052301413348E-2</v>
      </c>
      <c r="K24" s="13">
        <f t="shared" si="11"/>
        <v>-2.5850033776176538E-2</v>
      </c>
      <c r="L24" s="13">
        <f t="shared" si="11"/>
        <v>2.5356162593125082E-2</v>
      </c>
      <c r="M24" s="13">
        <f t="shared" si="11"/>
        <v>-7.8604765413903214E-3</v>
      </c>
      <c r="N24" s="38">
        <f t="shared" si="11"/>
        <v>1.4843716866703421E-4</v>
      </c>
      <c r="O24"/>
    </row>
    <row r="25" spans="2:32" s="33" customFormat="1" ht="34.5" customHeight="1" x14ac:dyDescent="0.3">
      <c r="B25" s="31" t="s">
        <v>48</v>
      </c>
      <c r="C25" s="42">
        <f t="shared" si="10"/>
        <v>1353</v>
      </c>
      <c r="D25" s="44">
        <f t="shared" si="10"/>
        <v>-1476</v>
      </c>
      <c r="E25" s="42">
        <f t="shared" si="10"/>
        <v>375</v>
      </c>
      <c r="F25" s="42">
        <f t="shared" si="10"/>
        <v>652</v>
      </c>
      <c r="G25" s="42">
        <f t="shared" si="10"/>
        <v>904</v>
      </c>
      <c r="J25" s="34">
        <f t="shared" si="11"/>
        <v>2.1030870146423353E-2</v>
      </c>
      <c r="K25" s="37">
        <f t="shared" si="11"/>
        <v>-1.7754895828321224E-2</v>
      </c>
      <c r="L25" s="36">
        <f t="shared" si="11"/>
        <v>1.7766617709764534E-2</v>
      </c>
      <c r="M25" s="36">
        <f t="shared" si="11"/>
        <v>5.1709096676976762E-2</v>
      </c>
      <c r="N25" s="36">
        <f t="shared" si="11"/>
        <v>4.9894581139406785E-3</v>
      </c>
    </row>
    <row r="28" spans="2:32" x14ac:dyDescent="0.35">
      <c r="C28" s="15" t="s">
        <v>34</v>
      </c>
      <c r="D28" s="15" t="s">
        <v>35</v>
      </c>
      <c r="E28" s="15" t="s">
        <v>36</v>
      </c>
      <c r="F28" s="15" t="s">
        <v>37</v>
      </c>
      <c r="G28" s="3" t="s">
        <v>52</v>
      </c>
      <c r="J28" s="15" t="s">
        <v>34</v>
      </c>
      <c r="K28" s="15" t="s">
        <v>35</v>
      </c>
      <c r="L28" s="15" t="s">
        <v>36</v>
      </c>
      <c r="M28" s="15" t="s">
        <v>37</v>
      </c>
      <c r="N28" s="3" t="s">
        <v>52</v>
      </c>
    </row>
    <row r="29" spans="2:32" x14ac:dyDescent="0.35">
      <c r="B29" s="24" t="s">
        <v>49</v>
      </c>
      <c r="C29" s="2">
        <f t="shared" ref="C29:F29" si="12">+C21+C22</f>
        <v>-340</v>
      </c>
      <c r="D29" s="2">
        <f t="shared" si="12"/>
        <v>-673</v>
      </c>
      <c r="E29" s="2">
        <f t="shared" si="12"/>
        <v>-219</v>
      </c>
      <c r="F29" s="2">
        <f t="shared" si="12"/>
        <v>-108</v>
      </c>
      <c r="G29" s="43">
        <f>+G21+G22</f>
        <v>-1340</v>
      </c>
      <c r="H29"/>
      <c r="I29" s="24" t="s">
        <v>49</v>
      </c>
      <c r="J29" s="13">
        <f t="shared" ref="J29:M29" si="13">C29/J14</f>
        <v>-1.7299277500763204E-2</v>
      </c>
      <c r="K29" s="13">
        <f t="shared" si="13"/>
        <v>-2.9815700868332448E-2</v>
      </c>
      <c r="L29" s="13">
        <f t="shared" si="13"/>
        <v>-8.4850833010461063E-2</v>
      </c>
      <c r="M29" s="13">
        <f t="shared" si="13"/>
        <v>-0.11739130434782609</v>
      </c>
      <c r="N29" s="48">
        <f>G29/N14</f>
        <v>-2.9304349727731976E-2</v>
      </c>
      <c r="O29"/>
      <c r="P29"/>
      <c r="Q29"/>
    </row>
    <row r="30" spans="2:32" x14ac:dyDescent="0.35">
      <c r="B30" s="24" t="s">
        <v>50</v>
      </c>
      <c r="C30" s="2">
        <f t="shared" ref="C30:F30" si="14">+C23+C24</f>
        <v>1693</v>
      </c>
      <c r="D30" s="2">
        <f t="shared" si="14"/>
        <v>-803</v>
      </c>
      <c r="E30" s="2">
        <f t="shared" si="14"/>
        <v>594</v>
      </c>
      <c r="F30" s="2">
        <f t="shared" si="14"/>
        <v>760</v>
      </c>
      <c r="G30" s="41">
        <f>+G23+G24</f>
        <v>2244</v>
      </c>
      <c r="H30"/>
      <c r="I30" s="24" t="s">
        <v>50</v>
      </c>
      <c r="J30" s="13">
        <f t="shared" ref="J30:M30" si="15">C30/J15</f>
        <v>3.7891674127126233E-2</v>
      </c>
      <c r="K30" s="13">
        <f t="shared" si="15"/>
        <v>-1.3259577278731836E-2</v>
      </c>
      <c r="L30" s="13">
        <f t="shared" si="15"/>
        <v>3.2063046529202201E-2</v>
      </c>
      <c r="M30" s="13">
        <f t="shared" si="15"/>
        <v>6.5018393361279833E-2</v>
      </c>
      <c r="N30" s="38">
        <f>G30/N15</f>
        <v>1.6566387361116239E-2</v>
      </c>
      <c r="O30"/>
      <c r="P30"/>
      <c r="Q30"/>
    </row>
    <row r="31" spans="2:32" ht="24.75" customHeight="1" x14ac:dyDescent="0.35">
      <c r="B31" s="35" t="s">
        <v>51</v>
      </c>
      <c r="C31" s="9">
        <f t="shared" ref="C31:F31" si="16">SUM(C29:C30)</f>
        <v>1353</v>
      </c>
      <c r="D31" s="9">
        <f t="shared" si="16"/>
        <v>-1476</v>
      </c>
      <c r="E31" s="9">
        <f t="shared" si="16"/>
        <v>375</v>
      </c>
      <c r="F31" s="9">
        <f t="shared" si="16"/>
        <v>652</v>
      </c>
      <c r="G31" s="50">
        <f>SUM(G29:G30)</f>
        <v>904</v>
      </c>
      <c r="H31"/>
      <c r="I31" s="35" t="s">
        <v>51</v>
      </c>
      <c r="J31" s="14">
        <f t="shared" ref="J31:M31" si="17">C31/J16</f>
        <v>2.1030870146423353E-2</v>
      </c>
      <c r="K31" s="14">
        <f t="shared" si="17"/>
        <v>-1.7754895828321224E-2</v>
      </c>
      <c r="L31" s="14">
        <f t="shared" si="17"/>
        <v>1.7766617709764534E-2</v>
      </c>
      <c r="M31" s="14">
        <f t="shared" si="17"/>
        <v>5.1709096676976762E-2</v>
      </c>
      <c r="N31" s="49">
        <f>G31/N16</f>
        <v>4.9894581139406785E-3</v>
      </c>
      <c r="O31"/>
      <c r="P31"/>
      <c r="Q31"/>
    </row>
  </sheetData>
  <mergeCells count="2">
    <mergeCell ref="C19:G19"/>
    <mergeCell ref="J19:N19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27-10-15</vt:lpstr>
      <vt:lpstr>30-11-15</vt:lpstr>
      <vt:lpstr>detail per studierichting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Krygelmans, Johan</dc:creator>
  <cp:lastModifiedBy>Tytgat, Caroline</cp:lastModifiedBy>
  <cp:lastPrinted>2015-12-15T09:39:18Z</cp:lastPrinted>
  <dcterms:created xsi:type="dcterms:W3CDTF">2015-10-20T10:46:00Z</dcterms:created>
  <dcterms:modified xsi:type="dcterms:W3CDTF">2016-01-04T12:43:40Z</dcterms:modified>
</cp:coreProperties>
</file>