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ecretariaat Veronique\Schriftelijke vragen\SV zittingjaar 2015-2016\1 - 100\"/>
    </mc:Choice>
  </mc:AlternateContent>
  <bookViews>
    <workbookView xWindow="-15" yWindow="-15" windowWidth="10320" windowHeight="7275" tabRatio="333"/>
  </bookViews>
  <sheets>
    <sheet name="GF-2016" sheetId="4" r:id="rId1"/>
  </sheets>
  <calcPr calcId="152511" concurrentCalc="0"/>
</workbook>
</file>

<file path=xl/calcChain.xml><?xml version="1.0" encoding="utf-8"?>
<calcChain xmlns="http://schemas.openxmlformats.org/spreadsheetml/2006/main">
  <c r="J6" i="4" l="1"/>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I315" i="4"/>
  <c r="X6" i="4"/>
  <c r="X7" i="4"/>
  <c r="X8" i="4"/>
  <c r="X9" i="4"/>
  <c r="X10" i="4"/>
  <c r="X11" i="4"/>
  <c r="X12" i="4"/>
  <c r="X13" i="4"/>
  <c r="X14" i="4"/>
  <c r="X15" i="4"/>
  <c r="X16" i="4"/>
  <c r="X17" i="4"/>
  <c r="X18" i="4"/>
  <c r="X19" i="4"/>
  <c r="X20" i="4"/>
  <c r="X21" i="4"/>
  <c r="X22" i="4"/>
  <c r="X23" i="4"/>
  <c r="X24" i="4"/>
  <c r="X25" i="4"/>
  <c r="X26" i="4"/>
  <c r="X27" i="4"/>
  <c r="X28" i="4"/>
  <c r="X29" i="4"/>
  <c r="X30" i="4"/>
  <c r="X31" i="4"/>
  <c r="X32" i="4"/>
  <c r="X33" i="4"/>
  <c r="X34" i="4"/>
  <c r="X35" i="4"/>
  <c r="X36" i="4"/>
  <c r="X37" i="4"/>
  <c r="X38" i="4"/>
  <c r="X39" i="4"/>
  <c r="X40" i="4"/>
  <c r="X41" i="4"/>
  <c r="X42" i="4"/>
  <c r="X43" i="4"/>
  <c r="X44" i="4"/>
  <c r="X45" i="4"/>
  <c r="X46" i="4"/>
  <c r="X47" i="4"/>
  <c r="X48" i="4"/>
  <c r="X49" i="4"/>
  <c r="X50" i="4"/>
  <c r="X51" i="4"/>
  <c r="X52" i="4"/>
  <c r="X53" i="4"/>
  <c r="X54" i="4"/>
  <c r="X55" i="4"/>
  <c r="X56" i="4"/>
  <c r="X57" i="4"/>
  <c r="X58" i="4"/>
  <c r="X59" i="4"/>
  <c r="X60" i="4"/>
  <c r="X61" i="4"/>
  <c r="X62" i="4"/>
  <c r="X63" i="4"/>
  <c r="X64" i="4"/>
  <c r="X65" i="4"/>
  <c r="X66" i="4"/>
  <c r="X67" i="4"/>
  <c r="X68" i="4"/>
  <c r="X69" i="4"/>
  <c r="X70" i="4"/>
  <c r="X71" i="4"/>
  <c r="X72" i="4"/>
  <c r="X73" i="4"/>
  <c r="X74" i="4"/>
  <c r="X75" i="4"/>
  <c r="X76" i="4"/>
  <c r="X77" i="4"/>
  <c r="X78" i="4"/>
  <c r="X79" i="4"/>
  <c r="X80" i="4"/>
  <c r="X81" i="4"/>
  <c r="X82" i="4"/>
  <c r="X83" i="4"/>
  <c r="X84" i="4"/>
  <c r="X85" i="4"/>
  <c r="X86" i="4"/>
  <c r="X87" i="4"/>
  <c r="X88" i="4"/>
  <c r="X89" i="4"/>
  <c r="X90" i="4"/>
  <c r="X91" i="4"/>
  <c r="X92" i="4"/>
  <c r="X93" i="4"/>
  <c r="X94" i="4"/>
  <c r="X95" i="4"/>
  <c r="X96" i="4"/>
  <c r="X97" i="4"/>
  <c r="X98" i="4"/>
  <c r="X99" i="4"/>
  <c r="X100" i="4"/>
  <c r="X101" i="4"/>
  <c r="X102" i="4"/>
  <c r="X103" i="4"/>
  <c r="X104" i="4"/>
  <c r="X105" i="4"/>
  <c r="X106" i="4"/>
  <c r="X107" i="4"/>
  <c r="X108" i="4"/>
  <c r="X109" i="4"/>
  <c r="X110" i="4"/>
  <c r="X111" i="4"/>
  <c r="X112" i="4"/>
  <c r="X113" i="4"/>
  <c r="X114" i="4"/>
  <c r="X115" i="4"/>
  <c r="X116" i="4"/>
  <c r="X117" i="4"/>
  <c r="X118" i="4"/>
  <c r="X119" i="4"/>
  <c r="X120" i="4"/>
  <c r="X121" i="4"/>
  <c r="X122" i="4"/>
  <c r="X123" i="4"/>
  <c r="X124" i="4"/>
  <c r="X125" i="4"/>
  <c r="X126" i="4"/>
  <c r="X127" i="4"/>
  <c r="X128" i="4"/>
  <c r="X129" i="4"/>
  <c r="X130" i="4"/>
  <c r="X131" i="4"/>
  <c r="X132" i="4"/>
  <c r="X133" i="4"/>
  <c r="X134" i="4"/>
  <c r="X135" i="4"/>
  <c r="X136" i="4"/>
  <c r="X137" i="4"/>
  <c r="X138" i="4"/>
  <c r="X139" i="4"/>
  <c r="X140" i="4"/>
  <c r="X141" i="4"/>
  <c r="X142" i="4"/>
  <c r="X143" i="4"/>
  <c r="X144" i="4"/>
  <c r="X145" i="4"/>
  <c r="X146" i="4"/>
  <c r="X147" i="4"/>
  <c r="X148" i="4"/>
  <c r="X149" i="4"/>
  <c r="X150" i="4"/>
  <c r="X151" i="4"/>
  <c r="X152" i="4"/>
  <c r="X153" i="4"/>
  <c r="X154" i="4"/>
  <c r="X155" i="4"/>
  <c r="X156" i="4"/>
  <c r="X157" i="4"/>
  <c r="X158" i="4"/>
  <c r="X159" i="4"/>
  <c r="X160" i="4"/>
  <c r="X161" i="4"/>
  <c r="X162" i="4"/>
  <c r="X163" i="4"/>
  <c r="X164" i="4"/>
  <c r="X165" i="4"/>
  <c r="X166" i="4"/>
  <c r="X167" i="4"/>
  <c r="X168" i="4"/>
  <c r="X169" i="4"/>
  <c r="X170" i="4"/>
  <c r="X171" i="4"/>
  <c r="X172" i="4"/>
  <c r="X173" i="4"/>
  <c r="X174" i="4"/>
  <c r="X175" i="4"/>
  <c r="X176" i="4"/>
  <c r="X177" i="4"/>
  <c r="X178" i="4"/>
  <c r="X179" i="4"/>
  <c r="X180" i="4"/>
  <c r="X181" i="4"/>
  <c r="X182" i="4"/>
  <c r="X183" i="4"/>
  <c r="X184" i="4"/>
  <c r="X185" i="4"/>
  <c r="X186" i="4"/>
  <c r="X187" i="4"/>
  <c r="X188" i="4"/>
  <c r="X189" i="4"/>
  <c r="X190" i="4"/>
  <c r="X191" i="4"/>
  <c r="X192" i="4"/>
  <c r="X193" i="4"/>
  <c r="X194" i="4"/>
  <c r="X195" i="4"/>
  <c r="X196" i="4"/>
  <c r="X197" i="4"/>
  <c r="X198" i="4"/>
  <c r="X199" i="4"/>
  <c r="X200" i="4"/>
  <c r="X201" i="4"/>
  <c r="X202" i="4"/>
  <c r="X203" i="4"/>
  <c r="X204" i="4"/>
  <c r="X205" i="4"/>
  <c r="X206" i="4"/>
  <c r="X207" i="4"/>
  <c r="X208" i="4"/>
  <c r="X209" i="4"/>
  <c r="X210" i="4"/>
  <c r="X211" i="4"/>
  <c r="X212" i="4"/>
  <c r="X213" i="4"/>
  <c r="X214" i="4"/>
  <c r="X215" i="4"/>
  <c r="X216" i="4"/>
  <c r="X217" i="4"/>
  <c r="X218" i="4"/>
  <c r="X219" i="4"/>
  <c r="X220" i="4"/>
  <c r="X221" i="4"/>
  <c r="X222" i="4"/>
  <c r="X223" i="4"/>
  <c r="X224" i="4"/>
  <c r="X225" i="4"/>
  <c r="X226" i="4"/>
  <c r="X227" i="4"/>
  <c r="X228" i="4"/>
  <c r="X229" i="4"/>
  <c r="X230" i="4"/>
  <c r="X231" i="4"/>
  <c r="X232" i="4"/>
  <c r="X233" i="4"/>
  <c r="X234" i="4"/>
  <c r="X235" i="4"/>
  <c r="X236" i="4"/>
  <c r="X237" i="4"/>
  <c r="X238" i="4"/>
  <c r="X239" i="4"/>
  <c r="X240" i="4"/>
  <c r="X241" i="4"/>
  <c r="X242" i="4"/>
  <c r="X243" i="4"/>
  <c r="X244" i="4"/>
  <c r="X245" i="4"/>
  <c r="X246" i="4"/>
  <c r="X247" i="4"/>
  <c r="X248" i="4"/>
  <c r="X249" i="4"/>
  <c r="X250" i="4"/>
  <c r="X251" i="4"/>
  <c r="X252" i="4"/>
  <c r="X253" i="4"/>
  <c r="X254" i="4"/>
  <c r="X255" i="4"/>
  <c r="X256" i="4"/>
  <c r="X257" i="4"/>
  <c r="X258" i="4"/>
  <c r="X259" i="4"/>
  <c r="X260" i="4"/>
  <c r="X261" i="4"/>
  <c r="X262" i="4"/>
  <c r="X263" i="4"/>
  <c r="X264" i="4"/>
  <c r="X265" i="4"/>
  <c r="X266" i="4"/>
  <c r="X267" i="4"/>
  <c r="X268" i="4"/>
  <c r="X269" i="4"/>
  <c r="X270" i="4"/>
  <c r="X271" i="4"/>
  <c r="X272" i="4"/>
  <c r="X273" i="4"/>
  <c r="X274" i="4"/>
  <c r="X275" i="4"/>
  <c r="X276" i="4"/>
  <c r="X277" i="4"/>
  <c r="X278" i="4"/>
  <c r="X279" i="4"/>
  <c r="X280" i="4"/>
  <c r="X281" i="4"/>
  <c r="X282" i="4"/>
  <c r="X283" i="4"/>
  <c r="X284" i="4"/>
  <c r="X285" i="4"/>
  <c r="X286" i="4"/>
  <c r="X287" i="4"/>
  <c r="X288" i="4"/>
  <c r="X289" i="4"/>
  <c r="X290" i="4"/>
  <c r="X291" i="4"/>
  <c r="X292" i="4"/>
  <c r="X293" i="4"/>
  <c r="X294" i="4"/>
  <c r="X295" i="4"/>
  <c r="X296" i="4"/>
  <c r="X297" i="4"/>
  <c r="X298" i="4"/>
  <c r="X299" i="4"/>
  <c r="X300" i="4"/>
  <c r="X301" i="4"/>
  <c r="X302" i="4"/>
  <c r="X303" i="4"/>
  <c r="X304" i="4"/>
  <c r="X305" i="4"/>
  <c r="X306" i="4"/>
  <c r="X307" i="4"/>
  <c r="X308" i="4"/>
  <c r="X309" i="4"/>
  <c r="X310" i="4"/>
  <c r="X311" i="4"/>
  <c r="X312" i="4"/>
  <c r="X313" i="4"/>
  <c r="X317" i="4"/>
  <c r="I317" i="4"/>
  <c r="F317" i="4"/>
  <c r="P279"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6" i="4"/>
  <c r="J315" i="4"/>
  <c r="Y315" i="4"/>
  <c r="P14" i="4"/>
  <c r="P303" i="4"/>
  <c r="P302" i="4"/>
  <c r="P300" i="4"/>
  <c r="P289" i="4"/>
  <c r="P284" i="4"/>
  <c r="P283" i="4"/>
  <c r="P276" i="4"/>
  <c r="P274" i="4"/>
  <c r="P269" i="4"/>
  <c r="P261" i="4"/>
  <c r="P260" i="4"/>
  <c r="P253" i="4"/>
  <c r="P252" i="4"/>
  <c r="P251" i="4"/>
  <c r="P242" i="4"/>
  <c r="P234" i="4"/>
  <c r="P228" i="4"/>
  <c r="P227" i="4"/>
  <c r="P223" i="4"/>
  <c r="P220" i="4"/>
  <c r="P219" i="4"/>
  <c r="P211" i="4"/>
  <c r="P210" i="4"/>
  <c r="P209" i="4"/>
  <c r="P204" i="4"/>
  <c r="P203" i="4"/>
  <c r="P202" i="4"/>
  <c r="P201" i="4"/>
  <c r="P199" i="4"/>
  <c r="P197" i="4"/>
  <c r="P193" i="4"/>
  <c r="P191" i="4"/>
  <c r="P186" i="4"/>
  <c r="P185" i="4"/>
  <c r="P184" i="4"/>
  <c r="P182" i="4"/>
  <c r="P177" i="4"/>
  <c r="P174" i="4"/>
  <c r="P165" i="4"/>
  <c r="P163" i="4"/>
  <c r="P153" i="4"/>
  <c r="P152" i="4"/>
  <c r="P147" i="4"/>
  <c r="P141" i="4"/>
  <c r="P127" i="4"/>
  <c r="P125" i="4"/>
  <c r="P124" i="4"/>
  <c r="P121" i="4"/>
  <c r="P117" i="4"/>
  <c r="P116" i="4"/>
  <c r="P110" i="4"/>
  <c r="P109" i="4"/>
  <c r="P105" i="4"/>
  <c r="P103" i="4"/>
  <c r="P102" i="4"/>
  <c r="P100" i="4"/>
  <c r="P97" i="4"/>
  <c r="P96" i="4"/>
  <c r="P92" i="4"/>
  <c r="P87" i="4"/>
  <c r="P81" i="4"/>
  <c r="P80" i="4"/>
  <c r="P78" i="4"/>
  <c r="P75" i="4"/>
  <c r="P74" i="4"/>
  <c r="P72" i="4"/>
  <c r="P71" i="4"/>
  <c r="P70" i="4"/>
  <c r="P67" i="4"/>
  <c r="P66" i="4"/>
  <c r="P65" i="4"/>
  <c r="P63" i="4"/>
  <c r="P59" i="4"/>
  <c r="P58" i="4"/>
  <c r="P56" i="4"/>
  <c r="P51" i="4"/>
  <c r="P47" i="4"/>
  <c r="P44" i="4"/>
  <c r="P43" i="4"/>
  <c r="P40" i="4"/>
  <c r="P38" i="4"/>
  <c r="P34" i="4"/>
  <c r="P25" i="4"/>
  <c r="P23" i="4"/>
  <c r="P22" i="4"/>
  <c r="P13" i="4"/>
  <c r="P7" i="4"/>
  <c r="P9" i="4"/>
  <c r="P10" i="4"/>
  <c r="P11" i="4"/>
  <c r="P12" i="4"/>
  <c r="P15" i="4"/>
  <c r="P16" i="4"/>
  <c r="P6" i="4"/>
  <c r="P17" i="4"/>
  <c r="P18" i="4"/>
  <c r="P19" i="4"/>
  <c r="P20" i="4"/>
  <c r="P21" i="4"/>
  <c r="P24" i="4"/>
  <c r="P26" i="4"/>
  <c r="P27" i="4"/>
  <c r="P28" i="4"/>
  <c r="P29" i="4"/>
  <c r="P30" i="4"/>
  <c r="P31" i="4"/>
  <c r="P32" i="4"/>
  <c r="P33" i="4"/>
  <c r="P35" i="4"/>
  <c r="P36" i="4"/>
  <c r="P37" i="4"/>
  <c r="P39" i="4"/>
  <c r="P41" i="4"/>
  <c r="P42" i="4"/>
  <c r="P45" i="4"/>
  <c r="P46" i="4"/>
  <c r="P48" i="4"/>
  <c r="P49" i="4"/>
  <c r="P50" i="4"/>
  <c r="P52" i="4"/>
  <c r="P53" i="4"/>
  <c r="P54" i="4"/>
  <c r="P55" i="4"/>
  <c r="P57" i="4"/>
  <c r="P60" i="4"/>
  <c r="P61" i="4"/>
  <c r="P62" i="4"/>
  <c r="P64" i="4"/>
  <c r="P68" i="4"/>
  <c r="P69" i="4"/>
  <c r="P73" i="4"/>
  <c r="P76" i="4"/>
  <c r="P77" i="4"/>
  <c r="P79" i="4"/>
  <c r="P82" i="4"/>
  <c r="P83" i="4"/>
  <c r="P84" i="4"/>
  <c r="P85" i="4"/>
  <c r="P86" i="4"/>
  <c r="P88" i="4"/>
  <c r="P89" i="4"/>
  <c r="P90" i="4"/>
  <c r="P91" i="4"/>
  <c r="P93" i="4"/>
  <c r="P94" i="4"/>
  <c r="P95" i="4"/>
  <c r="P98" i="4"/>
  <c r="P99" i="4"/>
  <c r="P101" i="4"/>
  <c r="P104" i="4"/>
  <c r="P106" i="4"/>
  <c r="P107" i="4"/>
  <c r="P108" i="4"/>
  <c r="P111" i="4"/>
  <c r="P112" i="4"/>
  <c r="P113" i="4"/>
  <c r="P114" i="4"/>
  <c r="P115" i="4"/>
  <c r="P118" i="4"/>
  <c r="P119" i="4"/>
  <c r="P120" i="4"/>
  <c r="P122" i="4"/>
  <c r="P123" i="4"/>
  <c r="P126" i="4"/>
  <c r="P128" i="4"/>
  <c r="P129" i="4"/>
  <c r="P130" i="4"/>
  <c r="P131" i="4"/>
  <c r="P132" i="4"/>
  <c r="P133" i="4"/>
  <c r="P134" i="4"/>
  <c r="P135" i="4"/>
  <c r="P136" i="4"/>
  <c r="P137" i="4"/>
  <c r="P138" i="4"/>
  <c r="P139" i="4"/>
  <c r="P140" i="4"/>
  <c r="P142" i="4"/>
  <c r="P143" i="4"/>
  <c r="P144" i="4"/>
  <c r="P145" i="4"/>
  <c r="P146" i="4"/>
  <c r="P148" i="4"/>
  <c r="P149" i="4"/>
  <c r="P150" i="4"/>
  <c r="P151" i="4"/>
  <c r="P154" i="4"/>
  <c r="P155" i="4"/>
  <c r="P156" i="4"/>
  <c r="P157" i="4"/>
  <c r="P158" i="4"/>
  <c r="P159" i="4"/>
  <c r="P160" i="4"/>
  <c r="P161" i="4"/>
  <c r="P162" i="4"/>
  <c r="P164" i="4"/>
  <c r="P166" i="4"/>
  <c r="P167" i="4"/>
  <c r="P168" i="4"/>
  <c r="P169" i="4"/>
  <c r="P170" i="4"/>
  <c r="P171" i="4"/>
  <c r="P172" i="4"/>
  <c r="P173" i="4"/>
  <c r="P175" i="4"/>
  <c r="P176" i="4"/>
  <c r="P178" i="4"/>
  <c r="P179" i="4"/>
  <c r="P180" i="4"/>
  <c r="P181" i="4"/>
  <c r="P183" i="4"/>
  <c r="P187" i="4"/>
  <c r="P188" i="4"/>
  <c r="P189" i="4"/>
  <c r="P190" i="4"/>
  <c r="P192" i="4"/>
  <c r="P194" i="4"/>
  <c r="P195" i="4"/>
  <c r="P196" i="4"/>
  <c r="P198" i="4"/>
  <c r="P200" i="4"/>
  <c r="P205" i="4"/>
  <c r="P206" i="4"/>
  <c r="P207" i="4"/>
  <c r="P208" i="4"/>
  <c r="P212" i="4"/>
  <c r="P213" i="4"/>
  <c r="P214" i="4"/>
  <c r="P215" i="4"/>
  <c r="P216" i="4"/>
  <c r="P217" i="4"/>
  <c r="P218" i="4"/>
  <c r="P221" i="4"/>
  <c r="P222" i="4"/>
  <c r="P224" i="4"/>
  <c r="P225" i="4"/>
  <c r="P226" i="4"/>
  <c r="P229" i="4"/>
  <c r="P230" i="4"/>
  <c r="P231" i="4"/>
  <c r="P232" i="4"/>
  <c r="P233" i="4"/>
  <c r="P235" i="4"/>
  <c r="P236" i="4"/>
  <c r="P237" i="4"/>
  <c r="P238" i="4"/>
  <c r="P239" i="4"/>
  <c r="P240" i="4"/>
  <c r="P241" i="4"/>
  <c r="P243" i="4"/>
  <c r="P244" i="4"/>
  <c r="P245" i="4"/>
  <c r="P246" i="4"/>
  <c r="P247" i="4"/>
  <c r="P248" i="4"/>
  <c r="P249" i="4"/>
  <c r="P250" i="4"/>
  <c r="P254" i="4"/>
  <c r="P255" i="4"/>
  <c r="P256" i="4"/>
  <c r="P257" i="4"/>
  <c r="P258" i="4"/>
  <c r="P259" i="4"/>
  <c r="P262" i="4"/>
  <c r="P263" i="4"/>
  <c r="P264" i="4"/>
  <c r="P265" i="4"/>
  <c r="P266" i="4"/>
  <c r="P267" i="4"/>
  <c r="P268" i="4"/>
  <c r="P270" i="4"/>
  <c r="P271" i="4"/>
  <c r="P272" i="4"/>
  <c r="P273" i="4"/>
  <c r="P275" i="4"/>
  <c r="P277" i="4"/>
  <c r="P278" i="4"/>
  <c r="P280" i="4"/>
  <c r="P281" i="4"/>
  <c r="P282" i="4"/>
  <c r="P285" i="4"/>
  <c r="P286" i="4"/>
  <c r="P287" i="4"/>
  <c r="P288" i="4"/>
  <c r="P290" i="4"/>
  <c r="P291" i="4"/>
  <c r="P292" i="4"/>
  <c r="P293" i="4"/>
  <c r="P294" i="4"/>
  <c r="P295" i="4"/>
  <c r="P296" i="4"/>
  <c r="P297" i="4"/>
  <c r="P298" i="4"/>
  <c r="P299" i="4"/>
  <c r="P301" i="4"/>
  <c r="P304" i="4"/>
  <c r="P305" i="4"/>
  <c r="P306" i="4"/>
  <c r="P307" i="4"/>
  <c r="P308" i="4"/>
  <c r="P309" i="4"/>
  <c r="P310" i="4"/>
  <c r="P311" i="4"/>
  <c r="P312" i="4"/>
  <c r="P313" i="4"/>
  <c r="P317" i="4"/>
  <c r="P8" i="4"/>
  <c r="U315" i="4"/>
  <c r="U317" i="4"/>
  <c r="V9" i="4"/>
  <c r="V13" i="4"/>
  <c r="V17" i="4"/>
  <c r="V21" i="4"/>
  <c r="V25" i="4"/>
  <c r="V29" i="4"/>
  <c r="V10" i="4"/>
  <c r="V14" i="4"/>
  <c r="V18" i="4"/>
  <c r="V22" i="4"/>
  <c r="V26" i="4"/>
  <c r="V30" i="4"/>
  <c r="V34" i="4"/>
  <c r="V38" i="4"/>
  <c r="V42" i="4"/>
  <c r="V46" i="4"/>
  <c r="V50" i="4"/>
  <c r="V54" i="4"/>
  <c r="V58" i="4"/>
  <c r="V62" i="4"/>
  <c r="V66" i="4"/>
  <c r="V70" i="4"/>
  <c r="V74" i="4"/>
  <c r="V78" i="4"/>
  <c r="V82" i="4"/>
  <c r="V86" i="4"/>
  <c r="V90" i="4"/>
  <c r="V94" i="4"/>
  <c r="V98" i="4"/>
  <c r="V102" i="4"/>
  <c r="V106" i="4"/>
  <c r="V110" i="4"/>
  <c r="V114" i="4"/>
  <c r="V118" i="4"/>
  <c r="V122" i="4"/>
  <c r="V126" i="4"/>
  <c r="V130" i="4"/>
  <c r="V134" i="4"/>
  <c r="V138" i="4"/>
  <c r="V142" i="4"/>
  <c r="V146" i="4"/>
  <c r="V150" i="4"/>
  <c r="V154" i="4"/>
  <c r="V158" i="4"/>
  <c r="V162" i="4"/>
  <c r="V166" i="4"/>
  <c r="V170" i="4"/>
  <c r="V174" i="4"/>
  <c r="V178" i="4"/>
  <c r="V182" i="4"/>
  <c r="V186" i="4"/>
  <c r="V190" i="4"/>
  <c r="V194" i="4"/>
  <c r="V198" i="4"/>
  <c r="V202" i="4"/>
  <c r="V206" i="4"/>
  <c r="V210" i="4"/>
  <c r="V214" i="4"/>
  <c r="V218" i="4"/>
  <c r="V222" i="4"/>
  <c r="V226" i="4"/>
  <c r="V230" i="4"/>
  <c r="V234" i="4"/>
  <c r="V238" i="4"/>
  <c r="V242" i="4"/>
  <c r="V246" i="4"/>
  <c r="V250" i="4"/>
  <c r="V254" i="4"/>
  <c r="V258" i="4"/>
  <c r="V262" i="4"/>
  <c r="V266" i="4"/>
  <c r="V270" i="4"/>
  <c r="V274" i="4"/>
  <c r="V278" i="4"/>
  <c r="V282" i="4"/>
  <c r="V286" i="4"/>
  <c r="V290" i="4"/>
  <c r="V294" i="4"/>
  <c r="V298" i="4"/>
  <c r="V302" i="4"/>
  <c r="V306" i="4"/>
  <c r="V310" i="4"/>
  <c r="V6" i="4"/>
  <c r="V8" i="4"/>
  <c r="V16" i="4"/>
  <c r="V24" i="4"/>
  <c r="V32" i="4"/>
  <c r="V37" i="4"/>
  <c r="V43" i="4"/>
  <c r="V48" i="4"/>
  <c r="V53" i="4"/>
  <c r="V59" i="4"/>
  <c r="V64" i="4"/>
  <c r="V69" i="4"/>
  <c r="V75" i="4"/>
  <c r="V80" i="4"/>
  <c r="V85" i="4"/>
  <c r="V91" i="4"/>
  <c r="V96" i="4"/>
  <c r="V101" i="4"/>
  <c r="V107" i="4"/>
  <c r="V112" i="4"/>
  <c r="V117" i="4"/>
  <c r="V123" i="4"/>
  <c r="V128" i="4"/>
  <c r="V133" i="4"/>
  <c r="V139" i="4"/>
  <c r="V144" i="4"/>
  <c r="V149" i="4"/>
  <c r="V155" i="4"/>
  <c r="V160" i="4"/>
  <c r="V165" i="4"/>
  <c r="V171" i="4"/>
  <c r="V176" i="4"/>
  <c r="V181" i="4"/>
  <c r="V187" i="4"/>
  <c r="V192" i="4"/>
  <c r="V197" i="4"/>
  <c r="V12" i="4"/>
  <c r="V20" i="4"/>
  <c r="V28" i="4"/>
  <c r="V35" i="4"/>
  <c r="V40" i="4"/>
  <c r="V45" i="4"/>
  <c r="V51" i="4"/>
  <c r="V56" i="4"/>
  <c r="V61" i="4"/>
  <c r="V67" i="4"/>
  <c r="V72" i="4"/>
  <c r="V77" i="4"/>
  <c r="V83" i="4"/>
  <c r="V88" i="4"/>
  <c r="V93" i="4"/>
  <c r="V99" i="4"/>
  <c r="V104" i="4"/>
  <c r="V109" i="4"/>
  <c r="V115" i="4"/>
  <c r="V120" i="4"/>
  <c r="V125" i="4"/>
  <c r="V131" i="4"/>
  <c r="V136" i="4"/>
  <c r="V141" i="4"/>
  <c r="V147" i="4"/>
  <c r="V152" i="4"/>
  <c r="V157" i="4"/>
  <c r="V163" i="4"/>
  <c r="V168" i="4"/>
  <c r="V173" i="4"/>
  <c r="V179" i="4"/>
  <c r="V184" i="4"/>
  <c r="V189" i="4"/>
  <c r="V195" i="4"/>
  <c r="V200" i="4"/>
  <c r="V205" i="4"/>
  <c r="V211" i="4"/>
  <c r="V216" i="4"/>
  <c r="V221" i="4"/>
  <c r="V227" i="4"/>
  <c r="V232" i="4"/>
  <c r="V237" i="4"/>
  <c r="V243" i="4"/>
  <c r="V248" i="4"/>
  <c r="V253" i="4"/>
  <c r="V259" i="4"/>
  <c r="V264" i="4"/>
  <c r="V269" i="4"/>
  <c r="V275" i="4"/>
  <c r="V280" i="4"/>
  <c r="V285" i="4"/>
  <c r="V291" i="4"/>
  <c r="V296" i="4"/>
  <c r="V301" i="4"/>
  <c r="V307" i="4"/>
  <c r="V312" i="4"/>
  <c r="V7" i="4"/>
  <c r="V15" i="4"/>
  <c r="V23" i="4"/>
  <c r="V31" i="4"/>
  <c r="V36" i="4"/>
  <c r="V41" i="4"/>
  <c r="V47" i="4"/>
  <c r="V52" i="4"/>
  <c r="V57" i="4"/>
  <c r="V63" i="4"/>
  <c r="V68" i="4"/>
  <c r="V73" i="4"/>
  <c r="V79" i="4"/>
  <c r="V84" i="4"/>
  <c r="V89" i="4"/>
  <c r="V95" i="4"/>
  <c r="V100" i="4"/>
  <c r="V105" i="4"/>
  <c r="V111" i="4"/>
  <c r="V116" i="4"/>
  <c r="V121" i="4"/>
  <c r="V127" i="4"/>
  <c r="V132" i="4"/>
  <c r="V137" i="4"/>
  <c r="V143" i="4"/>
  <c r="V148" i="4"/>
  <c r="V153" i="4"/>
  <c r="V159" i="4"/>
  <c r="V164" i="4"/>
  <c r="V169" i="4"/>
  <c r="V175" i="4"/>
  <c r="V180" i="4"/>
  <c r="V185" i="4"/>
  <c r="V191" i="4"/>
  <c r="V196" i="4"/>
  <c r="V201" i="4"/>
  <c r="V207" i="4"/>
  <c r="V212" i="4"/>
  <c r="V217" i="4"/>
  <c r="V223" i="4"/>
  <c r="V228" i="4"/>
  <c r="V233" i="4"/>
  <c r="V239" i="4"/>
  <c r="V244" i="4"/>
  <c r="V249" i="4"/>
  <c r="V108" i="4"/>
  <c r="V229" i="4"/>
  <c r="V287" i="4"/>
  <c r="V27" i="4"/>
  <c r="V49" i="4"/>
  <c r="V71" i="4"/>
  <c r="V92" i="4"/>
  <c r="V113" i="4"/>
  <c r="V135" i="4"/>
  <c r="V156" i="4"/>
  <c r="V177" i="4"/>
  <c r="V199" i="4"/>
  <c r="V209" i="4"/>
  <c r="V220" i="4"/>
  <c r="V231" i="4"/>
  <c r="V241" i="4"/>
  <c r="V252" i="4"/>
  <c r="V260" i="4"/>
  <c r="V267" i="4"/>
  <c r="V273" i="4"/>
  <c r="V281" i="4"/>
  <c r="V288" i="4"/>
  <c r="V295" i="4"/>
  <c r="V303" i="4"/>
  <c r="V309" i="4"/>
  <c r="V33" i="4"/>
  <c r="V55" i="4"/>
  <c r="V76" i="4"/>
  <c r="V97" i="4"/>
  <c r="V119" i="4"/>
  <c r="V140" i="4"/>
  <c r="V161" i="4"/>
  <c r="V183" i="4"/>
  <c r="V203" i="4"/>
  <c r="V213" i="4"/>
  <c r="V224" i="4"/>
  <c r="V235" i="4"/>
  <c r="V245" i="4"/>
  <c r="V255" i="4"/>
  <c r="V261" i="4"/>
  <c r="V268" i="4"/>
  <c r="V276" i="4"/>
  <c r="V283" i="4"/>
  <c r="V289" i="4"/>
  <c r="V297" i="4"/>
  <c r="V304" i="4"/>
  <c r="V311" i="4"/>
  <c r="V11" i="4"/>
  <c r="V39" i="4"/>
  <c r="V60" i="4"/>
  <c r="V81" i="4"/>
  <c r="V103" i="4"/>
  <c r="V124" i="4"/>
  <c r="V145" i="4"/>
  <c r="V167" i="4"/>
  <c r="V188" i="4"/>
  <c r="V204" i="4"/>
  <c r="V215" i="4"/>
  <c r="V225" i="4"/>
  <c r="V236" i="4"/>
  <c r="V247" i="4"/>
  <c r="V256" i="4"/>
  <c r="V263" i="4"/>
  <c r="V271" i="4"/>
  <c r="V277" i="4"/>
  <c r="V284" i="4"/>
  <c r="V292" i="4"/>
  <c r="V299" i="4"/>
  <c r="V305" i="4"/>
  <c r="V313" i="4"/>
  <c r="V19" i="4"/>
  <c r="V44" i="4"/>
  <c r="V65" i="4"/>
  <c r="V87" i="4"/>
  <c r="V129" i="4"/>
  <c r="V151" i="4"/>
  <c r="V172" i="4"/>
  <c r="V193" i="4"/>
  <c r="V208" i="4"/>
  <c r="V219" i="4"/>
  <c r="V240" i="4"/>
  <c r="V251" i="4"/>
  <c r="V257" i="4"/>
  <c r="V265" i="4"/>
  <c r="V272" i="4"/>
  <c r="V279" i="4"/>
  <c r="V293" i="4"/>
  <c r="V300" i="4"/>
  <c r="V308" i="4"/>
  <c r="V315" i="4"/>
  <c r="M315" i="4"/>
  <c r="D315" i="4"/>
  <c r="G315" i="4"/>
  <c r="L317" i="4"/>
  <c r="C51" i="4"/>
  <c r="AA51" i="4"/>
  <c r="C6" i="4"/>
  <c r="AA6" i="4"/>
  <c r="C7" i="4"/>
  <c r="AA7" i="4"/>
  <c r="C8" i="4"/>
  <c r="AA8" i="4"/>
  <c r="C9" i="4"/>
  <c r="AA9" i="4"/>
  <c r="C10" i="4"/>
  <c r="AA10" i="4"/>
  <c r="C11" i="4"/>
  <c r="AA11" i="4"/>
  <c r="C12" i="4"/>
  <c r="AA12" i="4"/>
  <c r="C13" i="4"/>
  <c r="AA13" i="4"/>
  <c r="C14" i="4"/>
  <c r="AA14" i="4"/>
  <c r="C15" i="4"/>
  <c r="AA15" i="4"/>
  <c r="C16" i="4"/>
  <c r="AA16" i="4"/>
  <c r="C17" i="4"/>
  <c r="AA17" i="4"/>
  <c r="C18" i="4"/>
  <c r="AA18" i="4"/>
  <c r="C19" i="4"/>
  <c r="AA19" i="4"/>
  <c r="C20" i="4"/>
  <c r="AA20" i="4"/>
  <c r="C21" i="4"/>
  <c r="AA21" i="4"/>
  <c r="C22" i="4"/>
  <c r="AA22" i="4"/>
  <c r="C23" i="4"/>
  <c r="AA23" i="4"/>
  <c r="C24" i="4"/>
  <c r="AA24" i="4"/>
  <c r="C25" i="4"/>
  <c r="AA25" i="4"/>
  <c r="C26" i="4"/>
  <c r="AA26" i="4"/>
  <c r="C27" i="4"/>
  <c r="AA27" i="4"/>
  <c r="C28" i="4"/>
  <c r="AA28" i="4"/>
  <c r="C29" i="4"/>
  <c r="AA29" i="4"/>
  <c r="C30" i="4"/>
  <c r="AA30" i="4"/>
  <c r="C31" i="4"/>
  <c r="AA31" i="4"/>
  <c r="C32" i="4"/>
  <c r="AA32" i="4"/>
  <c r="C33" i="4"/>
  <c r="AA33" i="4"/>
  <c r="C34" i="4"/>
  <c r="AA34" i="4"/>
  <c r="C35" i="4"/>
  <c r="AA35" i="4"/>
  <c r="C36" i="4"/>
  <c r="AA36" i="4"/>
  <c r="C37" i="4"/>
  <c r="AA37" i="4"/>
  <c r="C38" i="4"/>
  <c r="AA38" i="4"/>
  <c r="C39" i="4"/>
  <c r="AA39" i="4"/>
  <c r="C40" i="4"/>
  <c r="AA40" i="4"/>
  <c r="C41" i="4"/>
  <c r="AA41" i="4"/>
  <c r="C42" i="4"/>
  <c r="AA42" i="4"/>
  <c r="C43" i="4"/>
  <c r="AA43" i="4"/>
  <c r="C44" i="4"/>
  <c r="AA44" i="4"/>
  <c r="C45" i="4"/>
  <c r="AA45" i="4"/>
  <c r="C46" i="4"/>
  <c r="AA46" i="4"/>
  <c r="C47" i="4"/>
  <c r="AA47" i="4"/>
  <c r="C48" i="4"/>
  <c r="AA48" i="4"/>
  <c r="C49" i="4"/>
  <c r="AA49" i="4"/>
  <c r="C50" i="4"/>
  <c r="AA50" i="4"/>
  <c r="C52" i="4"/>
  <c r="AA52" i="4"/>
  <c r="C53" i="4"/>
  <c r="AA53" i="4"/>
  <c r="C54" i="4"/>
  <c r="AA54" i="4"/>
  <c r="C55" i="4"/>
  <c r="AA55" i="4"/>
  <c r="C56" i="4"/>
  <c r="AA56" i="4"/>
  <c r="C57" i="4"/>
  <c r="AA57" i="4"/>
  <c r="C58" i="4"/>
  <c r="AA58" i="4"/>
  <c r="C59" i="4"/>
  <c r="AA59" i="4"/>
  <c r="C60" i="4"/>
  <c r="AA60" i="4"/>
  <c r="C61" i="4"/>
  <c r="AA61" i="4"/>
  <c r="C62" i="4"/>
  <c r="AA62" i="4"/>
  <c r="C63" i="4"/>
  <c r="AA63" i="4"/>
  <c r="C64" i="4"/>
  <c r="AA64" i="4"/>
  <c r="C65" i="4"/>
  <c r="AA65" i="4"/>
  <c r="C66" i="4"/>
  <c r="AA66" i="4"/>
  <c r="C67" i="4"/>
  <c r="AA67" i="4"/>
  <c r="C68" i="4"/>
  <c r="AA68" i="4"/>
  <c r="C69" i="4"/>
  <c r="AA69" i="4"/>
  <c r="C70" i="4"/>
  <c r="AA70" i="4"/>
  <c r="C71" i="4"/>
  <c r="AA71" i="4"/>
  <c r="C72" i="4"/>
  <c r="AA72" i="4"/>
  <c r="C73" i="4"/>
  <c r="AA73" i="4"/>
  <c r="C74" i="4"/>
  <c r="AA74" i="4"/>
  <c r="C75" i="4"/>
  <c r="AA75" i="4"/>
  <c r="C76" i="4"/>
  <c r="AA76" i="4"/>
  <c r="C77" i="4"/>
  <c r="AA77" i="4"/>
  <c r="C78" i="4"/>
  <c r="AA78" i="4"/>
  <c r="C79" i="4"/>
  <c r="AA79" i="4"/>
  <c r="C80" i="4"/>
  <c r="AA80" i="4"/>
  <c r="C81" i="4"/>
  <c r="AA81" i="4"/>
  <c r="C82" i="4"/>
  <c r="AA82" i="4"/>
  <c r="C83" i="4"/>
  <c r="AA83" i="4"/>
  <c r="C84" i="4"/>
  <c r="AA84" i="4"/>
  <c r="C85" i="4"/>
  <c r="AA85" i="4"/>
  <c r="C86" i="4"/>
  <c r="AA86" i="4"/>
  <c r="C87" i="4"/>
  <c r="AA87" i="4"/>
  <c r="C88" i="4"/>
  <c r="AA88" i="4"/>
  <c r="C89" i="4"/>
  <c r="AA89" i="4"/>
  <c r="C90" i="4"/>
  <c r="AA90" i="4"/>
  <c r="C91" i="4"/>
  <c r="AA91" i="4"/>
  <c r="C92" i="4"/>
  <c r="AA92" i="4"/>
  <c r="C93" i="4"/>
  <c r="AA93" i="4"/>
  <c r="C94" i="4"/>
  <c r="AA94" i="4"/>
  <c r="C95" i="4"/>
  <c r="AA95" i="4"/>
  <c r="C96" i="4"/>
  <c r="AA96" i="4"/>
  <c r="C97" i="4"/>
  <c r="AA97" i="4"/>
  <c r="C98" i="4"/>
  <c r="AA98" i="4"/>
  <c r="C99" i="4"/>
  <c r="AA99" i="4"/>
  <c r="C100" i="4"/>
  <c r="AA100" i="4"/>
  <c r="C101" i="4"/>
  <c r="AA101" i="4"/>
  <c r="C102" i="4"/>
  <c r="AA102" i="4"/>
  <c r="C103" i="4"/>
  <c r="AA103" i="4"/>
  <c r="C104" i="4"/>
  <c r="AA104" i="4"/>
  <c r="C105" i="4"/>
  <c r="AA105" i="4"/>
  <c r="C106" i="4"/>
  <c r="AA106" i="4"/>
  <c r="C107" i="4"/>
  <c r="AA107" i="4"/>
  <c r="C108" i="4"/>
  <c r="AA108" i="4"/>
  <c r="C109" i="4"/>
  <c r="AA109" i="4"/>
  <c r="C110" i="4"/>
  <c r="AA110" i="4"/>
  <c r="C111" i="4"/>
  <c r="AA111" i="4"/>
  <c r="C112" i="4"/>
  <c r="AA112" i="4"/>
  <c r="C113" i="4"/>
  <c r="AA113" i="4"/>
  <c r="C114" i="4"/>
  <c r="AA114" i="4"/>
  <c r="C115" i="4"/>
  <c r="AA115" i="4"/>
  <c r="C116" i="4"/>
  <c r="AA116" i="4"/>
  <c r="C117" i="4"/>
  <c r="AA117" i="4"/>
  <c r="C118" i="4"/>
  <c r="AA118" i="4"/>
  <c r="C119" i="4"/>
  <c r="AA119" i="4"/>
  <c r="C120" i="4"/>
  <c r="AA120" i="4"/>
  <c r="C121" i="4"/>
  <c r="AA121" i="4"/>
  <c r="C122" i="4"/>
  <c r="AA122" i="4"/>
  <c r="C123" i="4"/>
  <c r="AA123" i="4"/>
  <c r="C124" i="4"/>
  <c r="AA124" i="4"/>
  <c r="C125" i="4"/>
  <c r="AA125" i="4"/>
  <c r="C126" i="4"/>
  <c r="AA126" i="4"/>
  <c r="C127" i="4"/>
  <c r="AA127" i="4"/>
  <c r="C128" i="4"/>
  <c r="AA128" i="4"/>
  <c r="C129" i="4"/>
  <c r="AA129" i="4"/>
  <c r="C130" i="4"/>
  <c r="AA130" i="4"/>
  <c r="C131" i="4"/>
  <c r="AA131" i="4"/>
  <c r="C132" i="4"/>
  <c r="AA132" i="4"/>
  <c r="C133" i="4"/>
  <c r="AA133" i="4"/>
  <c r="C134" i="4"/>
  <c r="AA134" i="4"/>
  <c r="C135" i="4"/>
  <c r="AA135" i="4"/>
  <c r="C136" i="4"/>
  <c r="AA136" i="4"/>
  <c r="C137" i="4"/>
  <c r="AA137" i="4"/>
  <c r="C138" i="4"/>
  <c r="AA138" i="4"/>
  <c r="C139" i="4"/>
  <c r="AA139" i="4"/>
  <c r="C140" i="4"/>
  <c r="AA140" i="4"/>
  <c r="C141" i="4"/>
  <c r="AA141" i="4"/>
  <c r="C142" i="4"/>
  <c r="AA142" i="4"/>
  <c r="C143" i="4"/>
  <c r="AA143" i="4"/>
  <c r="C144" i="4"/>
  <c r="AA144" i="4"/>
  <c r="C145" i="4"/>
  <c r="AA145" i="4"/>
  <c r="C146" i="4"/>
  <c r="AA146" i="4"/>
  <c r="C147" i="4"/>
  <c r="AA147" i="4"/>
  <c r="C148" i="4"/>
  <c r="AA148" i="4"/>
  <c r="C149" i="4"/>
  <c r="AA149" i="4"/>
  <c r="C150" i="4"/>
  <c r="AA150" i="4"/>
  <c r="C151" i="4"/>
  <c r="AA151" i="4"/>
  <c r="C152" i="4"/>
  <c r="AA152" i="4"/>
  <c r="C153" i="4"/>
  <c r="AA153" i="4"/>
  <c r="C154" i="4"/>
  <c r="AA154" i="4"/>
  <c r="C155" i="4"/>
  <c r="AA155" i="4"/>
  <c r="C156" i="4"/>
  <c r="AA156" i="4"/>
  <c r="C157" i="4"/>
  <c r="AA157" i="4"/>
  <c r="C158" i="4"/>
  <c r="AA158" i="4"/>
  <c r="C159" i="4"/>
  <c r="AA159" i="4"/>
  <c r="C160" i="4"/>
  <c r="AA160" i="4"/>
  <c r="C161" i="4"/>
  <c r="AA161" i="4"/>
  <c r="C162" i="4"/>
  <c r="AA162" i="4"/>
  <c r="C163" i="4"/>
  <c r="AA163" i="4"/>
  <c r="C164" i="4"/>
  <c r="AA164" i="4"/>
  <c r="C165" i="4"/>
  <c r="AA165" i="4"/>
  <c r="C166" i="4"/>
  <c r="AA166" i="4"/>
  <c r="C167" i="4"/>
  <c r="AA167" i="4"/>
  <c r="C168" i="4"/>
  <c r="AA168" i="4"/>
  <c r="C169" i="4"/>
  <c r="AA169" i="4"/>
  <c r="C170" i="4"/>
  <c r="AA170" i="4"/>
  <c r="C171" i="4"/>
  <c r="AA171" i="4"/>
  <c r="C172" i="4"/>
  <c r="AA172" i="4"/>
  <c r="C173" i="4"/>
  <c r="AA173" i="4"/>
  <c r="C174" i="4"/>
  <c r="AA174" i="4"/>
  <c r="C175" i="4"/>
  <c r="AA175" i="4"/>
  <c r="C176" i="4"/>
  <c r="AA176" i="4"/>
  <c r="C177" i="4"/>
  <c r="AA177" i="4"/>
  <c r="C178" i="4"/>
  <c r="AA178" i="4"/>
  <c r="C179" i="4"/>
  <c r="AA179" i="4"/>
  <c r="C180" i="4"/>
  <c r="AA180" i="4"/>
  <c r="C181" i="4"/>
  <c r="AA181" i="4"/>
  <c r="C182" i="4"/>
  <c r="AA182" i="4"/>
  <c r="C183" i="4"/>
  <c r="AA183" i="4"/>
  <c r="C184" i="4"/>
  <c r="AA184" i="4"/>
  <c r="C185" i="4"/>
  <c r="AA185" i="4"/>
  <c r="C186" i="4"/>
  <c r="AA186" i="4"/>
  <c r="C187" i="4"/>
  <c r="AA187" i="4"/>
  <c r="C188" i="4"/>
  <c r="AA188" i="4"/>
  <c r="C189" i="4"/>
  <c r="AA189" i="4"/>
  <c r="C190" i="4"/>
  <c r="AA190" i="4"/>
  <c r="C191" i="4"/>
  <c r="AA191" i="4"/>
  <c r="C192" i="4"/>
  <c r="AA192" i="4"/>
  <c r="C193" i="4"/>
  <c r="AA193" i="4"/>
  <c r="C194" i="4"/>
  <c r="AA194" i="4"/>
  <c r="C195" i="4"/>
  <c r="AA195" i="4"/>
  <c r="C196" i="4"/>
  <c r="AA196" i="4"/>
  <c r="C197" i="4"/>
  <c r="AA197" i="4"/>
  <c r="C198" i="4"/>
  <c r="AA198" i="4"/>
  <c r="C199" i="4"/>
  <c r="AA199" i="4"/>
  <c r="C200" i="4"/>
  <c r="AA200" i="4"/>
  <c r="C201" i="4"/>
  <c r="AA201" i="4"/>
  <c r="C202" i="4"/>
  <c r="AA202" i="4"/>
  <c r="C203" i="4"/>
  <c r="AA203" i="4"/>
  <c r="C204" i="4"/>
  <c r="AA204" i="4"/>
  <c r="C205" i="4"/>
  <c r="AA205" i="4"/>
  <c r="C206" i="4"/>
  <c r="AA206" i="4"/>
  <c r="C207" i="4"/>
  <c r="AA207" i="4"/>
  <c r="C208" i="4"/>
  <c r="AA208" i="4"/>
  <c r="C209" i="4"/>
  <c r="AA209" i="4"/>
  <c r="C210" i="4"/>
  <c r="AA210" i="4"/>
  <c r="C211" i="4"/>
  <c r="AA211" i="4"/>
  <c r="C212" i="4"/>
  <c r="AA212" i="4"/>
  <c r="C213" i="4"/>
  <c r="AA213" i="4"/>
  <c r="C214" i="4"/>
  <c r="AA214" i="4"/>
  <c r="C215" i="4"/>
  <c r="AA215" i="4"/>
  <c r="C216" i="4"/>
  <c r="AA216" i="4"/>
  <c r="C217" i="4"/>
  <c r="AA217" i="4"/>
  <c r="C218" i="4"/>
  <c r="AA218" i="4"/>
  <c r="C219" i="4"/>
  <c r="AA219" i="4"/>
  <c r="C220" i="4"/>
  <c r="AA220" i="4"/>
  <c r="C221" i="4"/>
  <c r="AA221" i="4"/>
  <c r="C222" i="4"/>
  <c r="AA222" i="4"/>
  <c r="C223" i="4"/>
  <c r="AA223" i="4"/>
  <c r="C224" i="4"/>
  <c r="AA224" i="4"/>
  <c r="C225" i="4"/>
  <c r="AA225" i="4"/>
  <c r="C226" i="4"/>
  <c r="AA226" i="4"/>
  <c r="C227" i="4"/>
  <c r="AA227" i="4"/>
  <c r="C228" i="4"/>
  <c r="AA228" i="4"/>
  <c r="C229" i="4"/>
  <c r="AA229" i="4"/>
  <c r="C230" i="4"/>
  <c r="AA230" i="4"/>
  <c r="C231" i="4"/>
  <c r="AA231" i="4"/>
  <c r="C232" i="4"/>
  <c r="AA232" i="4"/>
  <c r="C233" i="4"/>
  <c r="AA233" i="4"/>
  <c r="C234" i="4"/>
  <c r="AA234" i="4"/>
  <c r="C235" i="4"/>
  <c r="AA235" i="4"/>
  <c r="C236" i="4"/>
  <c r="AA236" i="4"/>
  <c r="C237" i="4"/>
  <c r="AA237" i="4"/>
  <c r="C238" i="4"/>
  <c r="AA238" i="4"/>
  <c r="C239" i="4"/>
  <c r="AA239" i="4"/>
  <c r="C240" i="4"/>
  <c r="AA240" i="4"/>
  <c r="C241" i="4"/>
  <c r="AA241" i="4"/>
  <c r="C242" i="4"/>
  <c r="AA242" i="4"/>
  <c r="C243" i="4"/>
  <c r="AA243" i="4"/>
  <c r="C244" i="4"/>
  <c r="AA244" i="4"/>
  <c r="C245" i="4"/>
  <c r="AA245" i="4"/>
  <c r="C246" i="4"/>
  <c r="AA246" i="4"/>
  <c r="C247" i="4"/>
  <c r="AA247" i="4"/>
  <c r="C248" i="4"/>
  <c r="AA248" i="4"/>
  <c r="C249" i="4"/>
  <c r="AA249" i="4"/>
  <c r="C250" i="4"/>
  <c r="AA250" i="4"/>
  <c r="C251" i="4"/>
  <c r="AA251" i="4"/>
  <c r="C252" i="4"/>
  <c r="AA252" i="4"/>
  <c r="C253" i="4"/>
  <c r="AA253" i="4"/>
  <c r="C254" i="4"/>
  <c r="AA254" i="4"/>
  <c r="C255" i="4"/>
  <c r="AA255" i="4"/>
  <c r="C256" i="4"/>
  <c r="AA256" i="4"/>
  <c r="C257" i="4"/>
  <c r="AA257" i="4"/>
  <c r="C258" i="4"/>
  <c r="AA258" i="4"/>
  <c r="C259" i="4"/>
  <c r="AA259" i="4"/>
  <c r="C260" i="4"/>
  <c r="AA260" i="4"/>
  <c r="C261" i="4"/>
  <c r="AA261" i="4"/>
  <c r="C262" i="4"/>
  <c r="AA262" i="4"/>
  <c r="C263" i="4"/>
  <c r="AA263" i="4"/>
  <c r="C264" i="4"/>
  <c r="AA264" i="4"/>
  <c r="C265" i="4"/>
  <c r="AA265" i="4"/>
  <c r="C266" i="4"/>
  <c r="AA266" i="4"/>
  <c r="C267" i="4"/>
  <c r="AA267" i="4"/>
  <c r="C268" i="4"/>
  <c r="AA268" i="4"/>
  <c r="C269" i="4"/>
  <c r="AA269" i="4"/>
  <c r="C270" i="4"/>
  <c r="AA270" i="4"/>
  <c r="C271" i="4"/>
  <c r="AA271" i="4"/>
  <c r="C272" i="4"/>
  <c r="AA272" i="4"/>
  <c r="C273" i="4"/>
  <c r="AA273" i="4"/>
  <c r="C274" i="4"/>
  <c r="AA274" i="4"/>
  <c r="C275" i="4"/>
  <c r="AA275" i="4"/>
  <c r="C276" i="4"/>
  <c r="AA276" i="4"/>
  <c r="C277" i="4"/>
  <c r="AA277" i="4"/>
  <c r="C278" i="4"/>
  <c r="AA278" i="4"/>
  <c r="C279" i="4"/>
  <c r="AA279" i="4"/>
  <c r="C280" i="4"/>
  <c r="AA280" i="4"/>
  <c r="C281" i="4"/>
  <c r="AA281" i="4"/>
  <c r="C282" i="4"/>
  <c r="AA282" i="4"/>
  <c r="C283" i="4"/>
  <c r="AA283" i="4"/>
  <c r="C284" i="4"/>
  <c r="AA284" i="4"/>
  <c r="C285" i="4"/>
  <c r="AA285" i="4"/>
  <c r="C286" i="4"/>
  <c r="AA286" i="4"/>
  <c r="C287" i="4"/>
  <c r="AA287" i="4"/>
  <c r="C288" i="4"/>
  <c r="AA288" i="4"/>
  <c r="C289" i="4"/>
  <c r="AA289" i="4"/>
  <c r="C290" i="4"/>
  <c r="AA290" i="4"/>
  <c r="C291" i="4"/>
  <c r="AA291" i="4"/>
  <c r="C292" i="4"/>
  <c r="AA292" i="4"/>
  <c r="C293" i="4"/>
  <c r="AA293" i="4"/>
  <c r="C294" i="4"/>
  <c r="AA294" i="4"/>
  <c r="C295" i="4"/>
  <c r="AA295" i="4"/>
  <c r="C296" i="4"/>
  <c r="AA296" i="4"/>
  <c r="C297" i="4"/>
  <c r="AA297" i="4"/>
  <c r="C298" i="4"/>
  <c r="AA298" i="4"/>
  <c r="C299" i="4"/>
  <c r="AA299" i="4"/>
  <c r="C300" i="4"/>
  <c r="AA300" i="4"/>
  <c r="C301" i="4"/>
  <c r="AA301" i="4"/>
  <c r="C302" i="4"/>
  <c r="AA302" i="4"/>
  <c r="C303" i="4"/>
  <c r="AA303" i="4"/>
  <c r="C304" i="4"/>
  <c r="AA304" i="4"/>
  <c r="C305" i="4"/>
  <c r="AA305" i="4"/>
  <c r="C306" i="4"/>
  <c r="AA306" i="4"/>
  <c r="C307" i="4"/>
  <c r="AA307" i="4"/>
  <c r="C308" i="4"/>
  <c r="AA308" i="4"/>
  <c r="C309" i="4"/>
  <c r="AA309" i="4"/>
  <c r="C310" i="4"/>
  <c r="AA310" i="4"/>
  <c r="C311" i="4"/>
  <c r="AA311" i="4"/>
  <c r="C312" i="4"/>
  <c r="AA312" i="4"/>
  <c r="C313" i="4"/>
  <c r="AA313" i="4"/>
  <c r="AA315" i="4"/>
  <c r="AB51" i="4"/>
  <c r="AB103" i="4"/>
  <c r="AB108" i="4"/>
  <c r="AB255" i="4"/>
  <c r="AB93" i="4"/>
  <c r="AB301" i="4"/>
  <c r="AB50" i="4"/>
  <c r="AB115" i="4"/>
  <c r="AB174" i="4"/>
  <c r="AB55" i="4"/>
  <c r="AB299" i="4"/>
  <c r="AB269" i="4"/>
  <c r="AB215" i="4"/>
  <c r="AB248" i="4"/>
  <c r="AB190" i="4"/>
  <c r="AB137" i="4"/>
  <c r="AB312" i="4"/>
  <c r="AB309" i="4"/>
  <c r="AB217" i="4"/>
  <c r="AB223" i="4"/>
  <c r="AB124" i="4"/>
  <c r="AB254" i="4"/>
  <c r="AB294" i="4"/>
  <c r="AB233" i="4"/>
  <c r="AB256" i="4"/>
  <c r="AB127" i="4"/>
  <c r="AB275" i="4"/>
  <c r="AB150" i="4"/>
  <c r="AB204" i="4"/>
  <c r="AB306" i="4"/>
  <c r="AB23" i="4"/>
  <c r="AB57" i="4"/>
  <c r="AB219" i="4"/>
  <c r="AB250" i="4"/>
  <c r="AB310" i="4"/>
  <c r="AB243" i="4"/>
  <c r="AB104" i="4"/>
  <c r="AB199" i="4"/>
  <c r="AB171" i="4"/>
  <c r="AB247" i="4"/>
  <c r="AB172" i="4"/>
  <c r="AB63" i="4"/>
  <c r="AB136" i="4"/>
  <c r="AB86" i="4"/>
  <c r="AB228" i="4"/>
  <c r="AB180" i="4"/>
  <c r="AB49" i="4"/>
  <c r="AB242" i="4"/>
  <c r="AB177" i="4"/>
  <c r="AB75" i="4"/>
  <c r="AB162" i="4"/>
  <c r="AB152" i="4"/>
  <c r="AB43" i="4"/>
  <c r="AB240" i="4"/>
  <c r="AB271" i="4"/>
  <c r="AB64" i="4"/>
  <c r="AB196" i="4"/>
  <c r="AB227" i="4"/>
  <c r="AB169" i="4"/>
  <c r="AB101" i="4"/>
  <c r="AB28" i="4"/>
  <c r="AB119" i="4"/>
  <c r="AB307" i="4"/>
  <c r="AB47" i="4"/>
  <c r="AB259" i="4"/>
  <c r="AB134" i="4"/>
  <c r="AB21" i="4"/>
  <c r="AB225" i="4"/>
  <c r="AB14" i="4"/>
  <c r="AB175" i="4"/>
  <c r="AB221" i="4"/>
  <c r="AB290" i="4"/>
  <c r="AB179" i="4"/>
  <c r="AB226" i="4"/>
  <c r="AB11" i="4"/>
  <c r="AB99" i="4"/>
  <c r="AB118" i="4"/>
  <c r="AB109" i="4"/>
  <c r="AB209" i="4"/>
  <c r="AB142" i="4"/>
  <c r="AB267" i="4"/>
  <c r="AB311" i="4"/>
  <c r="AB274" i="4"/>
  <c r="AB147" i="4"/>
  <c r="AB165" i="4"/>
  <c r="AB114" i="4"/>
  <c r="AB117" i="4"/>
  <c r="AB303" i="4"/>
  <c r="AB164" i="4"/>
  <c r="AB133" i="4"/>
  <c r="AB183" i="4"/>
  <c r="AB73" i="4"/>
  <c r="AB154" i="4"/>
  <c r="AB157" i="4"/>
  <c r="AB102" i="4"/>
  <c r="AB20" i="4"/>
  <c r="AB10" i="4"/>
  <c r="AB252" i="4"/>
  <c r="AB244" i="4"/>
  <c r="AB125" i="4"/>
  <c r="AB116" i="4"/>
  <c r="AB15" i="4"/>
  <c r="AB245" i="4"/>
  <c r="AB201" i="4"/>
  <c r="AB279" i="4"/>
  <c r="AB112" i="4"/>
  <c r="AB84" i="4"/>
  <c r="AB113" i="4"/>
  <c r="AB62" i="4"/>
  <c r="AB296" i="4"/>
  <c r="AB41" i="4"/>
  <c r="AB68" i="4"/>
  <c r="AB48" i="4"/>
  <c r="AB212" i="4"/>
  <c r="AB96" i="4"/>
  <c r="AB70" i="4"/>
  <c r="AB270" i="4"/>
  <c r="AB305" i="4"/>
  <c r="AB126" i="4"/>
  <c r="AB88" i="4"/>
  <c r="AB202" i="4"/>
  <c r="AB280" i="4"/>
  <c r="AB36" i="4"/>
  <c r="AB237" i="4"/>
  <c r="AB211" i="4"/>
  <c r="AB292" i="4"/>
  <c r="AB91" i="4"/>
  <c r="AB16" i="4"/>
  <c r="AB185" i="4"/>
  <c r="AB304" i="4"/>
  <c r="AB224" i="4"/>
  <c r="AB140" i="4"/>
  <c r="AB67" i="4"/>
  <c r="AB261" i="4"/>
  <c r="AB302" i="4"/>
  <c r="AB287" i="4"/>
  <c r="AB289" i="4"/>
  <c r="AB151" i="4"/>
  <c r="AB66" i="4"/>
  <c r="AB195" i="4"/>
  <c r="AB131" i="4"/>
  <c r="AB277" i="4"/>
  <c r="AB249" i="4"/>
  <c r="AB13" i="4"/>
  <c r="AB71" i="4"/>
  <c r="AB29" i="4"/>
  <c r="AB145" i="4"/>
  <c r="AB35" i="4"/>
  <c r="AB146" i="4"/>
  <c r="AB130" i="4"/>
  <c r="AB291" i="4"/>
  <c r="AB87" i="4"/>
  <c r="AB143" i="4"/>
  <c r="AB191" i="4"/>
  <c r="AB282" i="4"/>
  <c r="AB100" i="4"/>
  <c r="AB218" i="4"/>
  <c r="AB197" i="4"/>
  <c r="AB18" i="4"/>
  <c r="AB297" i="4"/>
  <c r="AB76" i="4"/>
  <c r="AB85" i="4"/>
  <c r="AB278" i="4"/>
  <c r="AB170" i="4"/>
  <c r="AB34" i="4"/>
  <c r="AB168" i="4"/>
  <c r="AB153" i="4"/>
  <c r="AB132" i="4"/>
  <c r="AB161" i="4"/>
  <c r="AB9" i="4"/>
  <c r="AB78" i="4"/>
  <c r="AB295" i="4"/>
  <c r="AB144" i="4"/>
  <c r="AB272" i="4"/>
  <c r="AB308" i="4"/>
  <c r="AB122" i="4"/>
  <c r="AB235" i="4"/>
  <c r="AB33" i="4"/>
  <c r="AB178" i="4"/>
  <c r="AA317" i="4"/>
  <c r="AB298" i="4"/>
  <c r="AB94" i="4"/>
  <c r="AB176" i="4"/>
  <c r="AB216" i="4"/>
  <c r="AB198" i="4"/>
  <c r="AB26" i="4"/>
  <c r="AB208" i="4"/>
  <c r="AB82" i="4"/>
  <c r="AB251" i="4"/>
  <c r="AB283" i="4"/>
  <c r="AB273" i="4"/>
  <c r="AB59" i="4"/>
  <c r="AB139" i="4"/>
  <c r="AB32" i="4"/>
  <c r="AB54" i="4"/>
  <c r="AB160" i="4"/>
  <c r="AB253" i="4"/>
  <c r="AB260" i="4"/>
  <c r="AB184" i="4"/>
  <c r="AB207" i="4"/>
  <c r="AB7" i="4"/>
  <c r="AB281" i="4"/>
  <c r="AB203" i="4"/>
  <c r="AB232" i="4"/>
  <c r="AB238" i="4"/>
  <c r="AB166" i="4"/>
  <c r="AB187" i="4"/>
  <c r="AB98" i="4"/>
  <c r="AB222" i="4"/>
  <c r="AB79" i="4"/>
  <c r="AB268" i="4"/>
  <c r="AB141" i="4"/>
  <c r="AB230" i="4"/>
  <c r="AB167" i="4"/>
  <c r="AB30" i="4"/>
  <c r="AB149" i="4"/>
  <c r="AB61" i="4"/>
  <c r="AB39" i="4"/>
  <c r="AB300" i="4"/>
  <c r="AB40" i="4"/>
  <c r="AB181" i="4"/>
  <c r="AB105" i="4"/>
  <c r="AB266" i="4"/>
  <c r="AB19" i="4"/>
  <c r="AB192" i="4"/>
  <c r="AB123" i="4"/>
  <c r="AB89" i="4"/>
  <c r="AB200" i="4"/>
  <c r="AB194" i="4"/>
  <c r="AB81" i="4"/>
  <c r="AB69" i="4"/>
  <c r="AB138" i="4"/>
  <c r="AB276" i="4"/>
  <c r="AB241" i="4"/>
  <c r="AB246" i="4"/>
  <c r="AB265" i="4"/>
  <c r="AB65" i="4"/>
  <c r="AB80" i="4"/>
  <c r="AB186" i="4"/>
  <c r="AB31" i="4"/>
  <c r="AB257" i="4"/>
  <c r="AB213" i="4"/>
  <c r="AB214" i="4"/>
  <c r="AB121" i="4"/>
  <c r="AB38" i="4"/>
  <c r="AB56" i="4"/>
  <c r="AB44" i="4"/>
  <c r="AB45" i="4"/>
  <c r="AB77" i="4"/>
  <c r="AB239" i="4"/>
  <c r="AB22" i="4"/>
  <c r="AB262" i="4"/>
  <c r="AB148" i="4"/>
  <c r="AB155" i="4"/>
  <c r="AB236" i="4"/>
  <c r="AB286" i="4"/>
  <c r="AB111" i="4"/>
  <c r="AB53" i="4"/>
  <c r="AB285" i="4"/>
  <c r="AB205" i="4"/>
  <c r="AB206" i="4"/>
  <c r="AB163" i="4"/>
  <c r="AB288" i="4"/>
  <c r="AB258" i="4"/>
  <c r="AB188" i="4"/>
  <c r="AB313" i="4"/>
  <c r="AB106" i="4"/>
  <c r="AB17" i="4"/>
  <c r="AB173" i="4"/>
  <c r="AB37" i="4"/>
  <c r="AB129" i="4"/>
  <c r="AB182" i="4"/>
  <c r="AB135" i="4"/>
  <c r="AB27" i="4"/>
  <c r="AB24" i="4"/>
  <c r="AB60" i="4"/>
  <c r="AB263" i="4"/>
  <c r="AB156" i="4"/>
  <c r="AB120" i="4"/>
  <c r="AB128" i="4"/>
  <c r="AB264" i="4"/>
  <c r="AB107" i="4"/>
  <c r="AB58" i="4"/>
  <c r="AB46" i="4"/>
  <c r="AB234" i="4"/>
  <c r="AB52" i="4"/>
  <c r="AB74" i="4"/>
  <c r="AB158" i="4"/>
  <c r="AB83" i="4"/>
  <c r="AB159" i="4"/>
  <c r="AB220" i="4"/>
  <c r="AB72" i="4"/>
  <c r="AB293" i="4"/>
  <c r="AB42" i="4"/>
  <c r="AB12" i="4"/>
  <c r="AB25" i="4"/>
  <c r="AB8" i="4"/>
  <c r="AB110" i="4"/>
  <c r="AB189" i="4"/>
  <c r="AB229" i="4"/>
  <c r="AB90" i="4"/>
  <c r="AB97" i="4"/>
  <c r="AB231" i="4"/>
  <c r="AB95" i="4"/>
  <c r="AB210" i="4"/>
  <c r="AB92" i="4"/>
  <c r="AB193" i="4"/>
  <c r="AB284" i="4"/>
  <c r="AB6" i="4"/>
  <c r="AB315" i="4"/>
</calcChain>
</file>

<file path=xl/sharedStrings.xml><?xml version="1.0" encoding="utf-8"?>
<sst xmlns="http://schemas.openxmlformats.org/spreadsheetml/2006/main" count="345" uniqueCount="338">
  <si>
    <t>GEMEENTE</t>
  </si>
  <si>
    <t>AARTSELAAR</t>
  </si>
  <si>
    <t>ANTWERPEN</t>
  </si>
  <si>
    <t>BOECHOUT</t>
  </si>
  <si>
    <t>BOOM</t>
  </si>
  <si>
    <t>BORSBEEK</t>
  </si>
  <si>
    <t>BRASSCHAAT</t>
  </si>
  <si>
    <t>BRECHT</t>
  </si>
  <si>
    <t>EDEGEM</t>
  </si>
  <si>
    <t>ESSEN</t>
  </si>
  <si>
    <t>HEMIKSEM</t>
  </si>
  <si>
    <t>HOVE</t>
  </si>
  <si>
    <t>KALMTHOUT</t>
  </si>
  <si>
    <t>KAPELLEN</t>
  </si>
  <si>
    <t>KONTICH</t>
  </si>
  <si>
    <t>LINT</t>
  </si>
  <si>
    <t>MORTSEL</t>
  </si>
  <si>
    <t>NIEL</t>
  </si>
  <si>
    <t>RANST</t>
  </si>
  <si>
    <t>RUMST</t>
  </si>
  <si>
    <t>SCHELLE</t>
  </si>
  <si>
    <t>SCHILDE</t>
  </si>
  <si>
    <t>SCHOTEN</t>
  </si>
  <si>
    <t>STABROEK</t>
  </si>
  <si>
    <t>WIJNEGEM</t>
  </si>
  <si>
    <t>WOMMELGEM</t>
  </si>
  <si>
    <t>WUUSTWEZEL</t>
  </si>
  <si>
    <t>ZANDHOVEN</t>
  </si>
  <si>
    <t>ZOERSEL</t>
  </si>
  <si>
    <t>ZWIJNDRECHT</t>
  </si>
  <si>
    <t>MALLE</t>
  </si>
  <si>
    <t>BERLAAR</t>
  </si>
  <si>
    <t>BONHEIDEN</t>
  </si>
  <si>
    <t>BORNEM</t>
  </si>
  <si>
    <t>DUFFEL</t>
  </si>
  <si>
    <t>HEIST-OP-DEN-BERG</t>
  </si>
  <si>
    <t>LIER</t>
  </si>
  <si>
    <t>MECHELEN</t>
  </si>
  <si>
    <t>NIJLEN</t>
  </si>
  <si>
    <t>PUTTE</t>
  </si>
  <si>
    <t>PUURS</t>
  </si>
  <si>
    <t>SINT-AMANDS</t>
  </si>
  <si>
    <t>SINT-KATELIJNE-WAVER</t>
  </si>
  <si>
    <t>WILLEBROEK</t>
  </si>
  <si>
    <t>ARENDONK</t>
  </si>
  <si>
    <t>BAARLE-HERTOG</t>
  </si>
  <si>
    <t>BALEN</t>
  </si>
  <si>
    <t>BEERSE</t>
  </si>
  <si>
    <t>DESSEL</t>
  </si>
  <si>
    <t>GEEL</t>
  </si>
  <si>
    <t>GROBBENDONK</t>
  </si>
  <si>
    <t>HERENTALS</t>
  </si>
  <si>
    <t>HERENTHOUT</t>
  </si>
  <si>
    <t>HERSELT</t>
  </si>
  <si>
    <t>HOOGSTRATEN</t>
  </si>
  <si>
    <t>HULSHOUT</t>
  </si>
  <si>
    <t>KASTERLEE</t>
  </si>
  <si>
    <t>LILLE</t>
  </si>
  <si>
    <t>MEERHOUT</t>
  </si>
  <si>
    <t>MERKSPLAS</t>
  </si>
  <si>
    <t>MOL</t>
  </si>
  <si>
    <t>OLEN</t>
  </si>
  <si>
    <t>OUD-TURNHOUT</t>
  </si>
  <si>
    <t>RAVELS</t>
  </si>
  <si>
    <t>RETIE</t>
  </si>
  <si>
    <t>RIJKEVORSEL</t>
  </si>
  <si>
    <t>TURNHOUT</t>
  </si>
  <si>
    <t>VORSELAAR</t>
  </si>
  <si>
    <t>VOSSELAAR</t>
  </si>
  <si>
    <t>WESTERLO</t>
  </si>
  <si>
    <t>LAAKDAL</t>
  </si>
  <si>
    <t>ASSE</t>
  </si>
  <si>
    <t>BEERSEL</t>
  </si>
  <si>
    <t>BEVER</t>
  </si>
  <si>
    <t>DILBEEK</t>
  </si>
  <si>
    <t>GALMAARDEN</t>
  </si>
  <si>
    <t>GOOIK</t>
  </si>
  <si>
    <t>GRIMBERGEN</t>
  </si>
  <si>
    <t>HALLE</t>
  </si>
  <si>
    <t>HERNE</t>
  </si>
  <si>
    <t>HOEILAART</t>
  </si>
  <si>
    <t>KAMPENHOUT</t>
  </si>
  <si>
    <t>KAPELLE-OP-DEN-BOS</t>
  </si>
  <si>
    <t>LIEDEKERKE</t>
  </si>
  <si>
    <t>LONDERZEEL</t>
  </si>
  <si>
    <t>MACHELEN</t>
  </si>
  <si>
    <t>MEISE</t>
  </si>
  <si>
    <t>MERCHTEM</t>
  </si>
  <si>
    <t>OPWIJK</t>
  </si>
  <si>
    <t>OVERIJSE</t>
  </si>
  <si>
    <t>PEPINGEN</t>
  </si>
  <si>
    <t>SINT-PIETERS-LEEUW</t>
  </si>
  <si>
    <t>STEENOKKERZEEL</t>
  </si>
  <si>
    <t>TERNAT</t>
  </si>
  <si>
    <t>VILVOORDE</t>
  </si>
  <si>
    <t>ZAVENTEM</t>
  </si>
  <si>
    <t>ZEMST</t>
  </si>
  <si>
    <t>ROOSDAAL</t>
  </si>
  <si>
    <t>DROGENBOS</t>
  </si>
  <si>
    <t>SINT-GENESIUS-RODE</t>
  </si>
  <si>
    <t>WEMMEL</t>
  </si>
  <si>
    <t>WEZEMBEEK-OPPEM</t>
  </si>
  <si>
    <t>LENNIK</t>
  </si>
  <si>
    <t>AFFLIGEM</t>
  </si>
  <si>
    <t>AARSCHOT</t>
  </si>
  <si>
    <t>BEGIJNENDIJK</t>
  </si>
  <si>
    <t>BEKKEVOORT</t>
  </si>
  <si>
    <t>BERTEM</t>
  </si>
  <si>
    <t>BIERBEEK</t>
  </si>
  <si>
    <t>BOORTMEERBEEK</t>
  </si>
  <si>
    <t>BOUTERSEM</t>
  </si>
  <si>
    <t>DIEST</t>
  </si>
  <si>
    <t>GEETBETS</t>
  </si>
  <si>
    <t>HAACHT</t>
  </si>
  <si>
    <t>HERENT</t>
  </si>
  <si>
    <t>HOEGAARDEN</t>
  </si>
  <si>
    <t>HOLSBEEK</t>
  </si>
  <si>
    <t>HULDENBERG</t>
  </si>
  <si>
    <t>KEERBERGEN</t>
  </si>
  <si>
    <t>KORTENAKEN</t>
  </si>
  <si>
    <t>KORTENBERG</t>
  </si>
  <si>
    <t>LANDEN</t>
  </si>
  <si>
    <t>LEUVEN</t>
  </si>
  <si>
    <t>LUBBEEK</t>
  </si>
  <si>
    <t>OUD-HEVERLEE</t>
  </si>
  <si>
    <t>ROTSELAAR</t>
  </si>
  <si>
    <t>TERVUREN</t>
  </si>
  <si>
    <t>TIENEN</t>
  </si>
  <si>
    <t>TREMELO</t>
  </si>
  <si>
    <t>ZOUTLEEUW</t>
  </si>
  <si>
    <t>LINTER</t>
  </si>
  <si>
    <t>SCHERPENHEUVEL-ZICHEM</t>
  </si>
  <si>
    <t>TIELT-WINGE</t>
  </si>
  <si>
    <t>GLABBEEK</t>
  </si>
  <si>
    <t>BEERNEM</t>
  </si>
  <si>
    <t>BLANKENBERGE</t>
  </si>
  <si>
    <t>BRUGGE</t>
  </si>
  <si>
    <t>DAMME</t>
  </si>
  <si>
    <t>JABBEKE</t>
  </si>
  <si>
    <t>OOSTKAMP</t>
  </si>
  <si>
    <t>TORHOUT</t>
  </si>
  <si>
    <t>ZEDELGEM</t>
  </si>
  <si>
    <t>ZUIENKERKE</t>
  </si>
  <si>
    <t>KNOKKE-HEIST</t>
  </si>
  <si>
    <t>DIKSMUIDE</t>
  </si>
  <si>
    <t>HOUTHULST</t>
  </si>
  <si>
    <t>KOEKELARE</t>
  </si>
  <si>
    <t>KORTEMARK</t>
  </si>
  <si>
    <t>LO-RENINGE</t>
  </si>
  <si>
    <t>IEPER</t>
  </si>
  <si>
    <t>MESEN</t>
  </si>
  <si>
    <t>POPERINGE</t>
  </si>
  <si>
    <t>WERVIK</t>
  </si>
  <si>
    <t>ZONNEBEKE</t>
  </si>
  <si>
    <t>HEUVELLAND</t>
  </si>
  <si>
    <t>LANGEMARK-POELKAPELLE</t>
  </si>
  <si>
    <t>VLETEREN</t>
  </si>
  <si>
    <t>ANZEGEM</t>
  </si>
  <si>
    <t>AVELGEM</t>
  </si>
  <si>
    <t>DEERLIJK</t>
  </si>
  <si>
    <t>HARELBEKE</t>
  </si>
  <si>
    <t>KORTRIJK</t>
  </si>
  <si>
    <t>KUURNE</t>
  </si>
  <si>
    <t>LENDELEDE</t>
  </si>
  <si>
    <t>MENEN</t>
  </si>
  <si>
    <t>WAREGEM</t>
  </si>
  <si>
    <t>WEVELGEM</t>
  </si>
  <si>
    <t>ZWEVEGEM</t>
  </si>
  <si>
    <t>SPIERE-HELKIJN</t>
  </si>
  <si>
    <t>BREDENE</t>
  </si>
  <si>
    <t>GISTEL</t>
  </si>
  <si>
    <t>ICHTEGEM</t>
  </si>
  <si>
    <t>MIDDELKERKE</t>
  </si>
  <si>
    <t>OOSTENDE</t>
  </si>
  <si>
    <t>OUDENBURG</t>
  </si>
  <si>
    <t>DE HAAN</t>
  </si>
  <si>
    <t>HOOGLEDE</t>
  </si>
  <si>
    <t>INGELMUNSTER</t>
  </si>
  <si>
    <t>IZEGEM</t>
  </si>
  <si>
    <t>LEDEGEM</t>
  </si>
  <si>
    <t>LICHTERVELDE</t>
  </si>
  <si>
    <t>MOORSLEDE</t>
  </si>
  <si>
    <t>ROESELARE</t>
  </si>
  <si>
    <t>STADEN</t>
  </si>
  <si>
    <t>DENTERGEM</t>
  </si>
  <si>
    <t>MEULEBEKE</t>
  </si>
  <si>
    <t>OOSTROZEBEKE</t>
  </si>
  <si>
    <t>PITTEM</t>
  </si>
  <si>
    <t>RUISELEDE</t>
  </si>
  <si>
    <t>TIELT</t>
  </si>
  <si>
    <t>WIELSBEKE</t>
  </si>
  <si>
    <t>WINGENE</t>
  </si>
  <si>
    <t>ARDOOIE</t>
  </si>
  <si>
    <t>ALVERINGEM</t>
  </si>
  <si>
    <t>DE PANNE</t>
  </si>
  <si>
    <t>KOKSIJDE</t>
  </si>
  <si>
    <t>NIEUWPOORT</t>
  </si>
  <si>
    <t>VEURNE</t>
  </si>
  <si>
    <t>AALST</t>
  </si>
  <si>
    <t>DENDERLEEUW</t>
  </si>
  <si>
    <t>GERAARDSBERGEN</t>
  </si>
  <si>
    <t>HAALTERT</t>
  </si>
  <si>
    <t>HERZELE</t>
  </si>
  <si>
    <t>LEDE</t>
  </si>
  <si>
    <t>NINOVE</t>
  </si>
  <si>
    <t>SINT-LIEVENS-HOUTEM</t>
  </si>
  <si>
    <t>ZOTTEGEM</t>
  </si>
  <si>
    <t>ERPE-MERE</t>
  </si>
  <si>
    <t>BERLARE</t>
  </si>
  <si>
    <t>BUGGENHOUT</t>
  </si>
  <si>
    <t>DENDERMONDE</t>
  </si>
  <si>
    <t>HAMME</t>
  </si>
  <si>
    <t>LAARNE</t>
  </si>
  <si>
    <t>LEBBEKE</t>
  </si>
  <si>
    <t>WAASMUNSTER</t>
  </si>
  <si>
    <t>WETTEREN</t>
  </si>
  <si>
    <t>WICHELEN</t>
  </si>
  <si>
    <t>ZELE</t>
  </si>
  <si>
    <t>ASSENEDE</t>
  </si>
  <si>
    <t>EEKLO</t>
  </si>
  <si>
    <t>KAPRIJKE</t>
  </si>
  <si>
    <t>MALDEGEM</t>
  </si>
  <si>
    <t>SINT-LAUREINS</t>
  </si>
  <si>
    <t>ZELZATE</t>
  </si>
  <si>
    <t>AALTER</t>
  </si>
  <si>
    <t>DEINZE</t>
  </si>
  <si>
    <t>DE PINTE</t>
  </si>
  <si>
    <t>DESTELBERGEN</t>
  </si>
  <si>
    <t>EVERGEM</t>
  </si>
  <si>
    <t>GAVERE</t>
  </si>
  <si>
    <t>GENT</t>
  </si>
  <si>
    <t>KNESSELARE</t>
  </si>
  <si>
    <t>LOCHRISTI</t>
  </si>
  <si>
    <t>LOVENDEGEM</t>
  </si>
  <si>
    <t>MELLE</t>
  </si>
  <si>
    <t>MERELBEKE</t>
  </si>
  <si>
    <t>MOERBEKE</t>
  </si>
  <si>
    <t>NAZARETH</t>
  </si>
  <si>
    <t>NEVELE</t>
  </si>
  <si>
    <t>OOSTERZELE</t>
  </si>
  <si>
    <t>SINT-MARTENS-LATEM</t>
  </si>
  <si>
    <t>WAARSCHOOT</t>
  </si>
  <si>
    <t>WACHTEBEKE</t>
  </si>
  <si>
    <t>ZOMERGEM</t>
  </si>
  <si>
    <t>ZULTE</t>
  </si>
  <si>
    <t>KRUISHOUTEM</t>
  </si>
  <si>
    <t>OUDENAARDE</t>
  </si>
  <si>
    <t>RONSE</t>
  </si>
  <si>
    <t>ZINGEM</t>
  </si>
  <si>
    <t>BRAKEL</t>
  </si>
  <si>
    <t>KLUISBERGEN</t>
  </si>
  <si>
    <t>WORTEGEM-PETEGEM</t>
  </si>
  <si>
    <t>HOREBEKE</t>
  </si>
  <si>
    <t>LIERDE</t>
  </si>
  <si>
    <t>MAARKEDAL</t>
  </si>
  <si>
    <t>ZWALM</t>
  </si>
  <si>
    <t>BEVEREN</t>
  </si>
  <si>
    <t>KRUIBEKE</t>
  </si>
  <si>
    <t>LOKEREN</t>
  </si>
  <si>
    <t>SINT-GILLIS-WAAS</t>
  </si>
  <si>
    <t>SINT-NIKLAAS</t>
  </si>
  <si>
    <t>STEKENE</t>
  </si>
  <si>
    <t>TEMSE</t>
  </si>
  <si>
    <t>AS</t>
  </si>
  <si>
    <t>BERINGEN</t>
  </si>
  <si>
    <t>DIEPENBEEK</t>
  </si>
  <si>
    <t>GENK</t>
  </si>
  <si>
    <t>GINGELOM</t>
  </si>
  <si>
    <t>HALEN</t>
  </si>
  <si>
    <t>HASSELT</t>
  </si>
  <si>
    <t>HERK-DE-STAD</t>
  </si>
  <si>
    <t>LEOPOLDSBURG</t>
  </si>
  <si>
    <t>LUMMEN</t>
  </si>
  <si>
    <t>NIEUWERKERKEN</t>
  </si>
  <si>
    <t>OPGLABBEEK</t>
  </si>
  <si>
    <t>SINT-TRUIDEN</t>
  </si>
  <si>
    <t>TESSENDERLO</t>
  </si>
  <si>
    <t>ZONHOVEN</t>
  </si>
  <si>
    <t>ZUTENDAAL</t>
  </si>
  <si>
    <t>HAM</t>
  </si>
  <si>
    <t>HEUSDEN-ZOLDER</t>
  </si>
  <si>
    <t>BOCHOLT</t>
  </si>
  <si>
    <t>BREE</t>
  </si>
  <si>
    <t>KINROOI</t>
  </si>
  <si>
    <t>LOMMEL</t>
  </si>
  <si>
    <t>MAASEIK</t>
  </si>
  <si>
    <t>NEERPELT</t>
  </si>
  <si>
    <t>OVERPELT</t>
  </si>
  <si>
    <t>PEER</t>
  </si>
  <si>
    <t>HAMONT-ACHEL</t>
  </si>
  <si>
    <t>HECHTEL-EKSEL</t>
  </si>
  <si>
    <t>HOUTHALEN-HELCHTEREN</t>
  </si>
  <si>
    <t>MEEUWEN-GRUITRODE</t>
  </si>
  <si>
    <t>DILSEN-STOKKEM</t>
  </si>
  <si>
    <t>ALKEN</t>
  </si>
  <si>
    <t>BILZEN</t>
  </si>
  <si>
    <t>BORGLOON</t>
  </si>
  <si>
    <t>HEERS</t>
  </si>
  <si>
    <t>HERSTAPPE</t>
  </si>
  <si>
    <t>HOESELT</t>
  </si>
  <si>
    <t>KORTESSEM</t>
  </si>
  <si>
    <t>LANAKEN</t>
  </si>
  <si>
    <t>RIEMST</t>
  </si>
  <si>
    <t>TONGEREN</t>
  </si>
  <si>
    <t>WELLEN</t>
  </si>
  <si>
    <t>MAASMECHELEN</t>
  </si>
  <si>
    <t>VOEREN</t>
  </si>
  <si>
    <t>flankerend onderwijs</t>
  </si>
  <si>
    <t/>
  </si>
  <si>
    <t>KRAAINEM</t>
  </si>
  <si>
    <t>LINKEBEEK</t>
  </si>
  <si>
    <t>sport</t>
  </si>
  <si>
    <t>cultuur</t>
  </si>
  <si>
    <t>ontwikkelingssamw</t>
  </si>
  <si>
    <t>jeugd</t>
  </si>
  <si>
    <t>integratie</t>
  </si>
  <si>
    <t>kinderarmoede</t>
  </si>
  <si>
    <t>Totaal</t>
  </si>
  <si>
    <t>%</t>
  </si>
  <si>
    <t>Begrotingsartikel</t>
  </si>
  <si>
    <t>Basisallocatie</t>
  </si>
  <si>
    <t>DE 112</t>
  </si>
  <si>
    <t>GC073</t>
  </si>
  <si>
    <t>BD0-1BJC2AA-WT</t>
  </si>
  <si>
    <t>1BJ 304 43.22</t>
  </si>
  <si>
    <t>FB0/1FH-E-2-AE/WT</t>
  </si>
  <si>
    <t>FBO FH036</t>
  </si>
  <si>
    <t xml:space="preserve">DB0/1DE-A-2-AB/WT </t>
  </si>
  <si>
    <t xml:space="preserve">HC0/1HD-I-2-AH/WT </t>
  </si>
  <si>
    <t>HD129</t>
  </si>
  <si>
    <t>GB0/1GC-C-2-AH/WT</t>
  </si>
  <si>
    <t xml:space="preserve">HB0-1HFG2AY-IS </t>
  </si>
  <si>
    <t>HF06200 4140 (verevening)</t>
  </si>
  <si>
    <t>TOTAAL</t>
  </si>
  <si>
    <t>TOTAAL zonder faciliteitengem.</t>
  </si>
  <si>
    <t xml:space="preserve">HC0/1HG-I-2-AF/WT </t>
  </si>
  <si>
    <t>BA HG 125</t>
  </si>
  <si>
    <t>HF05900 4140 (decreet)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</si>
</sst>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813]\ #,##0.00;[$€-813]&quot; -&quot;#,##0.00"/>
    <numFmt numFmtId="165" formatCode="0.0000%"/>
  </numFmts>
  <fonts count="15" x14ac:knownFonts="1">
    <font>
      <sz val="11"/>
      <color theme="1"/>
      <name val="Calibri"/>
      <family val="2"/>
      <scheme val="minor"/>
    </font>
    <font>
      <b/>
      <sz val="11"/>
      <color theme="1"/>
      <name val="Calibri"/>
      <family val="2"/>
      <scheme val="minor"/>
    </font>
    <font>
      <sz val="10"/>
      <name val="Arial"/>
      <family val="2"/>
    </font>
    <font>
      <sz val="11"/>
      <color theme="3"/>
      <name val="Calibri"/>
      <family val="2"/>
      <scheme val="minor"/>
    </font>
    <font>
      <b/>
      <sz val="11"/>
      <color rgb="FFFF0000"/>
      <name val="Calibri"/>
      <family val="2"/>
      <scheme val="minor"/>
    </font>
    <font>
      <sz val="11"/>
      <color theme="3" tint="0.39997558519241921"/>
      <name val="Calibri"/>
      <family val="2"/>
      <scheme val="minor"/>
    </font>
    <font>
      <b/>
      <sz val="10"/>
      <name val="Arial"/>
      <family val="2"/>
    </font>
    <font>
      <b/>
      <sz val="10"/>
      <color theme="1"/>
      <name val="Arial"/>
      <family val="2"/>
    </font>
    <font>
      <sz val="10"/>
      <color theme="1"/>
      <name val="Arial"/>
      <family val="2"/>
    </font>
    <font>
      <sz val="10"/>
      <color rgb="FF000000"/>
      <name val="Arial"/>
      <family val="2"/>
    </font>
    <font>
      <b/>
      <sz val="10"/>
      <color theme="3"/>
      <name val="Arial"/>
      <family val="2"/>
    </font>
    <font>
      <sz val="10"/>
      <color theme="3"/>
      <name val="Arial"/>
      <family val="2"/>
    </font>
    <font>
      <sz val="11"/>
      <color theme="1"/>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79998168889431442"/>
        <bgColor indexed="64"/>
      </patternFill>
    </fill>
  </fills>
  <borders count="3">
    <border>
      <left/>
      <right/>
      <top/>
      <bottom/>
      <diagonal/>
    </border>
    <border>
      <left style="medium">
        <color rgb="FFE2E2E2"/>
      </left>
      <right/>
      <top style="medium">
        <color rgb="FFE2E2E2"/>
      </top>
      <bottom style="medium">
        <color rgb="FFE2E2E2"/>
      </bottom>
      <diagonal/>
    </border>
    <border>
      <left style="thin">
        <color rgb="FFD0D7E5"/>
      </left>
      <right style="thin">
        <color rgb="FFD0D7E5"/>
      </right>
      <top style="thin">
        <color rgb="FFD0D7E5"/>
      </top>
      <bottom style="thin">
        <color rgb="FFD0D7E5"/>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86">
    <xf numFmtId="0" fontId="0" fillId="0" borderId="0" xfId="0"/>
    <xf numFmtId="1" fontId="2" fillId="0" borderId="0" xfId="0" applyNumberFormat="1" applyFont="1"/>
    <xf numFmtId="1" fontId="2" fillId="0" borderId="0" xfId="0" applyNumberFormat="1" applyFont="1" applyFill="1" applyBorder="1"/>
    <xf numFmtId="1" fontId="2" fillId="0" borderId="0" xfId="0" applyNumberFormat="1" applyFont="1" applyBorder="1"/>
    <xf numFmtId="1" fontId="2" fillId="0" borderId="0" xfId="0" applyNumberFormat="1" applyFont="1" applyFill="1"/>
    <xf numFmtId="4" fontId="0" fillId="0" borderId="0" xfId="0" applyNumberFormat="1"/>
    <xf numFmtId="1" fontId="2" fillId="0" borderId="0" xfId="0" applyNumberFormat="1" applyFont="1" applyBorder="1" applyAlignment="1">
      <alignment horizontal="left" wrapText="1"/>
    </xf>
    <xf numFmtId="4" fontId="1" fillId="0" borderId="0" xfId="0" applyNumberFormat="1" applyFont="1"/>
    <xf numFmtId="0" fontId="3" fillId="0" borderId="0" xfId="0" applyFont="1"/>
    <xf numFmtId="4" fontId="3" fillId="0" borderId="0" xfId="0" applyNumberFormat="1" applyFont="1"/>
    <xf numFmtId="4" fontId="4" fillId="0" borderId="0" xfId="0" applyNumberFormat="1" applyFont="1"/>
    <xf numFmtId="0" fontId="1" fillId="0" borderId="0" xfId="0" applyFont="1"/>
    <xf numFmtId="0" fontId="0" fillId="2" borderId="0" xfId="0" applyFill="1"/>
    <xf numFmtId="0" fontId="0" fillId="3" borderId="0" xfId="0" applyFill="1"/>
    <xf numFmtId="10" fontId="0" fillId="3" borderId="0" xfId="0" applyNumberFormat="1" applyFill="1"/>
    <xf numFmtId="0" fontId="5" fillId="0" borderId="0" xfId="0" applyFont="1"/>
    <xf numFmtId="4" fontId="7" fillId="0" borderId="0" xfId="0" applyNumberFormat="1" applyFont="1"/>
    <xf numFmtId="0" fontId="8" fillId="0" borderId="0" xfId="0" applyFont="1"/>
    <xf numFmtId="4" fontId="10" fillId="0" borderId="0" xfId="0" applyNumberFormat="1" applyFont="1"/>
    <xf numFmtId="4" fontId="11" fillId="0" borderId="0" xfId="0" applyNumberFormat="1" applyFont="1"/>
    <xf numFmtId="4" fontId="2" fillId="3" borderId="0" xfId="0" applyNumberFormat="1" applyFont="1" applyFill="1"/>
    <xf numFmtId="4" fontId="2" fillId="0" borderId="2" xfId="0" applyNumberFormat="1" applyFont="1" applyFill="1" applyBorder="1" applyAlignment="1" applyProtection="1">
      <alignment horizontal="right" vertical="center" wrapText="1"/>
    </xf>
    <xf numFmtId="4" fontId="2" fillId="0" borderId="0" xfId="0" applyNumberFormat="1" applyFont="1"/>
    <xf numFmtId="0" fontId="1" fillId="0" borderId="0" xfId="0" applyFont="1" applyBorder="1"/>
    <xf numFmtId="1" fontId="2" fillId="4" borderId="0" xfId="0" applyNumberFormat="1" applyFont="1" applyFill="1"/>
    <xf numFmtId="0" fontId="0" fillId="4" borderId="0" xfId="0" applyFill="1"/>
    <xf numFmtId="4" fontId="2" fillId="4" borderId="0" xfId="0" applyNumberFormat="1" applyFont="1" applyFill="1"/>
    <xf numFmtId="10" fontId="0" fillId="4" borderId="0" xfId="0" applyNumberFormat="1" applyFill="1"/>
    <xf numFmtId="0" fontId="5" fillId="4" borderId="0" xfId="0" applyFont="1" applyFill="1"/>
    <xf numFmtId="10" fontId="5" fillId="4" borderId="0" xfId="0" applyNumberFormat="1" applyFont="1" applyFill="1"/>
    <xf numFmtId="1" fontId="2" fillId="4" borderId="0" xfId="0" applyNumberFormat="1" applyFont="1" applyFill="1" applyBorder="1"/>
    <xf numFmtId="4" fontId="2" fillId="4" borderId="0" xfId="0" applyNumberFormat="1" applyFont="1" applyFill="1" applyBorder="1"/>
    <xf numFmtId="10" fontId="1" fillId="0" borderId="0" xfId="2" applyNumberFormat="1" applyFont="1" applyAlignment="1">
      <alignment horizontal="center"/>
    </xf>
    <xf numFmtId="10" fontId="2" fillId="0" borderId="0" xfId="2" applyNumberFormat="1" applyFont="1" applyAlignment="1">
      <alignment horizontal="center"/>
    </xf>
    <xf numFmtId="10" fontId="7" fillId="0" borderId="0" xfId="2" applyNumberFormat="1" applyFont="1" applyAlignment="1">
      <alignment horizontal="center"/>
    </xf>
    <xf numFmtId="10" fontId="10" fillId="0" borderId="0" xfId="2" applyNumberFormat="1" applyFont="1" applyAlignment="1">
      <alignment horizontal="center"/>
    </xf>
    <xf numFmtId="10" fontId="2" fillId="4" borderId="0" xfId="2" applyNumberFormat="1" applyFont="1" applyFill="1" applyAlignment="1">
      <alignment horizontal="center"/>
    </xf>
    <xf numFmtId="0" fontId="0" fillId="2" borderId="0" xfId="0" applyFill="1" applyAlignment="1">
      <alignment horizontal="right" vertical="center"/>
    </xf>
    <xf numFmtId="4" fontId="6" fillId="0" borderId="0" xfId="0" applyNumberFormat="1" applyFont="1" applyAlignment="1">
      <alignment horizontal="right" vertical="center"/>
    </xf>
    <xf numFmtId="10" fontId="6" fillId="0" borderId="0" xfId="2" applyNumberFormat="1" applyFont="1" applyAlignment="1">
      <alignment horizontal="right" vertical="center"/>
    </xf>
    <xf numFmtId="4" fontId="6" fillId="3" borderId="0" xfId="0" applyNumberFormat="1" applyFont="1" applyFill="1" applyAlignment="1">
      <alignment horizontal="right" vertical="center"/>
    </xf>
    <xf numFmtId="10" fontId="0" fillId="3" borderId="0" xfId="0" applyNumberFormat="1" applyFill="1" applyAlignment="1">
      <alignment horizontal="right" vertical="center"/>
    </xf>
    <xf numFmtId="0" fontId="0" fillId="0" borderId="0" xfId="0" applyAlignment="1">
      <alignment horizontal="right" vertical="center"/>
    </xf>
    <xf numFmtId="4" fontId="8" fillId="0" borderId="0" xfId="0" applyNumberFormat="1" applyFont="1"/>
    <xf numFmtId="4" fontId="8" fillId="4" borderId="0" xfId="0" applyNumberFormat="1" applyFont="1" applyFill="1"/>
    <xf numFmtId="0" fontId="6" fillId="0" borderId="0" xfId="0" applyFont="1"/>
    <xf numFmtId="3" fontId="2" fillId="0" borderId="0" xfId="0" applyNumberFormat="1" applyFont="1"/>
    <xf numFmtId="0" fontId="2" fillId="0" borderId="0" xfId="0" applyFont="1"/>
    <xf numFmtId="0" fontId="2" fillId="4" borderId="0" xfId="0" applyFont="1" applyFill="1"/>
    <xf numFmtId="3" fontId="2" fillId="4" borderId="0" xfId="0" applyNumberFormat="1" applyFont="1" applyFill="1"/>
    <xf numFmtId="0" fontId="7" fillId="0" borderId="0" xfId="0" applyFont="1"/>
    <xf numFmtId="4" fontId="7" fillId="0" borderId="0" xfId="0" applyNumberFormat="1" applyFont="1" applyAlignment="1">
      <alignment horizontal="right" vertical="center"/>
    </xf>
    <xf numFmtId="0" fontId="13" fillId="0" borderId="0" xfId="0" applyFont="1"/>
    <xf numFmtId="10" fontId="13" fillId="0" borderId="0" xfId="2" applyNumberFormat="1" applyFont="1" applyAlignment="1">
      <alignment horizontal="center"/>
    </xf>
    <xf numFmtId="0" fontId="13" fillId="0" borderId="0" xfId="0" applyFont="1" applyBorder="1"/>
    <xf numFmtId="4" fontId="2" fillId="0" borderId="0" xfId="0" applyNumberFormat="1" applyFont="1" applyBorder="1"/>
    <xf numFmtId="4" fontId="2" fillId="4" borderId="0" xfId="0" applyNumberFormat="1" applyFont="1" applyFill="1" applyBorder="1" applyAlignment="1">
      <alignment horizontal="right" vertical="top"/>
    </xf>
    <xf numFmtId="4" fontId="2" fillId="4" borderId="1" xfId="0" applyNumberFormat="1" applyFont="1" applyFill="1" applyBorder="1" applyAlignment="1">
      <alignment horizontal="right" vertical="top"/>
    </xf>
    <xf numFmtId="4" fontId="2" fillId="0" borderId="1" xfId="0" applyNumberFormat="1" applyFont="1" applyBorder="1" applyAlignment="1">
      <alignment horizontal="right" vertical="top"/>
    </xf>
    <xf numFmtId="164" fontId="2" fillId="0" borderId="1" xfId="0" applyNumberFormat="1" applyFont="1" applyBorder="1" applyAlignment="1">
      <alignment horizontal="right" vertical="top"/>
    </xf>
    <xf numFmtId="10" fontId="6" fillId="0" borderId="0" xfId="2" applyNumberFormat="1" applyFont="1" applyAlignment="1">
      <alignment horizontal="center"/>
    </xf>
    <xf numFmtId="0" fontId="14" fillId="0" borderId="0" xfId="0" applyFont="1"/>
    <xf numFmtId="0" fontId="13" fillId="0" borderId="0" xfId="0" applyFont="1" applyAlignment="1">
      <alignment wrapText="1"/>
    </xf>
    <xf numFmtId="4" fontId="2" fillId="0" borderId="0" xfId="0" applyNumberFormat="1" applyFont="1" applyAlignment="1">
      <alignment wrapText="1"/>
    </xf>
    <xf numFmtId="4" fontId="6" fillId="0" borderId="0" xfId="0" applyNumberFormat="1" applyFont="1" applyAlignment="1">
      <alignment horizontal="right" vertical="center" wrapText="1"/>
    </xf>
    <xf numFmtId="0" fontId="2" fillId="0" borderId="0" xfId="0" applyFont="1" applyAlignment="1">
      <alignment wrapText="1"/>
    </xf>
    <xf numFmtId="0" fontId="14" fillId="0" borderId="0" xfId="0" applyFont="1" applyAlignment="1">
      <alignment vertical="center" wrapText="1"/>
    </xf>
    <xf numFmtId="0" fontId="14" fillId="0" borderId="0" xfId="0" applyFont="1" applyAlignment="1">
      <alignment wrapText="1"/>
    </xf>
    <xf numFmtId="4" fontId="13" fillId="0" borderId="0" xfId="0" applyNumberFormat="1" applyFont="1" applyAlignment="1">
      <alignment wrapText="1"/>
    </xf>
    <xf numFmtId="4" fontId="6" fillId="0" borderId="0" xfId="0" applyNumberFormat="1" applyFont="1" applyAlignment="1"/>
    <xf numFmtId="4" fontId="2" fillId="0" borderId="0" xfId="0" applyNumberFormat="1" applyFont="1" applyAlignment="1"/>
    <xf numFmtId="4" fontId="6" fillId="0" borderId="0" xfId="1" applyNumberFormat="1" applyFont="1" applyAlignment="1">
      <alignment horizontal="right" vertical="center"/>
    </xf>
    <xf numFmtId="0" fontId="2" fillId="0" borderId="2" xfId="0" applyFont="1" applyFill="1" applyBorder="1" applyAlignment="1" applyProtection="1">
      <alignment vertical="center" wrapText="1"/>
    </xf>
    <xf numFmtId="4" fontId="2" fillId="0" borderId="0" xfId="0" applyNumberFormat="1" applyFont="1" applyFill="1" applyBorder="1" applyAlignment="1" applyProtection="1">
      <alignment horizontal="right" vertical="center" wrapText="1"/>
    </xf>
    <xf numFmtId="0" fontId="9" fillId="0" borderId="0" xfId="0" applyFont="1" applyFill="1" applyBorder="1" applyAlignment="1" applyProtection="1">
      <alignment vertical="center" wrapText="1"/>
    </xf>
    <xf numFmtId="3" fontId="2" fillId="0" borderId="0" xfId="0" applyNumberFormat="1" applyFont="1" applyAlignment="1">
      <alignment horizontal="left" vertical="center"/>
    </xf>
    <xf numFmtId="4" fontId="13" fillId="0" borderId="0" xfId="0" applyNumberFormat="1" applyFont="1"/>
    <xf numFmtId="4" fontId="2" fillId="5" borderId="0" xfId="0" applyNumberFormat="1" applyFont="1" applyFill="1" applyBorder="1"/>
    <xf numFmtId="4" fontId="8" fillId="5" borderId="0" xfId="0" applyNumberFormat="1" applyFont="1" applyFill="1"/>
    <xf numFmtId="165" fontId="13" fillId="0" borderId="0" xfId="2" applyNumberFormat="1" applyFont="1" applyAlignment="1">
      <alignment horizontal="center"/>
    </xf>
    <xf numFmtId="165" fontId="1" fillId="0" borderId="0" xfId="2" applyNumberFormat="1" applyFont="1" applyAlignment="1">
      <alignment horizontal="center"/>
    </xf>
    <xf numFmtId="165" fontId="2" fillId="0" borderId="0" xfId="2" applyNumberFormat="1" applyFont="1" applyAlignment="1">
      <alignment horizontal="center"/>
    </xf>
    <xf numFmtId="165" fontId="2" fillId="4" borderId="0" xfId="2" applyNumberFormat="1" applyFont="1" applyFill="1" applyAlignment="1">
      <alignment horizontal="center"/>
    </xf>
    <xf numFmtId="165" fontId="6" fillId="0" borderId="0" xfId="2" applyNumberFormat="1" applyFont="1" applyAlignment="1">
      <alignment horizontal="right" vertical="center"/>
    </xf>
    <xf numFmtId="165" fontId="7" fillId="0" borderId="0" xfId="2" applyNumberFormat="1" applyFont="1" applyAlignment="1">
      <alignment horizontal="center"/>
    </xf>
    <xf numFmtId="165" fontId="10" fillId="0" borderId="0" xfId="2" applyNumberFormat="1" applyFont="1" applyAlignment="1">
      <alignment horizontal="center"/>
    </xf>
  </cellXfs>
  <cellStyles count="3">
    <cellStyle name="Komma" xfId="1" builtinId="3"/>
    <cellStyle name="Procent" xfId="2"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20"/>
  <sheetViews>
    <sheetView tabSelected="1" zoomScaleNormal="100" workbookViewId="0">
      <pane xSplit="1" topLeftCell="B1" activePane="topRight" state="frozen"/>
      <selection pane="topRight" activeCell="U5" sqref="U5"/>
    </sheetView>
  </sheetViews>
  <sheetFormatPr defaultRowHeight="15" x14ac:dyDescent="0.25"/>
  <cols>
    <col min="1" max="1" width="27.28515625" style="1" customWidth="1"/>
    <col min="2" max="2" width="2.42578125" customWidth="1"/>
    <col min="3" max="3" width="13.85546875" style="7" customWidth="1"/>
    <col min="4" max="4" width="9.7109375" style="32" customWidth="1"/>
    <col min="5" max="5" width="2.42578125" customWidth="1"/>
    <col min="6" max="6" width="13.85546875" customWidth="1"/>
    <col min="7" max="7" width="9.7109375" style="32" customWidth="1"/>
    <col min="8" max="8" width="2.42578125" customWidth="1"/>
    <col min="9" max="9" width="12.7109375" style="61" bestFit="1" customWidth="1"/>
    <col min="10" max="10" width="9.7109375" style="53" customWidth="1"/>
    <col min="11" max="11" width="2.42578125" customWidth="1"/>
    <col min="12" max="12" width="20.28515625" style="61" bestFit="1" customWidth="1"/>
    <col min="13" max="13" width="9.7109375" style="53" customWidth="1"/>
    <col min="14" max="14" width="2.42578125" customWidth="1"/>
    <col min="15" max="15" width="9.140625" hidden="1" customWidth="1"/>
    <col min="16" max="16" width="19.28515625" style="67" customWidth="1"/>
    <col min="17" max="17" width="9.7109375" style="53" customWidth="1"/>
    <col min="18" max="18" width="2.42578125" customWidth="1"/>
    <col min="19" max="20" width="9.140625" hidden="1" customWidth="1"/>
    <col min="21" max="21" width="13.140625" style="47" bestFit="1" customWidth="1"/>
    <col min="22" max="22" width="9.7109375" style="32" customWidth="1"/>
    <col min="23" max="23" width="2.42578125" customWidth="1"/>
    <col min="24" max="24" width="14.85546875" style="70" bestFit="1" customWidth="1"/>
    <col min="25" max="25" width="9.7109375" style="53" customWidth="1"/>
    <col min="26" max="26" width="2.42578125" customWidth="1"/>
    <col min="27" max="27" width="15.42578125" style="17" bestFit="1" customWidth="1"/>
    <col min="28" max="28" width="9.7109375" style="80" customWidth="1"/>
    <col min="29" max="29" width="2.42578125" customWidth="1"/>
  </cols>
  <sheetData>
    <row r="1" spans="1:29" s="61" customFormat="1" ht="15" customHeight="1" x14ac:dyDescent="0.25">
      <c r="A1" s="1" t="s">
        <v>319</v>
      </c>
      <c r="C1" s="76" t="s">
        <v>335</v>
      </c>
      <c r="D1" s="53"/>
      <c r="F1" s="52" t="s">
        <v>328</v>
      </c>
      <c r="G1" s="53"/>
      <c r="I1" s="52" t="s">
        <v>331</v>
      </c>
      <c r="J1" s="53"/>
      <c r="L1" s="52" t="s">
        <v>325</v>
      </c>
      <c r="M1" s="53"/>
      <c r="P1" s="62" t="s">
        <v>327</v>
      </c>
      <c r="Q1" s="53"/>
      <c r="U1" s="45" t="s">
        <v>323</v>
      </c>
      <c r="V1" s="53"/>
      <c r="X1" s="69" t="s">
        <v>330</v>
      </c>
      <c r="Y1" s="53"/>
      <c r="AA1" s="47"/>
      <c r="AB1" s="79"/>
    </row>
    <row r="2" spans="1:29" s="61" customFormat="1" x14ac:dyDescent="0.25">
      <c r="A2" s="1" t="s">
        <v>320</v>
      </c>
      <c r="C2" s="76" t="s">
        <v>336</v>
      </c>
      <c r="D2" s="53"/>
      <c r="F2" s="52" t="s">
        <v>329</v>
      </c>
      <c r="G2" s="53"/>
      <c r="I2" s="52" t="s">
        <v>337</v>
      </c>
      <c r="J2" s="53"/>
      <c r="L2" s="52" t="s">
        <v>326</v>
      </c>
      <c r="M2" s="53"/>
      <c r="P2" s="62" t="s">
        <v>321</v>
      </c>
      <c r="Q2" s="53"/>
      <c r="U2" s="45" t="s">
        <v>324</v>
      </c>
      <c r="V2" s="53"/>
      <c r="X2" s="69" t="s">
        <v>322</v>
      </c>
      <c r="Y2" s="53"/>
      <c r="AA2" s="47"/>
      <c r="AB2" s="79"/>
    </row>
    <row r="3" spans="1:29" x14ac:dyDescent="0.25">
      <c r="I3" s="61" t="s">
        <v>332</v>
      </c>
    </row>
    <row r="5" spans="1:29" x14ac:dyDescent="0.25">
      <c r="A5" s="6" t="s">
        <v>0</v>
      </c>
      <c r="B5" s="12"/>
      <c r="C5" s="7" t="s">
        <v>314</v>
      </c>
      <c r="D5" s="32" t="s">
        <v>318</v>
      </c>
      <c r="E5" s="13"/>
      <c r="F5" s="23" t="s">
        <v>312</v>
      </c>
      <c r="G5" s="32" t="s">
        <v>318</v>
      </c>
      <c r="H5" s="13"/>
      <c r="I5" s="54" t="s">
        <v>311</v>
      </c>
      <c r="J5" s="53" t="s">
        <v>318</v>
      </c>
      <c r="K5" s="13"/>
      <c r="L5" s="54" t="s">
        <v>307</v>
      </c>
      <c r="M5" s="53" t="s">
        <v>318</v>
      </c>
      <c r="N5" s="13"/>
      <c r="O5" s="11"/>
      <c r="P5" s="62" t="s">
        <v>313</v>
      </c>
      <c r="Q5" s="53" t="s">
        <v>318</v>
      </c>
      <c r="R5" s="13"/>
      <c r="S5" s="11"/>
      <c r="T5" s="11"/>
      <c r="U5" s="45" t="s">
        <v>315</v>
      </c>
      <c r="V5" s="32" t="s">
        <v>318</v>
      </c>
      <c r="W5" s="13"/>
      <c r="X5" s="69" t="s">
        <v>316</v>
      </c>
      <c r="Y5" s="53" t="s">
        <v>318</v>
      </c>
      <c r="Z5" s="12"/>
      <c r="AA5" s="50" t="s">
        <v>317</v>
      </c>
      <c r="AB5" s="80" t="s">
        <v>318</v>
      </c>
      <c r="AC5" s="12"/>
    </row>
    <row r="6" spans="1:29" x14ac:dyDescent="0.25">
      <c r="A6" s="1" t="s">
        <v>198</v>
      </c>
      <c r="B6" s="12"/>
      <c r="C6" s="43">
        <f t="shared" ref="C6:C69" si="0">$C$315*D6</f>
        <v>281359.49748686299</v>
      </c>
      <c r="D6" s="33">
        <v>1.5814770061065072E-2</v>
      </c>
      <c r="E6" s="20"/>
      <c r="F6" s="73">
        <v>1286847.6239198989</v>
      </c>
      <c r="G6" s="33">
        <f>F6/84754556.76</f>
        <v>1.518322640237354E-2</v>
      </c>
      <c r="H6" s="20"/>
      <c r="I6" s="21">
        <v>187933.21882061817</v>
      </c>
      <c r="J6" s="33">
        <f t="shared" ref="J6:J69" si="1">I6/14445228.8</f>
        <v>1.3010054836972757E-2</v>
      </c>
      <c r="K6" s="20"/>
      <c r="L6" s="55">
        <v>48435.491579062189</v>
      </c>
      <c r="M6" s="33">
        <v>3.7172287671232873E-2</v>
      </c>
      <c r="N6" s="20"/>
      <c r="O6" s="22"/>
      <c r="P6" s="63">
        <f>P315*Q6</f>
        <v>45000</v>
      </c>
      <c r="Q6" s="33">
        <v>1.8542727078871491E-2</v>
      </c>
      <c r="R6" s="14"/>
      <c r="U6" s="46">
        <v>103723</v>
      </c>
      <c r="V6" s="33">
        <f>U6/$U$315</f>
        <v>1.6791351635571512E-2</v>
      </c>
      <c r="W6" s="14"/>
      <c r="X6" s="70">
        <f t="shared" ref="X6:X69" si="2">4189500*Y6</f>
        <v>104481.51000000002</v>
      </c>
      <c r="Y6" s="33">
        <v>2.4938897243107775E-2</v>
      </c>
      <c r="Z6" s="12"/>
      <c r="AA6" s="43">
        <f>SUM(X6+U6+P6+L6+I6+F6+C6)</f>
        <v>2057780.3418064422</v>
      </c>
      <c r="AB6" s="81">
        <f>AA6/$AA$315</f>
        <v>1.5697796106218548E-2</v>
      </c>
      <c r="AC6" s="12"/>
    </row>
    <row r="7" spans="1:29" x14ac:dyDescent="0.25">
      <c r="A7" s="3" t="s">
        <v>224</v>
      </c>
      <c r="B7" s="12"/>
      <c r="C7" s="43">
        <f t="shared" si="0"/>
        <v>36955.117193254831</v>
      </c>
      <c r="D7" s="33">
        <v>2.0771883878500518E-3</v>
      </c>
      <c r="E7" s="20"/>
      <c r="F7" s="73">
        <v>236407.42787758104</v>
      </c>
      <c r="G7" s="33">
        <f t="shared" ref="G7:G70" si="3">F7/84754556.76</f>
        <v>2.7893182020527507E-3</v>
      </c>
      <c r="H7" s="20"/>
      <c r="I7" s="21">
        <v>45434.204499164065</v>
      </c>
      <c r="J7" s="33">
        <f t="shared" si="1"/>
        <v>3.1452741336408644E-3</v>
      </c>
      <c r="K7" s="20"/>
      <c r="L7" s="55">
        <v>0</v>
      </c>
      <c r="M7" s="33">
        <v>0</v>
      </c>
      <c r="N7" s="20"/>
      <c r="O7" s="22"/>
      <c r="P7" s="63">
        <f t="shared" ref="P7:P16" si="4">P316*Q7</f>
        <v>0</v>
      </c>
      <c r="Q7" s="33">
        <v>0</v>
      </c>
      <c r="R7" s="14"/>
      <c r="V7" s="33">
        <f t="shared" ref="V7:V70" si="5">U7/$U$315</f>
        <v>0</v>
      </c>
      <c r="W7" s="14"/>
      <c r="X7" s="70">
        <f t="shared" si="2"/>
        <v>0</v>
      </c>
      <c r="Y7" s="33">
        <v>0</v>
      </c>
      <c r="Z7" s="12"/>
      <c r="AA7" s="43">
        <f t="shared" ref="AA7:AA70" si="6">SUM(X7+U7+P7+L7+I7+F7+C7)</f>
        <v>318796.74956999993</v>
      </c>
      <c r="AB7" s="81">
        <f t="shared" ref="AB7:AB70" si="7">AA7/$AA$315</f>
        <v>2.4319439117986268E-3</v>
      </c>
      <c r="AC7" s="12"/>
    </row>
    <row r="8" spans="1:29" x14ac:dyDescent="0.25">
      <c r="A8" s="3" t="s">
        <v>104</v>
      </c>
      <c r="B8" s="12"/>
      <c r="C8" s="43">
        <f t="shared" si="0"/>
        <v>45928.332799858268</v>
      </c>
      <c r="D8" s="33">
        <v>2.5815585718827407E-3</v>
      </c>
      <c r="E8" s="20"/>
      <c r="F8" s="73">
        <v>523666.97254847165</v>
      </c>
      <c r="G8" s="33">
        <f t="shared" si="3"/>
        <v>6.1786291211615042E-3</v>
      </c>
      <c r="H8" s="20"/>
      <c r="I8" s="21">
        <v>65921.239614158243</v>
      </c>
      <c r="J8" s="33">
        <f t="shared" si="1"/>
        <v>4.5635303204168177E-3</v>
      </c>
      <c r="K8" s="20"/>
      <c r="L8" s="55">
        <v>20331.09307233986</v>
      </c>
      <c r="M8" s="33">
        <v>1.5603294520547943E-2</v>
      </c>
      <c r="N8" s="20"/>
      <c r="O8" s="22"/>
      <c r="P8" s="63">
        <f t="shared" si="4"/>
        <v>0</v>
      </c>
      <c r="Q8" s="33">
        <v>0</v>
      </c>
      <c r="R8" s="14"/>
      <c r="V8" s="33">
        <f t="shared" si="5"/>
        <v>0</v>
      </c>
      <c r="W8" s="14"/>
      <c r="X8" s="70">
        <f t="shared" si="2"/>
        <v>0</v>
      </c>
      <c r="Y8" s="33">
        <v>0</v>
      </c>
      <c r="Z8" s="12"/>
      <c r="AA8" s="43">
        <f t="shared" si="6"/>
        <v>655847.63803482801</v>
      </c>
      <c r="AB8" s="81">
        <f t="shared" si="7"/>
        <v>5.0031396886500885E-3</v>
      </c>
      <c r="AC8" s="12"/>
    </row>
    <row r="9" spans="1:29" x14ac:dyDescent="0.25">
      <c r="A9" s="1" t="s">
        <v>1</v>
      </c>
      <c r="B9" s="12"/>
      <c r="C9" s="43">
        <f t="shared" si="0"/>
        <v>23917.575183472043</v>
      </c>
      <c r="D9" s="33">
        <v>1.3443688779779244E-3</v>
      </c>
      <c r="E9" s="20"/>
      <c r="F9" s="73">
        <v>201859.07235349296</v>
      </c>
      <c r="G9" s="33">
        <f t="shared" si="3"/>
        <v>2.3816899063621856E-3</v>
      </c>
      <c r="H9" s="20"/>
      <c r="I9" s="21">
        <v>32372.382710863869</v>
      </c>
      <c r="J9" s="33">
        <f t="shared" si="1"/>
        <v>2.241043264808922E-3</v>
      </c>
      <c r="K9" s="20"/>
      <c r="L9" s="55">
        <v>0</v>
      </c>
      <c r="M9" s="33">
        <v>0</v>
      </c>
      <c r="N9" s="20"/>
      <c r="O9" s="22"/>
      <c r="P9" s="63">
        <f t="shared" si="4"/>
        <v>0</v>
      </c>
      <c r="Q9" s="33">
        <v>0</v>
      </c>
      <c r="R9" s="14"/>
      <c r="V9" s="33">
        <f t="shared" si="5"/>
        <v>0</v>
      </c>
      <c r="W9" s="14"/>
      <c r="X9" s="70">
        <f t="shared" si="2"/>
        <v>0</v>
      </c>
      <c r="Y9" s="33">
        <v>0</v>
      </c>
      <c r="Z9" s="12"/>
      <c r="AA9" s="43">
        <f t="shared" si="6"/>
        <v>258149.03024782886</v>
      </c>
      <c r="AB9" s="81">
        <f t="shared" si="7"/>
        <v>1.9692922317894484E-3</v>
      </c>
      <c r="AC9" s="12"/>
    </row>
    <row r="10" spans="1:29" x14ac:dyDescent="0.25">
      <c r="A10" s="3" t="s">
        <v>103</v>
      </c>
      <c r="B10" s="12"/>
      <c r="C10" s="43">
        <f t="shared" si="0"/>
        <v>23363.34561346738</v>
      </c>
      <c r="D10" s="33">
        <v>1.3132165149371993E-3</v>
      </c>
      <c r="E10" s="20"/>
      <c r="F10" s="73">
        <v>147159.73515898763</v>
      </c>
      <c r="G10" s="33">
        <f t="shared" si="3"/>
        <v>1.7363046989402676E-3</v>
      </c>
      <c r="H10" s="20"/>
      <c r="I10" s="21">
        <v>29243.4619863146</v>
      </c>
      <c r="J10" s="33">
        <f t="shared" si="1"/>
        <v>2.0244374382159041E-3</v>
      </c>
      <c r="K10" s="20"/>
      <c r="L10" s="55">
        <v>0</v>
      </c>
      <c r="M10" s="33">
        <v>0</v>
      </c>
      <c r="N10" s="20"/>
      <c r="O10" s="22"/>
      <c r="P10" s="63">
        <f t="shared" si="4"/>
        <v>0</v>
      </c>
      <c r="Q10" s="33">
        <v>0</v>
      </c>
      <c r="R10" s="14"/>
      <c r="V10" s="33">
        <f t="shared" si="5"/>
        <v>0</v>
      </c>
      <c r="W10" s="14"/>
      <c r="X10" s="70">
        <f t="shared" si="2"/>
        <v>0</v>
      </c>
      <c r="Y10" s="33">
        <v>0</v>
      </c>
      <c r="Z10" s="12"/>
      <c r="AA10" s="43">
        <f t="shared" si="6"/>
        <v>199766.54275876962</v>
      </c>
      <c r="AB10" s="81">
        <f t="shared" si="7"/>
        <v>1.5239208934800495E-3</v>
      </c>
      <c r="AC10" s="12"/>
    </row>
    <row r="11" spans="1:29" x14ac:dyDescent="0.25">
      <c r="A11" s="1" t="s">
        <v>294</v>
      </c>
      <c r="B11" s="12"/>
      <c r="C11" s="43">
        <f t="shared" si="0"/>
        <v>20466.843212619635</v>
      </c>
      <c r="D11" s="33">
        <v>1.1504087197147586E-3</v>
      </c>
      <c r="E11" s="20"/>
      <c r="F11" s="73">
        <v>151972.95229856513</v>
      </c>
      <c r="G11" s="33">
        <f t="shared" si="3"/>
        <v>1.7930947680949811E-3</v>
      </c>
      <c r="H11" s="20"/>
      <c r="I11" s="21">
        <v>25800.511399956034</v>
      </c>
      <c r="J11" s="33">
        <f t="shared" si="1"/>
        <v>1.7860922632084604E-3</v>
      </c>
      <c r="K11" s="20"/>
      <c r="L11" s="55">
        <v>0</v>
      </c>
      <c r="M11" s="33">
        <v>0</v>
      </c>
      <c r="N11" s="20"/>
      <c r="O11" s="22"/>
      <c r="P11" s="63">
        <f t="shared" si="4"/>
        <v>0</v>
      </c>
      <c r="Q11" s="33">
        <v>0</v>
      </c>
      <c r="R11" s="14"/>
      <c r="V11" s="33">
        <f t="shared" si="5"/>
        <v>0</v>
      </c>
      <c r="W11" s="14"/>
      <c r="X11" s="70">
        <f t="shared" si="2"/>
        <v>0</v>
      </c>
      <c r="Y11" s="33">
        <v>0</v>
      </c>
      <c r="Z11" s="12"/>
      <c r="AA11" s="43">
        <f t="shared" si="6"/>
        <v>198240.3069111408</v>
      </c>
      <c r="AB11" s="81">
        <f t="shared" si="7"/>
        <v>1.5122779893958133E-3</v>
      </c>
      <c r="AC11" s="12"/>
    </row>
    <row r="12" spans="1:29" x14ac:dyDescent="0.25">
      <c r="A12" s="3" t="s">
        <v>193</v>
      </c>
      <c r="B12" s="12"/>
      <c r="C12" s="43">
        <f t="shared" si="0"/>
        <v>10616.101168642386</v>
      </c>
      <c r="D12" s="33">
        <v>5.9671416968934052E-4</v>
      </c>
      <c r="E12" s="20"/>
      <c r="F12" s="73">
        <v>85330.459605112948</v>
      </c>
      <c r="G12" s="33">
        <f t="shared" si="3"/>
        <v>1.0067949484621073E-3</v>
      </c>
      <c r="H12" s="20"/>
      <c r="I12" s="21">
        <v>11305.075025135082</v>
      </c>
      <c r="J12" s="33">
        <f t="shared" si="1"/>
        <v>7.8261654291935355E-4</v>
      </c>
      <c r="K12" s="20"/>
      <c r="L12" s="55">
        <v>0</v>
      </c>
      <c r="M12" s="33">
        <v>0</v>
      </c>
      <c r="N12" s="20"/>
      <c r="O12" s="22"/>
      <c r="P12" s="63">
        <f t="shared" si="4"/>
        <v>0</v>
      </c>
      <c r="Q12" s="33">
        <v>0</v>
      </c>
      <c r="R12" s="14"/>
      <c r="V12" s="33">
        <f t="shared" si="5"/>
        <v>0</v>
      </c>
      <c r="W12" s="14"/>
      <c r="X12" s="70">
        <f t="shared" si="2"/>
        <v>0</v>
      </c>
      <c r="Y12" s="33">
        <v>0</v>
      </c>
      <c r="Z12" s="12"/>
      <c r="AA12" s="43">
        <f t="shared" si="6"/>
        <v>107251.63579889042</v>
      </c>
      <c r="AB12" s="81">
        <f t="shared" si="7"/>
        <v>8.181700819201213E-4</v>
      </c>
      <c r="AC12" s="12"/>
    </row>
    <row r="13" spans="1:29" x14ac:dyDescent="0.25">
      <c r="A13" s="2" t="s">
        <v>2</v>
      </c>
      <c r="B13" s="12"/>
      <c r="C13" s="43">
        <f t="shared" si="0"/>
        <v>2656021.8257452082</v>
      </c>
      <c r="D13" s="33">
        <v>0.14929076440112687</v>
      </c>
      <c r="E13" s="20"/>
      <c r="F13" s="73">
        <v>6463296.8169430224</v>
      </c>
      <c r="G13" s="33">
        <f t="shared" si="3"/>
        <v>7.6258989062324742E-2</v>
      </c>
      <c r="H13" s="20"/>
      <c r="I13" s="21">
        <v>1155791.457546575</v>
      </c>
      <c r="J13" s="33">
        <f t="shared" si="1"/>
        <v>8.0011986902317186E-2</v>
      </c>
      <c r="K13" s="20"/>
      <c r="L13" s="55">
        <v>263664.96348540077</v>
      </c>
      <c r="M13" s="33">
        <v>0.20235223287671231</v>
      </c>
      <c r="N13" s="20"/>
      <c r="O13" s="22"/>
      <c r="P13" s="63">
        <f>P315*Q13</f>
        <v>45000</v>
      </c>
      <c r="Q13" s="33">
        <v>1.8542727078871491E-2</v>
      </c>
      <c r="R13" s="14"/>
      <c r="U13" s="46">
        <v>617477</v>
      </c>
      <c r="V13" s="33">
        <f t="shared" si="5"/>
        <v>9.9961179621470553E-2</v>
      </c>
      <c r="W13" s="14"/>
      <c r="X13" s="70">
        <f t="shared" si="2"/>
        <v>549837.66000000015</v>
      </c>
      <c r="Y13" s="33">
        <v>0.1312418331543144</v>
      </c>
      <c r="Z13" s="12"/>
      <c r="AA13" s="43">
        <f t="shared" si="6"/>
        <v>11751089.723720206</v>
      </c>
      <c r="AB13" s="81">
        <f t="shared" si="7"/>
        <v>8.9643295137567705E-2</v>
      </c>
      <c r="AC13" s="12"/>
    </row>
    <row r="14" spans="1:29" x14ac:dyDescent="0.25">
      <c r="A14" s="1" t="s">
        <v>157</v>
      </c>
      <c r="B14" s="12"/>
      <c r="C14" s="43">
        <f t="shared" si="0"/>
        <v>27500.259782367029</v>
      </c>
      <c r="D14" s="33">
        <v>1.5457458836910117E-3</v>
      </c>
      <c r="E14" s="20"/>
      <c r="F14" s="73">
        <v>174925.1648288384</v>
      </c>
      <c r="G14" s="33">
        <f t="shared" si="3"/>
        <v>2.0639027742682327E-3</v>
      </c>
      <c r="H14" s="20"/>
      <c r="I14" s="21">
        <v>32925.348337093295</v>
      </c>
      <c r="J14" s="33">
        <f t="shared" si="1"/>
        <v>2.2793234217995421E-3</v>
      </c>
      <c r="K14" s="20"/>
      <c r="L14" s="55">
        <v>0</v>
      </c>
      <c r="M14" s="33">
        <v>0</v>
      </c>
      <c r="N14" s="20"/>
      <c r="O14" s="22"/>
      <c r="P14" s="63">
        <f>P315*Q14</f>
        <v>13500</v>
      </c>
      <c r="Q14" s="33">
        <v>5.5628181236614472E-3</v>
      </c>
      <c r="R14" s="14"/>
      <c r="V14" s="33">
        <f t="shared" si="5"/>
        <v>0</v>
      </c>
      <c r="W14" s="14"/>
      <c r="X14" s="70">
        <f t="shared" si="2"/>
        <v>0</v>
      </c>
      <c r="Y14" s="33">
        <v>0</v>
      </c>
      <c r="Z14" s="12"/>
      <c r="AA14" s="43">
        <f t="shared" si="6"/>
        <v>248850.77294829872</v>
      </c>
      <c r="AB14" s="81">
        <f t="shared" si="7"/>
        <v>1.8983603911717814E-3</v>
      </c>
      <c r="AC14" s="12"/>
    </row>
    <row r="15" spans="1:29" x14ac:dyDescent="0.25">
      <c r="A15" s="3" t="s">
        <v>192</v>
      </c>
      <c r="B15" s="12"/>
      <c r="C15" s="43">
        <f t="shared" si="0"/>
        <v>12429.520277809015</v>
      </c>
      <c r="D15" s="33">
        <v>6.9864357492347784E-4</v>
      </c>
      <c r="E15" s="20"/>
      <c r="F15" s="73">
        <v>89604.495217433476</v>
      </c>
      <c r="G15" s="33">
        <f t="shared" si="3"/>
        <v>1.0572233357454405E-3</v>
      </c>
      <c r="H15" s="20"/>
      <c r="I15" s="21">
        <v>20650.876782025138</v>
      </c>
      <c r="J15" s="33">
        <f t="shared" si="1"/>
        <v>1.4295984555139159E-3</v>
      </c>
      <c r="K15" s="20"/>
      <c r="L15" s="55">
        <v>0</v>
      </c>
      <c r="M15" s="33">
        <v>0</v>
      </c>
      <c r="N15" s="20"/>
      <c r="O15" s="22"/>
      <c r="P15" s="63">
        <f t="shared" si="4"/>
        <v>0</v>
      </c>
      <c r="Q15" s="33">
        <v>0</v>
      </c>
      <c r="R15" s="14"/>
      <c r="V15" s="33">
        <f t="shared" si="5"/>
        <v>0</v>
      </c>
      <c r="W15" s="14"/>
      <c r="X15" s="70">
        <f t="shared" si="2"/>
        <v>0</v>
      </c>
      <c r="Y15" s="33">
        <v>0</v>
      </c>
      <c r="Z15" s="12"/>
      <c r="AA15" s="43">
        <f t="shared" si="6"/>
        <v>122684.89227726763</v>
      </c>
      <c r="AB15" s="81">
        <f t="shared" si="7"/>
        <v>9.3590281973015622E-4</v>
      </c>
      <c r="AC15" s="12"/>
    </row>
    <row r="16" spans="1:29" x14ac:dyDescent="0.25">
      <c r="A16" s="3" t="s">
        <v>44</v>
      </c>
      <c r="B16" s="12"/>
      <c r="C16" s="43">
        <f t="shared" si="0"/>
        <v>45360.800079570508</v>
      </c>
      <c r="D16" s="33">
        <v>2.5496584599133524E-3</v>
      </c>
      <c r="E16" s="20"/>
      <c r="F16" s="73">
        <v>150733.59612421974</v>
      </c>
      <c r="G16" s="33">
        <f t="shared" si="3"/>
        <v>1.7784718826511356E-3</v>
      </c>
      <c r="H16" s="20"/>
      <c r="I16" s="21">
        <v>29448.26407010328</v>
      </c>
      <c r="J16" s="33">
        <f t="shared" si="1"/>
        <v>2.0386152741383562E-3</v>
      </c>
      <c r="K16" s="20"/>
      <c r="L16" s="55">
        <v>0</v>
      </c>
      <c r="M16" s="33">
        <v>0</v>
      </c>
      <c r="N16" s="20"/>
      <c r="O16" s="22"/>
      <c r="P16" s="63">
        <f t="shared" si="4"/>
        <v>0</v>
      </c>
      <c r="Q16" s="33">
        <v>0</v>
      </c>
      <c r="R16" s="14"/>
      <c r="V16" s="33">
        <f t="shared" si="5"/>
        <v>0</v>
      </c>
      <c r="W16" s="14"/>
      <c r="X16" s="70">
        <f t="shared" si="2"/>
        <v>0</v>
      </c>
      <c r="Y16" s="33">
        <v>0</v>
      </c>
      <c r="Z16" s="12"/>
      <c r="AA16" s="43">
        <f t="shared" si="6"/>
        <v>225542.6602738935</v>
      </c>
      <c r="AB16" s="81">
        <f t="shared" si="7"/>
        <v>1.720554241044803E-3</v>
      </c>
      <c r="AC16" s="12"/>
    </row>
    <row r="17" spans="1:29" x14ac:dyDescent="0.25">
      <c r="A17" s="1" t="s">
        <v>263</v>
      </c>
      <c r="B17" s="12"/>
      <c r="C17" s="43">
        <f t="shared" si="0"/>
        <v>14944.359576868606</v>
      </c>
      <c r="D17" s="33">
        <v>8.399986939452357E-4</v>
      </c>
      <c r="E17" s="20"/>
      <c r="F17" s="73">
        <v>89871.362842035393</v>
      </c>
      <c r="G17" s="33">
        <f t="shared" si="3"/>
        <v>1.0603720469747092E-3</v>
      </c>
      <c r="H17" s="20"/>
      <c r="I17" s="21">
        <v>18341.164392630588</v>
      </c>
      <c r="J17" s="33">
        <f t="shared" si="1"/>
        <v>1.2697039726107064E-3</v>
      </c>
      <c r="K17" s="20"/>
      <c r="L17" s="55">
        <v>0</v>
      </c>
      <c r="M17" s="33">
        <v>0</v>
      </c>
      <c r="N17" s="20"/>
      <c r="O17" s="22"/>
      <c r="P17" s="63">
        <f t="shared" ref="P17:P19" si="8">PRODUCT(P326,Q17)</f>
        <v>0</v>
      </c>
      <c r="Q17" s="33">
        <v>0</v>
      </c>
      <c r="R17" s="14"/>
      <c r="V17" s="33">
        <f t="shared" si="5"/>
        <v>0</v>
      </c>
      <c r="W17" s="14"/>
      <c r="X17" s="70">
        <f t="shared" si="2"/>
        <v>0</v>
      </c>
      <c r="Y17" s="33">
        <v>0</v>
      </c>
      <c r="Z17" s="12"/>
      <c r="AA17" s="43">
        <f t="shared" si="6"/>
        <v>123156.88681153458</v>
      </c>
      <c r="AB17" s="81">
        <f t="shared" si="7"/>
        <v>9.3950343433981266E-4</v>
      </c>
      <c r="AC17" s="12"/>
    </row>
    <row r="18" spans="1:29" x14ac:dyDescent="0.25">
      <c r="A18" s="3" t="s">
        <v>71</v>
      </c>
      <c r="B18" s="12"/>
      <c r="C18" s="43">
        <f t="shared" si="0"/>
        <v>60503.208968830615</v>
      </c>
      <c r="D18" s="33">
        <v>3.4007891908582272E-3</v>
      </c>
      <c r="E18" s="20"/>
      <c r="F18" s="73">
        <v>497770.52871626738</v>
      </c>
      <c r="G18" s="33">
        <f t="shared" si="3"/>
        <v>5.8730827904133484E-3</v>
      </c>
      <c r="H18" s="20"/>
      <c r="I18" s="21">
        <v>71491.856293210323</v>
      </c>
      <c r="J18" s="33">
        <f t="shared" si="1"/>
        <v>4.9491674575075145E-3</v>
      </c>
      <c r="K18" s="20"/>
      <c r="L18" s="55">
        <v>14128.134703156848</v>
      </c>
      <c r="M18" s="33">
        <v>1.0842773972602738E-2</v>
      </c>
      <c r="N18" s="20"/>
      <c r="O18" s="22"/>
      <c r="P18" s="63">
        <f t="shared" si="8"/>
        <v>0</v>
      </c>
      <c r="Q18" s="33">
        <v>0</v>
      </c>
      <c r="R18" s="14"/>
      <c r="U18" s="46">
        <v>112384</v>
      </c>
      <c r="V18" s="33">
        <f t="shared" si="5"/>
        <v>1.8193450461441229E-2</v>
      </c>
      <c r="W18" s="14"/>
      <c r="X18" s="70">
        <f t="shared" si="2"/>
        <v>58333.430000000022</v>
      </c>
      <c r="Y18" s="33">
        <v>1.3923721207781363E-2</v>
      </c>
      <c r="Z18" s="12"/>
      <c r="AA18" s="43">
        <f t="shared" si="6"/>
        <v>814611.1586814652</v>
      </c>
      <c r="AB18" s="81">
        <f t="shared" si="7"/>
        <v>6.2142686539644791E-3</v>
      </c>
      <c r="AC18" s="12"/>
    </row>
    <row r="19" spans="1:29" x14ac:dyDescent="0.25">
      <c r="A19" s="3" t="s">
        <v>218</v>
      </c>
      <c r="B19" s="12"/>
      <c r="C19" s="43">
        <f t="shared" si="0"/>
        <v>24748.915080318751</v>
      </c>
      <c r="D19" s="33">
        <v>1.3910971719529096E-3</v>
      </c>
      <c r="E19" s="20"/>
      <c r="F19" s="73">
        <v>155937.62410971231</v>
      </c>
      <c r="G19" s="33">
        <f t="shared" si="3"/>
        <v>1.8398730412959605E-3</v>
      </c>
      <c r="H19" s="20"/>
      <c r="I19" s="21">
        <v>31637.370787933382</v>
      </c>
      <c r="J19" s="33">
        <f t="shared" si="1"/>
        <v>2.1901605869983436E-3</v>
      </c>
      <c r="K19" s="20"/>
      <c r="L19" s="55">
        <v>0</v>
      </c>
      <c r="M19" s="33">
        <v>0</v>
      </c>
      <c r="N19" s="20"/>
      <c r="O19" s="22"/>
      <c r="P19" s="63">
        <f t="shared" si="8"/>
        <v>0</v>
      </c>
      <c r="Q19" s="33">
        <v>0</v>
      </c>
      <c r="R19" s="14"/>
      <c r="V19" s="33">
        <f t="shared" si="5"/>
        <v>0</v>
      </c>
      <c r="W19" s="14"/>
      <c r="X19" s="70">
        <f t="shared" si="2"/>
        <v>0</v>
      </c>
      <c r="Y19" s="33">
        <v>0</v>
      </c>
      <c r="Z19" s="12"/>
      <c r="AA19" s="43">
        <f t="shared" si="6"/>
        <v>212323.90997796445</v>
      </c>
      <c r="AB19" s="81">
        <f t="shared" si="7"/>
        <v>1.6197148838457979E-3</v>
      </c>
      <c r="AC19" s="12"/>
    </row>
    <row r="20" spans="1:29" x14ac:dyDescent="0.25">
      <c r="A20" s="1" t="s">
        <v>158</v>
      </c>
      <c r="B20" s="12"/>
      <c r="C20" s="43">
        <f t="shared" si="0"/>
        <v>17458.182415383781</v>
      </c>
      <c r="D20" s="33">
        <v>9.8129667933571506E-4</v>
      </c>
      <c r="E20" s="20"/>
      <c r="F20" s="73">
        <v>113764.97356339298</v>
      </c>
      <c r="G20" s="33">
        <f t="shared" si="3"/>
        <v>1.3422873991960332E-3</v>
      </c>
      <c r="H20" s="20"/>
      <c r="I20" s="21">
        <v>21995.743798904128</v>
      </c>
      <c r="J20" s="33">
        <f t="shared" si="1"/>
        <v>1.522699578071351E-3</v>
      </c>
      <c r="K20" s="20"/>
      <c r="L20" s="55">
        <v>0</v>
      </c>
      <c r="M20" s="33">
        <v>0</v>
      </c>
      <c r="N20" s="20"/>
      <c r="O20" s="22"/>
      <c r="P20" s="63">
        <f t="shared" ref="P20:P69" si="9">PRODUCT($P329,Q20)</f>
        <v>0</v>
      </c>
      <c r="Q20" s="33">
        <v>0</v>
      </c>
      <c r="R20" s="14"/>
      <c r="V20" s="33">
        <f t="shared" si="5"/>
        <v>0</v>
      </c>
      <c r="W20" s="14"/>
      <c r="X20" s="70">
        <f t="shared" si="2"/>
        <v>0</v>
      </c>
      <c r="Y20" s="33">
        <v>0</v>
      </c>
      <c r="Z20" s="12"/>
      <c r="AA20" s="43">
        <f t="shared" si="6"/>
        <v>153218.8997776809</v>
      </c>
      <c r="AB20" s="81">
        <f t="shared" si="7"/>
        <v>1.1688317744437883E-3</v>
      </c>
      <c r="AC20" s="12"/>
    </row>
    <row r="21" spans="1:29" x14ac:dyDescent="0.25">
      <c r="A21" s="1" t="s">
        <v>45</v>
      </c>
      <c r="B21" s="12"/>
      <c r="C21" s="43">
        <f t="shared" si="0"/>
        <v>5245.3733089089801</v>
      </c>
      <c r="D21" s="33">
        <v>2.9483409483526253E-4</v>
      </c>
      <c r="E21" s="20"/>
      <c r="F21" s="73">
        <v>140907.25587645607</v>
      </c>
      <c r="G21" s="33">
        <f t="shared" si="3"/>
        <v>1.6625330986682404E-3</v>
      </c>
      <c r="H21" s="20"/>
      <c r="I21" s="21">
        <v>5984.772004046954</v>
      </c>
      <c r="J21" s="33">
        <f t="shared" si="1"/>
        <v>4.14307871956099E-4</v>
      </c>
      <c r="K21" s="20"/>
      <c r="L21" s="55">
        <v>0</v>
      </c>
      <c r="M21" s="33">
        <v>0</v>
      </c>
      <c r="N21" s="20"/>
      <c r="O21" s="22"/>
      <c r="P21" s="63">
        <f t="shared" si="9"/>
        <v>0</v>
      </c>
      <c r="Q21" s="33">
        <v>0</v>
      </c>
      <c r="R21" s="14"/>
      <c r="V21" s="33">
        <f t="shared" si="5"/>
        <v>0</v>
      </c>
      <c r="W21" s="14"/>
      <c r="X21" s="70">
        <f t="shared" si="2"/>
        <v>0</v>
      </c>
      <c r="Y21" s="33">
        <v>0</v>
      </c>
      <c r="Z21" s="12"/>
      <c r="AA21" s="43">
        <f t="shared" si="6"/>
        <v>152137.40118941199</v>
      </c>
      <c r="AB21" s="81">
        <f t="shared" si="7"/>
        <v>1.1605815525989704E-3</v>
      </c>
      <c r="AC21" s="12"/>
    </row>
    <row r="22" spans="1:29" x14ac:dyDescent="0.25">
      <c r="A22" s="3" t="s">
        <v>46</v>
      </c>
      <c r="B22" s="12"/>
      <c r="C22" s="43">
        <f t="shared" si="0"/>
        <v>37779.867929203945</v>
      </c>
      <c r="D22" s="33">
        <v>2.1235463155661349E-3</v>
      </c>
      <c r="E22" s="20"/>
      <c r="F22" s="73">
        <v>232496.72459485533</v>
      </c>
      <c r="G22" s="33">
        <f t="shared" si="3"/>
        <v>2.7431766914104419E-3</v>
      </c>
      <c r="H22" s="20"/>
      <c r="I22" s="21">
        <v>49543.899647190221</v>
      </c>
      <c r="J22" s="33">
        <f t="shared" si="1"/>
        <v>3.429776041151402E-3</v>
      </c>
      <c r="K22" s="20"/>
      <c r="L22" s="55">
        <v>0</v>
      </c>
      <c r="M22" s="33">
        <v>0</v>
      </c>
      <c r="N22" s="20"/>
      <c r="O22" s="22"/>
      <c r="P22" s="63">
        <f>P315*Q22</f>
        <v>31500</v>
      </c>
      <c r="Q22" s="33">
        <v>1.2979908955210043E-2</v>
      </c>
      <c r="R22" s="14"/>
      <c r="V22" s="33">
        <f t="shared" si="5"/>
        <v>0</v>
      </c>
      <c r="W22" s="14"/>
      <c r="X22" s="70">
        <f t="shared" si="2"/>
        <v>0</v>
      </c>
      <c r="Y22" s="33">
        <v>0</v>
      </c>
      <c r="Z22" s="12"/>
      <c r="AA22" s="43">
        <f t="shared" si="6"/>
        <v>351320.49217124953</v>
      </c>
      <c r="AB22" s="81">
        <f t="shared" si="7"/>
        <v>2.6800515788771052E-3</v>
      </c>
      <c r="AC22" s="12"/>
    </row>
    <row r="23" spans="1:29" x14ac:dyDescent="0.25">
      <c r="A23" s="3" t="s">
        <v>134</v>
      </c>
      <c r="B23" s="12"/>
      <c r="C23" s="43">
        <f t="shared" si="0"/>
        <v>27889.537421917754</v>
      </c>
      <c r="D23" s="33">
        <v>1.5676265609540791E-3</v>
      </c>
      <c r="E23" s="20"/>
      <c r="F23" s="73">
        <v>168473.03620860114</v>
      </c>
      <c r="G23" s="33">
        <f t="shared" si="3"/>
        <v>1.9877755562531848E-3</v>
      </c>
      <c r="H23" s="20"/>
      <c r="I23" s="21">
        <v>35018.880749155353</v>
      </c>
      <c r="J23" s="33">
        <f t="shared" si="1"/>
        <v>2.4242524112290526E-3</v>
      </c>
      <c r="K23" s="20"/>
      <c r="L23" s="55">
        <v>0</v>
      </c>
      <c r="M23" s="33">
        <v>0</v>
      </c>
      <c r="N23" s="20"/>
      <c r="O23" s="22"/>
      <c r="P23" s="63">
        <f>P315*Q23</f>
        <v>13500</v>
      </c>
      <c r="Q23" s="33">
        <v>5.5628181236614472E-3</v>
      </c>
      <c r="R23" s="14"/>
      <c r="V23" s="33">
        <f t="shared" si="5"/>
        <v>0</v>
      </c>
      <c r="W23" s="14"/>
      <c r="X23" s="70">
        <f t="shared" si="2"/>
        <v>0</v>
      </c>
      <c r="Y23" s="33">
        <v>0</v>
      </c>
      <c r="Z23" s="12"/>
      <c r="AA23" s="43">
        <f t="shared" si="6"/>
        <v>244881.45437967425</v>
      </c>
      <c r="AB23" s="81">
        <f t="shared" si="7"/>
        <v>1.8680804082673889E-3</v>
      </c>
      <c r="AC23" s="12"/>
    </row>
    <row r="24" spans="1:29" x14ac:dyDescent="0.25">
      <c r="A24" s="1" t="s">
        <v>47</v>
      </c>
      <c r="B24" s="12"/>
      <c r="C24" s="43">
        <f t="shared" si="0"/>
        <v>33722.130686922188</v>
      </c>
      <c r="D24" s="33">
        <v>1.8954673559855983E-3</v>
      </c>
      <c r="E24" s="20"/>
      <c r="F24" s="73">
        <v>216073.53490724444</v>
      </c>
      <c r="G24" s="33">
        <f t="shared" si="3"/>
        <v>2.5494031609309361E-3</v>
      </c>
      <c r="H24" s="20"/>
      <c r="I24" s="21">
        <v>39458.534809952165</v>
      </c>
      <c r="J24" s="33">
        <f t="shared" si="1"/>
        <v>2.7315963877257632E-3</v>
      </c>
      <c r="K24" s="20"/>
      <c r="L24" s="55">
        <v>0</v>
      </c>
      <c r="M24" s="33">
        <v>0</v>
      </c>
      <c r="N24" s="20"/>
      <c r="O24" s="22"/>
      <c r="P24" s="63">
        <f t="shared" si="9"/>
        <v>0</v>
      </c>
      <c r="Q24" s="33">
        <v>0</v>
      </c>
      <c r="R24" s="14"/>
      <c r="V24" s="33">
        <f t="shared" si="5"/>
        <v>0</v>
      </c>
      <c r="W24" s="14"/>
      <c r="X24" s="70">
        <f t="shared" si="2"/>
        <v>0</v>
      </c>
      <c r="Y24" s="33">
        <v>0</v>
      </c>
      <c r="Z24" s="12"/>
      <c r="AA24" s="43">
        <f t="shared" si="6"/>
        <v>289254.2004041188</v>
      </c>
      <c r="AB24" s="81">
        <f t="shared" si="7"/>
        <v>2.2065783060329362E-3</v>
      </c>
      <c r="AC24" s="12"/>
    </row>
    <row r="25" spans="1:29" x14ac:dyDescent="0.25">
      <c r="A25" s="1" t="s">
        <v>72</v>
      </c>
      <c r="B25" s="12"/>
      <c r="C25" s="43">
        <f t="shared" si="0"/>
        <v>49609.988557025616</v>
      </c>
      <c r="D25" s="33">
        <v>2.788498589062422E-3</v>
      </c>
      <c r="E25" s="20"/>
      <c r="F25" s="73">
        <v>373647.28557707631</v>
      </c>
      <c r="G25" s="33">
        <f t="shared" si="3"/>
        <v>4.408580492434591E-3</v>
      </c>
      <c r="H25" s="20"/>
      <c r="I25" s="21">
        <v>55346.625354536125</v>
      </c>
      <c r="J25" s="33">
        <f t="shared" si="1"/>
        <v>3.8314813922875435E-3</v>
      </c>
      <c r="K25" s="20"/>
      <c r="L25" s="55">
        <v>0</v>
      </c>
      <c r="M25" s="33">
        <v>0</v>
      </c>
      <c r="N25" s="20"/>
      <c r="O25" s="22"/>
      <c r="P25" s="63">
        <f>P315*Q25</f>
        <v>30267</v>
      </c>
      <c r="Q25" s="33">
        <v>1.2471838233248964E-2</v>
      </c>
      <c r="R25" s="14"/>
      <c r="U25" s="46">
        <v>98739</v>
      </c>
      <c r="V25" s="33">
        <f t="shared" si="5"/>
        <v>1.5984509406252186E-2</v>
      </c>
      <c r="W25" s="14"/>
      <c r="X25" s="70">
        <f t="shared" si="2"/>
        <v>0</v>
      </c>
      <c r="Y25" s="33">
        <v>0</v>
      </c>
      <c r="Z25" s="12"/>
      <c r="AA25" s="43">
        <f t="shared" si="6"/>
        <v>607609.89948863792</v>
      </c>
      <c r="AB25" s="81">
        <f t="shared" si="7"/>
        <v>4.6351576601803089E-3</v>
      </c>
      <c r="AC25" s="12"/>
    </row>
    <row r="26" spans="1:29" x14ac:dyDescent="0.25">
      <c r="A26" s="3" t="s">
        <v>105</v>
      </c>
      <c r="B26" s="12"/>
      <c r="C26" s="43">
        <f t="shared" si="0"/>
        <v>17273.436253275373</v>
      </c>
      <c r="D26" s="33">
        <v>9.7091239126473881E-4</v>
      </c>
      <c r="E26" s="20"/>
      <c r="F26" s="73">
        <v>53428.71957423212</v>
      </c>
      <c r="G26" s="33">
        <f t="shared" si="3"/>
        <v>6.3039347519126961E-4</v>
      </c>
      <c r="H26" s="20"/>
      <c r="I26" s="21">
        <v>22628.354679940268</v>
      </c>
      <c r="J26" s="33">
        <f t="shared" si="1"/>
        <v>1.5664933379207027E-3</v>
      </c>
      <c r="K26" s="20"/>
      <c r="L26" s="55">
        <v>0</v>
      </c>
      <c r="M26" s="33">
        <v>0</v>
      </c>
      <c r="N26" s="20"/>
      <c r="O26" s="22"/>
      <c r="P26" s="63">
        <f t="shared" si="9"/>
        <v>0</v>
      </c>
      <c r="Q26" s="33">
        <v>0</v>
      </c>
      <c r="R26" s="14"/>
      <c r="V26" s="33">
        <f t="shared" si="5"/>
        <v>0</v>
      </c>
      <c r="W26" s="14"/>
      <c r="X26" s="70">
        <f t="shared" si="2"/>
        <v>0</v>
      </c>
      <c r="Y26" s="33">
        <v>0</v>
      </c>
      <c r="Z26" s="12"/>
      <c r="AA26" s="43">
        <f t="shared" si="6"/>
        <v>93330.510507447761</v>
      </c>
      <c r="AB26" s="81">
        <f t="shared" si="7"/>
        <v>7.1197265066156928E-4</v>
      </c>
      <c r="AC26" s="12"/>
    </row>
    <row r="27" spans="1:29" x14ac:dyDescent="0.25">
      <c r="A27" s="3" t="s">
        <v>106</v>
      </c>
      <c r="B27" s="12"/>
      <c r="C27" s="43">
        <f t="shared" si="0"/>
        <v>10734.86655856922</v>
      </c>
      <c r="D27" s="33">
        <v>6.033897834492539E-4</v>
      </c>
      <c r="E27" s="20"/>
      <c r="F27" s="73">
        <v>54427.470019718494</v>
      </c>
      <c r="G27" s="33">
        <f t="shared" si="3"/>
        <v>6.4217750762169746E-4</v>
      </c>
      <c r="H27" s="20"/>
      <c r="I27" s="21">
        <v>13844.620864114704</v>
      </c>
      <c r="J27" s="33">
        <f t="shared" si="1"/>
        <v>9.5842170835775916E-4</v>
      </c>
      <c r="K27" s="20"/>
      <c r="L27" s="55">
        <v>0</v>
      </c>
      <c r="M27" s="33">
        <v>0</v>
      </c>
      <c r="N27" s="20"/>
      <c r="O27" s="22"/>
      <c r="P27" s="63">
        <f t="shared" si="9"/>
        <v>0</v>
      </c>
      <c r="Q27" s="33">
        <v>0</v>
      </c>
      <c r="R27" s="14"/>
      <c r="V27" s="33">
        <f t="shared" si="5"/>
        <v>0</v>
      </c>
      <c r="W27" s="14"/>
      <c r="X27" s="70">
        <f t="shared" si="2"/>
        <v>0</v>
      </c>
      <c r="Y27" s="33">
        <v>0</v>
      </c>
      <c r="Z27" s="12"/>
      <c r="AA27" s="43">
        <f t="shared" si="6"/>
        <v>79006.957442402418</v>
      </c>
      <c r="AB27" s="81">
        <f t="shared" si="7"/>
        <v>6.0270529546159772E-4</v>
      </c>
      <c r="AC27" s="12"/>
    </row>
    <row r="28" spans="1:29" x14ac:dyDescent="0.25">
      <c r="A28" s="1" t="s">
        <v>264</v>
      </c>
      <c r="B28" s="12"/>
      <c r="C28" s="43">
        <f t="shared" si="0"/>
        <v>159894.51318253981</v>
      </c>
      <c r="D28" s="33">
        <v>8.9874163928867299E-3</v>
      </c>
      <c r="E28" s="20"/>
      <c r="F28" s="73">
        <v>504007.00183432881</v>
      </c>
      <c r="G28" s="33">
        <f t="shared" si="3"/>
        <v>5.946665537541875E-3</v>
      </c>
      <c r="H28" s="20"/>
      <c r="I28" s="21">
        <v>100068.57371785735</v>
      </c>
      <c r="J28" s="33">
        <f t="shared" si="1"/>
        <v>6.9274481632203254E-3</v>
      </c>
      <c r="K28" s="20"/>
      <c r="L28" s="55">
        <v>17641.10307899589</v>
      </c>
      <c r="M28" s="33">
        <v>1.3538835616438354E-2</v>
      </c>
      <c r="N28" s="20"/>
      <c r="O28" s="22"/>
      <c r="P28" s="63">
        <f t="shared" si="9"/>
        <v>0</v>
      </c>
      <c r="Q28" s="33">
        <v>0</v>
      </c>
      <c r="R28" s="14"/>
      <c r="U28" s="46">
        <v>139977</v>
      </c>
      <c r="V28" s="33">
        <f t="shared" si="5"/>
        <v>2.2660384176049608E-2</v>
      </c>
      <c r="W28" s="14"/>
      <c r="X28" s="70">
        <f t="shared" si="2"/>
        <v>70524.620000000024</v>
      </c>
      <c r="Y28" s="33">
        <v>1.683366034132952E-2</v>
      </c>
      <c r="Z28" s="12"/>
      <c r="AA28" s="43">
        <f t="shared" si="6"/>
        <v>992112.8118137219</v>
      </c>
      <c r="AB28" s="81">
        <f t="shared" si="7"/>
        <v>7.5683416338534985E-3</v>
      </c>
      <c r="AC28" s="12"/>
    </row>
    <row r="29" spans="1:29" x14ac:dyDescent="0.25">
      <c r="A29" s="3" t="s">
        <v>31</v>
      </c>
      <c r="B29" s="12"/>
      <c r="C29" s="43">
        <f t="shared" si="0"/>
        <v>19266.019907876671</v>
      </c>
      <c r="D29" s="33">
        <v>1.0829123507700247E-3</v>
      </c>
      <c r="E29" s="20"/>
      <c r="F29" s="73">
        <v>71549.798325957454</v>
      </c>
      <c r="G29" s="33">
        <f t="shared" si="3"/>
        <v>8.4420001780630453E-4</v>
      </c>
      <c r="H29" s="20"/>
      <c r="I29" s="21">
        <v>25060.948319608025</v>
      </c>
      <c r="J29" s="33">
        <f t="shared" si="1"/>
        <v>1.7348945223773834E-3</v>
      </c>
      <c r="K29" s="20"/>
      <c r="L29" s="55">
        <v>0</v>
      </c>
      <c r="M29" s="33">
        <v>0</v>
      </c>
      <c r="N29" s="20"/>
      <c r="O29" s="22"/>
      <c r="P29" s="63">
        <f t="shared" si="9"/>
        <v>0</v>
      </c>
      <c r="Q29" s="33">
        <v>0</v>
      </c>
      <c r="R29" s="14"/>
      <c r="V29" s="33">
        <f t="shared" si="5"/>
        <v>0</v>
      </c>
      <c r="W29" s="14"/>
      <c r="X29" s="70">
        <f t="shared" si="2"/>
        <v>0</v>
      </c>
      <c r="Y29" s="33">
        <v>0</v>
      </c>
      <c r="Z29" s="12"/>
      <c r="AA29" s="43">
        <f t="shared" si="6"/>
        <v>115876.76655344215</v>
      </c>
      <c r="AB29" s="81">
        <f t="shared" si="7"/>
        <v>8.8396697054992019E-4</v>
      </c>
      <c r="AC29" s="12"/>
    </row>
    <row r="30" spans="1:29" x14ac:dyDescent="0.25">
      <c r="A30" s="3" t="s">
        <v>208</v>
      </c>
      <c r="B30" s="12"/>
      <c r="C30" s="43">
        <f t="shared" si="0"/>
        <v>26424.799944769053</v>
      </c>
      <c r="D30" s="33">
        <v>1.4852959959372972E-3</v>
      </c>
      <c r="E30" s="20"/>
      <c r="F30" s="73">
        <v>180937.86530430964</v>
      </c>
      <c r="G30" s="33">
        <f t="shared" si="3"/>
        <v>2.1348452781916197E-3</v>
      </c>
      <c r="H30" s="20"/>
      <c r="I30" s="21">
        <v>33592.092898760886</v>
      </c>
      <c r="J30" s="33">
        <f t="shared" si="1"/>
        <v>2.3254801543026362E-3</v>
      </c>
      <c r="K30" s="20"/>
      <c r="L30" s="55">
        <v>0</v>
      </c>
      <c r="M30" s="33">
        <v>0</v>
      </c>
      <c r="N30" s="20"/>
      <c r="O30" s="22"/>
      <c r="P30" s="63">
        <f t="shared" si="9"/>
        <v>0</v>
      </c>
      <c r="Q30" s="33">
        <v>0</v>
      </c>
      <c r="R30" s="14"/>
      <c r="V30" s="33">
        <f t="shared" si="5"/>
        <v>0</v>
      </c>
      <c r="W30" s="14"/>
      <c r="X30" s="70">
        <f t="shared" si="2"/>
        <v>0</v>
      </c>
      <c r="Y30" s="33">
        <v>0</v>
      </c>
      <c r="Z30" s="12"/>
      <c r="AA30" s="43">
        <f t="shared" si="6"/>
        <v>240954.75814783957</v>
      </c>
      <c r="AB30" s="81">
        <f t="shared" si="7"/>
        <v>1.8381255702479501E-3</v>
      </c>
      <c r="AC30" s="12"/>
    </row>
    <row r="31" spans="1:29" x14ac:dyDescent="0.25">
      <c r="A31" s="1" t="s">
        <v>107</v>
      </c>
      <c r="B31" s="12"/>
      <c r="C31" s="43">
        <f t="shared" si="0"/>
        <v>19299.001377646891</v>
      </c>
      <c r="D31" s="33">
        <v>1.084766186753352E-3</v>
      </c>
      <c r="E31" s="20"/>
      <c r="F31" s="73">
        <v>55023.05331655153</v>
      </c>
      <c r="G31" s="33">
        <f t="shared" si="3"/>
        <v>6.4920466131821852E-4</v>
      </c>
      <c r="H31" s="20"/>
      <c r="I31" s="21">
        <v>22100.420419507231</v>
      </c>
      <c r="J31" s="33">
        <f t="shared" si="1"/>
        <v>1.5299460275428264E-3</v>
      </c>
      <c r="K31" s="20"/>
      <c r="L31" s="55">
        <v>0</v>
      </c>
      <c r="M31" s="33">
        <v>0</v>
      </c>
      <c r="N31" s="20"/>
      <c r="O31" s="22"/>
      <c r="P31" s="63">
        <f t="shared" si="9"/>
        <v>0</v>
      </c>
      <c r="Q31" s="33">
        <v>0</v>
      </c>
      <c r="R31" s="14"/>
      <c r="V31" s="33">
        <f t="shared" si="5"/>
        <v>0</v>
      </c>
      <c r="W31" s="14"/>
      <c r="X31" s="70">
        <f t="shared" si="2"/>
        <v>0</v>
      </c>
      <c r="Y31" s="33">
        <v>0</v>
      </c>
      <c r="Z31" s="12"/>
      <c r="AA31" s="43">
        <f t="shared" si="6"/>
        <v>96422.475113705645</v>
      </c>
      <c r="AB31" s="81">
        <f t="shared" si="7"/>
        <v>7.3555973086181648E-4</v>
      </c>
      <c r="AC31" s="12"/>
    </row>
    <row r="32" spans="1:29" x14ac:dyDescent="0.25">
      <c r="A32" s="3" t="s">
        <v>73</v>
      </c>
      <c r="B32" s="12"/>
      <c r="C32" s="43">
        <f t="shared" si="0"/>
        <v>0</v>
      </c>
      <c r="D32" s="33">
        <v>0</v>
      </c>
      <c r="E32" s="20"/>
      <c r="F32" s="73">
        <v>0</v>
      </c>
      <c r="G32" s="33">
        <f t="shared" si="3"/>
        <v>0</v>
      </c>
      <c r="H32" s="20"/>
      <c r="I32" s="21">
        <v>4947.1081128509795</v>
      </c>
      <c r="J32" s="33">
        <f t="shared" si="1"/>
        <v>3.4247350328234189E-4</v>
      </c>
      <c r="K32" s="20"/>
      <c r="L32" s="55">
        <v>0</v>
      </c>
      <c r="M32" s="33">
        <v>0</v>
      </c>
      <c r="N32" s="20"/>
      <c r="O32" s="22"/>
      <c r="P32" s="63">
        <f t="shared" si="9"/>
        <v>0</v>
      </c>
      <c r="Q32" s="33">
        <v>0</v>
      </c>
      <c r="R32" s="14"/>
      <c r="V32" s="33">
        <f t="shared" si="5"/>
        <v>0</v>
      </c>
      <c r="W32" s="14"/>
      <c r="X32" s="70">
        <f t="shared" si="2"/>
        <v>0</v>
      </c>
      <c r="Y32" s="33">
        <v>0</v>
      </c>
      <c r="Z32" s="12"/>
      <c r="AA32" s="43">
        <f t="shared" si="6"/>
        <v>4947.1081128509795</v>
      </c>
      <c r="AB32" s="81">
        <f t="shared" si="7"/>
        <v>3.7739059360816358E-5</v>
      </c>
      <c r="AC32" s="12"/>
    </row>
    <row r="33" spans="1:29" x14ac:dyDescent="0.25">
      <c r="A33" s="3" t="s">
        <v>256</v>
      </c>
      <c r="B33" s="12"/>
      <c r="C33" s="43">
        <f t="shared" si="0"/>
        <v>85621.607457045626</v>
      </c>
      <c r="D33" s="33">
        <v>4.8126544377808857E-3</v>
      </c>
      <c r="E33" s="20"/>
      <c r="F33" s="73">
        <v>701459.23683560954</v>
      </c>
      <c r="G33" s="33">
        <f t="shared" si="3"/>
        <v>8.2763601586866402E-3</v>
      </c>
      <c r="H33" s="20"/>
      <c r="I33" s="21">
        <v>106799.73553837859</v>
      </c>
      <c r="J33" s="33">
        <f t="shared" si="1"/>
        <v>7.3934263705382492E-3</v>
      </c>
      <c r="K33" s="20"/>
      <c r="L33" s="55">
        <v>0</v>
      </c>
      <c r="M33" s="33">
        <v>0</v>
      </c>
      <c r="N33" s="20"/>
      <c r="O33" s="22"/>
      <c r="P33" s="63">
        <f t="shared" si="9"/>
        <v>0</v>
      </c>
      <c r="Q33" s="33">
        <v>0</v>
      </c>
      <c r="R33" s="14"/>
      <c r="V33" s="33">
        <f t="shared" si="5"/>
        <v>0</v>
      </c>
      <c r="W33" s="14"/>
      <c r="X33" s="70">
        <f t="shared" si="2"/>
        <v>0</v>
      </c>
      <c r="Y33" s="33">
        <v>0</v>
      </c>
      <c r="Z33" s="12"/>
      <c r="AA33" s="43">
        <f t="shared" si="6"/>
        <v>893880.57983103371</v>
      </c>
      <c r="AB33" s="81">
        <f t="shared" si="7"/>
        <v>6.8189761562100909E-3</v>
      </c>
      <c r="AC33" s="12"/>
    </row>
    <row r="34" spans="1:29" x14ac:dyDescent="0.25">
      <c r="A34" s="3" t="s">
        <v>108</v>
      </c>
      <c r="B34" s="12"/>
      <c r="C34" s="43">
        <f t="shared" si="0"/>
        <v>18474.268474338904</v>
      </c>
      <c r="D34" s="33">
        <v>1.0384092613816771E-3</v>
      </c>
      <c r="E34" s="20"/>
      <c r="F34" s="73">
        <v>225430.25010731936</v>
      </c>
      <c r="G34" s="33">
        <f t="shared" si="3"/>
        <v>2.6598009443394481E-3</v>
      </c>
      <c r="H34" s="20"/>
      <c r="I34" s="21">
        <v>22064.011160167021</v>
      </c>
      <c r="J34" s="33">
        <f t="shared" si="1"/>
        <v>1.5274255233788351E-3</v>
      </c>
      <c r="K34" s="20"/>
      <c r="L34" s="55">
        <v>0</v>
      </c>
      <c r="M34" s="33">
        <v>0</v>
      </c>
      <c r="N34" s="20"/>
      <c r="O34" s="22"/>
      <c r="P34" s="63">
        <f>P315*Q34</f>
        <v>43200</v>
      </c>
      <c r="Q34" s="33">
        <v>1.780101799571663E-2</v>
      </c>
      <c r="R34" s="14"/>
      <c r="V34" s="33">
        <f t="shared" si="5"/>
        <v>0</v>
      </c>
      <c r="W34" s="14"/>
      <c r="X34" s="70">
        <f t="shared" si="2"/>
        <v>0</v>
      </c>
      <c r="Y34" s="33">
        <v>0</v>
      </c>
      <c r="Z34" s="12"/>
      <c r="AA34" s="43">
        <f t="shared" si="6"/>
        <v>309168.5297418253</v>
      </c>
      <c r="AB34" s="81">
        <f t="shared" si="7"/>
        <v>2.3584949490216504E-3</v>
      </c>
      <c r="AC34" s="12"/>
    </row>
    <row r="35" spans="1:29" x14ac:dyDescent="0.25">
      <c r="A35" s="3" t="s">
        <v>295</v>
      </c>
      <c r="B35" s="12"/>
      <c r="C35" s="43">
        <f t="shared" si="0"/>
        <v>110420.64117526068</v>
      </c>
      <c r="D35" s="33">
        <v>6.2065686986935908E-3</v>
      </c>
      <c r="E35" s="20"/>
      <c r="F35" s="73">
        <v>412676.99646373664</v>
      </c>
      <c r="G35" s="33">
        <f t="shared" si="3"/>
        <v>4.8690832946282356E-3</v>
      </c>
      <c r="H35" s="20"/>
      <c r="I35" s="21">
        <v>71532.816709968058</v>
      </c>
      <c r="J35" s="33">
        <f t="shared" si="1"/>
        <v>4.9520030246920045E-3</v>
      </c>
      <c r="K35" s="20"/>
      <c r="L35" s="55">
        <v>0</v>
      </c>
      <c r="M35" s="33">
        <v>0</v>
      </c>
      <c r="N35" s="20"/>
      <c r="O35" s="22"/>
      <c r="P35" s="63">
        <f t="shared" si="9"/>
        <v>0</v>
      </c>
      <c r="Q35" s="33">
        <v>0</v>
      </c>
      <c r="R35" s="14"/>
      <c r="V35" s="33">
        <f t="shared" si="5"/>
        <v>0</v>
      </c>
      <c r="W35" s="14"/>
      <c r="X35" s="70">
        <f t="shared" si="2"/>
        <v>45884.260000000017</v>
      </c>
      <c r="Y35" s="33">
        <v>1.0952204320324625E-2</v>
      </c>
      <c r="Z35" s="12"/>
      <c r="AA35" s="43">
        <f t="shared" si="6"/>
        <v>640514.71434896532</v>
      </c>
      <c r="AB35" s="81">
        <f t="shared" si="7"/>
        <v>4.8861723404628726E-3</v>
      </c>
      <c r="AC35" s="12"/>
    </row>
    <row r="36" spans="1:29" x14ac:dyDescent="0.25">
      <c r="A36" s="1" t="s">
        <v>135</v>
      </c>
      <c r="B36" s="12"/>
      <c r="C36" s="43">
        <f t="shared" si="0"/>
        <v>69013.114726231492</v>
      </c>
      <c r="D36" s="33">
        <v>3.8791174648163951E-3</v>
      </c>
      <c r="E36" s="20"/>
      <c r="F36" s="73">
        <v>345653.24529687094</v>
      </c>
      <c r="G36" s="33">
        <f t="shared" si="3"/>
        <v>4.0782850918052622E-3</v>
      </c>
      <c r="H36" s="20"/>
      <c r="I36" s="21">
        <v>44787.940145875342</v>
      </c>
      <c r="J36" s="33">
        <f t="shared" si="1"/>
        <v>3.1005351847300153E-3</v>
      </c>
      <c r="K36" s="20"/>
      <c r="L36" s="55">
        <v>0</v>
      </c>
      <c r="M36" s="33">
        <v>0</v>
      </c>
      <c r="N36" s="20"/>
      <c r="O36" s="22"/>
      <c r="P36" s="63">
        <f t="shared" si="9"/>
        <v>0</v>
      </c>
      <c r="Q36" s="33">
        <v>0</v>
      </c>
      <c r="R36" s="14"/>
      <c r="V36" s="33">
        <f t="shared" si="5"/>
        <v>0</v>
      </c>
      <c r="W36" s="14"/>
      <c r="X36" s="70">
        <f t="shared" si="2"/>
        <v>28783.740000000013</v>
      </c>
      <c r="Y36" s="33">
        <v>6.8704475474400317E-3</v>
      </c>
      <c r="Z36" s="12"/>
      <c r="AA36" s="43">
        <f t="shared" si="6"/>
        <v>488238.04016897775</v>
      </c>
      <c r="AB36" s="81">
        <f t="shared" si="7"/>
        <v>3.7245283425850055E-3</v>
      </c>
      <c r="AC36" s="12"/>
    </row>
    <row r="37" spans="1:29" x14ac:dyDescent="0.25">
      <c r="A37" s="1" t="s">
        <v>281</v>
      </c>
      <c r="B37" s="12"/>
      <c r="C37" s="43">
        <f t="shared" si="0"/>
        <v>23317.159072940271</v>
      </c>
      <c r="D37" s="33">
        <v>1.310620442919455E-3</v>
      </c>
      <c r="E37" s="20"/>
      <c r="F37" s="73">
        <v>162709.50533027132</v>
      </c>
      <c r="G37" s="33">
        <f t="shared" si="3"/>
        <v>1.9197729485037225E-3</v>
      </c>
      <c r="H37" s="20"/>
      <c r="I37" s="21">
        <v>29195.674833430578</v>
      </c>
      <c r="J37" s="33">
        <f t="shared" si="1"/>
        <v>2.0211292765006657E-3</v>
      </c>
      <c r="K37" s="20"/>
      <c r="L37" s="55">
        <v>0</v>
      </c>
      <c r="M37" s="33">
        <v>0</v>
      </c>
      <c r="N37" s="20"/>
      <c r="O37" s="22"/>
      <c r="P37" s="63">
        <f t="shared" si="9"/>
        <v>0</v>
      </c>
      <c r="Q37" s="33">
        <v>0</v>
      </c>
      <c r="R37" s="14"/>
      <c r="V37" s="33">
        <f t="shared" si="5"/>
        <v>0</v>
      </c>
      <c r="W37" s="14"/>
      <c r="X37" s="70">
        <f t="shared" si="2"/>
        <v>0</v>
      </c>
      <c r="Y37" s="33">
        <v>0</v>
      </c>
      <c r="Z37" s="12"/>
      <c r="AA37" s="43">
        <f t="shared" si="6"/>
        <v>215222.33923664218</v>
      </c>
      <c r="AB37" s="81">
        <f t="shared" si="7"/>
        <v>1.641825577881819E-3</v>
      </c>
      <c r="AC37" s="12"/>
    </row>
    <row r="38" spans="1:29" x14ac:dyDescent="0.25">
      <c r="A38" s="1" t="s">
        <v>3</v>
      </c>
      <c r="B38" s="12"/>
      <c r="C38" s="43">
        <f t="shared" si="0"/>
        <v>24550.972763774025</v>
      </c>
      <c r="D38" s="33">
        <v>1.3799711490197206E-3</v>
      </c>
      <c r="E38" s="20"/>
      <c r="F38" s="73">
        <v>150440.56165235749</v>
      </c>
      <c r="G38" s="33">
        <f t="shared" si="3"/>
        <v>1.7750144346617368E-3</v>
      </c>
      <c r="H38" s="20"/>
      <c r="I38" s="21">
        <v>29068.242425739845</v>
      </c>
      <c r="J38" s="33">
        <f t="shared" si="1"/>
        <v>2.0123075119266956E-3</v>
      </c>
      <c r="K38" s="20"/>
      <c r="L38" s="55">
        <v>0</v>
      </c>
      <c r="M38" s="33">
        <v>0</v>
      </c>
      <c r="N38" s="20"/>
      <c r="O38" s="22"/>
      <c r="P38" s="63">
        <f>P315*Q38</f>
        <v>13950</v>
      </c>
      <c r="Q38" s="33">
        <v>5.7482453944501617E-3</v>
      </c>
      <c r="R38" s="14"/>
      <c r="V38" s="33">
        <f t="shared" si="5"/>
        <v>0</v>
      </c>
      <c r="W38" s="14"/>
      <c r="X38" s="70">
        <f t="shared" si="2"/>
        <v>0</v>
      </c>
      <c r="Y38" s="33">
        <v>0</v>
      </c>
      <c r="Z38" s="12"/>
      <c r="AA38" s="43">
        <f t="shared" si="6"/>
        <v>218009.77684187135</v>
      </c>
      <c r="AB38" s="81">
        <f t="shared" si="7"/>
        <v>1.6630895710771673E-3</v>
      </c>
      <c r="AC38" s="12"/>
    </row>
    <row r="39" spans="1:29" x14ac:dyDescent="0.25">
      <c r="A39" s="1" t="s">
        <v>32</v>
      </c>
      <c r="B39" s="12"/>
      <c r="C39" s="43">
        <f t="shared" si="0"/>
        <v>26213.661473788015</v>
      </c>
      <c r="D39" s="33">
        <v>1.4734282381418957E-3</v>
      </c>
      <c r="E39" s="20"/>
      <c r="F39" s="73">
        <v>206748.87956035114</v>
      </c>
      <c r="G39" s="33">
        <f t="shared" si="3"/>
        <v>2.4393836445372867E-3</v>
      </c>
      <c r="H39" s="20"/>
      <c r="I39" s="21">
        <v>33742.281093539248</v>
      </c>
      <c r="J39" s="33">
        <f t="shared" si="1"/>
        <v>2.3358772339791009E-3</v>
      </c>
      <c r="K39" s="20"/>
      <c r="L39" s="55">
        <v>0</v>
      </c>
      <c r="M39" s="33">
        <v>0</v>
      </c>
      <c r="N39" s="20"/>
      <c r="O39" s="22"/>
      <c r="P39" s="63">
        <f t="shared" si="9"/>
        <v>0</v>
      </c>
      <c r="Q39" s="33">
        <v>0</v>
      </c>
      <c r="R39" s="14"/>
      <c r="V39" s="33">
        <f t="shared" si="5"/>
        <v>0</v>
      </c>
      <c r="W39" s="14"/>
      <c r="X39" s="70">
        <f t="shared" si="2"/>
        <v>0</v>
      </c>
      <c r="Y39" s="33">
        <v>0</v>
      </c>
      <c r="Z39" s="12"/>
      <c r="AA39" s="43">
        <f t="shared" si="6"/>
        <v>266704.82212767843</v>
      </c>
      <c r="AB39" s="81">
        <f t="shared" si="7"/>
        <v>2.0345601681811508E-3</v>
      </c>
      <c r="AC39" s="12"/>
    </row>
    <row r="40" spans="1:29" x14ac:dyDescent="0.25">
      <c r="A40" s="3" t="s">
        <v>4</v>
      </c>
      <c r="B40" s="12"/>
      <c r="C40" s="43">
        <f t="shared" si="0"/>
        <v>73073.437701477131</v>
      </c>
      <c r="D40" s="33">
        <v>4.1073417643361495E-3</v>
      </c>
      <c r="E40" s="20"/>
      <c r="F40" s="73">
        <v>351330.44363845332</v>
      </c>
      <c r="G40" s="33">
        <f t="shared" si="3"/>
        <v>4.1452690813228825E-3</v>
      </c>
      <c r="H40" s="20"/>
      <c r="I40" s="21">
        <v>39201.394415861927</v>
      </c>
      <c r="J40" s="33">
        <f t="shared" si="1"/>
        <v>2.7137953270675729E-3</v>
      </c>
      <c r="K40" s="20"/>
      <c r="L40" s="55">
        <v>0</v>
      </c>
      <c r="M40" s="33">
        <v>0</v>
      </c>
      <c r="N40" s="20"/>
      <c r="O40" s="22"/>
      <c r="P40" s="63">
        <f>P315*Q40</f>
        <v>18633.599999999999</v>
      </c>
      <c r="Q40" s="33">
        <v>7.6781724288191066E-3</v>
      </c>
      <c r="R40" s="14"/>
      <c r="U40" s="46">
        <v>106089</v>
      </c>
      <c r="V40" s="33">
        <f t="shared" si="5"/>
        <v>1.7174375053422539E-2</v>
      </c>
      <c r="W40" s="14"/>
      <c r="X40" s="70">
        <f t="shared" si="2"/>
        <v>37909.850000000006</v>
      </c>
      <c r="Y40" s="33">
        <v>9.0487767036639237E-3</v>
      </c>
      <c r="Z40" s="12"/>
      <c r="AA40" s="43">
        <f t="shared" si="6"/>
        <v>626237.72575579234</v>
      </c>
      <c r="AB40" s="81">
        <f t="shared" si="7"/>
        <v>4.777260202761288E-3</v>
      </c>
      <c r="AC40" s="12"/>
    </row>
    <row r="41" spans="1:29" x14ac:dyDescent="0.25">
      <c r="A41" s="3" t="s">
        <v>109</v>
      </c>
      <c r="B41" s="12"/>
      <c r="C41" s="43">
        <f t="shared" si="0"/>
        <v>0</v>
      </c>
      <c r="D41" s="33">
        <v>0</v>
      </c>
      <c r="E41" s="20"/>
      <c r="F41" s="73">
        <v>150447.90890006261</v>
      </c>
      <c r="G41" s="33">
        <f t="shared" si="3"/>
        <v>1.7751011231890088E-3</v>
      </c>
      <c r="H41" s="20"/>
      <c r="I41" s="21">
        <v>27145.378416835025</v>
      </c>
      <c r="J41" s="33">
        <f t="shared" si="1"/>
        <v>1.8791933857658955E-3</v>
      </c>
      <c r="K41" s="20"/>
      <c r="L41" s="55">
        <v>0</v>
      </c>
      <c r="M41" s="33">
        <v>0</v>
      </c>
      <c r="N41" s="20"/>
      <c r="O41" s="22"/>
      <c r="P41" s="63">
        <f t="shared" si="9"/>
        <v>0</v>
      </c>
      <c r="Q41" s="33">
        <v>0</v>
      </c>
      <c r="R41" s="14"/>
      <c r="V41" s="33">
        <f t="shared" si="5"/>
        <v>0</v>
      </c>
      <c r="W41" s="14"/>
      <c r="X41" s="70">
        <f t="shared" si="2"/>
        <v>0</v>
      </c>
      <c r="Y41" s="33">
        <v>0</v>
      </c>
      <c r="Z41" s="12"/>
      <c r="AA41" s="43">
        <f t="shared" si="6"/>
        <v>177593.28731689765</v>
      </c>
      <c r="AB41" s="81">
        <f t="shared" si="7"/>
        <v>1.3547720121023367E-3</v>
      </c>
      <c r="AC41" s="12"/>
    </row>
    <row r="42" spans="1:29" x14ac:dyDescent="0.25">
      <c r="A42" s="3" t="s">
        <v>296</v>
      </c>
      <c r="B42" s="12"/>
      <c r="C42" s="43">
        <f t="shared" si="0"/>
        <v>16910.550922597275</v>
      </c>
      <c r="D42" s="33">
        <v>9.5051518372609638E-4</v>
      </c>
      <c r="E42" s="20"/>
      <c r="F42" s="73">
        <v>174417.01663115108</v>
      </c>
      <c r="G42" s="33">
        <f t="shared" si="3"/>
        <v>2.0579072476899244E-3</v>
      </c>
      <c r="H42" s="20"/>
      <c r="I42" s="21">
        <v>24034.662321955868</v>
      </c>
      <c r="J42" s="33">
        <f t="shared" si="1"/>
        <v>1.6638478112548738E-3</v>
      </c>
      <c r="K42" s="20"/>
      <c r="L42" s="55">
        <v>0</v>
      </c>
      <c r="M42" s="33">
        <v>0</v>
      </c>
      <c r="N42" s="20"/>
      <c r="O42" s="22"/>
      <c r="P42" s="63">
        <f t="shared" si="9"/>
        <v>0</v>
      </c>
      <c r="Q42" s="33">
        <v>0</v>
      </c>
      <c r="R42" s="14"/>
      <c r="V42" s="33">
        <f t="shared" si="5"/>
        <v>0</v>
      </c>
      <c r="W42" s="14"/>
      <c r="X42" s="70">
        <f t="shared" si="2"/>
        <v>25000.000000000011</v>
      </c>
      <c r="Y42" s="33">
        <v>5.9672992003819095E-3</v>
      </c>
      <c r="Z42" s="12"/>
      <c r="AA42" s="43">
        <f t="shared" si="6"/>
        <v>240362.22987570424</v>
      </c>
      <c r="AB42" s="81">
        <f t="shared" si="7"/>
        <v>1.8336054629195921E-3</v>
      </c>
      <c r="AC42" s="12"/>
    </row>
    <row r="43" spans="1:29" x14ac:dyDescent="0.25">
      <c r="A43" s="3" t="s">
        <v>33</v>
      </c>
      <c r="B43" s="12"/>
      <c r="C43" s="43">
        <f t="shared" si="0"/>
        <v>37357.599903562441</v>
      </c>
      <c r="D43" s="33">
        <v>2.0998113011475362E-3</v>
      </c>
      <c r="E43" s="20"/>
      <c r="F43" s="73">
        <v>516785.49092262413</v>
      </c>
      <c r="G43" s="33">
        <f t="shared" si="3"/>
        <v>6.0974360633612749E-3</v>
      </c>
      <c r="H43" s="20"/>
      <c r="I43" s="21">
        <v>47354.792929360119</v>
      </c>
      <c r="J43" s="33">
        <f t="shared" si="1"/>
        <v>3.2782307282914146E-3</v>
      </c>
      <c r="K43" s="20"/>
      <c r="L43" s="55">
        <v>0</v>
      </c>
      <c r="M43" s="33">
        <v>0</v>
      </c>
      <c r="N43" s="20"/>
      <c r="O43" s="22"/>
      <c r="P43" s="63">
        <f>P315*Q43</f>
        <v>40500.000000000007</v>
      </c>
      <c r="Q43" s="33">
        <v>1.6688454370984342E-2</v>
      </c>
      <c r="R43" s="14"/>
      <c r="V43" s="33">
        <f t="shared" si="5"/>
        <v>0</v>
      </c>
      <c r="W43" s="14"/>
      <c r="X43" s="70">
        <f t="shared" si="2"/>
        <v>0</v>
      </c>
      <c r="Y43" s="33">
        <v>0</v>
      </c>
      <c r="Z43" s="12"/>
      <c r="AA43" s="43">
        <f t="shared" si="6"/>
        <v>641997.88375554665</v>
      </c>
      <c r="AB43" s="81">
        <f t="shared" si="7"/>
        <v>4.8974867118087746E-3</v>
      </c>
      <c r="AC43" s="12"/>
    </row>
    <row r="44" spans="1:29" x14ac:dyDescent="0.25">
      <c r="A44" s="3" t="s">
        <v>5</v>
      </c>
      <c r="B44" s="12"/>
      <c r="C44" s="43">
        <f t="shared" si="0"/>
        <v>35655.777462588325</v>
      </c>
      <c r="D44" s="33">
        <v>2.0041545672211374E-3</v>
      </c>
      <c r="E44" s="20"/>
      <c r="F44" s="73">
        <v>139324.11884538722</v>
      </c>
      <c r="G44" s="33">
        <f t="shared" si="3"/>
        <v>1.6438540200252852E-3</v>
      </c>
      <c r="H44" s="20"/>
      <c r="I44" s="21">
        <v>23388.397968667148</v>
      </c>
      <c r="J44" s="33">
        <f t="shared" si="1"/>
        <v>1.6191088623440251E-3</v>
      </c>
      <c r="K44" s="20"/>
      <c r="L44" s="55">
        <v>0</v>
      </c>
      <c r="M44" s="33">
        <v>0</v>
      </c>
      <c r="N44" s="20"/>
      <c r="O44" s="22"/>
      <c r="P44" s="63">
        <f>P315*Q44</f>
        <v>13500</v>
      </c>
      <c r="Q44" s="33">
        <v>5.5628181236614472E-3</v>
      </c>
      <c r="R44" s="14"/>
      <c r="V44" s="33">
        <f t="shared" si="5"/>
        <v>0</v>
      </c>
      <c r="W44" s="14"/>
      <c r="X44" s="70">
        <f t="shared" si="2"/>
        <v>25000.000000000011</v>
      </c>
      <c r="Y44" s="33">
        <v>5.9672992003819095E-3</v>
      </c>
      <c r="Z44" s="12"/>
      <c r="AA44" s="43">
        <f t="shared" si="6"/>
        <v>236868.29427664273</v>
      </c>
      <c r="AB44" s="81">
        <f t="shared" si="7"/>
        <v>1.8069519433344169E-3</v>
      </c>
      <c r="AC44" s="12"/>
    </row>
    <row r="45" spans="1:29" x14ac:dyDescent="0.25">
      <c r="A45" s="3" t="s">
        <v>110</v>
      </c>
      <c r="B45" s="12"/>
      <c r="C45" s="43">
        <f t="shared" si="0"/>
        <v>14838.790341378084</v>
      </c>
      <c r="D45" s="33">
        <v>8.3406481504753481E-4</v>
      </c>
      <c r="E45" s="20"/>
      <c r="F45" s="73">
        <v>87833.475850805</v>
      </c>
      <c r="G45" s="33">
        <f t="shared" si="3"/>
        <v>1.0363274755777862E-3</v>
      </c>
      <c r="H45" s="20"/>
      <c r="I45" s="21">
        <v>18081.748419831594</v>
      </c>
      <c r="J45" s="33">
        <f t="shared" si="1"/>
        <v>1.2517453804422672E-3</v>
      </c>
      <c r="K45" s="20"/>
      <c r="L45" s="55">
        <v>0</v>
      </c>
      <c r="M45" s="33">
        <v>0</v>
      </c>
      <c r="N45" s="20"/>
      <c r="O45" s="22"/>
      <c r="P45" s="63">
        <f t="shared" si="9"/>
        <v>0</v>
      </c>
      <c r="Q45" s="33">
        <v>0</v>
      </c>
      <c r="R45" s="14"/>
      <c r="V45" s="33">
        <f t="shared" si="5"/>
        <v>0</v>
      </c>
      <c r="W45" s="14"/>
      <c r="X45" s="70">
        <f t="shared" si="2"/>
        <v>0</v>
      </c>
      <c r="Y45" s="33">
        <v>0</v>
      </c>
      <c r="Z45" s="12"/>
      <c r="AA45" s="43">
        <f t="shared" si="6"/>
        <v>120754.01461201468</v>
      </c>
      <c r="AB45" s="81">
        <f t="shared" si="7"/>
        <v>9.2117310184948887E-4</v>
      </c>
      <c r="AC45" s="12"/>
    </row>
    <row r="46" spans="1:29" x14ac:dyDescent="0.25">
      <c r="A46" s="3" t="s">
        <v>249</v>
      </c>
      <c r="B46" s="12"/>
      <c r="C46" s="43">
        <f t="shared" si="0"/>
        <v>24353.039363549869</v>
      </c>
      <c r="D46" s="33">
        <v>1.3688456272587359E-3</v>
      </c>
      <c r="E46" s="20"/>
      <c r="F46" s="73">
        <v>92720.155962585646</v>
      </c>
      <c r="G46" s="33">
        <f t="shared" si="3"/>
        <v>1.0939843178596506E-3</v>
      </c>
      <c r="H46" s="20"/>
      <c r="I46" s="21">
        <v>32818.396137781434</v>
      </c>
      <c r="J46" s="33">
        <f t="shared" si="1"/>
        <v>2.2719194408178174E-3</v>
      </c>
      <c r="K46" s="20"/>
      <c r="L46" s="55">
        <v>0</v>
      </c>
      <c r="M46" s="33">
        <v>0</v>
      </c>
      <c r="N46" s="20"/>
      <c r="O46" s="22"/>
      <c r="P46" s="63">
        <f t="shared" si="9"/>
        <v>0</v>
      </c>
      <c r="Q46" s="33">
        <v>0</v>
      </c>
      <c r="R46" s="14"/>
      <c r="V46" s="33">
        <f t="shared" si="5"/>
        <v>0</v>
      </c>
      <c r="W46" s="14"/>
      <c r="X46" s="70">
        <f t="shared" si="2"/>
        <v>0</v>
      </c>
      <c r="Y46" s="33">
        <v>0</v>
      </c>
      <c r="Z46" s="12"/>
      <c r="AA46" s="43">
        <f t="shared" si="6"/>
        <v>149891.59146391696</v>
      </c>
      <c r="AB46" s="81">
        <f t="shared" si="7"/>
        <v>1.1434493726242918E-3</v>
      </c>
      <c r="AC46" s="12"/>
    </row>
    <row r="47" spans="1:29" x14ac:dyDescent="0.25">
      <c r="A47" s="1" t="s">
        <v>6</v>
      </c>
      <c r="B47" s="12"/>
      <c r="C47" s="43">
        <f t="shared" si="0"/>
        <v>66777.855574810455</v>
      </c>
      <c r="D47" s="33">
        <v>3.7534771014294597E-3</v>
      </c>
      <c r="E47" s="20"/>
      <c r="F47" s="73">
        <v>551945.68303407042</v>
      </c>
      <c r="G47" s="33">
        <f t="shared" si="3"/>
        <v>6.5122832816767407E-3</v>
      </c>
      <c r="H47" s="20"/>
      <c r="I47" s="21">
        <v>84847.227734940956</v>
      </c>
      <c r="J47" s="33">
        <f t="shared" si="1"/>
        <v>5.8737198911616379E-3</v>
      </c>
      <c r="K47" s="20"/>
      <c r="L47" s="55">
        <v>0</v>
      </c>
      <c r="M47" s="33">
        <v>0</v>
      </c>
      <c r="N47" s="20"/>
      <c r="O47" s="22"/>
      <c r="P47" s="63">
        <f>P315*Q47</f>
        <v>45000</v>
      </c>
      <c r="Q47" s="33">
        <v>1.8542727078871491E-2</v>
      </c>
      <c r="R47" s="14"/>
      <c r="V47" s="33">
        <f t="shared" si="5"/>
        <v>0</v>
      </c>
      <c r="W47" s="14"/>
      <c r="X47" s="70">
        <f t="shared" si="2"/>
        <v>0</v>
      </c>
      <c r="Y47" s="33">
        <v>0</v>
      </c>
      <c r="Z47" s="12"/>
      <c r="AA47" s="43">
        <f t="shared" si="6"/>
        <v>748570.76634382177</v>
      </c>
      <c r="AB47" s="81">
        <f t="shared" si="7"/>
        <v>5.7104789186708969E-3</v>
      </c>
      <c r="AC47" s="12"/>
    </row>
    <row r="48" spans="1:29" x14ac:dyDescent="0.25">
      <c r="A48" s="3" t="s">
        <v>7</v>
      </c>
      <c r="B48" s="12"/>
      <c r="C48" s="43">
        <f t="shared" si="0"/>
        <v>53192.682072241172</v>
      </c>
      <c r="D48" s="33">
        <v>2.989876095947714E-3</v>
      </c>
      <c r="E48" s="20"/>
      <c r="F48" s="73">
        <v>263910.00096879562</v>
      </c>
      <c r="G48" s="33">
        <f t="shared" si="3"/>
        <v>3.1138148915828938E-3</v>
      </c>
      <c r="H48" s="20"/>
      <c r="I48" s="21">
        <v>63752.613104707016</v>
      </c>
      <c r="J48" s="33">
        <f t="shared" si="1"/>
        <v>4.4134027911490754E-3</v>
      </c>
      <c r="K48" s="20"/>
      <c r="L48" s="55">
        <v>0</v>
      </c>
      <c r="M48" s="33">
        <v>0</v>
      </c>
      <c r="N48" s="20"/>
      <c r="O48" s="22"/>
      <c r="P48" s="63">
        <f t="shared" si="9"/>
        <v>0</v>
      </c>
      <c r="Q48" s="33">
        <v>0</v>
      </c>
      <c r="R48" s="14"/>
      <c r="V48" s="33">
        <f t="shared" si="5"/>
        <v>0</v>
      </c>
      <c r="W48" s="14"/>
      <c r="X48" s="70">
        <f t="shared" si="2"/>
        <v>0</v>
      </c>
      <c r="Y48" s="33">
        <v>0</v>
      </c>
      <c r="Z48" s="12"/>
      <c r="AA48" s="43">
        <f t="shared" si="6"/>
        <v>380855.29614574381</v>
      </c>
      <c r="AB48" s="81">
        <f t="shared" si="7"/>
        <v>2.9053581003796584E-3</v>
      </c>
      <c r="AC48" s="12"/>
    </row>
    <row r="49" spans="1:29" x14ac:dyDescent="0.25">
      <c r="A49" s="1" t="s">
        <v>169</v>
      </c>
      <c r="B49" s="12"/>
      <c r="C49" s="43">
        <f t="shared" si="0"/>
        <v>56481.270753617639</v>
      </c>
      <c r="D49" s="33">
        <v>3.1747224376775444E-3</v>
      </c>
      <c r="E49" s="20"/>
      <c r="F49" s="73">
        <v>177261.76068634243</v>
      </c>
      <c r="G49" s="33">
        <f t="shared" si="3"/>
        <v>2.091471744561129E-3</v>
      </c>
      <c r="H49" s="20"/>
      <c r="I49" s="21">
        <v>38125.045686616984</v>
      </c>
      <c r="J49" s="33">
        <f t="shared" si="1"/>
        <v>2.6392829227195754E-3</v>
      </c>
      <c r="K49" s="20"/>
      <c r="L49" s="55">
        <v>0</v>
      </c>
      <c r="M49" s="33">
        <v>0</v>
      </c>
      <c r="N49" s="20"/>
      <c r="O49" s="22"/>
      <c r="P49" s="63">
        <f t="shared" si="9"/>
        <v>0</v>
      </c>
      <c r="Q49" s="33">
        <v>0</v>
      </c>
      <c r="R49" s="14"/>
      <c r="V49" s="33">
        <f t="shared" si="5"/>
        <v>0</v>
      </c>
      <c r="W49" s="14"/>
      <c r="X49" s="70">
        <f t="shared" si="2"/>
        <v>0</v>
      </c>
      <c r="Y49" s="33">
        <v>0</v>
      </c>
      <c r="Z49" s="12"/>
      <c r="AA49" s="43">
        <f t="shared" si="6"/>
        <v>271868.07712657703</v>
      </c>
      <c r="AB49" s="81">
        <f t="shared" si="7"/>
        <v>2.0739481060336293E-3</v>
      </c>
      <c r="AC49" s="12"/>
    </row>
    <row r="50" spans="1:29" x14ac:dyDescent="0.25">
      <c r="A50" s="3" t="s">
        <v>282</v>
      </c>
      <c r="B50" s="12"/>
      <c r="C50" s="43">
        <f t="shared" si="0"/>
        <v>27295.728304924716</v>
      </c>
      <c r="D50" s="33">
        <v>1.5342494944989207E-3</v>
      </c>
      <c r="E50" s="20"/>
      <c r="F50" s="73">
        <v>292731.92303731368</v>
      </c>
      <c r="G50" s="33">
        <f t="shared" si="3"/>
        <v>3.4538782836921024E-3</v>
      </c>
      <c r="H50" s="20"/>
      <c r="I50" s="21">
        <v>35121.281791049689</v>
      </c>
      <c r="J50" s="33">
        <f t="shared" si="1"/>
        <v>2.431341329190278E-3</v>
      </c>
      <c r="K50" s="20"/>
      <c r="L50" s="55">
        <v>0</v>
      </c>
      <c r="M50" s="33">
        <v>0</v>
      </c>
      <c r="N50" s="20"/>
      <c r="O50" s="22"/>
      <c r="P50" s="63">
        <f t="shared" si="9"/>
        <v>0</v>
      </c>
      <c r="Q50" s="33">
        <v>0</v>
      </c>
      <c r="R50" s="14"/>
      <c r="V50" s="33">
        <f t="shared" si="5"/>
        <v>0</v>
      </c>
      <c r="W50" s="14"/>
      <c r="X50" s="70">
        <f t="shared" si="2"/>
        <v>0</v>
      </c>
      <c r="Y50" s="33">
        <v>0</v>
      </c>
      <c r="Z50" s="12"/>
      <c r="AA50" s="43">
        <f t="shared" si="6"/>
        <v>355148.93313328811</v>
      </c>
      <c r="AB50" s="81">
        <f t="shared" si="7"/>
        <v>2.7092568756747312E-3</v>
      </c>
      <c r="AC50" s="12"/>
    </row>
    <row r="51" spans="1:29" x14ac:dyDescent="0.25">
      <c r="A51" s="1" t="s">
        <v>136</v>
      </c>
      <c r="B51" s="12"/>
      <c r="C51" s="43">
        <f t="shared" si="0"/>
        <v>364766.45140931348</v>
      </c>
      <c r="D51" s="33">
        <v>2.0502942344422924E-2</v>
      </c>
      <c r="E51" s="20"/>
      <c r="F51" s="73">
        <v>1809578.6635650359</v>
      </c>
      <c r="G51" s="33">
        <f t="shared" si="3"/>
        <v>2.135081266119096E-2</v>
      </c>
      <c r="H51" s="20"/>
      <c r="I51" s="21">
        <v>267555.71784023906</v>
      </c>
      <c r="J51" s="33">
        <f t="shared" si="1"/>
        <v>1.8522082380601618E-2</v>
      </c>
      <c r="K51" s="20"/>
      <c r="L51" s="55">
        <v>76488.323413760125</v>
      </c>
      <c r="M51" s="33">
        <v>5.8701705479452047E-2</v>
      </c>
      <c r="N51" s="20"/>
      <c r="O51" s="22"/>
      <c r="P51" s="63">
        <f>P315*Q51</f>
        <v>45000</v>
      </c>
      <c r="Q51" s="33">
        <v>1.8542727078871491E-2</v>
      </c>
      <c r="R51" s="14"/>
      <c r="U51" s="46">
        <v>51000</v>
      </c>
      <c r="V51" s="33">
        <f t="shared" si="5"/>
        <v>8.2562106130187815E-3</v>
      </c>
      <c r="W51" s="14"/>
      <c r="X51" s="70">
        <f t="shared" si="2"/>
        <v>0</v>
      </c>
      <c r="Y51" s="33">
        <v>0</v>
      </c>
      <c r="Z51" s="12"/>
      <c r="AA51" s="43">
        <f t="shared" si="6"/>
        <v>2614389.1562283486</v>
      </c>
      <c r="AB51" s="81">
        <f t="shared" si="7"/>
        <v>1.9943891523793E-2</v>
      </c>
      <c r="AC51" s="12"/>
    </row>
    <row r="52" spans="1:29" x14ac:dyDescent="0.25">
      <c r="A52" s="3" t="s">
        <v>209</v>
      </c>
      <c r="B52" s="12"/>
      <c r="C52" s="43">
        <f t="shared" si="0"/>
        <v>25520.872282202046</v>
      </c>
      <c r="D52" s="33">
        <v>1.4344876590479383E-3</v>
      </c>
      <c r="E52" s="20"/>
      <c r="F52" s="73">
        <v>160923.91503125994</v>
      </c>
      <c r="G52" s="33">
        <f t="shared" si="3"/>
        <v>1.8987051691739616E-3</v>
      </c>
      <c r="H52" s="20"/>
      <c r="I52" s="21">
        <v>32590.838266905121</v>
      </c>
      <c r="J52" s="33">
        <f t="shared" si="1"/>
        <v>2.2561662897928707E-3</v>
      </c>
      <c r="K52" s="20"/>
      <c r="L52" s="55">
        <v>0</v>
      </c>
      <c r="M52" s="33">
        <v>0</v>
      </c>
      <c r="N52" s="20"/>
      <c r="O52" s="22"/>
      <c r="P52" s="63">
        <f t="shared" si="9"/>
        <v>0</v>
      </c>
      <c r="Q52" s="33">
        <v>0</v>
      </c>
      <c r="R52" s="14"/>
      <c r="V52" s="33">
        <f t="shared" si="5"/>
        <v>0</v>
      </c>
      <c r="W52" s="14"/>
      <c r="X52" s="70">
        <f t="shared" si="2"/>
        <v>0</v>
      </c>
      <c r="Y52" s="33">
        <v>0</v>
      </c>
      <c r="Z52" s="12"/>
      <c r="AA52" s="43">
        <f t="shared" si="6"/>
        <v>219035.62558036708</v>
      </c>
      <c r="AB52" s="81">
        <f t="shared" si="7"/>
        <v>1.6709152675354155E-3</v>
      </c>
      <c r="AC52" s="12"/>
    </row>
    <row r="53" spans="1:29" x14ac:dyDescent="0.25">
      <c r="A53" s="1" t="s">
        <v>137</v>
      </c>
      <c r="B53" s="12"/>
      <c r="C53" s="43">
        <f t="shared" si="0"/>
        <v>19536.532157500562</v>
      </c>
      <c r="D53" s="33">
        <v>1.0981174142731787E-3</v>
      </c>
      <c r="E53" s="20"/>
      <c r="F53" s="73">
        <v>134228.23702339933</v>
      </c>
      <c r="G53" s="33">
        <f t="shared" si="3"/>
        <v>1.5837288537003886E-3</v>
      </c>
      <c r="H53" s="20"/>
      <c r="I53" s="21">
        <v>24701.406883623455</v>
      </c>
      <c r="J53" s="33">
        <f t="shared" si="1"/>
        <v>1.7100045437579675E-3</v>
      </c>
      <c r="K53" s="20"/>
      <c r="L53" s="55">
        <v>0</v>
      </c>
      <c r="M53" s="33">
        <v>0</v>
      </c>
      <c r="N53" s="20"/>
      <c r="O53" s="22"/>
      <c r="P53" s="63">
        <f t="shared" si="9"/>
        <v>0</v>
      </c>
      <c r="Q53" s="33">
        <v>0</v>
      </c>
      <c r="R53" s="14"/>
      <c r="V53" s="33">
        <f t="shared" si="5"/>
        <v>0</v>
      </c>
      <c r="W53" s="14"/>
      <c r="X53" s="70">
        <f t="shared" si="2"/>
        <v>0</v>
      </c>
      <c r="Y53" s="33">
        <v>0</v>
      </c>
      <c r="Z53" s="12"/>
      <c r="AA53" s="43">
        <f t="shared" si="6"/>
        <v>178466.17606452334</v>
      </c>
      <c r="AB53" s="81">
        <f t="shared" si="7"/>
        <v>1.3614308518751046E-3</v>
      </c>
      <c r="AC53" s="12"/>
    </row>
    <row r="54" spans="1:29" x14ac:dyDescent="0.25">
      <c r="A54" s="3" t="s">
        <v>175</v>
      </c>
      <c r="B54" s="12"/>
      <c r="C54" s="43">
        <f t="shared" si="0"/>
        <v>17385.594649663486</v>
      </c>
      <c r="D54" s="33">
        <v>9.7721663642134178E-4</v>
      </c>
      <c r="E54" s="20"/>
      <c r="F54" s="73">
        <v>148031.15865718026</v>
      </c>
      <c r="G54" s="33">
        <f t="shared" si="3"/>
        <v>1.7465864292861681E-3</v>
      </c>
      <c r="H54" s="20"/>
      <c r="I54" s="21">
        <v>28588.09531819083</v>
      </c>
      <c r="J54" s="33">
        <f t="shared" si="1"/>
        <v>1.9790683632640578E-3</v>
      </c>
      <c r="K54" s="20"/>
      <c r="L54" s="55">
        <v>0</v>
      </c>
      <c r="M54" s="33">
        <v>0</v>
      </c>
      <c r="N54" s="20"/>
      <c r="O54" s="22"/>
      <c r="P54" s="63">
        <f t="shared" si="9"/>
        <v>0</v>
      </c>
      <c r="Q54" s="33">
        <v>0</v>
      </c>
      <c r="R54" s="14"/>
      <c r="V54" s="33">
        <f t="shared" si="5"/>
        <v>0</v>
      </c>
      <c r="W54" s="14"/>
      <c r="X54" s="70">
        <f t="shared" si="2"/>
        <v>25000.000000000011</v>
      </c>
      <c r="Y54" s="33">
        <v>5.9672992003819095E-3</v>
      </c>
      <c r="Z54" s="12"/>
      <c r="AA54" s="43">
        <f t="shared" si="6"/>
        <v>219004.84862503459</v>
      </c>
      <c r="AB54" s="81">
        <f t="shared" si="7"/>
        <v>1.6706804852509489E-3</v>
      </c>
      <c r="AC54" s="12"/>
    </row>
    <row r="55" spans="1:29" x14ac:dyDescent="0.25">
      <c r="A55" s="3" t="s">
        <v>194</v>
      </c>
      <c r="B55" s="12"/>
      <c r="C55" s="43">
        <f t="shared" si="0"/>
        <v>33531.963401910209</v>
      </c>
      <c r="D55" s="33">
        <v>1.8847783552144697E-3</v>
      </c>
      <c r="E55" s="20"/>
      <c r="F55" s="73">
        <v>134399.84705873745</v>
      </c>
      <c r="G55" s="33">
        <f t="shared" si="3"/>
        <v>1.5857536420055658E-3</v>
      </c>
      <c r="H55" s="20"/>
      <c r="I55" s="21">
        <v>24562.596582388906</v>
      </c>
      <c r="J55" s="33">
        <f t="shared" si="1"/>
        <v>1.70039512163275E-3</v>
      </c>
      <c r="K55" s="20"/>
      <c r="L55" s="55">
        <v>0</v>
      </c>
      <c r="M55" s="33">
        <v>0</v>
      </c>
      <c r="N55" s="20"/>
      <c r="O55" s="22"/>
      <c r="P55" s="63">
        <f t="shared" si="9"/>
        <v>0</v>
      </c>
      <c r="Q55" s="33">
        <v>0</v>
      </c>
      <c r="R55" s="14"/>
      <c r="V55" s="33">
        <f t="shared" si="5"/>
        <v>0</v>
      </c>
      <c r="W55" s="14"/>
      <c r="X55" s="70">
        <f t="shared" si="2"/>
        <v>25000.000000000011</v>
      </c>
      <c r="Y55" s="33">
        <v>5.9672992003819095E-3</v>
      </c>
      <c r="Z55" s="12"/>
      <c r="AA55" s="43">
        <f t="shared" si="6"/>
        <v>217494.40704303657</v>
      </c>
      <c r="AB55" s="81">
        <f t="shared" si="7"/>
        <v>1.659158067866135E-3</v>
      </c>
      <c r="AC55" s="12"/>
    </row>
    <row r="56" spans="1:29" x14ac:dyDescent="0.25">
      <c r="A56" s="3" t="s">
        <v>226</v>
      </c>
      <c r="B56" s="12"/>
      <c r="C56" s="43">
        <f t="shared" si="0"/>
        <v>18856.939120350904</v>
      </c>
      <c r="D56" s="33">
        <v>1.0599185700414339E-3</v>
      </c>
      <c r="E56" s="20"/>
      <c r="F56" s="73">
        <v>131231.27282332064</v>
      </c>
      <c r="G56" s="33">
        <f t="shared" si="3"/>
        <v>1.5483683454911934E-3</v>
      </c>
      <c r="H56" s="20"/>
      <c r="I56" s="21">
        <v>23247.312088723833</v>
      </c>
      <c r="J56" s="33">
        <f t="shared" si="1"/>
        <v>1.6093419087085579E-3</v>
      </c>
      <c r="K56" s="20"/>
      <c r="L56" s="55">
        <v>0</v>
      </c>
      <c r="M56" s="33">
        <v>0</v>
      </c>
      <c r="N56" s="20"/>
      <c r="O56" s="22"/>
      <c r="P56" s="63">
        <f>P315*Q56</f>
        <v>22500</v>
      </c>
      <c r="Q56" s="33">
        <v>9.2713635394357456E-3</v>
      </c>
      <c r="R56" s="14"/>
      <c r="V56" s="33">
        <f t="shared" si="5"/>
        <v>0</v>
      </c>
      <c r="W56" s="14"/>
      <c r="X56" s="70">
        <f t="shared" si="2"/>
        <v>0</v>
      </c>
      <c r="Y56" s="33">
        <v>0</v>
      </c>
      <c r="Z56" s="12"/>
      <c r="AA56" s="43">
        <f t="shared" si="6"/>
        <v>195835.52403239536</v>
      </c>
      <c r="AB56" s="81">
        <f t="shared" si="7"/>
        <v>1.4939330812715906E-3</v>
      </c>
      <c r="AC56" s="12"/>
    </row>
    <row r="57" spans="1:29" x14ac:dyDescent="0.25">
      <c r="A57" s="1" t="s">
        <v>159</v>
      </c>
      <c r="B57" s="12"/>
      <c r="C57" s="43">
        <f t="shared" si="0"/>
        <v>21265.201639696123</v>
      </c>
      <c r="D57" s="33">
        <v>1.1952831777064167E-3</v>
      </c>
      <c r="E57" s="20"/>
      <c r="F57" s="73">
        <v>137566.52982935042</v>
      </c>
      <c r="G57" s="33">
        <f t="shared" si="3"/>
        <v>1.6231166215510795E-3</v>
      </c>
      <c r="H57" s="20"/>
      <c r="I57" s="21">
        <v>26189.635359154523</v>
      </c>
      <c r="J57" s="33">
        <f t="shared" si="1"/>
        <v>1.8130301514611192E-3</v>
      </c>
      <c r="K57" s="20"/>
      <c r="L57" s="55">
        <v>0</v>
      </c>
      <c r="M57" s="33">
        <v>0</v>
      </c>
      <c r="N57" s="20"/>
      <c r="O57" s="22"/>
      <c r="P57" s="63">
        <f t="shared" si="9"/>
        <v>0</v>
      </c>
      <c r="Q57" s="33">
        <v>0</v>
      </c>
      <c r="R57" s="14"/>
      <c r="V57" s="33">
        <f t="shared" si="5"/>
        <v>0</v>
      </c>
      <c r="W57" s="14"/>
      <c r="X57" s="70">
        <f t="shared" si="2"/>
        <v>0</v>
      </c>
      <c r="Y57" s="33">
        <v>0</v>
      </c>
      <c r="Z57" s="12"/>
      <c r="AA57" s="43">
        <f t="shared" si="6"/>
        <v>185021.36682820105</v>
      </c>
      <c r="AB57" s="81">
        <f t="shared" si="7"/>
        <v>1.4114371844048664E-3</v>
      </c>
      <c r="AC57" s="12"/>
    </row>
    <row r="58" spans="1:29" x14ac:dyDescent="0.25">
      <c r="A58" s="3" t="s">
        <v>225</v>
      </c>
      <c r="B58" s="12"/>
      <c r="C58" s="43">
        <f t="shared" si="0"/>
        <v>53931.648888033684</v>
      </c>
      <c r="D58" s="33">
        <v>3.0314122458872115E-3</v>
      </c>
      <c r="E58" s="20"/>
      <c r="F58" s="73">
        <v>422638.74277981528</v>
      </c>
      <c r="G58" s="33">
        <f t="shared" si="3"/>
        <v>4.986619704431987E-3</v>
      </c>
      <c r="H58" s="20"/>
      <c r="I58" s="21">
        <v>67846.379201771837</v>
      </c>
      <c r="J58" s="33">
        <f t="shared" si="1"/>
        <v>4.6968019780878672E-3</v>
      </c>
      <c r="K58" s="20"/>
      <c r="L58" s="55">
        <v>0</v>
      </c>
      <c r="M58" s="33">
        <v>0</v>
      </c>
      <c r="N58" s="20"/>
      <c r="O58" s="22"/>
      <c r="P58" s="63">
        <f>P315*Q58</f>
        <v>13500</v>
      </c>
      <c r="Q58" s="33">
        <v>5.5628181236614472E-3</v>
      </c>
      <c r="R58" s="14"/>
      <c r="V58" s="33">
        <f t="shared" si="5"/>
        <v>0</v>
      </c>
      <c r="W58" s="14"/>
      <c r="X58" s="70">
        <f t="shared" si="2"/>
        <v>0</v>
      </c>
      <c r="Y58" s="33">
        <v>0</v>
      </c>
      <c r="Z58" s="12"/>
      <c r="AA58" s="43">
        <f t="shared" si="6"/>
        <v>557916.77086962084</v>
      </c>
      <c r="AB58" s="81">
        <f t="shared" si="7"/>
        <v>4.2560731752655434E-3</v>
      </c>
      <c r="AC58" s="12"/>
    </row>
    <row r="59" spans="1:29" x14ac:dyDescent="0.25">
      <c r="A59" s="1" t="s">
        <v>199</v>
      </c>
      <c r="B59" s="12"/>
      <c r="C59" s="43">
        <f t="shared" si="0"/>
        <v>35490.37971610613</v>
      </c>
      <c r="D59" s="33">
        <v>1.9948578228332699E-3</v>
      </c>
      <c r="E59" s="20"/>
      <c r="F59" s="73">
        <v>194872.95185314876</v>
      </c>
      <c r="G59" s="33">
        <f t="shared" si="3"/>
        <v>2.2992622379581513E-3</v>
      </c>
      <c r="H59" s="20"/>
      <c r="I59" s="21">
        <v>43704.764680504108</v>
      </c>
      <c r="J59" s="33">
        <f t="shared" si="1"/>
        <v>3.025550185851269E-3</v>
      </c>
      <c r="K59" s="20"/>
      <c r="L59" s="55">
        <v>14128.134703156848</v>
      </c>
      <c r="M59" s="33">
        <v>1.0842773972602738E-2</v>
      </c>
      <c r="N59" s="20"/>
      <c r="O59" s="22"/>
      <c r="P59" s="63">
        <f>P315*Q59</f>
        <v>18900</v>
      </c>
      <c r="Q59" s="33">
        <v>7.7879453731260258E-3</v>
      </c>
      <c r="R59" s="14"/>
      <c r="U59" s="46">
        <v>52342</v>
      </c>
      <c r="V59" s="33">
        <f t="shared" si="5"/>
        <v>8.473462272679002E-3</v>
      </c>
      <c r="W59" s="14"/>
      <c r="X59" s="70">
        <f t="shared" si="2"/>
        <v>34167.580000000009</v>
      </c>
      <c r="Y59" s="33">
        <v>8.1555269125193966E-3</v>
      </c>
      <c r="Z59" s="12"/>
      <c r="AA59" s="43">
        <f t="shared" si="6"/>
        <v>393605.81095291581</v>
      </c>
      <c r="AB59" s="81">
        <f t="shared" si="7"/>
        <v>3.0026255188819653E-3</v>
      </c>
      <c r="AC59" s="12"/>
    </row>
    <row r="60" spans="1:29" x14ac:dyDescent="0.25">
      <c r="A60" s="1" t="s">
        <v>210</v>
      </c>
      <c r="B60" s="12"/>
      <c r="C60" s="43">
        <f t="shared" si="0"/>
        <v>78053.755548948044</v>
      </c>
      <c r="D60" s="33">
        <v>4.3872775130572271E-3</v>
      </c>
      <c r="E60" s="20"/>
      <c r="F60" s="73">
        <v>594582.34126275661</v>
      </c>
      <c r="G60" s="33">
        <f t="shared" si="3"/>
        <v>7.0153436463179092E-3</v>
      </c>
      <c r="H60" s="20"/>
      <c r="I60" s="21">
        <v>101247.32348899663</v>
      </c>
      <c r="J60" s="33">
        <f t="shared" si="1"/>
        <v>7.0090494855295487E-3</v>
      </c>
      <c r="K60" s="20"/>
      <c r="L60" s="55">
        <v>0</v>
      </c>
      <c r="M60" s="33">
        <v>0</v>
      </c>
      <c r="N60" s="20"/>
      <c r="O60" s="22"/>
      <c r="P60" s="63">
        <f t="shared" si="9"/>
        <v>0</v>
      </c>
      <c r="Q60" s="33">
        <v>0</v>
      </c>
      <c r="R60" s="14"/>
      <c r="V60" s="33">
        <f t="shared" si="5"/>
        <v>0</v>
      </c>
      <c r="W60" s="14"/>
      <c r="X60" s="70">
        <f t="shared" si="2"/>
        <v>0</v>
      </c>
      <c r="Y60" s="33">
        <v>0</v>
      </c>
      <c r="Z60" s="12"/>
      <c r="AA60" s="43">
        <f t="shared" si="6"/>
        <v>773883.42030070128</v>
      </c>
      <c r="AB60" s="81">
        <f t="shared" si="7"/>
        <v>5.9035767302543923E-3</v>
      </c>
      <c r="AC60" s="12"/>
    </row>
    <row r="61" spans="1:29" x14ac:dyDescent="0.25">
      <c r="A61" s="3" t="s">
        <v>184</v>
      </c>
      <c r="B61" s="12"/>
      <c r="C61" s="43">
        <f t="shared" si="0"/>
        <v>15887.857870103429</v>
      </c>
      <c r="D61" s="33">
        <v>8.9303123307682398E-4</v>
      </c>
      <c r="E61" s="20"/>
      <c r="F61" s="73">
        <v>54796.676345538108</v>
      </c>
      <c r="G61" s="33">
        <f t="shared" si="3"/>
        <v>6.465336902263107E-4</v>
      </c>
      <c r="H61" s="20"/>
      <c r="I61" s="21">
        <v>18962.397380122915</v>
      </c>
      <c r="J61" s="33">
        <f t="shared" si="1"/>
        <v>1.3127100749088111E-3</v>
      </c>
      <c r="K61" s="20"/>
      <c r="L61" s="55">
        <v>0</v>
      </c>
      <c r="M61" s="33">
        <v>0</v>
      </c>
      <c r="N61" s="20"/>
      <c r="O61" s="22"/>
      <c r="P61" s="63">
        <f t="shared" si="9"/>
        <v>0</v>
      </c>
      <c r="Q61" s="33">
        <v>0</v>
      </c>
      <c r="R61" s="14"/>
      <c r="V61" s="33">
        <f t="shared" si="5"/>
        <v>0</v>
      </c>
      <c r="W61" s="14"/>
      <c r="X61" s="70">
        <f t="shared" si="2"/>
        <v>0</v>
      </c>
      <c r="Y61" s="33">
        <v>0</v>
      </c>
      <c r="Z61" s="12"/>
      <c r="AA61" s="43">
        <f t="shared" si="6"/>
        <v>89646.931595764458</v>
      </c>
      <c r="AB61" s="81">
        <f t="shared" si="7"/>
        <v>6.8387243533634681E-4</v>
      </c>
      <c r="AC61" s="12"/>
    </row>
    <row r="62" spans="1:29" x14ac:dyDescent="0.25">
      <c r="A62" s="1" t="s">
        <v>48</v>
      </c>
      <c r="B62" s="12"/>
      <c r="C62" s="43">
        <f t="shared" si="0"/>
        <v>16745.598992143339</v>
      </c>
      <c r="D62" s="33">
        <v>9.4124349794843891E-4</v>
      </c>
      <c r="E62" s="20"/>
      <c r="F62" s="73">
        <v>90651.843952074312</v>
      </c>
      <c r="G62" s="33">
        <f t="shared" si="3"/>
        <v>1.0695807684862736E-3</v>
      </c>
      <c r="H62" s="20"/>
      <c r="I62" s="21">
        <v>21131.02388957415</v>
      </c>
      <c r="J62" s="33">
        <f t="shared" si="1"/>
        <v>1.4628376041765532E-3</v>
      </c>
      <c r="K62" s="20"/>
      <c r="L62" s="55">
        <v>0</v>
      </c>
      <c r="M62" s="33">
        <v>0</v>
      </c>
      <c r="N62" s="20"/>
      <c r="O62" s="22"/>
      <c r="P62" s="63">
        <f t="shared" si="9"/>
        <v>0</v>
      </c>
      <c r="Q62" s="33">
        <v>0</v>
      </c>
      <c r="R62" s="14"/>
      <c r="V62" s="33">
        <f t="shared" si="5"/>
        <v>0</v>
      </c>
      <c r="W62" s="14"/>
      <c r="X62" s="70">
        <f t="shared" si="2"/>
        <v>0</v>
      </c>
      <c r="Y62" s="33">
        <v>0</v>
      </c>
      <c r="Z62" s="12"/>
      <c r="AA62" s="43">
        <f t="shared" si="6"/>
        <v>128528.4668337918</v>
      </c>
      <c r="AB62" s="81">
        <f t="shared" si="7"/>
        <v>9.804805815330879E-4</v>
      </c>
      <c r="AC62" s="12"/>
    </row>
    <row r="63" spans="1:29" x14ac:dyDescent="0.25">
      <c r="A63" s="3" t="s">
        <v>227</v>
      </c>
      <c r="B63" s="12"/>
      <c r="C63" s="43">
        <f t="shared" si="0"/>
        <v>31683.360491793781</v>
      </c>
      <c r="D63" s="33">
        <v>1.780871324462568E-3</v>
      </c>
      <c r="E63" s="20"/>
      <c r="F63" s="73">
        <v>188040.25861342097</v>
      </c>
      <c r="G63" s="33">
        <f t="shared" si="3"/>
        <v>2.2186448233797707E-3</v>
      </c>
      <c r="H63" s="20"/>
      <c r="I63" s="21">
        <v>40441.584812137815</v>
      </c>
      <c r="J63" s="33">
        <f t="shared" si="1"/>
        <v>2.7996500001535325E-3</v>
      </c>
      <c r="K63" s="20"/>
      <c r="L63" s="55">
        <v>0</v>
      </c>
      <c r="M63" s="33">
        <v>0</v>
      </c>
      <c r="N63" s="20"/>
      <c r="O63" s="22"/>
      <c r="P63" s="63">
        <f>P315*Q63</f>
        <v>22950</v>
      </c>
      <c r="Q63" s="33">
        <v>9.4567908102244601E-3</v>
      </c>
      <c r="R63" s="14"/>
      <c r="V63" s="33">
        <f t="shared" si="5"/>
        <v>0</v>
      </c>
      <c r="W63" s="14"/>
      <c r="X63" s="70">
        <f t="shared" si="2"/>
        <v>0</v>
      </c>
      <c r="Y63" s="33">
        <v>0</v>
      </c>
      <c r="Z63" s="12"/>
      <c r="AA63" s="43">
        <f t="shared" si="6"/>
        <v>283115.2039173526</v>
      </c>
      <c r="AB63" s="81">
        <f t="shared" si="7"/>
        <v>2.159746915340648E-3</v>
      </c>
      <c r="AC63" s="12"/>
    </row>
    <row r="64" spans="1:29" x14ac:dyDescent="0.25">
      <c r="A64" s="3" t="s">
        <v>265</v>
      </c>
      <c r="B64" s="12"/>
      <c r="C64" s="43">
        <f t="shared" si="0"/>
        <v>32527.896543076815</v>
      </c>
      <c r="D64" s="33">
        <v>1.8283413532997664E-3</v>
      </c>
      <c r="E64" s="20"/>
      <c r="F64" s="73">
        <v>192429.1127927248</v>
      </c>
      <c r="G64" s="33">
        <f t="shared" si="3"/>
        <v>2.2704279291746814E-3</v>
      </c>
      <c r="H64" s="20"/>
      <c r="I64" s="21">
        <v>42193.780417885406</v>
      </c>
      <c r="J64" s="33">
        <f t="shared" si="1"/>
        <v>2.9209492630456226E-3</v>
      </c>
      <c r="K64" s="20"/>
      <c r="L64" s="55">
        <v>0</v>
      </c>
      <c r="M64" s="33">
        <v>0</v>
      </c>
      <c r="N64" s="20"/>
      <c r="O64" s="22"/>
      <c r="P64" s="63">
        <f t="shared" si="9"/>
        <v>0</v>
      </c>
      <c r="Q64" s="33">
        <v>0</v>
      </c>
      <c r="R64" s="14"/>
      <c r="V64" s="33">
        <f t="shared" si="5"/>
        <v>0</v>
      </c>
      <c r="W64" s="14"/>
      <c r="X64" s="70">
        <f t="shared" si="2"/>
        <v>0</v>
      </c>
      <c r="Y64" s="33">
        <v>0</v>
      </c>
      <c r="Z64" s="12"/>
      <c r="AA64" s="43">
        <f t="shared" si="6"/>
        <v>267150.78975368699</v>
      </c>
      <c r="AB64" s="81">
        <f t="shared" si="7"/>
        <v>2.0379622362837703E-3</v>
      </c>
      <c r="AC64" s="12"/>
    </row>
    <row r="65" spans="1:29" x14ac:dyDescent="0.25">
      <c r="A65" s="3" t="s">
        <v>111</v>
      </c>
      <c r="B65" s="12"/>
      <c r="C65" s="43">
        <f t="shared" si="0"/>
        <v>38901.514307329031</v>
      </c>
      <c r="D65" s="33">
        <v>2.1865922753375937E-3</v>
      </c>
      <c r="E65" s="20"/>
      <c r="F65" s="73">
        <v>441823.97483790549</v>
      </c>
      <c r="G65" s="33">
        <f t="shared" si="3"/>
        <v>5.2129819531594171E-3</v>
      </c>
      <c r="H65" s="20"/>
      <c r="I65" s="21">
        <v>52954.99213162611</v>
      </c>
      <c r="J65" s="33">
        <f t="shared" si="1"/>
        <v>3.6659157750153536E-3</v>
      </c>
      <c r="K65" s="20"/>
      <c r="L65" s="55">
        <v>15801.62403706274</v>
      </c>
      <c r="M65" s="33">
        <v>1.2127109589041096E-2</v>
      </c>
      <c r="N65" s="20"/>
      <c r="O65" s="22"/>
      <c r="P65" s="63">
        <f>P315*Q65</f>
        <v>13500</v>
      </c>
      <c r="Q65" s="33">
        <v>5.5628181236614472E-3</v>
      </c>
      <c r="R65" s="14"/>
      <c r="U65" s="46">
        <v>70771</v>
      </c>
      <c r="V65" s="33">
        <f t="shared" si="5"/>
        <v>1.1456868260665729E-2</v>
      </c>
      <c r="W65" s="14"/>
      <c r="X65" s="70">
        <f t="shared" si="2"/>
        <v>36692.120000000017</v>
      </c>
      <c r="Y65" s="33">
        <v>8.758114333452683E-3</v>
      </c>
      <c r="Z65" s="12"/>
      <c r="AA65" s="43">
        <f t="shared" si="6"/>
        <v>670445.22531392344</v>
      </c>
      <c r="AB65" s="81">
        <f t="shared" si="7"/>
        <v>5.1144975163513713E-3</v>
      </c>
      <c r="AC65" s="12"/>
    </row>
    <row r="66" spans="1:29" x14ac:dyDescent="0.25">
      <c r="A66" s="1" t="s">
        <v>144</v>
      </c>
      <c r="B66" s="12"/>
      <c r="C66" s="43">
        <f t="shared" si="0"/>
        <v>31300.680929461218</v>
      </c>
      <c r="D66" s="33">
        <v>1.7593615146306071E-3</v>
      </c>
      <c r="E66" s="20"/>
      <c r="F66" s="73">
        <v>306642.95281520614</v>
      </c>
      <c r="G66" s="33">
        <f t="shared" si="3"/>
        <v>3.6180114030155198E-3</v>
      </c>
      <c r="H66" s="20"/>
      <c r="I66" s="21">
        <v>37592.560268766421</v>
      </c>
      <c r="J66" s="33">
        <f t="shared" si="1"/>
        <v>2.6024205493211999E-3</v>
      </c>
      <c r="K66" s="20"/>
      <c r="L66" s="55">
        <v>0</v>
      </c>
      <c r="M66" s="33">
        <v>0</v>
      </c>
      <c r="N66" s="20"/>
      <c r="O66" s="22"/>
      <c r="P66" s="63">
        <f>P315*Q66</f>
        <v>13500</v>
      </c>
      <c r="Q66" s="33">
        <v>5.5628181236614472E-3</v>
      </c>
      <c r="R66" s="14"/>
      <c r="V66" s="33">
        <f t="shared" si="5"/>
        <v>0</v>
      </c>
      <c r="W66" s="14"/>
      <c r="X66" s="70">
        <f t="shared" si="2"/>
        <v>0</v>
      </c>
      <c r="Y66" s="33">
        <v>0</v>
      </c>
      <c r="Z66" s="12"/>
      <c r="AA66" s="43">
        <f t="shared" si="6"/>
        <v>389036.19401343376</v>
      </c>
      <c r="AB66" s="81">
        <f t="shared" si="7"/>
        <v>2.9677661543802418E-3</v>
      </c>
      <c r="AC66" s="12"/>
    </row>
    <row r="67" spans="1:29" x14ac:dyDescent="0.25">
      <c r="A67" s="3" t="s">
        <v>74</v>
      </c>
      <c r="B67" s="12"/>
      <c r="C67" s="43">
        <f t="shared" si="0"/>
        <v>76265.712288109615</v>
      </c>
      <c r="D67" s="33">
        <v>4.2867744439162355E-3</v>
      </c>
      <c r="E67" s="20"/>
      <c r="F67" s="73">
        <v>823674.64782231452</v>
      </c>
      <c r="G67" s="33">
        <f t="shared" si="3"/>
        <v>9.7183523731322087E-3</v>
      </c>
      <c r="H67" s="20"/>
      <c r="I67" s="21">
        <v>92700.249858882424</v>
      </c>
      <c r="J67" s="33">
        <f t="shared" si="1"/>
        <v>6.4173611330325502E-3</v>
      </c>
      <c r="K67" s="20"/>
      <c r="L67" s="55">
        <v>0</v>
      </c>
      <c r="M67" s="33">
        <v>0</v>
      </c>
      <c r="N67" s="20"/>
      <c r="O67" s="22"/>
      <c r="P67" s="63">
        <f>P315*Q67</f>
        <v>45000</v>
      </c>
      <c r="Q67" s="33">
        <v>1.8542727078871491E-2</v>
      </c>
      <c r="R67" s="14"/>
      <c r="U67" s="46">
        <v>98830</v>
      </c>
      <c r="V67" s="33">
        <f t="shared" si="5"/>
        <v>1.5999241076169533E-2</v>
      </c>
      <c r="W67" s="14"/>
      <c r="X67" s="70">
        <f t="shared" si="2"/>
        <v>61160.49000000002</v>
      </c>
      <c r="Y67" s="33">
        <v>1.459851772287863E-2</v>
      </c>
      <c r="Z67" s="12"/>
      <c r="AA67" s="43">
        <f t="shared" si="6"/>
        <v>1197631.0999693065</v>
      </c>
      <c r="AB67" s="81">
        <f t="shared" si="7"/>
        <v>9.1361397695540764E-3</v>
      </c>
      <c r="AC67" s="12"/>
    </row>
    <row r="68" spans="1:29" x14ac:dyDescent="0.25">
      <c r="A68" s="3" t="s">
        <v>293</v>
      </c>
      <c r="B68" s="12"/>
      <c r="C68" s="43">
        <f t="shared" si="0"/>
        <v>69478.261337470467</v>
      </c>
      <c r="D68" s="33">
        <v>3.9052626163649812E-3</v>
      </c>
      <c r="E68" s="20"/>
      <c r="F68" s="73">
        <v>234612.76995332944</v>
      </c>
      <c r="G68" s="33">
        <f t="shared" si="3"/>
        <v>2.7681434358471585E-3</v>
      </c>
      <c r="H68" s="20"/>
      <c r="I68" s="21">
        <v>45350.00808693983</v>
      </c>
      <c r="J68" s="33">
        <f t="shared" si="1"/>
        <v>3.1394454677616339E-3</v>
      </c>
      <c r="K68" s="20"/>
      <c r="L68" s="55">
        <v>0</v>
      </c>
      <c r="M68" s="33">
        <v>0</v>
      </c>
      <c r="N68" s="20"/>
      <c r="O68" s="22"/>
      <c r="P68" s="63">
        <f t="shared" si="9"/>
        <v>0</v>
      </c>
      <c r="Q68" s="33">
        <v>0</v>
      </c>
      <c r="R68" s="14"/>
      <c r="U68" s="46">
        <v>78440</v>
      </c>
      <c r="V68" s="33">
        <f t="shared" si="5"/>
        <v>1.2698375695788102E-2</v>
      </c>
      <c r="W68" s="14"/>
      <c r="X68" s="70">
        <f t="shared" si="2"/>
        <v>35236.360000000015</v>
      </c>
      <c r="Y68" s="33">
        <v>8.410636114094764E-3</v>
      </c>
      <c r="Z68" s="12"/>
      <c r="AA68" s="43">
        <f t="shared" si="6"/>
        <v>463117.39937773976</v>
      </c>
      <c r="AB68" s="81">
        <f t="shared" si="7"/>
        <v>3.5328953051869338E-3</v>
      </c>
      <c r="AC68" s="12"/>
    </row>
    <row r="69" spans="1:29" s="25" customFormat="1" x14ac:dyDescent="0.25">
      <c r="A69" s="30" t="s">
        <v>98</v>
      </c>
      <c r="C69" s="78">
        <f t="shared" si="0"/>
        <v>0</v>
      </c>
      <c r="D69" s="36">
        <v>0</v>
      </c>
      <c r="E69" s="26"/>
      <c r="F69" s="44">
        <v>0</v>
      </c>
      <c r="G69" s="36">
        <f t="shared" si="3"/>
        <v>0</v>
      </c>
      <c r="H69" s="26"/>
      <c r="I69" s="44">
        <v>0</v>
      </c>
      <c r="J69" s="36">
        <f t="shared" si="1"/>
        <v>0</v>
      </c>
      <c r="K69" s="26"/>
      <c r="L69" s="77">
        <v>0</v>
      </c>
      <c r="M69" s="36">
        <v>0</v>
      </c>
      <c r="N69" s="26"/>
      <c r="O69" s="26"/>
      <c r="P69" s="31">
        <f t="shared" si="9"/>
        <v>0</v>
      </c>
      <c r="Q69" s="36">
        <v>0</v>
      </c>
      <c r="R69" s="27"/>
      <c r="U69" s="48"/>
      <c r="V69" s="36">
        <f t="shared" si="5"/>
        <v>0</v>
      </c>
      <c r="W69" s="27"/>
      <c r="X69" s="31">
        <f t="shared" si="2"/>
        <v>25000.000000000011</v>
      </c>
      <c r="Y69" s="36">
        <v>5.9672992003819095E-3</v>
      </c>
      <c r="AA69" s="31">
        <f t="shared" si="6"/>
        <v>25000.000000000011</v>
      </c>
      <c r="AB69" s="82">
        <f t="shared" si="7"/>
        <v>1.9071272802176367E-4</v>
      </c>
    </row>
    <row r="70" spans="1:29" x14ac:dyDescent="0.25">
      <c r="A70" s="1" t="s">
        <v>34</v>
      </c>
      <c r="B70" s="12"/>
      <c r="C70" s="43">
        <f t="shared" ref="C70:C133" si="10">$C$315*D70</f>
        <v>31023.570602619166</v>
      </c>
      <c r="D70" s="33">
        <v>1.7437855836963465E-3</v>
      </c>
      <c r="E70" s="20"/>
      <c r="F70" s="73">
        <v>197416.03103425761</v>
      </c>
      <c r="G70" s="33">
        <f t="shared" si="3"/>
        <v>2.3292674586604446E-3</v>
      </c>
      <c r="H70" s="20"/>
      <c r="I70" s="21">
        <v>38769.034461196941</v>
      </c>
      <c r="J70" s="33">
        <f t="shared" ref="J70:J133" si="11">I70/14445228.8</f>
        <v>2.6838643401201744E-3</v>
      </c>
      <c r="K70" s="20"/>
      <c r="L70" s="55">
        <v>0</v>
      </c>
      <c r="M70" s="33">
        <v>0</v>
      </c>
      <c r="N70" s="20"/>
      <c r="O70" s="22"/>
      <c r="P70" s="63">
        <f>P315*Q70</f>
        <v>22500</v>
      </c>
      <c r="Q70" s="33">
        <v>9.2713635394357456E-3</v>
      </c>
      <c r="R70" s="14"/>
      <c r="V70" s="33">
        <f t="shared" si="5"/>
        <v>0</v>
      </c>
      <c r="W70" s="14"/>
      <c r="X70" s="70">
        <f t="shared" ref="X70:X133" si="12">4189500*Y70</f>
        <v>0</v>
      </c>
      <c r="Y70" s="33">
        <v>0</v>
      </c>
      <c r="Z70" s="12"/>
      <c r="AA70" s="43">
        <f t="shared" si="6"/>
        <v>289708.63609807374</v>
      </c>
      <c r="AB70" s="81">
        <f t="shared" si="7"/>
        <v>2.2100449728691208E-3</v>
      </c>
      <c r="AC70" s="12"/>
    </row>
    <row r="71" spans="1:29" x14ac:dyDescent="0.25">
      <c r="A71" s="1" t="s">
        <v>8</v>
      </c>
      <c r="B71" s="12"/>
      <c r="C71" s="43">
        <f t="shared" si="10"/>
        <v>36420.690771225207</v>
      </c>
      <c r="D71" s="33">
        <v>2.0471491282748498E-3</v>
      </c>
      <c r="E71" s="20"/>
      <c r="F71" s="73">
        <v>277825.878219301</v>
      </c>
      <c r="G71" s="33">
        <f t="shared" ref="G71:G134" si="13">F71/84754556.76</f>
        <v>3.2780052051481104E-3</v>
      </c>
      <c r="H71" s="20"/>
      <c r="I71" s="21">
        <v>48148.969898718438</v>
      </c>
      <c r="J71" s="33">
        <f t="shared" si="11"/>
        <v>3.3332092253684784E-3</v>
      </c>
      <c r="K71" s="20"/>
      <c r="L71" s="55">
        <v>0</v>
      </c>
      <c r="M71" s="33">
        <v>0</v>
      </c>
      <c r="N71" s="20"/>
      <c r="O71" s="22"/>
      <c r="P71" s="63">
        <f>P315*Q71</f>
        <v>45000</v>
      </c>
      <c r="Q71" s="33">
        <v>1.8542727078871491E-2</v>
      </c>
      <c r="R71" s="14"/>
      <c r="V71" s="33">
        <f t="shared" ref="V71:V134" si="14">U71/$U$315</f>
        <v>0</v>
      </c>
      <c r="W71" s="14"/>
      <c r="X71" s="70">
        <f t="shared" si="12"/>
        <v>0</v>
      </c>
      <c r="Y71" s="33">
        <v>0</v>
      </c>
      <c r="Z71" s="12"/>
      <c r="AA71" s="43">
        <f t="shared" ref="AA71:AA134" si="15">SUM(X71+U71+P71+L71+I71+F71+C71)</f>
        <v>407395.53888924461</v>
      </c>
      <c r="AB71" s="81">
        <f t="shared" ref="AB71:AB134" si="16">AA71/$AA$315</f>
        <v>3.1078205842185727E-3</v>
      </c>
      <c r="AC71" s="12"/>
    </row>
    <row r="72" spans="1:29" x14ac:dyDescent="0.25">
      <c r="A72" s="1" t="s">
        <v>219</v>
      </c>
      <c r="B72" s="12"/>
      <c r="C72" s="43">
        <f t="shared" si="10"/>
        <v>82465.738207280345</v>
      </c>
      <c r="D72" s="33">
        <v>4.6352680443105384E-3</v>
      </c>
      <c r="E72" s="20"/>
      <c r="F72" s="73">
        <v>416355.515313162</v>
      </c>
      <c r="G72" s="33">
        <f t="shared" si="13"/>
        <v>4.9124853132340536E-3</v>
      </c>
      <c r="H72" s="20"/>
      <c r="I72" s="21">
        <v>46260.239570445068</v>
      </c>
      <c r="J72" s="33">
        <f t="shared" si="11"/>
        <v>3.2024580718614209E-3</v>
      </c>
      <c r="K72" s="20"/>
      <c r="L72" s="55">
        <v>0</v>
      </c>
      <c r="M72" s="33">
        <v>0</v>
      </c>
      <c r="N72" s="20"/>
      <c r="O72" s="22"/>
      <c r="P72" s="63">
        <f>P315*Q72</f>
        <v>13500</v>
      </c>
      <c r="Q72" s="33">
        <v>5.5628181236614472E-3</v>
      </c>
      <c r="R72" s="14"/>
      <c r="V72" s="33">
        <f t="shared" si="14"/>
        <v>0</v>
      </c>
      <c r="W72" s="14"/>
      <c r="X72" s="70">
        <f t="shared" si="12"/>
        <v>34342.640000000007</v>
      </c>
      <c r="Y72" s="33">
        <v>8.1973123284401501E-3</v>
      </c>
      <c r="Z72" s="12"/>
      <c r="AA72" s="43">
        <f t="shared" si="15"/>
        <v>592924.13309088745</v>
      </c>
      <c r="AB72" s="81">
        <f t="shared" si="16"/>
        <v>4.5231271572680944E-3</v>
      </c>
      <c r="AC72" s="12"/>
    </row>
    <row r="73" spans="1:29" x14ac:dyDescent="0.25">
      <c r="A73" s="3" t="s">
        <v>207</v>
      </c>
      <c r="B73" s="12"/>
      <c r="C73" s="43">
        <f t="shared" si="10"/>
        <v>32857.791487664123</v>
      </c>
      <c r="D73" s="33">
        <v>1.8468842236828772E-3</v>
      </c>
      <c r="E73" s="20"/>
      <c r="F73" s="73">
        <v>126618.13273962062</v>
      </c>
      <c r="G73" s="33">
        <f t="shared" si="13"/>
        <v>1.4939389406302477E-3</v>
      </c>
      <c r="H73" s="20"/>
      <c r="I73" s="21">
        <v>44310.068617035089</v>
      </c>
      <c r="J73" s="33">
        <f t="shared" si="11"/>
        <v>3.0674535675776272E-3</v>
      </c>
      <c r="K73" s="20"/>
      <c r="L73" s="55">
        <v>0</v>
      </c>
      <c r="M73" s="33">
        <v>0</v>
      </c>
      <c r="N73" s="20"/>
      <c r="O73" s="22"/>
      <c r="P73" s="63">
        <f t="shared" ref="P73:P134" si="17">PRODUCT($P382,Q73)</f>
        <v>0</v>
      </c>
      <c r="Q73" s="33">
        <v>0</v>
      </c>
      <c r="R73" s="14"/>
      <c r="V73" s="33">
        <f t="shared" si="14"/>
        <v>0</v>
      </c>
      <c r="W73" s="14"/>
      <c r="X73" s="70">
        <f t="shared" si="12"/>
        <v>0</v>
      </c>
      <c r="Y73" s="33">
        <v>0</v>
      </c>
      <c r="Z73" s="12"/>
      <c r="AA73" s="43">
        <f t="shared" si="15"/>
        <v>203785.99284431984</v>
      </c>
      <c r="AB73" s="81">
        <f t="shared" si="16"/>
        <v>1.5545833051185533E-3</v>
      </c>
      <c r="AC73" s="12"/>
    </row>
    <row r="74" spans="1:29" x14ac:dyDescent="0.25">
      <c r="A74" s="3" t="s">
        <v>9</v>
      </c>
      <c r="B74" s="12"/>
      <c r="C74" s="43">
        <f t="shared" si="10"/>
        <v>35767.490042948171</v>
      </c>
      <c r="D74" s="33">
        <v>2.01043375376753E-3</v>
      </c>
      <c r="E74" s="20"/>
      <c r="F74" s="73">
        <v>189157.65807973951</v>
      </c>
      <c r="G74" s="33">
        <f t="shared" si="13"/>
        <v>2.2318287689873525E-3</v>
      </c>
      <c r="H74" s="20"/>
      <c r="I74" s="21">
        <v>41110.604952514172</v>
      </c>
      <c r="J74" s="33">
        <f t="shared" si="11"/>
        <v>2.8459642641668762E-3</v>
      </c>
      <c r="K74" s="20"/>
      <c r="L74" s="55">
        <v>0</v>
      </c>
      <c r="M74" s="33">
        <v>0</v>
      </c>
      <c r="N74" s="20"/>
      <c r="O74" s="22"/>
      <c r="P74" s="63">
        <f>P315*Q74</f>
        <v>45000</v>
      </c>
      <c r="Q74" s="33">
        <v>1.8542727078871491E-2</v>
      </c>
      <c r="R74" s="14"/>
      <c r="V74" s="33">
        <f t="shared" si="14"/>
        <v>0</v>
      </c>
      <c r="W74" s="14"/>
      <c r="X74" s="70">
        <f t="shared" si="12"/>
        <v>0</v>
      </c>
      <c r="Y74" s="33">
        <v>0</v>
      </c>
      <c r="Z74" s="12"/>
      <c r="AA74" s="43">
        <f t="shared" si="15"/>
        <v>311035.75307520188</v>
      </c>
      <c r="AB74" s="81">
        <f t="shared" si="16"/>
        <v>2.3727390792510155E-3</v>
      </c>
      <c r="AC74" s="12"/>
    </row>
    <row r="75" spans="1:29" x14ac:dyDescent="0.25">
      <c r="A75" s="3" t="s">
        <v>228</v>
      </c>
      <c r="B75" s="12"/>
      <c r="C75" s="43">
        <f t="shared" si="10"/>
        <v>60833.10391341793</v>
      </c>
      <c r="D75" s="33">
        <v>3.4193320612413386E-3</v>
      </c>
      <c r="E75" s="20"/>
      <c r="F75" s="73">
        <v>435685.00245329738</v>
      </c>
      <c r="G75" s="33">
        <f t="shared" si="13"/>
        <v>5.1405495953100108E-3</v>
      </c>
      <c r="H75" s="20"/>
      <c r="I75" s="21">
        <v>77280.928528303644</v>
      </c>
      <c r="J75" s="33">
        <f t="shared" si="11"/>
        <v>5.3499276195821581E-3</v>
      </c>
      <c r="K75" s="20"/>
      <c r="L75" s="55">
        <v>0</v>
      </c>
      <c r="M75" s="33">
        <v>0</v>
      </c>
      <c r="N75" s="20"/>
      <c r="O75" s="22"/>
      <c r="P75" s="63">
        <f>P315*Q75</f>
        <v>45000</v>
      </c>
      <c r="Q75" s="33">
        <v>1.8542727078871491E-2</v>
      </c>
      <c r="R75" s="14"/>
      <c r="V75" s="33">
        <f t="shared" si="14"/>
        <v>0</v>
      </c>
      <c r="W75" s="14"/>
      <c r="X75" s="70">
        <f t="shared" si="12"/>
        <v>0</v>
      </c>
      <c r="Y75" s="33">
        <v>0</v>
      </c>
      <c r="Z75" s="12"/>
      <c r="AA75" s="43">
        <f t="shared" si="15"/>
        <v>618799.03489501891</v>
      </c>
      <c r="AB75" s="81">
        <f t="shared" si="16"/>
        <v>4.7205140816825412E-3</v>
      </c>
      <c r="AC75" s="12"/>
    </row>
    <row r="76" spans="1:29" x14ac:dyDescent="0.25">
      <c r="A76" s="3" t="s">
        <v>75</v>
      </c>
      <c r="B76" s="12"/>
      <c r="C76" s="43">
        <f t="shared" si="10"/>
        <v>15544.77568740037</v>
      </c>
      <c r="D76" s="33">
        <v>8.7374712900370477E-4</v>
      </c>
      <c r="E76" s="20"/>
      <c r="F76" s="73">
        <v>94438.718071665993</v>
      </c>
      <c r="G76" s="33">
        <f t="shared" si="13"/>
        <v>1.114261246614606E-3</v>
      </c>
      <c r="H76" s="20"/>
      <c r="I76" s="21">
        <v>19542.669950857508</v>
      </c>
      <c r="J76" s="33">
        <f t="shared" si="11"/>
        <v>1.3528806100224252E-3</v>
      </c>
      <c r="K76" s="20"/>
      <c r="L76" s="55">
        <v>0</v>
      </c>
      <c r="M76" s="33">
        <v>0</v>
      </c>
      <c r="N76" s="20"/>
      <c r="O76" s="22"/>
      <c r="P76" s="63">
        <f t="shared" si="17"/>
        <v>0</v>
      </c>
      <c r="Q76" s="33">
        <v>0</v>
      </c>
      <c r="R76" s="14"/>
      <c r="V76" s="33">
        <f t="shared" si="14"/>
        <v>0</v>
      </c>
      <c r="W76" s="14"/>
      <c r="X76" s="70">
        <f t="shared" si="12"/>
        <v>0</v>
      </c>
      <c r="Y76" s="33">
        <v>0</v>
      </c>
      <c r="Z76" s="12"/>
      <c r="AA76" s="43">
        <f t="shared" si="15"/>
        <v>129526.16370992387</v>
      </c>
      <c r="AB76" s="81">
        <f t="shared" si="16"/>
        <v>9.8809152125252549E-4</v>
      </c>
      <c r="AC76" s="12"/>
    </row>
    <row r="77" spans="1:29" x14ac:dyDescent="0.25">
      <c r="A77" s="3" t="s">
        <v>229</v>
      </c>
      <c r="B77" s="12"/>
      <c r="C77" s="43">
        <f t="shared" si="10"/>
        <v>22485.810259772999</v>
      </c>
      <c r="D77" s="33">
        <v>1.2638916477722656E-3</v>
      </c>
      <c r="E77" s="20"/>
      <c r="F77" s="73">
        <v>148380.37628710864</v>
      </c>
      <c r="G77" s="33">
        <f t="shared" si="13"/>
        <v>1.7507067697525485E-3</v>
      </c>
      <c r="H77" s="20"/>
      <c r="I77" s="21">
        <v>28672.291730415065</v>
      </c>
      <c r="J77" s="33">
        <f t="shared" si="11"/>
        <v>1.9848970291432878E-3</v>
      </c>
      <c r="K77" s="20"/>
      <c r="L77" s="55">
        <v>0</v>
      </c>
      <c r="M77" s="33">
        <v>0</v>
      </c>
      <c r="N77" s="20"/>
      <c r="O77" s="22"/>
      <c r="P77" s="63">
        <f t="shared" si="17"/>
        <v>0</v>
      </c>
      <c r="Q77" s="33">
        <v>0</v>
      </c>
      <c r="R77" s="14"/>
      <c r="V77" s="33">
        <f t="shared" si="14"/>
        <v>0</v>
      </c>
      <c r="W77" s="14"/>
      <c r="X77" s="70">
        <f t="shared" si="12"/>
        <v>0</v>
      </c>
      <c r="Y77" s="33">
        <v>0</v>
      </c>
      <c r="Z77" s="12"/>
      <c r="AA77" s="43">
        <f t="shared" si="15"/>
        <v>199538.4782772967</v>
      </c>
      <c r="AB77" s="81">
        <f t="shared" si="16"/>
        <v>1.5221811015029866E-3</v>
      </c>
      <c r="AC77" s="12"/>
    </row>
    <row r="78" spans="1:29" x14ac:dyDescent="0.25">
      <c r="A78" s="3" t="s">
        <v>49</v>
      </c>
      <c r="B78" s="12"/>
      <c r="C78" s="43">
        <f t="shared" si="10"/>
        <v>121600.92252765836</v>
      </c>
      <c r="D78" s="33">
        <v>6.8349945396035412E-3</v>
      </c>
      <c r="E78" s="20"/>
      <c r="F78" s="73">
        <v>632110.86592004751</v>
      </c>
      <c r="G78" s="33">
        <f t="shared" si="13"/>
        <v>7.4581342889916786E-3</v>
      </c>
      <c r="H78" s="20"/>
      <c r="I78" s="21">
        <v>86701.824382582883</v>
      </c>
      <c r="J78" s="33">
        <f t="shared" si="11"/>
        <v>6.002108072014953E-3</v>
      </c>
      <c r="K78" s="20"/>
      <c r="L78" s="55">
        <v>21442.989397625752</v>
      </c>
      <c r="M78" s="33">
        <v>1.6456630136986301E-2</v>
      </c>
      <c r="N78" s="20"/>
      <c r="O78" s="22"/>
      <c r="P78" s="63">
        <f>P315*Q78</f>
        <v>22500</v>
      </c>
      <c r="Q78" s="33">
        <v>9.2713635394357456E-3</v>
      </c>
      <c r="R78" s="14"/>
      <c r="U78" s="46">
        <v>51000</v>
      </c>
      <c r="V78" s="33">
        <f t="shared" si="14"/>
        <v>8.2562106130187815E-3</v>
      </c>
      <c r="W78" s="14"/>
      <c r="X78" s="70">
        <f t="shared" si="12"/>
        <v>46688.92000000002</v>
      </c>
      <c r="Y78" s="33">
        <v>1.1144270199307797E-2</v>
      </c>
      <c r="Z78" s="12"/>
      <c r="AA78" s="43">
        <f t="shared" si="15"/>
        <v>982045.52222791454</v>
      </c>
      <c r="AB78" s="81">
        <f t="shared" si="16"/>
        <v>7.4915432234257222E-3</v>
      </c>
      <c r="AC78" s="12"/>
    </row>
    <row r="79" spans="1:29" x14ac:dyDescent="0.25">
      <c r="A79" s="1" t="s">
        <v>112</v>
      </c>
      <c r="B79" s="12"/>
      <c r="C79" s="43">
        <f t="shared" si="10"/>
        <v>10042.086283303817</v>
      </c>
      <c r="D79" s="33">
        <v>5.6444970552750086E-4</v>
      </c>
      <c r="E79" s="20"/>
      <c r="F79" s="73">
        <v>54402.852462724542</v>
      </c>
      <c r="G79" s="33">
        <f t="shared" si="13"/>
        <v>6.4188705058982763E-4</v>
      </c>
      <c r="H79" s="20"/>
      <c r="I79" s="21">
        <v>13503.284057800238</v>
      </c>
      <c r="J79" s="33">
        <f t="shared" si="11"/>
        <v>9.3479198182033903E-4</v>
      </c>
      <c r="K79" s="20"/>
      <c r="L79" s="55">
        <v>0</v>
      </c>
      <c r="M79" s="33">
        <v>0</v>
      </c>
      <c r="N79" s="20"/>
      <c r="O79" s="22"/>
      <c r="P79" s="63">
        <f t="shared" si="17"/>
        <v>0</v>
      </c>
      <c r="Q79" s="33">
        <v>0</v>
      </c>
      <c r="R79" s="14"/>
      <c r="V79" s="33">
        <f t="shared" si="14"/>
        <v>0</v>
      </c>
      <c r="W79" s="14"/>
      <c r="X79" s="70">
        <f t="shared" si="12"/>
        <v>0</v>
      </c>
      <c r="Y79" s="33">
        <v>0</v>
      </c>
      <c r="Z79" s="12"/>
      <c r="AA79" s="43">
        <f t="shared" si="15"/>
        <v>77948.222803828598</v>
      </c>
      <c r="AB79" s="81">
        <f t="shared" si="16"/>
        <v>5.9462872861465574E-4</v>
      </c>
      <c r="AC79" s="12"/>
    </row>
    <row r="80" spans="1:29" x14ac:dyDescent="0.25">
      <c r="A80" s="1" t="s">
        <v>266</v>
      </c>
      <c r="B80" s="12"/>
      <c r="C80" s="43">
        <f t="shared" si="10"/>
        <v>485847.92693349166</v>
      </c>
      <c r="D80" s="33">
        <v>2.7308739593754322E-2</v>
      </c>
      <c r="E80" s="20"/>
      <c r="F80" s="73">
        <v>1113960.3936065324</v>
      </c>
      <c r="G80" s="33">
        <f t="shared" si="13"/>
        <v>1.3143368760230093E-2</v>
      </c>
      <c r="H80" s="20"/>
      <c r="I80" s="21">
        <v>148422.34570036447</v>
      </c>
      <c r="J80" s="33">
        <f t="shared" si="11"/>
        <v>1.0274835224511256E-2</v>
      </c>
      <c r="K80" s="20"/>
      <c r="L80" s="55">
        <v>38038.604529067386</v>
      </c>
      <c r="M80" s="33">
        <v>2.9193095890410952E-2</v>
      </c>
      <c r="N80" s="20"/>
      <c r="O80" s="22"/>
      <c r="P80" s="63">
        <f>P315*Q80</f>
        <v>45000</v>
      </c>
      <c r="Q80" s="33">
        <v>1.8542727078871491E-2</v>
      </c>
      <c r="R80" s="14"/>
      <c r="U80" s="46">
        <v>277659</v>
      </c>
      <c r="V80" s="33">
        <f t="shared" si="14"/>
        <v>4.4949238874513367E-2</v>
      </c>
      <c r="W80" s="14"/>
      <c r="X80" s="70">
        <f t="shared" si="12"/>
        <v>89431.020000000033</v>
      </c>
      <c r="Y80" s="33">
        <v>2.1346466165413542E-2</v>
      </c>
      <c r="Z80" s="12"/>
      <c r="AA80" s="43">
        <f t="shared" si="15"/>
        <v>2198359.290769456</v>
      </c>
      <c r="AB80" s="81">
        <f t="shared" si="16"/>
        <v>1.6770203900585295E-2</v>
      </c>
      <c r="AC80" s="12"/>
    </row>
    <row r="81" spans="1:29" x14ac:dyDescent="0.25">
      <c r="A81" s="4" t="s">
        <v>230</v>
      </c>
      <c r="B81" s="12"/>
      <c r="C81" s="43">
        <f t="shared" si="10"/>
        <v>1316740.5722243388</v>
      </c>
      <c r="D81" s="33">
        <v>7.4011894269804993E-2</v>
      </c>
      <c r="E81" s="20"/>
      <c r="F81" s="73">
        <v>3041551.4432673049</v>
      </c>
      <c r="G81" s="33">
        <f t="shared" si="13"/>
        <v>3.5886583088152825E-2</v>
      </c>
      <c r="H81" s="20"/>
      <c r="I81" s="21">
        <v>566193.56526347331</v>
      </c>
      <c r="J81" s="33">
        <f t="shared" si="11"/>
        <v>3.9195887659700709E-2</v>
      </c>
      <c r="K81" s="20"/>
      <c r="L81" s="55">
        <v>143457.83007182507</v>
      </c>
      <c r="M81" s="33">
        <v>0.11009810273972602</v>
      </c>
      <c r="N81" s="20"/>
      <c r="O81" s="22"/>
      <c r="P81" s="63">
        <f>P315*Q81</f>
        <v>45000</v>
      </c>
      <c r="Q81" s="33">
        <v>1.8542727078871491E-2</v>
      </c>
      <c r="R81" s="14"/>
      <c r="U81" s="46">
        <v>300209</v>
      </c>
      <c r="V81" s="33">
        <f t="shared" si="14"/>
        <v>4.8599779057328533E-2</v>
      </c>
      <c r="W81" s="14"/>
      <c r="X81" s="70">
        <f t="shared" si="12"/>
        <v>274425.6700000001</v>
      </c>
      <c r="Y81" s="33">
        <v>6.5503203246210784E-2</v>
      </c>
      <c r="Z81" s="12"/>
      <c r="AA81" s="43">
        <f t="shared" si="15"/>
        <v>5687578.0808269419</v>
      </c>
      <c r="AB81" s="81">
        <f t="shared" si="16"/>
        <v>4.3387741265251703E-2</v>
      </c>
      <c r="AC81" s="12"/>
    </row>
    <row r="82" spans="1:29" x14ac:dyDescent="0.25">
      <c r="A82" s="3" t="s">
        <v>200</v>
      </c>
      <c r="B82" s="12"/>
      <c r="C82" s="43">
        <f t="shared" si="10"/>
        <v>117368.59481239181</v>
      </c>
      <c r="D82" s="33">
        <v>6.5971021270926087E-3</v>
      </c>
      <c r="E82" s="20"/>
      <c r="F82" s="73">
        <v>434896.19509618258</v>
      </c>
      <c r="G82" s="33">
        <f t="shared" si="13"/>
        <v>5.1312426342772438E-3</v>
      </c>
      <c r="H82" s="20"/>
      <c r="I82" s="21">
        <v>74757.311740285382</v>
      </c>
      <c r="J82" s="33">
        <f t="shared" si="11"/>
        <v>5.1752251747155002E-3</v>
      </c>
      <c r="K82" s="20"/>
      <c r="L82" s="55">
        <v>16716.410373021776</v>
      </c>
      <c r="M82" s="33">
        <v>1.282917123287671E-2</v>
      </c>
      <c r="N82" s="20"/>
      <c r="O82" s="22"/>
      <c r="P82" s="63">
        <f t="shared" si="17"/>
        <v>0</v>
      </c>
      <c r="Q82" s="33">
        <v>0</v>
      </c>
      <c r="R82" s="14"/>
      <c r="U82" s="46">
        <v>51000</v>
      </c>
      <c r="V82" s="33">
        <f t="shared" si="14"/>
        <v>8.2562106130187815E-3</v>
      </c>
      <c r="W82" s="14"/>
      <c r="X82" s="70">
        <f t="shared" si="12"/>
        <v>45792.130000000012</v>
      </c>
      <c r="Y82" s="33">
        <v>1.0930213629311377E-2</v>
      </c>
      <c r="Z82" s="12"/>
      <c r="AA82" s="43">
        <f t="shared" si="15"/>
        <v>740530.64202188153</v>
      </c>
      <c r="AB82" s="81">
        <f t="shared" si="16"/>
        <v>5.6491447569480425E-3</v>
      </c>
      <c r="AC82" s="12"/>
    </row>
    <row r="83" spans="1:29" x14ac:dyDescent="0.25">
      <c r="A83" s="3" t="s">
        <v>267</v>
      </c>
      <c r="B83" s="12"/>
      <c r="C83" s="43">
        <f t="shared" si="10"/>
        <v>14390.13892318451</v>
      </c>
      <c r="D83" s="33">
        <v>8.0884683207671493E-4</v>
      </c>
      <c r="E83" s="20"/>
      <c r="F83" s="73">
        <v>54790.764329920254</v>
      </c>
      <c r="G83" s="33">
        <f t="shared" si="13"/>
        <v>6.4646393568043299E-4</v>
      </c>
      <c r="H83" s="20"/>
      <c r="I83" s="21">
        <v>18880.476546607442</v>
      </c>
      <c r="J83" s="33">
        <f t="shared" si="11"/>
        <v>1.30703894053983E-3</v>
      </c>
      <c r="K83" s="20"/>
      <c r="L83" s="55">
        <v>0</v>
      </c>
      <c r="M83" s="33">
        <v>0</v>
      </c>
      <c r="N83" s="20"/>
      <c r="O83" s="22"/>
      <c r="P83" s="63">
        <f t="shared" si="17"/>
        <v>0</v>
      </c>
      <c r="Q83" s="33">
        <v>0</v>
      </c>
      <c r="R83" s="14"/>
      <c r="V83" s="33">
        <f t="shared" si="14"/>
        <v>0</v>
      </c>
      <c r="W83" s="14"/>
      <c r="X83" s="70">
        <f t="shared" si="12"/>
        <v>0</v>
      </c>
      <c r="Y83" s="33">
        <v>0</v>
      </c>
      <c r="Z83" s="12"/>
      <c r="AA83" s="43">
        <f t="shared" si="15"/>
        <v>88061.379799712202</v>
      </c>
      <c r="AB83" s="81">
        <f t="shared" si="16"/>
        <v>6.7177703899854954E-4</v>
      </c>
      <c r="AC83" s="12"/>
    </row>
    <row r="84" spans="1:29" x14ac:dyDescent="0.25">
      <c r="A84" s="3" t="s">
        <v>170</v>
      </c>
      <c r="B84" s="12"/>
      <c r="C84" s="43">
        <f t="shared" si="10"/>
        <v>23119.216756395548</v>
      </c>
      <c r="D84" s="33">
        <v>1.299494419986266E-3</v>
      </c>
      <c r="E84" s="20"/>
      <c r="F84" s="73">
        <v>142811.33361387919</v>
      </c>
      <c r="G84" s="33">
        <f t="shared" si="13"/>
        <v>1.6849988847004289E-3</v>
      </c>
      <c r="H84" s="20"/>
      <c r="I84" s="21">
        <v>27013.394851726764</v>
      </c>
      <c r="J84" s="33">
        <f t="shared" si="11"/>
        <v>1.8700565581714263E-3</v>
      </c>
      <c r="K84" s="20"/>
      <c r="L84" s="55">
        <v>0</v>
      </c>
      <c r="M84" s="33">
        <v>0</v>
      </c>
      <c r="N84" s="20"/>
      <c r="O84" s="22"/>
      <c r="P84" s="63">
        <f t="shared" si="17"/>
        <v>0</v>
      </c>
      <c r="Q84" s="33">
        <v>0</v>
      </c>
      <c r="R84" s="14"/>
      <c r="V84" s="33">
        <f t="shared" si="14"/>
        <v>0</v>
      </c>
      <c r="W84" s="14"/>
      <c r="X84" s="70">
        <f t="shared" si="12"/>
        <v>0</v>
      </c>
      <c r="Y84" s="33">
        <v>0</v>
      </c>
      <c r="Z84" s="12"/>
      <c r="AA84" s="43">
        <f t="shared" si="15"/>
        <v>192943.94522200152</v>
      </c>
      <c r="AB84" s="81">
        <f t="shared" si="16"/>
        <v>1.4718746459427851E-3</v>
      </c>
      <c r="AC84" s="12"/>
    </row>
    <row r="85" spans="1:29" x14ac:dyDescent="0.25">
      <c r="A85" s="3" t="s">
        <v>133</v>
      </c>
      <c r="B85" s="12"/>
      <c r="C85" s="43">
        <f t="shared" si="10"/>
        <v>9580.2208780327928</v>
      </c>
      <c r="D85" s="33">
        <v>5.3848898535005984E-4</v>
      </c>
      <c r="E85" s="20"/>
      <c r="F85" s="73">
        <v>121863.03774715435</v>
      </c>
      <c r="G85" s="33">
        <f t="shared" si="13"/>
        <v>1.4378346416492349E-3</v>
      </c>
      <c r="H85" s="20"/>
      <c r="I85" s="21">
        <v>12060.567156444433</v>
      </c>
      <c r="J85" s="33">
        <f t="shared" si="11"/>
        <v>8.3491700432217675E-4</v>
      </c>
      <c r="K85" s="20"/>
      <c r="L85" s="55">
        <v>0</v>
      </c>
      <c r="M85" s="33">
        <v>0</v>
      </c>
      <c r="N85" s="20"/>
      <c r="O85" s="22"/>
      <c r="P85" s="63">
        <f t="shared" si="17"/>
        <v>0</v>
      </c>
      <c r="Q85" s="33">
        <v>0</v>
      </c>
      <c r="R85" s="14"/>
      <c r="V85" s="33">
        <f t="shared" si="14"/>
        <v>0</v>
      </c>
      <c r="W85" s="14"/>
      <c r="X85" s="70">
        <f t="shared" si="12"/>
        <v>0</v>
      </c>
      <c r="Y85" s="33">
        <v>0</v>
      </c>
      <c r="Z85" s="12"/>
      <c r="AA85" s="43">
        <f t="shared" si="15"/>
        <v>143503.82578163157</v>
      </c>
      <c r="AB85" s="81">
        <f t="shared" si="16"/>
        <v>1.0947202438549939E-3</v>
      </c>
      <c r="AC85" s="12"/>
    </row>
    <row r="86" spans="1:29" x14ac:dyDescent="0.25">
      <c r="A86" s="3" t="s">
        <v>76</v>
      </c>
      <c r="B86" s="12"/>
      <c r="C86" s="43">
        <f t="shared" si="10"/>
        <v>16950.139385906215</v>
      </c>
      <c r="D86" s="33">
        <v>9.5274038831273406E-4</v>
      </c>
      <c r="E86" s="20"/>
      <c r="F86" s="73">
        <v>95105.948914684515</v>
      </c>
      <c r="G86" s="33">
        <f t="shared" si="13"/>
        <v>1.1221337536339976E-3</v>
      </c>
      <c r="H86" s="20"/>
      <c r="I86" s="21">
        <v>20835.198657434947</v>
      </c>
      <c r="J86" s="33">
        <f t="shared" si="11"/>
        <v>1.4423585078441226E-3</v>
      </c>
      <c r="K86" s="20"/>
      <c r="L86" s="55">
        <v>0</v>
      </c>
      <c r="M86" s="33">
        <v>0</v>
      </c>
      <c r="N86" s="20"/>
      <c r="O86" s="22"/>
      <c r="P86" s="63">
        <f t="shared" si="17"/>
        <v>0</v>
      </c>
      <c r="Q86" s="33">
        <v>0</v>
      </c>
      <c r="R86" s="14"/>
      <c r="V86" s="33">
        <f t="shared" si="14"/>
        <v>0</v>
      </c>
      <c r="W86" s="14"/>
      <c r="X86" s="70">
        <f t="shared" si="12"/>
        <v>0</v>
      </c>
      <c r="Y86" s="33">
        <v>0</v>
      </c>
      <c r="Z86" s="12"/>
      <c r="AA86" s="43">
        <f t="shared" si="15"/>
        <v>132891.28695802568</v>
      </c>
      <c r="AB86" s="81">
        <f t="shared" si="16"/>
        <v>1.0137623946435237E-3</v>
      </c>
      <c r="AC86" s="12"/>
    </row>
    <row r="87" spans="1:29" x14ac:dyDescent="0.25">
      <c r="A87" s="1" t="s">
        <v>77</v>
      </c>
      <c r="B87" s="12"/>
      <c r="C87" s="43">
        <f t="shared" si="10"/>
        <v>67114.348596615935</v>
      </c>
      <c r="D87" s="33">
        <v>3.7723908392436776E-3</v>
      </c>
      <c r="E87" s="20"/>
      <c r="F87" s="73">
        <v>748335.03837865288</v>
      </c>
      <c r="G87" s="33">
        <f t="shared" si="13"/>
        <v>8.8294372242157769E-3</v>
      </c>
      <c r="H87" s="20"/>
      <c r="I87" s="21">
        <v>82348.642312719079</v>
      </c>
      <c r="J87" s="33">
        <f t="shared" si="11"/>
        <v>5.7007502929077233E-3</v>
      </c>
      <c r="K87" s="20"/>
      <c r="L87" s="55">
        <v>14128.134703156848</v>
      </c>
      <c r="M87" s="33">
        <v>1.0842773972602738E-2</v>
      </c>
      <c r="N87" s="20"/>
      <c r="O87" s="22"/>
      <c r="P87" s="63">
        <f>P315*Q87</f>
        <v>24750</v>
      </c>
      <c r="Q87" s="33">
        <v>1.019849989337932E-2</v>
      </c>
      <c r="R87" s="14"/>
      <c r="U87" s="46">
        <v>110764</v>
      </c>
      <c r="V87" s="33">
        <f t="shared" si="14"/>
        <v>1.7931194359615928E-2</v>
      </c>
      <c r="W87" s="14"/>
      <c r="X87" s="70">
        <f t="shared" si="12"/>
        <v>51681.180000000022</v>
      </c>
      <c r="Y87" s="33">
        <v>1.2335882563551741E-2</v>
      </c>
      <c r="Z87" s="12"/>
      <c r="AA87" s="43">
        <f t="shared" si="15"/>
        <v>1099121.3439911448</v>
      </c>
      <c r="AB87" s="81">
        <f t="shared" si="16"/>
        <v>8.3846571975799387E-3</v>
      </c>
      <c r="AC87" s="12"/>
    </row>
    <row r="88" spans="1:29" x14ac:dyDescent="0.25">
      <c r="A88" s="1" t="s">
        <v>50</v>
      </c>
      <c r="B88" s="12"/>
      <c r="C88" s="43">
        <f t="shared" si="10"/>
        <v>19681.689856300029</v>
      </c>
      <c r="D88" s="33">
        <v>1.1062764977575175E-3</v>
      </c>
      <c r="E88" s="20"/>
      <c r="F88" s="73">
        <v>137050.27399609706</v>
      </c>
      <c r="G88" s="33">
        <f t="shared" si="13"/>
        <v>1.617025434799726E-3</v>
      </c>
      <c r="H88" s="20"/>
      <c r="I88" s="21">
        <v>25090.530842821943</v>
      </c>
      <c r="J88" s="33">
        <f t="shared" si="11"/>
        <v>1.7369424320106263E-3</v>
      </c>
      <c r="K88" s="20"/>
      <c r="L88" s="55">
        <v>0</v>
      </c>
      <c r="M88" s="33">
        <v>0</v>
      </c>
      <c r="N88" s="20"/>
      <c r="O88" s="22"/>
      <c r="P88" s="63">
        <f t="shared" si="17"/>
        <v>0</v>
      </c>
      <c r="Q88" s="33">
        <v>0</v>
      </c>
      <c r="R88" s="14"/>
      <c r="V88" s="33">
        <f t="shared" si="14"/>
        <v>0</v>
      </c>
      <c r="W88" s="14"/>
      <c r="X88" s="70">
        <f t="shared" si="12"/>
        <v>0</v>
      </c>
      <c r="Y88" s="33">
        <v>0</v>
      </c>
      <c r="Z88" s="12"/>
      <c r="AA88" s="43">
        <f t="shared" si="15"/>
        <v>181822.49469521904</v>
      </c>
      <c r="AB88" s="81">
        <f t="shared" si="16"/>
        <v>1.3870345591619144E-3</v>
      </c>
      <c r="AC88" s="12"/>
    </row>
    <row r="89" spans="1:29" x14ac:dyDescent="0.25">
      <c r="A89" s="3" t="s">
        <v>113</v>
      </c>
      <c r="B89" s="12"/>
      <c r="C89" s="43">
        <f t="shared" si="10"/>
        <v>26972.422521234996</v>
      </c>
      <c r="D89" s="33">
        <v>1.5160769903747118E-3</v>
      </c>
      <c r="E89" s="20"/>
      <c r="F89" s="73">
        <v>158203.0476634439</v>
      </c>
      <c r="G89" s="33">
        <f t="shared" si="13"/>
        <v>1.8666022655445941E-3</v>
      </c>
      <c r="H89" s="20"/>
      <c r="I89" s="21">
        <v>32483.886067593259</v>
      </c>
      <c r="J89" s="33">
        <f t="shared" si="11"/>
        <v>2.248762308811146E-3</v>
      </c>
      <c r="K89" s="20"/>
      <c r="L89" s="55">
        <v>0</v>
      </c>
      <c r="M89" s="33">
        <v>0</v>
      </c>
      <c r="N89" s="20"/>
      <c r="O89" s="22"/>
      <c r="P89" s="63">
        <f t="shared" si="17"/>
        <v>0</v>
      </c>
      <c r="Q89" s="33">
        <v>0</v>
      </c>
      <c r="R89" s="14"/>
      <c r="V89" s="33">
        <f t="shared" si="14"/>
        <v>0</v>
      </c>
      <c r="W89" s="14"/>
      <c r="X89" s="70">
        <f t="shared" si="12"/>
        <v>0</v>
      </c>
      <c r="Y89" s="33">
        <v>0</v>
      </c>
      <c r="Z89" s="12"/>
      <c r="AA89" s="43">
        <f t="shared" si="15"/>
        <v>217659.35625227215</v>
      </c>
      <c r="AB89" s="81">
        <f t="shared" si="16"/>
        <v>1.6604163844132691E-3</v>
      </c>
      <c r="AC89" s="12"/>
    </row>
    <row r="90" spans="1:29" x14ac:dyDescent="0.25">
      <c r="A90" s="3" t="s">
        <v>201</v>
      </c>
      <c r="B90" s="12"/>
      <c r="C90" s="43">
        <f t="shared" si="10"/>
        <v>29697.383830731214</v>
      </c>
      <c r="D90" s="33">
        <v>1.6692427335605932E-3</v>
      </c>
      <c r="E90" s="20"/>
      <c r="F90" s="73">
        <v>186757.15162253383</v>
      </c>
      <c r="G90" s="33">
        <f t="shared" si="13"/>
        <v>2.2035057318673165E-3</v>
      </c>
      <c r="H90" s="20"/>
      <c r="I90" s="21">
        <v>40498.474279856891</v>
      </c>
      <c r="J90" s="33">
        <f t="shared" si="11"/>
        <v>2.803588287909769E-3</v>
      </c>
      <c r="K90" s="20"/>
      <c r="L90" s="55">
        <v>0</v>
      </c>
      <c r="M90" s="33">
        <v>0</v>
      </c>
      <c r="N90" s="20"/>
      <c r="O90" s="22"/>
      <c r="P90" s="63">
        <f t="shared" si="17"/>
        <v>0</v>
      </c>
      <c r="Q90" s="33">
        <v>0</v>
      </c>
      <c r="R90" s="14"/>
      <c r="V90" s="33">
        <f t="shared" si="14"/>
        <v>0</v>
      </c>
      <c r="W90" s="14"/>
      <c r="X90" s="70">
        <f t="shared" si="12"/>
        <v>0</v>
      </c>
      <c r="Y90" s="33">
        <v>0</v>
      </c>
      <c r="Z90" s="12"/>
      <c r="AA90" s="43">
        <f t="shared" si="15"/>
        <v>256953.00973312193</v>
      </c>
      <c r="AB90" s="81">
        <f t="shared" si="16"/>
        <v>1.9601683783842579E-3</v>
      </c>
      <c r="AC90" s="12"/>
    </row>
    <row r="91" spans="1:29" x14ac:dyDescent="0.25">
      <c r="A91" s="3" t="s">
        <v>268</v>
      </c>
      <c r="B91" s="12"/>
      <c r="C91" s="43">
        <f t="shared" si="10"/>
        <v>16329.929043719982</v>
      </c>
      <c r="D91" s="33">
        <v>9.178793509609462E-4</v>
      </c>
      <c r="E91" s="20"/>
      <c r="F91" s="73">
        <v>91512.336874767658</v>
      </c>
      <c r="G91" s="33">
        <f t="shared" si="13"/>
        <v>1.0797335314242007E-3</v>
      </c>
      <c r="H91" s="20"/>
      <c r="I91" s="21">
        <v>21440.502593965932</v>
      </c>
      <c r="J91" s="33">
        <f t="shared" si="11"/>
        <v>1.4842618895704808E-3</v>
      </c>
      <c r="K91" s="20"/>
      <c r="L91" s="55">
        <v>0</v>
      </c>
      <c r="M91" s="33">
        <v>0</v>
      </c>
      <c r="N91" s="20"/>
      <c r="O91" s="22"/>
      <c r="P91" s="63">
        <f t="shared" si="17"/>
        <v>0</v>
      </c>
      <c r="Q91" s="33">
        <v>0</v>
      </c>
      <c r="R91" s="14"/>
      <c r="V91" s="33">
        <f t="shared" si="14"/>
        <v>0</v>
      </c>
      <c r="W91" s="14"/>
      <c r="X91" s="70">
        <f t="shared" si="12"/>
        <v>0</v>
      </c>
      <c r="Y91" s="33">
        <v>0</v>
      </c>
      <c r="Z91" s="12"/>
      <c r="AA91" s="43">
        <f t="shared" si="15"/>
        <v>129282.76851245356</v>
      </c>
      <c r="AB91" s="81">
        <f t="shared" si="16"/>
        <v>9.8623477876864712E-4</v>
      </c>
      <c r="AC91" s="12"/>
    </row>
    <row r="92" spans="1:29" x14ac:dyDescent="0.25">
      <c r="A92" s="1" t="s">
        <v>78</v>
      </c>
      <c r="B92" s="12"/>
      <c r="C92" s="43">
        <f t="shared" si="10"/>
        <v>70433.127939425758</v>
      </c>
      <c r="D92" s="33">
        <v>3.9589341500569216E-3</v>
      </c>
      <c r="E92" s="20"/>
      <c r="F92" s="73">
        <v>545478.68883115402</v>
      </c>
      <c r="G92" s="33">
        <f t="shared" si="13"/>
        <v>6.4359806679868473E-3</v>
      </c>
      <c r="H92" s="20"/>
      <c r="I92" s="21">
        <v>84433.072409946064</v>
      </c>
      <c r="J92" s="33">
        <f t="shared" si="11"/>
        <v>5.8450491562962335E-3</v>
      </c>
      <c r="K92" s="20"/>
      <c r="L92" s="55">
        <v>0</v>
      </c>
      <c r="M92" s="33">
        <v>0</v>
      </c>
      <c r="N92" s="20"/>
      <c r="O92" s="22"/>
      <c r="P92" s="63">
        <f>P315*Q92</f>
        <v>31500</v>
      </c>
      <c r="Q92" s="33">
        <v>1.2979908955210043E-2</v>
      </c>
      <c r="R92" s="14"/>
      <c r="U92" s="46">
        <v>76462</v>
      </c>
      <c r="V92" s="33">
        <f t="shared" si="14"/>
        <v>1.2378164233189061E-2</v>
      </c>
      <c r="W92" s="14"/>
      <c r="X92" s="70">
        <f t="shared" si="12"/>
        <v>53738.900000000016</v>
      </c>
      <c r="Y92" s="33">
        <v>1.2827043799976135E-2</v>
      </c>
      <c r="Z92" s="12"/>
      <c r="AA92" s="43">
        <f t="shared" si="15"/>
        <v>862045.78918052593</v>
      </c>
      <c r="AB92" s="81">
        <f t="shared" si="16"/>
        <v>6.5761241653716877E-3</v>
      </c>
      <c r="AC92" s="12"/>
    </row>
    <row r="93" spans="1:29" x14ac:dyDescent="0.25">
      <c r="A93" s="3" t="s">
        <v>279</v>
      </c>
      <c r="B93" s="12"/>
      <c r="C93" s="43">
        <f t="shared" si="10"/>
        <v>18461.063403582019</v>
      </c>
      <c r="D93" s="33">
        <v>1.03766702534726E-3</v>
      </c>
      <c r="E93" s="20"/>
      <c r="F93" s="73">
        <v>131630.70456660778</v>
      </c>
      <c r="G93" s="33">
        <f t="shared" si="13"/>
        <v>1.5530811510152457E-3</v>
      </c>
      <c r="H93" s="20"/>
      <c r="I93" s="21">
        <v>23832.135816875951</v>
      </c>
      <c r="J93" s="33">
        <f t="shared" si="11"/>
        <v>1.6498275068426711E-3</v>
      </c>
      <c r="K93" s="20"/>
      <c r="L93" s="55">
        <v>0</v>
      </c>
      <c r="M93" s="33">
        <v>0</v>
      </c>
      <c r="N93" s="20"/>
      <c r="O93" s="22"/>
      <c r="P93" s="63">
        <f t="shared" si="17"/>
        <v>0</v>
      </c>
      <c r="Q93" s="33">
        <v>0</v>
      </c>
      <c r="R93" s="14"/>
      <c r="U93" s="46">
        <v>54386</v>
      </c>
      <c r="V93" s="33">
        <f t="shared" si="14"/>
        <v>8.8043582431301844E-3</v>
      </c>
      <c r="W93" s="14"/>
      <c r="X93" s="70">
        <f t="shared" si="12"/>
        <v>0</v>
      </c>
      <c r="Y93" s="33">
        <v>0</v>
      </c>
      <c r="Z93" s="12"/>
      <c r="AA93" s="43">
        <f t="shared" si="15"/>
        <v>228309.90378706576</v>
      </c>
      <c r="AB93" s="81">
        <f t="shared" si="16"/>
        <v>1.7416641834247075E-3</v>
      </c>
      <c r="AC93" s="12"/>
    </row>
    <row r="94" spans="1:29" x14ac:dyDescent="0.25">
      <c r="A94" s="3" t="s">
        <v>211</v>
      </c>
      <c r="B94" s="12"/>
      <c r="C94" s="43">
        <f t="shared" si="10"/>
        <v>46739.887381371074</v>
      </c>
      <c r="D94" s="33">
        <v>2.6271747647366112E-3</v>
      </c>
      <c r="E94" s="20"/>
      <c r="F94" s="73">
        <v>254578.90133478201</v>
      </c>
      <c r="G94" s="33">
        <f t="shared" si="13"/>
        <v>3.0037193404913276E-3</v>
      </c>
      <c r="H94" s="20"/>
      <c r="I94" s="21">
        <v>55849.52824917277</v>
      </c>
      <c r="J94" s="33">
        <f t="shared" si="11"/>
        <v>3.8662958560526759E-3</v>
      </c>
      <c r="K94" s="20"/>
      <c r="L94" s="55">
        <v>0</v>
      </c>
      <c r="M94" s="33">
        <v>0</v>
      </c>
      <c r="N94" s="20"/>
      <c r="O94" s="22"/>
      <c r="P94" s="63">
        <f t="shared" si="17"/>
        <v>0</v>
      </c>
      <c r="Q94" s="33">
        <v>0</v>
      </c>
      <c r="R94" s="14"/>
      <c r="V94" s="33">
        <f t="shared" si="14"/>
        <v>0</v>
      </c>
      <c r="W94" s="14"/>
      <c r="X94" s="70">
        <f t="shared" si="12"/>
        <v>0</v>
      </c>
      <c r="Y94" s="33">
        <v>0</v>
      </c>
      <c r="Z94" s="12"/>
      <c r="AA94" s="43">
        <f t="shared" si="15"/>
        <v>357168.31696532585</v>
      </c>
      <c r="AB94" s="81">
        <f t="shared" si="16"/>
        <v>2.7246617636559694E-3</v>
      </c>
      <c r="AC94" s="12"/>
    </row>
    <row r="95" spans="1:29" x14ac:dyDescent="0.25">
      <c r="A95" s="3" t="s">
        <v>289</v>
      </c>
      <c r="B95" s="12"/>
      <c r="C95" s="43">
        <f t="shared" si="10"/>
        <v>25652.833826565198</v>
      </c>
      <c r="D95" s="33">
        <v>1.4419050076700645E-3</v>
      </c>
      <c r="E95" s="20"/>
      <c r="F95" s="73">
        <v>160937.8016145681</v>
      </c>
      <c r="G95" s="33">
        <f t="shared" si="13"/>
        <v>1.8988690138548735E-3</v>
      </c>
      <c r="H95" s="20"/>
      <c r="I95" s="21">
        <v>32474.783752758209</v>
      </c>
      <c r="J95" s="33">
        <f t="shared" si="11"/>
        <v>2.2481321827701479E-3</v>
      </c>
      <c r="K95" s="20"/>
      <c r="L95" s="55">
        <v>0</v>
      </c>
      <c r="M95" s="33">
        <v>0</v>
      </c>
      <c r="N95" s="20"/>
      <c r="O95" s="22"/>
      <c r="P95" s="63">
        <f t="shared" si="17"/>
        <v>0</v>
      </c>
      <c r="Q95" s="33">
        <v>0</v>
      </c>
      <c r="R95" s="14"/>
      <c r="V95" s="33">
        <f t="shared" si="14"/>
        <v>0</v>
      </c>
      <c r="W95" s="14"/>
      <c r="X95" s="70">
        <f t="shared" si="12"/>
        <v>0</v>
      </c>
      <c r="Y95" s="33">
        <v>0</v>
      </c>
      <c r="Z95" s="12"/>
      <c r="AA95" s="43">
        <f t="shared" si="15"/>
        <v>219065.41919389152</v>
      </c>
      <c r="AB95" s="81">
        <f t="shared" si="16"/>
        <v>1.6711425483879304E-3</v>
      </c>
      <c r="AC95" s="12"/>
    </row>
    <row r="96" spans="1:29" x14ac:dyDescent="0.25">
      <c r="A96" s="1" t="s">
        <v>160</v>
      </c>
      <c r="B96" s="12"/>
      <c r="C96" s="43">
        <f t="shared" si="10"/>
        <v>48422.36140671897</v>
      </c>
      <c r="D96" s="33">
        <v>2.7217439549799011E-3</v>
      </c>
      <c r="E96" s="20"/>
      <c r="F96" s="73">
        <v>277060.50981799577</v>
      </c>
      <c r="G96" s="33">
        <f t="shared" si="13"/>
        <v>3.2689747950962649E-3</v>
      </c>
      <c r="H96" s="20"/>
      <c r="I96" s="21">
        <v>61675.009743606308</v>
      </c>
      <c r="J96" s="33">
        <f t="shared" si="11"/>
        <v>4.2695765222913124E-3</v>
      </c>
      <c r="K96" s="20"/>
      <c r="L96" s="55">
        <v>0</v>
      </c>
      <c r="M96" s="33">
        <v>0</v>
      </c>
      <c r="N96" s="20"/>
      <c r="O96" s="22"/>
      <c r="P96" s="63">
        <f>P315*Q96</f>
        <v>45000</v>
      </c>
      <c r="Q96" s="33">
        <v>1.8542727078871491E-2</v>
      </c>
      <c r="R96" s="14"/>
      <c r="U96" s="46">
        <v>51000</v>
      </c>
      <c r="V96" s="33">
        <f t="shared" si="14"/>
        <v>8.2562106130187815E-3</v>
      </c>
      <c r="W96" s="14"/>
      <c r="X96" s="70">
        <f t="shared" si="12"/>
        <v>0</v>
      </c>
      <c r="Y96" s="33">
        <v>0</v>
      </c>
      <c r="Z96" s="12"/>
      <c r="AA96" s="43">
        <f t="shared" si="15"/>
        <v>483157.88096832106</v>
      </c>
      <c r="AB96" s="81">
        <f t="shared" si="16"/>
        <v>3.6857743017873214E-3</v>
      </c>
      <c r="AC96" s="12"/>
    </row>
    <row r="97" spans="1:29" x14ac:dyDescent="0.25">
      <c r="A97" s="1" t="s">
        <v>269</v>
      </c>
      <c r="B97" s="12"/>
      <c r="C97" s="43">
        <f t="shared" si="10"/>
        <v>229549.05909390244</v>
      </c>
      <c r="D97" s="33">
        <v>1.2902587684900905E-2</v>
      </c>
      <c r="E97" s="20"/>
      <c r="F97" s="73">
        <v>1512248.6466188182</v>
      </c>
      <c r="G97" s="33">
        <f t="shared" si="13"/>
        <v>1.7842682499078628E-2</v>
      </c>
      <c r="H97" s="20"/>
      <c r="I97" s="21">
        <v>171985.96322960636</v>
      </c>
      <c r="J97" s="33">
        <f t="shared" si="11"/>
        <v>1.190607401314449E-2</v>
      </c>
      <c r="K97" s="20"/>
      <c r="L97" s="55">
        <v>47034.686235643145</v>
      </c>
      <c r="M97" s="33">
        <v>3.6097226027397254E-2</v>
      </c>
      <c r="N97" s="20"/>
      <c r="O97" s="22"/>
      <c r="P97" s="63">
        <f>P315*Q97</f>
        <v>45000</v>
      </c>
      <c r="Q97" s="33">
        <v>1.8542727078871491E-2</v>
      </c>
      <c r="R97" s="14"/>
      <c r="U97" s="46">
        <v>102639</v>
      </c>
      <c r="V97" s="33">
        <f t="shared" si="14"/>
        <v>1.661586668842421E-2</v>
      </c>
      <c r="W97" s="14"/>
      <c r="X97" s="70">
        <f t="shared" si="12"/>
        <v>101910.91000000005</v>
      </c>
      <c r="Y97" s="33">
        <v>2.432531567012771E-2</v>
      </c>
      <c r="Z97" s="12"/>
      <c r="AA97" s="43">
        <f t="shared" si="15"/>
        <v>2210368.2651779703</v>
      </c>
      <c r="AB97" s="81">
        <f t="shared" si="16"/>
        <v>1.6861814471392945E-2</v>
      </c>
      <c r="AC97" s="12"/>
    </row>
    <row r="98" spans="1:29" x14ac:dyDescent="0.25">
      <c r="A98" s="3" t="s">
        <v>290</v>
      </c>
      <c r="B98" s="12"/>
      <c r="C98" s="43">
        <f t="shared" si="10"/>
        <v>22769.527580153768</v>
      </c>
      <c r="D98" s="33">
        <v>1.2798389473098364E-3</v>
      </c>
      <c r="E98" s="20"/>
      <c r="F98" s="73">
        <v>149801.1515001966</v>
      </c>
      <c r="G98" s="33">
        <f t="shared" si="13"/>
        <v>1.7674701777320295E-3</v>
      </c>
      <c r="H98" s="20"/>
      <c r="I98" s="21">
        <v>27327.424713536071</v>
      </c>
      <c r="J98" s="33">
        <f t="shared" si="11"/>
        <v>1.8917959065858528E-3</v>
      </c>
      <c r="K98" s="20"/>
      <c r="L98" s="55">
        <v>0</v>
      </c>
      <c r="M98" s="33">
        <v>0</v>
      </c>
      <c r="N98" s="20"/>
      <c r="O98" s="22"/>
      <c r="P98" s="63">
        <f t="shared" si="17"/>
        <v>0</v>
      </c>
      <c r="Q98" s="33">
        <v>0</v>
      </c>
      <c r="R98" s="14"/>
      <c r="V98" s="33">
        <f t="shared" si="14"/>
        <v>0</v>
      </c>
      <c r="W98" s="14"/>
      <c r="X98" s="70">
        <f t="shared" si="12"/>
        <v>0</v>
      </c>
      <c r="Y98" s="33">
        <v>0</v>
      </c>
      <c r="Z98" s="12"/>
      <c r="AA98" s="43">
        <f t="shared" si="15"/>
        <v>199898.10379388646</v>
      </c>
      <c r="AB98" s="81">
        <f t="shared" si="16"/>
        <v>1.5249245080363894E-3</v>
      </c>
      <c r="AC98" s="12"/>
    </row>
    <row r="99" spans="1:29" x14ac:dyDescent="0.25">
      <c r="A99" s="3" t="s">
        <v>297</v>
      </c>
      <c r="B99" s="12"/>
      <c r="C99" s="43">
        <f t="shared" si="10"/>
        <v>11671.775690906454</v>
      </c>
      <c r="D99" s="33">
        <v>6.560519563219402E-4</v>
      </c>
      <c r="E99" s="20"/>
      <c r="F99" s="73">
        <v>88727.967615725138</v>
      </c>
      <c r="G99" s="33">
        <f t="shared" si="13"/>
        <v>1.0468813832272955E-3</v>
      </c>
      <c r="H99" s="20"/>
      <c r="I99" s="21">
        <v>16181.640198014406</v>
      </c>
      <c r="J99" s="33">
        <f t="shared" si="11"/>
        <v>1.120206569383962E-3</v>
      </c>
      <c r="K99" s="20"/>
      <c r="L99" s="55">
        <v>0</v>
      </c>
      <c r="M99" s="33">
        <v>0</v>
      </c>
      <c r="N99" s="20"/>
      <c r="O99" s="22"/>
      <c r="P99" s="63">
        <f t="shared" si="17"/>
        <v>0</v>
      </c>
      <c r="Q99" s="33">
        <v>0</v>
      </c>
      <c r="R99" s="14"/>
      <c r="V99" s="33">
        <f t="shared" si="14"/>
        <v>0</v>
      </c>
      <c r="W99" s="14"/>
      <c r="X99" s="70">
        <f t="shared" si="12"/>
        <v>25000.000000000011</v>
      </c>
      <c r="Y99" s="33">
        <v>5.9672992003819095E-3</v>
      </c>
      <c r="Z99" s="12"/>
      <c r="AA99" s="43">
        <f t="shared" si="15"/>
        <v>141581.38350464602</v>
      </c>
      <c r="AB99" s="81">
        <f t="shared" si="16"/>
        <v>1.0800548754106624E-3</v>
      </c>
      <c r="AC99" s="12"/>
    </row>
    <row r="100" spans="1:29" x14ac:dyDescent="0.25">
      <c r="A100" s="3" t="s">
        <v>35</v>
      </c>
      <c r="B100" s="12"/>
      <c r="C100" s="43">
        <f t="shared" si="10"/>
        <v>68823.223847157016</v>
      </c>
      <c r="D100" s="33">
        <v>3.8684440003835963E-3</v>
      </c>
      <c r="E100" s="20"/>
      <c r="F100" s="73">
        <v>578248.57318757765</v>
      </c>
      <c r="G100" s="33">
        <f t="shared" si="13"/>
        <v>6.8226251813811927E-3</v>
      </c>
      <c r="H100" s="20"/>
      <c r="I100" s="21">
        <v>93105.302869042251</v>
      </c>
      <c r="J100" s="33">
        <f t="shared" si="11"/>
        <v>6.4454017418569542E-3</v>
      </c>
      <c r="K100" s="20"/>
      <c r="L100" s="55">
        <v>0</v>
      </c>
      <c r="M100" s="33">
        <v>0</v>
      </c>
      <c r="N100" s="20"/>
      <c r="O100" s="22"/>
      <c r="P100" s="63">
        <f>P315*Q100</f>
        <v>27000</v>
      </c>
      <c r="Q100" s="33">
        <v>1.1125636247322894E-2</v>
      </c>
      <c r="R100" s="14"/>
      <c r="U100" s="46">
        <v>51000</v>
      </c>
      <c r="V100" s="33">
        <f t="shared" si="14"/>
        <v>8.2562106130187815E-3</v>
      </c>
      <c r="W100" s="14"/>
      <c r="X100" s="70">
        <f t="shared" si="12"/>
        <v>0</v>
      </c>
      <c r="Y100" s="33">
        <v>0</v>
      </c>
      <c r="Z100" s="12"/>
      <c r="AA100" s="43">
        <f t="shared" si="15"/>
        <v>818177.09990377689</v>
      </c>
      <c r="AB100" s="81">
        <f t="shared" si="16"/>
        <v>6.2414714691033718E-3</v>
      </c>
      <c r="AC100" s="12"/>
    </row>
    <row r="101" spans="1:29" x14ac:dyDescent="0.25">
      <c r="A101" s="1" t="s">
        <v>10</v>
      </c>
      <c r="B101" s="12"/>
      <c r="C101" s="43">
        <f t="shared" si="10"/>
        <v>37901.219052094661</v>
      </c>
      <c r="D101" s="33">
        <v>2.1303672692652661E-3</v>
      </c>
      <c r="E101" s="20"/>
      <c r="F101" s="73">
        <v>103384.48165236249</v>
      </c>
      <c r="G101" s="33">
        <f t="shared" si="13"/>
        <v>1.2198103040656203E-3</v>
      </c>
      <c r="H101" s="20"/>
      <c r="I101" s="21">
        <v>24496.604799834775</v>
      </c>
      <c r="J101" s="33">
        <f t="shared" si="11"/>
        <v>1.6958267078355156E-3</v>
      </c>
      <c r="K101" s="20"/>
      <c r="L101" s="55">
        <v>0</v>
      </c>
      <c r="M101" s="33">
        <v>0</v>
      </c>
      <c r="N101" s="20"/>
      <c r="O101" s="22"/>
      <c r="P101" s="63">
        <f t="shared" si="17"/>
        <v>0</v>
      </c>
      <c r="Q101" s="33">
        <v>0</v>
      </c>
      <c r="R101" s="14"/>
      <c r="V101" s="33">
        <f t="shared" si="14"/>
        <v>0</v>
      </c>
      <c r="W101" s="14"/>
      <c r="X101" s="70">
        <f t="shared" si="12"/>
        <v>26597.030000000006</v>
      </c>
      <c r="Y101" s="33">
        <v>6.3484974340613457E-3</v>
      </c>
      <c r="Z101" s="12"/>
      <c r="AA101" s="43">
        <f t="shared" si="15"/>
        <v>192379.33550429193</v>
      </c>
      <c r="AB101" s="81">
        <f t="shared" si="16"/>
        <v>1.4675675155615053E-3</v>
      </c>
      <c r="AC101" s="12"/>
    </row>
    <row r="102" spans="1:29" x14ac:dyDescent="0.25">
      <c r="A102" s="3" t="s">
        <v>114</v>
      </c>
      <c r="B102" s="12"/>
      <c r="C102" s="43">
        <f t="shared" si="10"/>
        <v>40465.231859070656</v>
      </c>
      <c r="D102" s="33">
        <v>2.2744863529931742E-3</v>
      </c>
      <c r="E102" s="20"/>
      <c r="F102" s="73">
        <v>230357.03117390984</v>
      </c>
      <c r="G102" s="33">
        <f t="shared" si="13"/>
        <v>2.7179309287902152E-3</v>
      </c>
      <c r="H102" s="20"/>
      <c r="I102" s="21">
        <v>47332.037142272486</v>
      </c>
      <c r="J102" s="33">
        <f t="shared" si="11"/>
        <v>3.2766554131889196E-3</v>
      </c>
      <c r="K102" s="20"/>
      <c r="L102" s="55">
        <v>0</v>
      </c>
      <c r="M102" s="33">
        <v>0</v>
      </c>
      <c r="N102" s="20"/>
      <c r="O102" s="22"/>
      <c r="P102" s="63">
        <f>P315*Q102</f>
        <v>45000</v>
      </c>
      <c r="Q102" s="33">
        <v>1.8542727078871491E-2</v>
      </c>
      <c r="R102" s="14"/>
      <c r="V102" s="33">
        <f t="shared" si="14"/>
        <v>0</v>
      </c>
      <c r="W102" s="14"/>
      <c r="X102" s="70">
        <f t="shared" si="12"/>
        <v>0</v>
      </c>
      <c r="Y102" s="33">
        <v>0</v>
      </c>
      <c r="Z102" s="12"/>
      <c r="AA102" s="43">
        <f t="shared" si="15"/>
        <v>363154.30017525301</v>
      </c>
      <c r="AB102" s="81">
        <f t="shared" si="16"/>
        <v>2.7703258911702766E-3</v>
      </c>
      <c r="AC102" s="12"/>
    </row>
    <row r="103" spans="1:29" x14ac:dyDescent="0.25">
      <c r="A103" s="3" t="s">
        <v>51</v>
      </c>
      <c r="B103" s="12"/>
      <c r="C103" s="43">
        <f t="shared" si="10"/>
        <v>84244.76706802746</v>
      </c>
      <c r="D103" s="33">
        <v>4.7352644283530851E-3</v>
      </c>
      <c r="E103" s="20"/>
      <c r="F103" s="73">
        <v>562776.07743264968</v>
      </c>
      <c r="G103" s="33">
        <f t="shared" si="13"/>
        <v>6.6400686753193237E-3</v>
      </c>
      <c r="H103" s="20"/>
      <c r="I103" s="21">
        <v>62437.32861104195</v>
      </c>
      <c r="J103" s="33">
        <f t="shared" si="11"/>
        <v>4.3223495782248843E-3</v>
      </c>
      <c r="K103" s="20"/>
      <c r="L103" s="55">
        <v>0</v>
      </c>
      <c r="M103" s="33">
        <v>0</v>
      </c>
      <c r="N103" s="20"/>
      <c r="O103" s="22"/>
      <c r="P103" s="63">
        <f>P315*Q103</f>
        <v>27000</v>
      </c>
      <c r="Q103" s="33">
        <v>1.1125636247322894E-2</v>
      </c>
      <c r="R103" s="14"/>
      <c r="V103" s="33">
        <f t="shared" si="14"/>
        <v>0</v>
      </c>
      <c r="W103" s="14"/>
      <c r="X103" s="70">
        <f t="shared" si="12"/>
        <v>0</v>
      </c>
      <c r="Y103" s="33">
        <v>0</v>
      </c>
      <c r="Z103" s="12"/>
      <c r="AA103" s="43">
        <f t="shared" si="15"/>
        <v>736458.17311171908</v>
      </c>
      <c r="AB103" s="81">
        <f t="shared" si="16"/>
        <v>5.6180778907224064E-3</v>
      </c>
      <c r="AC103" s="12"/>
    </row>
    <row r="104" spans="1:29" x14ac:dyDescent="0.25">
      <c r="A104" s="1" t="s">
        <v>52</v>
      </c>
      <c r="B104" s="12"/>
      <c r="C104" s="43">
        <f t="shared" si="10"/>
        <v>14799.201878069141</v>
      </c>
      <c r="D104" s="33">
        <v>8.3183961046089713E-4</v>
      </c>
      <c r="E104" s="20"/>
      <c r="F104" s="73">
        <v>90740.039439080778</v>
      </c>
      <c r="G104" s="33">
        <f t="shared" si="13"/>
        <v>1.0706213672502577E-3</v>
      </c>
      <c r="H104" s="20"/>
      <c r="I104" s="21">
        <v>19981.856641648785</v>
      </c>
      <c r="J104" s="33">
        <f t="shared" si="11"/>
        <v>1.3832841915005724E-3</v>
      </c>
      <c r="K104" s="20"/>
      <c r="L104" s="55">
        <v>0</v>
      </c>
      <c r="M104" s="33">
        <v>0</v>
      </c>
      <c r="N104" s="20"/>
      <c r="O104" s="22"/>
      <c r="P104" s="63">
        <f t="shared" si="17"/>
        <v>0</v>
      </c>
      <c r="Q104" s="33">
        <v>0</v>
      </c>
      <c r="R104" s="14"/>
      <c r="V104" s="33">
        <f t="shared" si="14"/>
        <v>0</v>
      </c>
      <c r="W104" s="14"/>
      <c r="X104" s="70">
        <f t="shared" si="12"/>
        <v>0</v>
      </c>
      <c r="Y104" s="33">
        <v>0</v>
      </c>
      <c r="Z104" s="12"/>
      <c r="AA104" s="43">
        <f t="shared" si="15"/>
        <v>125521.09795879871</v>
      </c>
      <c r="AB104" s="81">
        <f t="shared" si="16"/>
        <v>9.5753884064038095E-4</v>
      </c>
      <c r="AC104" s="12"/>
    </row>
    <row r="105" spans="1:29" x14ac:dyDescent="0.25">
      <c r="A105" s="3" t="s">
        <v>270</v>
      </c>
      <c r="B105" s="12"/>
      <c r="C105" s="43">
        <f t="shared" si="10"/>
        <v>21773.244669173684</v>
      </c>
      <c r="D105" s="33">
        <v>1.2238394687293975E-3</v>
      </c>
      <c r="E105" s="20"/>
      <c r="F105" s="73">
        <v>159391.05864748755</v>
      </c>
      <c r="G105" s="33">
        <f t="shared" si="13"/>
        <v>1.8806193406076816E-3</v>
      </c>
      <c r="H105" s="20"/>
      <c r="I105" s="21">
        <v>28057.88547904903</v>
      </c>
      <c r="J105" s="33">
        <f t="shared" si="11"/>
        <v>1.9423635213759319E-3</v>
      </c>
      <c r="K105" s="20"/>
      <c r="L105" s="55">
        <v>0</v>
      </c>
      <c r="M105" s="33">
        <v>0</v>
      </c>
      <c r="N105" s="20"/>
      <c r="O105" s="22"/>
      <c r="P105" s="63">
        <f>P315*Q105</f>
        <v>13500</v>
      </c>
      <c r="Q105" s="33">
        <v>5.5628181236614472E-3</v>
      </c>
      <c r="R105" s="14"/>
      <c r="V105" s="33">
        <f t="shared" si="14"/>
        <v>0</v>
      </c>
      <c r="W105" s="14"/>
      <c r="X105" s="70">
        <f t="shared" si="12"/>
        <v>0</v>
      </c>
      <c r="Y105" s="33">
        <v>0</v>
      </c>
      <c r="Z105" s="12"/>
      <c r="AA105" s="43">
        <f t="shared" si="15"/>
        <v>222722.18879571027</v>
      </c>
      <c r="AB105" s="81">
        <f t="shared" si="16"/>
        <v>1.6990382486483269E-3</v>
      </c>
      <c r="AC105" s="12"/>
    </row>
    <row r="106" spans="1:29" x14ac:dyDescent="0.25">
      <c r="A106" s="1" t="s">
        <v>79</v>
      </c>
      <c r="B106" s="12"/>
      <c r="C106" s="43">
        <f t="shared" si="10"/>
        <v>12390.948275044488</v>
      </c>
      <c r="D106" s="33">
        <v>6.9647550396811854E-4</v>
      </c>
      <c r="E106" s="20"/>
      <c r="F106" s="73">
        <v>54505.618882113944</v>
      </c>
      <c r="G106" s="33">
        <f t="shared" si="13"/>
        <v>6.4309956851591875E-4</v>
      </c>
      <c r="H106" s="20"/>
      <c r="I106" s="21">
        <v>14927.796329485938</v>
      </c>
      <c r="J106" s="33">
        <f t="shared" si="11"/>
        <v>1.0334067072365054E-3</v>
      </c>
      <c r="K106" s="20"/>
      <c r="L106" s="55">
        <v>0</v>
      </c>
      <c r="M106" s="33">
        <v>0</v>
      </c>
      <c r="N106" s="20"/>
      <c r="O106" s="22"/>
      <c r="P106" s="63">
        <f t="shared" si="17"/>
        <v>0</v>
      </c>
      <c r="Q106" s="33">
        <v>0</v>
      </c>
      <c r="R106" s="14"/>
      <c r="V106" s="33">
        <f t="shared" si="14"/>
        <v>0</v>
      </c>
      <c r="W106" s="14"/>
      <c r="X106" s="70">
        <f t="shared" si="12"/>
        <v>0</v>
      </c>
      <c r="Y106" s="33">
        <v>0</v>
      </c>
      <c r="Z106" s="12"/>
      <c r="AA106" s="43">
        <f t="shared" si="15"/>
        <v>81824.363486644375</v>
      </c>
      <c r="AB106" s="81">
        <f t="shared" si="16"/>
        <v>6.2419790316729329E-4</v>
      </c>
      <c r="AC106" s="12"/>
    </row>
    <row r="107" spans="1:29" x14ac:dyDescent="0.25">
      <c r="A107" s="3" t="s">
        <v>53</v>
      </c>
      <c r="B107" s="12"/>
      <c r="C107" s="43">
        <f t="shared" si="10"/>
        <v>23910.977106253882</v>
      </c>
      <c r="D107" s="33">
        <v>1.3439980105468179E-3</v>
      </c>
      <c r="E107" s="20"/>
      <c r="F107" s="73">
        <v>162051.57973369956</v>
      </c>
      <c r="G107" s="33">
        <f t="shared" si="13"/>
        <v>1.9120102319994665E-3</v>
      </c>
      <c r="H107" s="20"/>
      <c r="I107" s="21">
        <v>32759.231091353595</v>
      </c>
      <c r="J107" s="33">
        <f t="shared" si="11"/>
        <v>2.2678236215513312E-3</v>
      </c>
      <c r="K107" s="20"/>
      <c r="L107" s="55">
        <v>0</v>
      </c>
      <c r="M107" s="33">
        <v>0</v>
      </c>
      <c r="N107" s="20"/>
      <c r="O107" s="22"/>
      <c r="P107" s="63">
        <f t="shared" si="17"/>
        <v>0</v>
      </c>
      <c r="Q107" s="33">
        <v>0</v>
      </c>
      <c r="R107" s="14"/>
      <c r="V107" s="33">
        <f t="shared" si="14"/>
        <v>0</v>
      </c>
      <c r="W107" s="14"/>
      <c r="X107" s="70">
        <f t="shared" si="12"/>
        <v>0</v>
      </c>
      <c r="Y107" s="33">
        <v>0</v>
      </c>
      <c r="Z107" s="12"/>
      <c r="AA107" s="43">
        <f t="shared" si="15"/>
        <v>218721.78793130704</v>
      </c>
      <c r="AB107" s="81">
        <f t="shared" si="16"/>
        <v>1.6685211541670885E-3</v>
      </c>
      <c r="AC107" s="12"/>
    </row>
    <row r="108" spans="1:29" x14ac:dyDescent="0.25">
      <c r="A108" s="1" t="s">
        <v>298</v>
      </c>
      <c r="B108" s="12"/>
      <c r="C108" s="43">
        <f t="shared" si="10"/>
        <v>0</v>
      </c>
      <c r="D108" s="33">
        <v>0</v>
      </c>
      <c r="E108" s="20"/>
      <c r="F108" s="73">
        <v>0</v>
      </c>
      <c r="G108" s="33">
        <f t="shared" si="13"/>
        <v>0</v>
      </c>
      <c r="H108" s="20"/>
      <c r="I108" s="21">
        <v>0</v>
      </c>
      <c r="J108" s="33">
        <f t="shared" si="11"/>
        <v>0</v>
      </c>
      <c r="K108" s="20"/>
      <c r="L108" s="55">
        <v>0</v>
      </c>
      <c r="M108" s="33">
        <v>0</v>
      </c>
      <c r="N108" s="20"/>
      <c r="O108" s="22"/>
      <c r="P108" s="63">
        <f t="shared" si="17"/>
        <v>0</v>
      </c>
      <c r="Q108" s="33">
        <v>0</v>
      </c>
      <c r="R108" s="14"/>
      <c r="V108" s="33">
        <f t="shared" si="14"/>
        <v>0</v>
      </c>
      <c r="W108" s="14"/>
      <c r="X108" s="70">
        <f t="shared" si="12"/>
        <v>0</v>
      </c>
      <c r="Y108" s="33">
        <v>0</v>
      </c>
      <c r="Z108" s="12"/>
      <c r="AA108" s="43">
        <f t="shared" si="15"/>
        <v>0</v>
      </c>
      <c r="AB108" s="81">
        <f t="shared" si="16"/>
        <v>0</v>
      </c>
      <c r="AC108" s="12"/>
    </row>
    <row r="109" spans="1:29" x14ac:dyDescent="0.25">
      <c r="A109" s="3" t="s">
        <v>202</v>
      </c>
      <c r="B109" s="12"/>
      <c r="C109" s="43">
        <f t="shared" si="10"/>
        <v>30363.771797123987</v>
      </c>
      <c r="D109" s="33">
        <v>1.7066993417579209E-3</v>
      </c>
      <c r="E109" s="20"/>
      <c r="F109" s="73">
        <v>187579.91029763417</v>
      </c>
      <c r="G109" s="33">
        <f t="shared" si="13"/>
        <v>2.2132132768838061E-3</v>
      </c>
      <c r="H109" s="20"/>
      <c r="I109" s="21">
        <v>39558.660273137735</v>
      </c>
      <c r="J109" s="33">
        <f t="shared" si="11"/>
        <v>2.7385277741767394E-3</v>
      </c>
      <c r="K109" s="20"/>
      <c r="L109" s="55">
        <v>0</v>
      </c>
      <c r="M109" s="33">
        <v>0</v>
      </c>
      <c r="N109" s="20"/>
      <c r="O109" s="22"/>
      <c r="P109" s="63">
        <f>P315*Q109</f>
        <v>13500</v>
      </c>
      <c r="Q109" s="33">
        <v>5.5628181236614472E-3</v>
      </c>
      <c r="R109" s="14"/>
      <c r="V109" s="33">
        <f t="shared" si="14"/>
        <v>0</v>
      </c>
      <c r="W109" s="14"/>
      <c r="X109" s="70">
        <f t="shared" si="12"/>
        <v>0</v>
      </c>
      <c r="Y109" s="33">
        <v>0</v>
      </c>
      <c r="Z109" s="12"/>
      <c r="AA109" s="43">
        <f t="shared" si="15"/>
        <v>271002.34236789588</v>
      </c>
      <c r="AB109" s="81">
        <f t="shared" si="16"/>
        <v>2.0673438405307753E-3</v>
      </c>
      <c r="AC109" s="12"/>
    </row>
    <row r="110" spans="1:29" x14ac:dyDescent="0.25">
      <c r="A110" s="1" t="s">
        <v>280</v>
      </c>
      <c r="B110" s="12"/>
      <c r="C110" s="43">
        <f t="shared" si="10"/>
        <v>219403.68615317275</v>
      </c>
      <c r="D110" s="33">
        <v>1.2332332400559977E-2</v>
      </c>
      <c r="E110" s="20"/>
      <c r="F110" s="73">
        <v>468629.14869772369</v>
      </c>
      <c r="G110" s="33">
        <f t="shared" si="13"/>
        <v>5.5292501856241631E-3</v>
      </c>
      <c r="H110" s="20"/>
      <c r="I110" s="21">
        <v>73118.895069975944</v>
      </c>
      <c r="J110" s="33">
        <f t="shared" si="11"/>
        <v>5.0618024873358832E-3</v>
      </c>
      <c r="K110" s="20"/>
      <c r="L110" s="55">
        <v>14147.206696600273</v>
      </c>
      <c r="M110" s="33">
        <v>1.0857410958904109E-2</v>
      </c>
      <c r="N110" s="20"/>
      <c r="O110" s="22"/>
      <c r="P110" s="63">
        <f>P315*Q110</f>
        <v>13500</v>
      </c>
      <c r="Q110" s="33">
        <v>5.5628181236614472E-3</v>
      </c>
      <c r="R110" s="14"/>
      <c r="U110" s="46">
        <v>155905</v>
      </c>
      <c r="V110" s="33">
        <f t="shared" si="14"/>
        <v>2.5238912071033199E-2</v>
      </c>
      <c r="W110" s="14"/>
      <c r="X110" s="70">
        <f t="shared" si="12"/>
        <v>51691.930000000022</v>
      </c>
      <c r="Y110" s="33">
        <v>1.2338448502207906E-2</v>
      </c>
      <c r="Z110" s="12"/>
      <c r="AA110" s="43">
        <f t="shared" si="15"/>
        <v>996395.86661747261</v>
      </c>
      <c r="AB110" s="81">
        <f t="shared" si="16"/>
        <v>7.6010149564890994E-3</v>
      </c>
      <c r="AC110" s="12"/>
    </row>
    <row r="111" spans="1:29" x14ac:dyDescent="0.25">
      <c r="A111" s="1" t="s">
        <v>154</v>
      </c>
      <c r="B111" s="12"/>
      <c r="C111" s="43">
        <f t="shared" si="10"/>
        <v>15379.823756946435</v>
      </c>
      <c r="D111" s="33">
        <v>8.644754432260473E-4</v>
      </c>
      <c r="E111" s="20"/>
      <c r="F111" s="73">
        <v>88377.552374915947</v>
      </c>
      <c r="G111" s="33">
        <f t="shared" si="13"/>
        <v>1.0427469124188236E-3</v>
      </c>
      <c r="H111" s="20"/>
      <c r="I111" s="21">
        <v>17967.969484393438</v>
      </c>
      <c r="J111" s="33">
        <f t="shared" si="11"/>
        <v>1.2438688049297936E-3</v>
      </c>
      <c r="K111" s="20"/>
      <c r="L111" s="55">
        <v>0</v>
      </c>
      <c r="M111" s="33">
        <v>0</v>
      </c>
      <c r="N111" s="20"/>
      <c r="O111" s="22"/>
      <c r="P111" s="63">
        <f t="shared" si="17"/>
        <v>0</v>
      </c>
      <c r="Q111" s="33">
        <v>0</v>
      </c>
      <c r="R111" s="14"/>
      <c r="V111" s="33">
        <f t="shared" si="14"/>
        <v>0</v>
      </c>
      <c r="W111" s="14"/>
      <c r="X111" s="70">
        <f t="shared" si="12"/>
        <v>0</v>
      </c>
      <c r="Y111" s="33">
        <v>0</v>
      </c>
      <c r="Z111" s="12"/>
      <c r="AA111" s="43">
        <f t="shared" si="15"/>
        <v>121725.34561625583</v>
      </c>
      <c r="AB111" s="81">
        <f t="shared" si="16"/>
        <v>9.2858290927472675E-4</v>
      </c>
      <c r="AC111" s="12"/>
    </row>
    <row r="112" spans="1:29" x14ac:dyDescent="0.25">
      <c r="A112" s="3" t="s">
        <v>115</v>
      </c>
      <c r="B112" s="12"/>
      <c r="C112" s="43">
        <f t="shared" si="10"/>
        <v>13123.317013618838</v>
      </c>
      <c r="D112" s="33">
        <v>7.3764078647650948E-4</v>
      </c>
      <c r="E112" s="20"/>
      <c r="F112" s="73">
        <v>87771.247609245402</v>
      </c>
      <c r="G112" s="33">
        <f t="shared" si="13"/>
        <v>1.0355932585169171E-3</v>
      </c>
      <c r="H112" s="20"/>
      <c r="I112" s="21">
        <v>15294.164501596797</v>
      </c>
      <c r="J112" s="33">
        <f t="shared" si="11"/>
        <v>1.0587692803866696E-3</v>
      </c>
      <c r="K112" s="20"/>
      <c r="L112" s="55">
        <v>0</v>
      </c>
      <c r="M112" s="33">
        <v>0</v>
      </c>
      <c r="N112" s="20"/>
      <c r="O112" s="22"/>
      <c r="P112" s="63">
        <f t="shared" si="17"/>
        <v>0</v>
      </c>
      <c r="Q112" s="33">
        <v>0</v>
      </c>
      <c r="R112" s="14"/>
      <c r="V112" s="33">
        <f t="shared" si="14"/>
        <v>0</v>
      </c>
      <c r="W112" s="14"/>
      <c r="X112" s="70">
        <f t="shared" si="12"/>
        <v>0</v>
      </c>
      <c r="Y112" s="33">
        <v>0</v>
      </c>
      <c r="Z112" s="12"/>
      <c r="AA112" s="43">
        <f t="shared" si="15"/>
        <v>116188.72912446104</v>
      </c>
      <c r="AB112" s="81">
        <f t="shared" si="16"/>
        <v>8.8634677986830794E-4</v>
      </c>
      <c r="AC112" s="12"/>
    </row>
    <row r="113" spans="1:29" x14ac:dyDescent="0.25">
      <c r="A113" s="3" t="s">
        <v>80</v>
      </c>
      <c r="B113" s="12"/>
      <c r="C113" s="43">
        <f t="shared" si="10"/>
        <v>21654.479279246851</v>
      </c>
      <c r="D113" s="33">
        <v>1.2171638549694844E-3</v>
      </c>
      <c r="E113" s="20"/>
      <c r="F113" s="73">
        <v>137464.52379782181</v>
      </c>
      <c r="G113" s="33">
        <f t="shared" si="13"/>
        <v>1.6219130752707601E-3</v>
      </c>
      <c r="H113" s="20"/>
      <c r="I113" s="21">
        <v>23995.977483906896</v>
      </c>
      <c r="J113" s="33">
        <f t="shared" si="11"/>
        <v>1.6611697755806328E-3</v>
      </c>
      <c r="K113" s="20"/>
      <c r="L113" s="55">
        <v>0</v>
      </c>
      <c r="M113" s="33">
        <v>0</v>
      </c>
      <c r="N113" s="20"/>
      <c r="O113" s="22"/>
      <c r="P113" s="63">
        <f t="shared" si="17"/>
        <v>0</v>
      </c>
      <c r="Q113" s="33">
        <v>0</v>
      </c>
      <c r="R113" s="14"/>
      <c r="V113" s="33">
        <f t="shared" si="14"/>
        <v>0</v>
      </c>
      <c r="W113" s="14"/>
      <c r="X113" s="70">
        <f t="shared" si="12"/>
        <v>25000.000000000011</v>
      </c>
      <c r="Y113" s="33">
        <v>5.9672992003819095E-3</v>
      </c>
      <c r="Z113" s="12"/>
      <c r="AA113" s="43">
        <f t="shared" si="15"/>
        <v>208114.98056097556</v>
      </c>
      <c r="AB113" s="81">
        <f t="shared" si="16"/>
        <v>1.5876070273991979E-3</v>
      </c>
      <c r="AC113" s="12"/>
    </row>
    <row r="114" spans="1:29" x14ac:dyDescent="0.25">
      <c r="A114" s="3" t="s">
        <v>299</v>
      </c>
      <c r="B114" s="12"/>
      <c r="C114" s="43">
        <f t="shared" si="10"/>
        <v>16811.579764324913</v>
      </c>
      <c r="D114" s="33">
        <v>9.449521722595019E-4</v>
      </c>
      <c r="E114" s="20"/>
      <c r="F114" s="73">
        <v>131311.37017960945</v>
      </c>
      <c r="G114" s="33">
        <f t="shared" si="13"/>
        <v>1.5493133962277057E-3</v>
      </c>
      <c r="H114" s="20"/>
      <c r="I114" s="21">
        <v>21886.5160208835</v>
      </c>
      <c r="J114" s="33">
        <f t="shared" si="11"/>
        <v>1.5151380655793766E-3</v>
      </c>
      <c r="K114" s="20"/>
      <c r="L114" s="55">
        <v>0</v>
      </c>
      <c r="M114" s="33">
        <v>0</v>
      </c>
      <c r="N114" s="20"/>
      <c r="O114" s="22"/>
      <c r="P114" s="63">
        <f t="shared" si="17"/>
        <v>0</v>
      </c>
      <c r="Q114" s="33">
        <v>0</v>
      </c>
      <c r="R114" s="14"/>
      <c r="V114" s="33">
        <f t="shared" si="14"/>
        <v>0</v>
      </c>
      <c r="W114" s="14"/>
      <c r="X114" s="70">
        <f t="shared" si="12"/>
        <v>0</v>
      </c>
      <c r="Y114" s="33">
        <v>0</v>
      </c>
      <c r="Z114" s="12"/>
      <c r="AA114" s="43">
        <f t="shared" si="15"/>
        <v>170009.46596481788</v>
      </c>
      <c r="AB114" s="81">
        <f t="shared" si="16"/>
        <v>1.2969187617469433E-3</v>
      </c>
      <c r="AC114" s="12"/>
    </row>
    <row r="115" spans="1:29" x14ac:dyDescent="0.25">
      <c r="A115" s="3" t="s">
        <v>116</v>
      </c>
      <c r="B115" s="12"/>
      <c r="C115" s="43">
        <f t="shared" si="10"/>
        <v>18988.900664714052</v>
      </c>
      <c r="D115" s="33">
        <v>1.0673359186635599E-3</v>
      </c>
      <c r="E115" s="20"/>
      <c r="F115" s="73">
        <v>96151.187573011572</v>
      </c>
      <c r="G115" s="33">
        <f t="shared" si="13"/>
        <v>1.1344662900578133E-3</v>
      </c>
      <c r="H115" s="20"/>
      <c r="I115" s="21">
        <v>22346.182920053645</v>
      </c>
      <c r="J115" s="33">
        <f t="shared" si="11"/>
        <v>1.5469594306497688E-3</v>
      </c>
      <c r="K115" s="20"/>
      <c r="L115" s="55">
        <v>0</v>
      </c>
      <c r="M115" s="33">
        <v>0</v>
      </c>
      <c r="N115" s="20"/>
      <c r="O115" s="22"/>
      <c r="P115" s="63">
        <f t="shared" si="17"/>
        <v>0</v>
      </c>
      <c r="Q115" s="33">
        <v>0</v>
      </c>
      <c r="R115" s="14"/>
      <c r="V115" s="33">
        <f t="shared" si="14"/>
        <v>0</v>
      </c>
      <c r="W115" s="14"/>
      <c r="X115" s="70">
        <f t="shared" si="12"/>
        <v>0</v>
      </c>
      <c r="Y115" s="33">
        <v>0</v>
      </c>
      <c r="Z115" s="12"/>
      <c r="AA115" s="43">
        <f t="shared" si="15"/>
        <v>137486.27115777927</v>
      </c>
      <c r="AB115" s="81">
        <f t="shared" si="16"/>
        <v>1.0488152735215999E-3</v>
      </c>
      <c r="AC115" s="12"/>
    </row>
    <row r="116" spans="1:29" x14ac:dyDescent="0.25">
      <c r="A116" s="1" t="s">
        <v>176</v>
      </c>
      <c r="B116" s="12"/>
      <c r="C116" s="43">
        <f t="shared" si="10"/>
        <v>18797.556425387487</v>
      </c>
      <c r="D116" s="33">
        <v>1.0565807631614773E-3</v>
      </c>
      <c r="E116" s="20"/>
      <c r="F116" s="73">
        <v>118997.03134640487</v>
      </c>
      <c r="G116" s="33">
        <f t="shared" si="13"/>
        <v>1.4040192751331292E-3</v>
      </c>
      <c r="H116" s="20"/>
      <c r="I116" s="21">
        <v>22862.73928694287</v>
      </c>
      <c r="J116" s="33">
        <f t="shared" si="11"/>
        <v>1.5827190834763979E-3</v>
      </c>
      <c r="K116" s="20"/>
      <c r="L116" s="55">
        <v>0</v>
      </c>
      <c r="M116" s="33">
        <v>0</v>
      </c>
      <c r="N116" s="20"/>
      <c r="O116" s="22"/>
      <c r="P116" s="63">
        <f>P315*Q116</f>
        <v>31500</v>
      </c>
      <c r="Q116" s="33">
        <v>1.2979908955210043E-2</v>
      </c>
      <c r="R116" s="14"/>
      <c r="V116" s="33">
        <f t="shared" si="14"/>
        <v>0</v>
      </c>
      <c r="W116" s="14"/>
      <c r="X116" s="70">
        <f t="shared" si="12"/>
        <v>0</v>
      </c>
      <c r="Y116" s="33">
        <v>0</v>
      </c>
      <c r="Z116" s="12"/>
      <c r="AA116" s="43">
        <f t="shared" si="15"/>
        <v>192157.32705873522</v>
      </c>
      <c r="AB116" s="81">
        <f t="shared" si="16"/>
        <v>1.4658739221096657E-3</v>
      </c>
      <c r="AC116" s="12"/>
    </row>
    <row r="117" spans="1:29" x14ac:dyDescent="0.25">
      <c r="A117" s="1" t="s">
        <v>54</v>
      </c>
      <c r="B117" s="12"/>
      <c r="C117" s="43">
        <f t="shared" si="10"/>
        <v>39330.389326509256</v>
      </c>
      <c r="D117" s="33">
        <v>2.2106986583595029E-3</v>
      </c>
      <c r="E117" s="20"/>
      <c r="F117" s="73">
        <v>203110.87037421085</v>
      </c>
      <c r="G117" s="33">
        <f t="shared" si="13"/>
        <v>2.396459590359975E-3</v>
      </c>
      <c r="H117" s="20"/>
      <c r="I117" s="21">
        <v>46760.866886372947</v>
      </c>
      <c r="J117" s="33">
        <f t="shared" si="11"/>
        <v>3.2371150041163033E-3</v>
      </c>
      <c r="K117" s="20"/>
      <c r="L117" s="55">
        <v>0</v>
      </c>
      <c r="M117" s="33">
        <v>0</v>
      </c>
      <c r="N117" s="20"/>
      <c r="O117" s="22"/>
      <c r="P117" s="63">
        <f>P315*Q117</f>
        <v>45000</v>
      </c>
      <c r="Q117" s="33">
        <v>1.8542727078871491E-2</v>
      </c>
      <c r="R117" s="14"/>
      <c r="V117" s="33">
        <f t="shared" si="14"/>
        <v>0</v>
      </c>
      <c r="W117" s="14"/>
      <c r="X117" s="70">
        <f t="shared" si="12"/>
        <v>0</v>
      </c>
      <c r="Y117" s="33">
        <v>0</v>
      </c>
      <c r="Z117" s="12"/>
      <c r="AA117" s="43">
        <f t="shared" si="15"/>
        <v>334202.12658709305</v>
      </c>
      <c r="AB117" s="81">
        <f t="shared" si="16"/>
        <v>2.5494639708839714E-3</v>
      </c>
      <c r="AC117" s="12"/>
    </row>
    <row r="118" spans="1:29" x14ac:dyDescent="0.25">
      <c r="A118" s="3" t="s">
        <v>252</v>
      </c>
      <c r="B118" s="12"/>
      <c r="C118" s="43">
        <f t="shared" si="10"/>
        <v>3675.0576799491951</v>
      </c>
      <c r="D118" s="33">
        <v>2.0656914974857566E-4</v>
      </c>
      <c r="E118" s="20"/>
      <c r="F118" s="73">
        <v>0</v>
      </c>
      <c r="G118" s="33">
        <f t="shared" si="13"/>
        <v>0</v>
      </c>
      <c r="H118" s="20"/>
      <c r="I118" s="21">
        <v>0</v>
      </c>
      <c r="J118" s="33">
        <f t="shared" si="11"/>
        <v>0</v>
      </c>
      <c r="K118" s="20"/>
      <c r="L118" s="55">
        <v>0</v>
      </c>
      <c r="M118" s="33">
        <v>0</v>
      </c>
      <c r="N118" s="20"/>
      <c r="O118" s="22"/>
      <c r="P118" s="63">
        <f t="shared" si="17"/>
        <v>0</v>
      </c>
      <c r="Q118" s="33">
        <v>0</v>
      </c>
      <c r="R118" s="14"/>
      <c r="V118" s="33">
        <f t="shared" si="14"/>
        <v>0</v>
      </c>
      <c r="W118" s="14"/>
      <c r="X118" s="70">
        <f t="shared" si="12"/>
        <v>0</v>
      </c>
      <c r="Y118" s="33">
        <v>0</v>
      </c>
      <c r="Z118" s="12"/>
      <c r="AA118" s="43">
        <f t="shared" si="15"/>
        <v>3675.0576799491951</v>
      </c>
      <c r="AB118" s="81">
        <f t="shared" si="16"/>
        <v>2.8035211031217774E-5</v>
      </c>
      <c r="AC118" s="12"/>
    </row>
    <row r="119" spans="1:29" x14ac:dyDescent="0.25">
      <c r="A119" s="1" t="s">
        <v>291</v>
      </c>
      <c r="B119" s="12"/>
      <c r="C119" s="43">
        <f t="shared" si="10"/>
        <v>128019.90653094566</v>
      </c>
      <c r="D119" s="33">
        <v>7.1957954258163254E-3</v>
      </c>
      <c r="E119" s="20"/>
      <c r="F119" s="73">
        <v>430587.70440891874</v>
      </c>
      <c r="G119" s="33">
        <f t="shared" si="13"/>
        <v>5.0804077192948644E-3</v>
      </c>
      <c r="H119" s="20"/>
      <c r="I119" s="21">
        <v>69439.284297906008</v>
      </c>
      <c r="J119" s="33">
        <f t="shared" si="11"/>
        <v>4.8070740352624949E-3</v>
      </c>
      <c r="K119" s="20"/>
      <c r="L119" s="55">
        <v>0</v>
      </c>
      <c r="M119" s="33">
        <v>0</v>
      </c>
      <c r="N119" s="20"/>
      <c r="O119" s="22"/>
      <c r="P119" s="63">
        <f t="shared" si="17"/>
        <v>0</v>
      </c>
      <c r="Q119" s="33">
        <v>0</v>
      </c>
      <c r="R119" s="14"/>
      <c r="U119" s="46">
        <v>152225</v>
      </c>
      <c r="V119" s="33">
        <f t="shared" si="14"/>
        <v>2.464316981503498E-2</v>
      </c>
      <c r="W119" s="14"/>
      <c r="X119" s="70">
        <f t="shared" si="12"/>
        <v>45976.400000000023</v>
      </c>
      <c r="Y119" s="33">
        <v>1.0974197398257553E-2</v>
      </c>
      <c r="Z119" s="12"/>
      <c r="AA119" s="43">
        <f t="shared" si="15"/>
        <v>826248.29523777042</v>
      </c>
      <c r="AB119" s="81">
        <f t="shared" si="16"/>
        <v>6.303042656325069E-3</v>
      </c>
      <c r="AC119" s="12"/>
    </row>
    <row r="120" spans="1:29" x14ac:dyDescent="0.25">
      <c r="A120" s="1" t="s">
        <v>145</v>
      </c>
      <c r="B120" s="12"/>
      <c r="C120" s="43">
        <f t="shared" si="10"/>
        <v>18757.976878399109</v>
      </c>
      <c r="D120" s="33">
        <v>1.0543560597470437E-3</v>
      </c>
      <c r="E120" s="20"/>
      <c r="F120" s="73">
        <v>127106.13065899634</v>
      </c>
      <c r="G120" s="33">
        <f t="shared" si="13"/>
        <v>1.4996967185955975E-3</v>
      </c>
      <c r="H120" s="20"/>
      <c r="I120" s="21">
        <v>22498.646693540773</v>
      </c>
      <c r="J120" s="33">
        <f t="shared" si="11"/>
        <v>1.5575140418364831E-3</v>
      </c>
      <c r="K120" s="20"/>
      <c r="L120" s="55">
        <v>0</v>
      </c>
      <c r="M120" s="33">
        <v>0</v>
      </c>
      <c r="N120" s="20"/>
      <c r="O120" s="22"/>
      <c r="P120" s="63">
        <f t="shared" si="17"/>
        <v>0</v>
      </c>
      <c r="Q120" s="33">
        <v>0</v>
      </c>
      <c r="R120" s="14"/>
      <c r="V120" s="33">
        <f t="shared" si="14"/>
        <v>0</v>
      </c>
      <c r="W120" s="14"/>
      <c r="X120" s="70">
        <f t="shared" si="12"/>
        <v>0</v>
      </c>
      <c r="Y120" s="33">
        <v>0</v>
      </c>
      <c r="Z120" s="12"/>
      <c r="AA120" s="43">
        <f t="shared" si="15"/>
        <v>168362.75423093623</v>
      </c>
      <c r="AB120" s="81">
        <f t="shared" si="16"/>
        <v>1.2843568062655827E-3</v>
      </c>
      <c r="AC120" s="12"/>
    </row>
    <row r="121" spans="1:29" x14ac:dyDescent="0.25">
      <c r="A121" s="1" t="s">
        <v>11</v>
      </c>
      <c r="B121" s="12"/>
      <c r="C121" s="43">
        <f t="shared" si="10"/>
        <v>16197.967499356833</v>
      </c>
      <c r="D121" s="33">
        <v>9.1046200233882023E-4</v>
      </c>
      <c r="E121" s="20"/>
      <c r="F121" s="73">
        <v>90037.621647802996</v>
      </c>
      <c r="G121" s="33">
        <f t="shared" si="13"/>
        <v>1.0623336973227654E-3</v>
      </c>
      <c r="H121" s="20"/>
      <c r="I121" s="21">
        <v>18655.194254439899</v>
      </c>
      <c r="J121" s="33">
        <f t="shared" si="11"/>
        <v>1.2914433210251331E-3</v>
      </c>
      <c r="K121" s="20"/>
      <c r="L121" s="55">
        <v>0</v>
      </c>
      <c r="M121" s="33">
        <v>0</v>
      </c>
      <c r="N121" s="20"/>
      <c r="O121" s="22"/>
      <c r="P121" s="63">
        <f>P315*Q121</f>
        <v>22500</v>
      </c>
      <c r="Q121" s="33">
        <v>9.2713635394357456E-3</v>
      </c>
      <c r="R121" s="14"/>
      <c r="V121" s="33">
        <f t="shared" si="14"/>
        <v>0</v>
      </c>
      <c r="W121" s="14"/>
      <c r="X121" s="70">
        <f t="shared" si="12"/>
        <v>0</v>
      </c>
      <c r="Y121" s="33">
        <v>0</v>
      </c>
      <c r="Z121" s="12"/>
      <c r="AA121" s="43">
        <f t="shared" si="15"/>
        <v>147390.78340159974</v>
      </c>
      <c r="AB121" s="81">
        <f t="shared" si="16"/>
        <v>1.1243719355113584E-3</v>
      </c>
      <c r="AC121" s="12"/>
    </row>
    <row r="122" spans="1:29" x14ac:dyDescent="0.25">
      <c r="A122" s="3" t="s">
        <v>117</v>
      </c>
      <c r="B122" s="12"/>
      <c r="C122" s="43">
        <f t="shared" si="10"/>
        <v>18626.015334035961</v>
      </c>
      <c r="D122" s="33">
        <v>1.0469387111249177E-3</v>
      </c>
      <c r="E122" s="20"/>
      <c r="F122" s="73">
        <v>91738.837408808467</v>
      </c>
      <c r="G122" s="33">
        <f t="shared" si="13"/>
        <v>1.0824059604085464E-3</v>
      </c>
      <c r="H122" s="20"/>
      <c r="I122" s="21">
        <v>21868.311391213396</v>
      </c>
      <c r="J122" s="33">
        <f t="shared" si="11"/>
        <v>1.5138778134973808E-3</v>
      </c>
      <c r="K122" s="20"/>
      <c r="L122" s="55">
        <v>0</v>
      </c>
      <c r="M122" s="33">
        <v>0</v>
      </c>
      <c r="N122" s="20"/>
      <c r="O122" s="22"/>
      <c r="P122" s="63">
        <f t="shared" si="17"/>
        <v>0</v>
      </c>
      <c r="Q122" s="33">
        <v>0</v>
      </c>
      <c r="R122" s="14"/>
      <c r="V122" s="33">
        <f t="shared" si="14"/>
        <v>0</v>
      </c>
      <c r="W122" s="14"/>
      <c r="X122" s="70">
        <f t="shared" si="12"/>
        <v>0</v>
      </c>
      <c r="Y122" s="33">
        <v>0</v>
      </c>
      <c r="Z122" s="12"/>
      <c r="AA122" s="43">
        <f t="shared" si="15"/>
        <v>132233.16413405782</v>
      </c>
      <c r="AB122" s="81">
        <f t="shared" si="16"/>
        <v>1.0087418986782317E-3</v>
      </c>
      <c r="AC122" s="12"/>
    </row>
    <row r="123" spans="1:29" x14ac:dyDescent="0.25">
      <c r="A123" s="3" t="s">
        <v>55</v>
      </c>
      <c r="B123" s="12"/>
      <c r="C123" s="43">
        <f t="shared" si="10"/>
        <v>17583.536966208205</v>
      </c>
      <c r="D123" s="33">
        <v>9.8834265935453052E-4</v>
      </c>
      <c r="E123" s="20"/>
      <c r="F123" s="73">
        <v>118387.92265049755</v>
      </c>
      <c r="G123" s="33">
        <f t="shared" si="13"/>
        <v>1.396832538287438E-3</v>
      </c>
      <c r="H123" s="20"/>
      <c r="I123" s="21">
        <v>23154.013361664547</v>
      </c>
      <c r="J123" s="33">
        <f t="shared" si="11"/>
        <v>1.6028831167883299E-3</v>
      </c>
      <c r="K123" s="20"/>
      <c r="L123" s="55">
        <v>0</v>
      </c>
      <c r="M123" s="33">
        <v>0</v>
      </c>
      <c r="N123" s="20"/>
      <c r="O123" s="22"/>
      <c r="P123" s="63">
        <f t="shared" si="17"/>
        <v>0</v>
      </c>
      <c r="Q123" s="33">
        <v>0</v>
      </c>
      <c r="R123" s="14"/>
      <c r="V123" s="33">
        <f t="shared" si="14"/>
        <v>0</v>
      </c>
      <c r="W123" s="14"/>
      <c r="X123" s="70">
        <f t="shared" si="12"/>
        <v>0</v>
      </c>
      <c r="Y123" s="33">
        <v>0</v>
      </c>
      <c r="Z123" s="12"/>
      <c r="AA123" s="43">
        <f t="shared" si="15"/>
        <v>159125.47297837029</v>
      </c>
      <c r="AB123" s="81">
        <f t="shared" si="16"/>
        <v>1.213890121978337E-3</v>
      </c>
      <c r="AC123" s="12"/>
    </row>
    <row r="124" spans="1:29" x14ac:dyDescent="0.25">
      <c r="A124" s="1" t="s">
        <v>171</v>
      </c>
      <c r="B124" s="12"/>
      <c r="C124" s="43">
        <f t="shared" si="10"/>
        <v>25989.326848370663</v>
      </c>
      <c r="D124" s="33">
        <v>1.4608187454842815E-3</v>
      </c>
      <c r="E124" s="20"/>
      <c r="F124" s="73">
        <v>156101.55422765616</v>
      </c>
      <c r="G124" s="33">
        <f t="shared" si="13"/>
        <v>1.8418072159788398E-3</v>
      </c>
      <c r="H124" s="20"/>
      <c r="I124" s="21">
        <v>31560.001111835438</v>
      </c>
      <c r="J124" s="33">
        <f t="shared" si="11"/>
        <v>2.184804515649862E-3</v>
      </c>
      <c r="K124" s="20"/>
      <c r="L124" s="55">
        <v>0</v>
      </c>
      <c r="M124" s="33">
        <v>0</v>
      </c>
      <c r="N124" s="20"/>
      <c r="O124" s="22"/>
      <c r="P124" s="63">
        <f>P315*Q124</f>
        <v>13500</v>
      </c>
      <c r="Q124" s="33">
        <v>5.5628181236614472E-3</v>
      </c>
      <c r="R124" s="14"/>
      <c r="V124" s="33">
        <f t="shared" si="14"/>
        <v>0</v>
      </c>
      <c r="W124" s="14"/>
      <c r="X124" s="70">
        <f t="shared" si="12"/>
        <v>0</v>
      </c>
      <c r="Y124" s="33">
        <v>0</v>
      </c>
      <c r="Z124" s="12"/>
      <c r="AA124" s="43">
        <f t="shared" si="15"/>
        <v>227150.88218786227</v>
      </c>
      <c r="AB124" s="81">
        <f t="shared" si="16"/>
        <v>1.7328225765838976E-3</v>
      </c>
      <c r="AC124" s="12"/>
    </row>
    <row r="125" spans="1:29" x14ac:dyDescent="0.25">
      <c r="A125" s="3" t="s">
        <v>149</v>
      </c>
      <c r="B125" s="12"/>
      <c r="C125" s="43">
        <f t="shared" si="10"/>
        <v>120412.16300463992</v>
      </c>
      <c r="D125" s="33">
        <v>6.7681762566510857E-3</v>
      </c>
      <c r="E125" s="20"/>
      <c r="F125" s="73">
        <v>564196.52948089666</v>
      </c>
      <c r="G125" s="33">
        <f t="shared" si="13"/>
        <v>6.6568282703493497E-3</v>
      </c>
      <c r="H125" s="20"/>
      <c r="I125" s="21">
        <v>79595.19207511573</v>
      </c>
      <c r="J125" s="33">
        <f t="shared" si="11"/>
        <v>5.5101371655058677E-3</v>
      </c>
      <c r="K125" s="20"/>
      <c r="L125" s="55">
        <v>0</v>
      </c>
      <c r="M125" s="33">
        <v>0</v>
      </c>
      <c r="N125" s="20"/>
      <c r="O125" s="22"/>
      <c r="P125" s="63">
        <f>P315*Q125</f>
        <v>19800</v>
      </c>
      <c r="Q125" s="33">
        <v>8.1587999147034549E-3</v>
      </c>
      <c r="R125" s="14"/>
      <c r="V125" s="33">
        <f t="shared" si="14"/>
        <v>0</v>
      </c>
      <c r="W125" s="14"/>
      <c r="X125" s="70">
        <f t="shared" si="12"/>
        <v>40669.340000000011</v>
      </c>
      <c r="Y125" s="33">
        <v>9.7074448024823991E-3</v>
      </c>
      <c r="Z125" s="12"/>
      <c r="AA125" s="43">
        <f t="shared" si="15"/>
        <v>824673.22456065228</v>
      </c>
      <c r="AB125" s="81">
        <f t="shared" si="16"/>
        <v>6.2910272152986576E-3</v>
      </c>
      <c r="AC125" s="12"/>
    </row>
    <row r="126" spans="1:29" x14ac:dyDescent="0.25">
      <c r="A126" s="3" t="s">
        <v>177</v>
      </c>
      <c r="B126" s="12"/>
      <c r="C126" s="43">
        <f t="shared" si="10"/>
        <v>19371.589143367186</v>
      </c>
      <c r="D126" s="33">
        <v>1.0888462296677252E-3</v>
      </c>
      <c r="E126" s="20"/>
      <c r="F126" s="73">
        <v>134694.86804388609</v>
      </c>
      <c r="G126" s="33">
        <f t="shared" si="13"/>
        <v>1.5892345284195441E-3</v>
      </c>
      <c r="H126" s="20"/>
      <c r="I126" s="21">
        <v>24617.210471399223</v>
      </c>
      <c r="J126" s="33">
        <f t="shared" si="11"/>
        <v>1.7041758778787374E-3</v>
      </c>
      <c r="K126" s="20"/>
      <c r="L126" s="55">
        <v>0</v>
      </c>
      <c r="M126" s="33">
        <v>0</v>
      </c>
      <c r="N126" s="20"/>
      <c r="O126" s="22"/>
      <c r="P126" s="63">
        <f t="shared" si="17"/>
        <v>0</v>
      </c>
      <c r="Q126" s="33">
        <v>0</v>
      </c>
      <c r="R126" s="14"/>
      <c r="V126" s="33">
        <f t="shared" si="14"/>
        <v>0</v>
      </c>
      <c r="W126" s="14"/>
      <c r="X126" s="70">
        <f t="shared" si="12"/>
        <v>0</v>
      </c>
      <c r="Y126" s="33">
        <v>0</v>
      </c>
      <c r="Z126" s="12"/>
      <c r="AA126" s="43">
        <f t="shared" si="15"/>
        <v>178683.6676586525</v>
      </c>
      <c r="AB126" s="81">
        <f t="shared" si="16"/>
        <v>1.3630899884846314E-3</v>
      </c>
      <c r="AC126" s="12"/>
    </row>
    <row r="127" spans="1:29" x14ac:dyDescent="0.25">
      <c r="A127" s="1" t="s">
        <v>178</v>
      </c>
      <c r="B127" s="12"/>
      <c r="C127" s="43">
        <f t="shared" si="10"/>
        <v>88530.904777904245</v>
      </c>
      <c r="D127" s="33">
        <v>4.9761814151163498E-3</v>
      </c>
      <c r="E127" s="20"/>
      <c r="F127" s="73">
        <v>283729.91926946153</v>
      </c>
      <c r="G127" s="33">
        <f t="shared" si="13"/>
        <v>3.3476656608906739E-3</v>
      </c>
      <c r="H127" s="20"/>
      <c r="I127" s="21">
        <v>62246.179999505839</v>
      </c>
      <c r="J127" s="33">
        <f t="shared" si="11"/>
        <v>4.3091169313639278E-3</v>
      </c>
      <c r="K127" s="20"/>
      <c r="L127" s="55">
        <v>0</v>
      </c>
      <c r="M127" s="33">
        <v>0</v>
      </c>
      <c r="N127" s="20"/>
      <c r="O127" s="22"/>
      <c r="P127" s="63">
        <f>P315*Q127</f>
        <v>29925.000000000004</v>
      </c>
      <c r="Q127" s="33">
        <v>1.2330913507449541E-2</v>
      </c>
      <c r="R127" s="14"/>
      <c r="U127" s="46">
        <v>51000</v>
      </c>
      <c r="V127" s="33">
        <f t="shared" si="14"/>
        <v>8.2562106130187815E-3</v>
      </c>
      <c r="W127" s="14"/>
      <c r="X127" s="70">
        <f t="shared" si="12"/>
        <v>0</v>
      </c>
      <c r="Y127" s="33">
        <v>0</v>
      </c>
      <c r="Z127" s="12"/>
      <c r="AA127" s="43">
        <f t="shared" si="15"/>
        <v>515432.00404687168</v>
      </c>
      <c r="AB127" s="81">
        <f t="shared" si="16"/>
        <v>3.9319777440601431E-3</v>
      </c>
      <c r="AC127" s="12"/>
    </row>
    <row r="128" spans="1:29" x14ac:dyDescent="0.25">
      <c r="A128" s="3" t="s">
        <v>138</v>
      </c>
      <c r="B128" s="12"/>
      <c r="C128" s="43">
        <f t="shared" si="10"/>
        <v>25705.618444310458</v>
      </c>
      <c r="D128" s="33">
        <v>1.4448719471189149E-3</v>
      </c>
      <c r="E128" s="20"/>
      <c r="F128" s="73">
        <v>157497.68336920539</v>
      </c>
      <c r="G128" s="33">
        <f t="shared" si="13"/>
        <v>1.8582798304897345E-3</v>
      </c>
      <c r="H128" s="20"/>
      <c r="I128" s="21">
        <v>31582.756898923071</v>
      </c>
      <c r="J128" s="33">
        <f t="shared" si="11"/>
        <v>2.1863798307523567E-3</v>
      </c>
      <c r="K128" s="20"/>
      <c r="L128" s="55">
        <v>0</v>
      </c>
      <c r="M128" s="33">
        <v>0</v>
      </c>
      <c r="N128" s="20"/>
      <c r="O128" s="22"/>
      <c r="P128" s="63">
        <f t="shared" si="17"/>
        <v>0</v>
      </c>
      <c r="Q128" s="33">
        <v>0</v>
      </c>
      <c r="R128" s="14"/>
      <c r="V128" s="33">
        <f t="shared" si="14"/>
        <v>0</v>
      </c>
      <c r="W128" s="14"/>
      <c r="X128" s="70">
        <f t="shared" si="12"/>
        <v>0</v>
      </c>
      <c r="Y128" s="33">
        <v>0</v>
      </c>
      <c r="Z128" s="12"/>
      <c r="AA128" s="43">
        <f t="shared" si="15"/>
        <v>214786.05871243891</v>
      </c>
      <c r="AB128" s="81">
        <f t="shared" si="16"/>
        <v>1.6384974079236762E-3</v>
      </c>
      <c r="AC128" s="12"/>
    </row>
    <row r="129" spans="1:29" x14ac:dyDescent="0.25">
      <c r="A129" s="1" t="s">
        <v>12</v>
      </c>
      <c r="B129" s="12"/>
      <c r="C129" s="43">
        <f t="shared" si="10"/>
        <v>35576.154719942184</v>
      </c>
      <c r="D129" s="33">
        <v>1.999679099437652E-3</v>
      </c>
      <c r="E129" s="20"/>
      <c r="F129" s="73">
        <v>196024.1885792737</v>
      </c>
      <c r="G129" s="33">
        <f t="shared" si="13"/>
        <v>2.3128454218025894E-3</v>
      </c>
      <c r="H129" s="20"/>
      <c r="I129" s="21">
        <v>41379.123240148219</v>
      </c>
      <c r="J129" s="33">
        <f t="shared" si="11"/>
        <v>2.8645529823763134E-3</v>
      </c>
      <c r="K129" s="20"/>
      <c r="L129" s="55">
        <v>0</v>
      </c>
      <c r="M129" s="33">
        <v>0</v>
      </c>
      <c r="N129" s="20"/>
      <c r="O129" s="22"/>
      <c r="P129" s="63">
        <f t="shared" si="17"/>
        <v>0</v>
      </c>
      <c r="Q129" s="33">
        <v>0</v>
      </c>
      <c r="R129" s="14"/>
      <c r="V129" s="33">
        <f t="shared" si="14"/>
        <v>0</v>
      </c>
      <c r="W129" s="14"/>
      <c r="X129" s="70">
        <f t="shared" si="12"/>
        <v>0</v>
      </c>
      <c r="Y129" s="33">
        <v>0</v>
      </c>
      <c r="Z129" s="12"/>
      <c r="AA129" s="43">
        <f t="shared" si="15"/>
        <v>272979.46653936408</v>
      </c>
      <c r="AB129" s="81">
        <f t="shared" si="16"/>
        <v>2.0824263503059141E-3</v>
      </c>
      <c r="AC129" s="12"/>
    </row>
    <row r="130" spans="1:29" x14ac:dyDescent="0.25">
      <c r="A130" s="3" t="s">
        <v>81</v>
      </c>
      <c r="B130" s="12"/>
      <c r="C130" s="43">
        <f t="shared" si="10"/>
        <v>21872.206911125482</v>
      </c>
      <c r="D130" s="33">
        <v>1.229401979023788E-3</v>
      </c>
      <c r="E130" s="20"/>
      <c r="F130" s="73">
        <v>139207.69395904787</v>
      </c>
      <c r="G130" s="33">
        <f t="shared" si="13"/>
        <v>1.6424803489120136E-3</v>
      </c>
      <c r="H130" s="20"/>
      <c r="I130" s="21">
        <v>26100.887789512763</v>
      </c>
      <c r="J130" s="33">
        <f t="shared" si="11"/>
        <v>1.8068864225613901E-3</v>
      </c>
      <c r="K130" s="20"/>
      <c r="L130" s="55">
        <v>0</v>
      </c>
      <c r="M130" s="33">
        <v>0</v>
      </c>
      <c r="N130" s="20"/>
      <c r="O130" s="22"/>
      <c r="P130" s="63">
        <f t="shared" si="17"/>
        <v>0</v>
      </c>
      <c r="Q130" s="33">
        <v>0</v>
      </c>
      <c r="R130" s="14"/>
      <c r="V130" s="33">
        <f t="shared" si="14"/>
        <v>0</v>
      </c>
      <c r="W130" s="14"/>
      <c r="X130" s="70">
        <f t="shared" si="12"/>
        <v>0</v>
      </c>
      <c r="Y130" s="33">
        <v>0</v>
      </c>
      <c r="Z130" s="12"/>
      <c r="AA130" s="43">
        <f t="shared" si="15"/>
        <v>187180.78865968611</v>
      </c>
      <c r="AB130" s="81">
        <f t="shared" si="16"/>
        <v>1.427910353542157E-3</v>
      </c>
      <c r="AC130" s="12"/>
    </row>
    <row r="131" spans="1:29" x14ac:dyDescent="0.25">
      <c r="A131" s="3" t="s">
        <v>13</v>
      </c>
      <c r="B131" s="12"/>
      <c r="C131" s="43">
        <f t="shared" si="10"/>
        <v>47432.667656636477</v>
      </c>
      <c r="D131" s="33">
        <v>2.6661148426583643E-3</v>
      </c>
      <c r="E131" s="20"/>
      <c r="F131" s="73">
        <v>323259.12894189241</v>
      </c>
      <c r="G131" s="33">
        <f t="shared" si="13"/>
        <v>3.8140619371919704E-3</v>
      </c>
      <c r="H131" s="20"/>
      <c r="I131" s="21">
        <v>60316.489254474734</v>
      </c>
      <c r="J131" s="33">
        <f t="shared" si="11"/>
        <v>4.1755302106723799E-3</v>
      </c>
      <c r="K131" s="20"/>
      <c r="L131" s="55">
        <v>0</v>
      </c>
      <c r="M131" s="33">
        <v>0</v>
      </c>
      <c r="N131" s="20"/>
      <c r="O131" s="22"/>
      <c r="P131" s="63">
        <f t="shared" si="17"/>
        <v>0</v>
      </c>
      <c r="Q131" s="33">
        <v>0</v>
      </c>
      <c r="R131" s="14"/>
      <c r="V131" s="33">
        <f t="shared" si="14"/>
        <v>0</v>
      </c>
      <c r="W131" s="14"/>
      <c r="X131" s="70">
        <f t="shared" si="12"/>
        <v>0</v>
      </c>
      <c r="Y131" s="33">
        <v>0</v>
      </c>
      <c r="Z131" s="12"/>
      <c r="AA131" s="43">
        <f t="shared" si="15"/>
        <v>431008.28585300362</v>
      </c>
      <c r="AB131" s="81">
        <f t="shared" si="16"/>
        <v>3.2879506398004166E-3</v>
      </c>
      <c r="AC131" s="12"/>
    </row>
    <row r="132" spans="1:29" x14ac:dyDescent="0.25">
      <c r="A132" s="1" t="s">
        <v>82</v>
      </c>
      <c r="B132" s="12"/>
      <c r="C132" s="43">
        <f t="shared" si="10"/>
        <v>16468.488665301287</v>
      </c>
      <c r="D132" s="33">
        <v>9.2566756701417847E-4</v>
      </c>
      <c r="E132" s="20"/>
      <c r="F132" s="73">
        <v>96824.948246784843</v>
      </c>
      <c r="G132" s="33">
        <f t="shared" si="13"/>
        <v>1.1424158410852721E-3</v>
      </c>
      <c r="H132" s="20"/>
      <c r="I132" s="21">
        <v>21035.449583806098</v>
      </c>
      <c r="J132" s="33">
        <f t="shared" si="11"/>
        <v>1.4562212807460756E-3</v>
      </c>
      <c r="K132" s="20"/>
      <c r="L132" s="55">
        <v>0</v>
      </c>
      <c r="M132" s="33">
        <v>0</v>
      </c>
      <c r="N132" s="20"/>
      <c r="O132" s="22"/>
      <c r="P132" s="63">
        <f t="shared" si="17"/>
        <v>0</v>
      </c>
      <c r="Q132" s="33">
        <v>0</v>
      </c>
      <c r="R132" s="14"/>
      <c r="V132" s="33">
        <f t="shared" si="14"/>
        <v>0</v>
      </c>
      <c r="W132" s="14"/>
      <c r="X132" s="70">
        <f t="shared" si="12"/>
        <v>0</v>
      </c>
      <c r="Y132" s="33">
        <v>0</v>
      </c>
      <c r="Z132" s="12"/>
      <c r="AA132" s="43">
        <f t="shared" si="15"/>
        <v>134328.88649589222</v>
      </c>
      <c r="AB132" s="81">
        <f t="shared" si="16"/>
        <v>1.0247291358302978E-3</v>
      </c>
      <c r="AC132" s="12"/>
    </row>
    <row r="133" spans="1:29" x14ac:dyDescent="0.25">
      <c r="A133" s="1" t="s">
        <v>220</v>
      </c>
      <c r="B133" s="12"/>
      <c r="C133" s="43">
        <f t="shared" si="10"/>
        <v>11150.536506992577</v>
      </c>
      <c r="D133" s="33">
        <v>6.2675393043674671E-4</v>
      </c>
      <c r="E133" s="20"/>
      <c r="F133" s="73">
        <v>54475.079804653891</v>
      </c>
      <c r="G133" s="33">
        <f t="shared" si="13"/>
        <v>6.427392447925993E-4</v>
      </c>
      <c r="H133" s="20"/>
      <c r="I133" s="21">
        <v>14504.538689656001</v>
      </c>
      <c r="J133" s="33">
        <f t="shared" si="11"/>
        <v>1.0041058463301045E-3</v>
      </c>
      <c r="K133" s="20"/>
      <c r="L133" s="55">
        <v>0</v>
      </c>
      <c r="M133" s="33">
        <v>0</v>
      </c>
      <c r="N133" s="20"/>
      <c r="O133" s="22"/>
      <c r="P133" s="63">
        <f t="shared" si="17"/>
        <v>0</v>
      </c>
      <c r="Q133" s="33">
        <v>0</v>
      </c>
      <c r="R133" s="14"/>
      <c r="V133" s="33">
        <f t="shared" si="14"/>
        <v>0</v>
      </c>
      <c r="W133" s="14"/>
      <c r="X133" s="70">
        <f t="shared" si="12"/>
        <v>0</v>
      </c>
      <c r="Y133" s="33">
        <v>0</v>
      </c>
      <c r="Z133" s="12"/>
      <c r="AA133" s="43">
        <f t="shared" si="15"/>
        <v>80130.155001302468</v>
      </c>
      <c r="AB133" s="81">
        <f t="shared" si="16"/>
        <v>6.1127361828420624E-4</v>
      </c>
      <c r="AC133" s="12"/>
    </row>
    <row r="134" spans="1:29" x14ac:dyDescent="0.25">
      <c r="A134" s="3" t="s">
        <v>56</v>
      </c>
      <c r="B134" s="12"/>
      <c r="C134" s="43">
        <f t="shared" ref="C134:C197" si="18">$C$315*D134</f>
        <v>33768.308311128727</v>
      </c>
      <c r="D134" s="33">
        <v>1.8980629268311382E-3</v>
      </c>
      <c r="E134" s="20"/>
      <c r="F134" s="73">
        <v>191309.622259789</v>
      </c>
      <c r="G134" s="33">
        <f t="shared" si="13"/>
        <v>2.2572193115412264E-3</v>
      </c>
      <c r="H134" s="20"/>
      <c r="I134" s="21">
        <v>40880.771502929099</v>
      </c>
      <c r="J134" s="33">
        <f t="shared" ref="J134:J197" si="19">I134/14445228.8</f>
        <v>2.8300535816316802E-3</v>
      </c>
      <c r="K134" s="20"/>
      <c r="L134" s="55">
        <v>0</v>
      </c>
      <c r="M134" s="33">
        <v>0</v>
      </c>
      <c r="N134" s="20"/>
      <c r="O134" s="22"/>
      <c r="P134" s="63">
        <f t="shared" si="17"/>
        <v>0</v>
      </c>
      <c r="Q134" s="33">
        <v>0</v>
      </c>
      <c r="R134" s="14"/>
      <c r="V134" s="33">
        <f t="shared" si="14"/>
        <v>0</v>
      </c>
      <c r="W134" s="14"/>
      <c r="X134" s="70">
        <f t="shared" ref="X134:X197" si="20">4189500*Y134</f>
        <v>0</v>
      </c>
      <c r="Y134" s="33">
        <v>0</v>
      </c>
      <c r="Z134" s="12"/>
      <c r="AA134" s="43">
        <f t="shared" si="15"/>
        <v>265958.70207384683</v>
      </c>
      <c r="AB134" s="81">
        <f t="shared" si="16"/>
        <v>2.0288683845452321E-3</v>
      </c>
      <c r="AC134" s="12"/>
    </row>
    <row r="135" spans="1:29" x14ac:dyDescent="0.25">
      <c r="A135" s="3" t="s">
        <v>118</v>
      </c>
      <c r="B135" s="12"/>
      <c r="C135" s="43">
        <f t="shared" si="18"/>
        <v>23198.393683013441</v>
      </c>
      <c r="D135" s="33">
        <v>1.3039448291595418E-3</v>
      </c>
      <c r="E135" s="20"/>
      <c r="F135" s="73">
        <v>149736.92724050238</v>
      </c>
      <c r="G135" s="33">
        <f t="shared" ref="G135:G198" si="21">F135/84754556.76</f>
        <v>1.7667124101010091E-3</v>
      </c>
      <c r="H135" s="20"/>
      <c r="I135" s="21">
        <v>29352.689764335231</v>
      </c>
      <c r="J135" s="33">
        <f t="shared" si="19"/>
        <v>2.0319989507078789E-3</v>
      </c>
      <c r="K135" s="20"/>
      <c r="L135" s="55">
        <v>0</v>
      </c>
      <c r="M135" s="33">
        <v>0</v>
      </c>
      <c r="N135" s="20"/>
      <c r="O135" s="22"/>
      <c r="P135" s="63">
        <f t="shared" ref="P135:P198" si="22">PRODUCT($P444,Q135)</f>
        <v>0</v>
      </c>
      <c r="Q135" s="33">
        <v>0</v>
      </c>
      <c r="R135" s="14"/>
      <c r="V135" s="33">
        <f t="shared" ref="V135:V198" si="23">U135/$U$315</f>
        <v>0</v>
      </c>
      <c r="W135" s="14"/>
      <c r="X135" s="70">
        <f t="shared" si="20"/>
        <v>0</v>
      </c>
      <c r="Y135" s="33">
        <v>0</v>
      </c>
      <c r="Z135" s="12"/>
      <c r="AA135" s="43">
        <f t="shared" ref="AA135:AA198" si="24">SUM(X135+U135+P135+L135+I135+F135+C135)</f>
        <v>202288.01068785106</v>
      </c>
      <c r="AB135" s="81">
        <f t="shared" ref="AB135:AB198" si="25">AA135/$AA$315</f>
        <v>1.5431559345750298E-3</v>
      </c>
      <c r="AC135" s="12"/>
    </row>
    <row r="136" spans="1:29" x14ac:dyDescent="0.25">
      <c r="A136" s="1" t="s">
        <v>283</v>
      </c>
      <c r="B136" s="12"/>
      <c r="C136" s="43">
        <f t="shared" si="18"/>
        <v>22881.685976541881</v>
      </c>
      <c r="D136" s="33">
        <v>1.2861431924664393E-3</v>
      </c>
      <c r="E136" s="20"/>
      <c r="F136" s="73">
        <v>145738.30411136971</v>
      </c>
      <c r="G136" s="33">
        <f t="shared" si="21"/>
        <v>1.7195335529163081E-3</v>
      </c>
      <c r="H136" s="20"/>
      <c r="I136" s="21">
        <v>28076.090108719131</v>
      </c>
      <c r="J136" s="33">
        <f t="shared" si="19"/>
        <v>1.9436237734579275E-3</v>
      </c>
      <c r="K136" s="20"/>
      <c r="L136" s="55">
        <v>0</v>
      </c>
      <c r="M136" s="33">
        <v>0</v>
      </c>
      <c r="N136" s="20"/>
      <c r="O136" s="22"/>
      <c r="P136" s="63">
        <f t="shared" si="22"/>
        <v>0</v>
      </c>
      <c r="Q136" s="33">
        <v>0</v>
      </c>
      <c r="R136" s="14"/>
      <c r="V136" s="33">
        <f t="shared" si="23"/>
        <v>0</v>
      </c>
      <c r="W136" s="14"/>
      <c r="X136" s="70">
        <f t="shared" si="20"/>
        <v>0</v>
      </c>
      <c r="Y136" s="33">
        <v>0</v>
      </c>
      <c r="Z136" s="12"/>
      <c r="AA136" s="43">
        <f t="shared" si="24"/>
        <v>196696.08019663073</v>
      </c>
      <c r="AB136" s="81">
        <f t="shared" si="25"/>
        <v>1.5004978418194815E-3</v>
      </c>
      <c r="AC136" s="12"/>
    </row>
    <row r="137" spans="1:29" x14ac:dyDescent="0.25">
      <c r="A137" s="1" t="s">
        <v>250</v>
      </c>
      <c r="B137" s="12"/>
      <c r="C137" s="43">
        <f t="shared" si="18"/>
        <v>12245.799492565588</v>
      </c>
      <c r="D137" s="33">
        <v>6.8831692165598408E-4</v>
      </c>
      <c r="E137" s="20"/>
      <c r="F137" s="73">
        <v>87463.518641972842</v>
      </c>
      <c r="G137" s="33">
        <f t="shared" si="21"/>
        <v>1.0319624334729732E-3</v>
      </c>
      <c r="H137" s="20"/>
      <c r="I137" s="21">
        <v>14709.340773444679</v>
      </c>
      <c r="J137" s="33">
        <f t="shared" si="19"/>
        <v>1.0182836822525566E-3</v>
      </c>
      <c r="K137" s="20"/>
      <c r="L137" s="55">
        <v>0</v>
      </c>
      <c r="M137" s="33">
        <v>0</v>
      </c>
      <c r="N137" s="20"/>
      <c r="O137" s="22"/>
      <c r="P137" s="63">
        <f t="shared" si="22"/>
        <v>0</v>
      </c>
      <c r="Q137" s="33">
        <v>0</v>
      </c>
      <c r="R137" s="14"/>
      <c r="V137" s="33">
        <f t="shared" si="23"/>
        <v>0</v>
      </c>
      <c r="W137" s="14"/>
      <c r="X137" s="70">
        <f t="shared" si="20"/>
        <v>0</v>
      </c>
      <c r="Y137" s="33">
        <v>0</v>
      </c>
      <c r="Z137" s="12"/>
      <c r="AA137" s="43">
        <f t="shared" si="24"/>
        <v>114418.6589079831</v>
      </c>
      <c r="AB137" s="81">
        <f t="shared" si="25"/>
        <v>8.7284378307732476E-4</v>
      </c>
      <c r="AC137" s="12"/>
    </row>
    <row r="138" spans="1:29" x14ac:dyDescent="0.25">
      <c r="A138" s="3" t="s">
        <v>231</v>
      </c>
      <c r="B138" s="12"/>
      <c r="C138" s="43">
        <f t="shared" si="18"/>
        <v>14337.345389118682</v>
      </c>
      <c r="D138" s="33">
        <v>8.0587939145566022E-4</v>
      </c>
      <c r="E138" s="20"/>
      <c r="F138" s="73">
        <v>90125.579513602977</v>
      </c>
      <c r="G138" s="33">
        <f t="shared" si="21"/>
        <v>1.0633714924474459E-3</v>
      </c>
      <c r="H138" s="20"/>
      <c r="I138" s="21">
        <v>18821.311500179603</v>
      </c>
      <c r="J138" s="33">
        <f t="shared" si="19"/>
        <v>1.302943121273344E-3</v>
      </c>
      <c r="K138" s="20"/>
      <c r="L138" s="55">
        <v>0</v>
      </c>
      <c r="M138" s="33">
        <v>0</v>
      </c>
      <c r="N138" s="20"/>
      <c r="O138" s="22"/>
      <c r="P138" s="63">
        <f t="shared" si="22"/>
        <v>0</v>
      </c>
      <c r="Q138" s="33">
        <v>0</v>
      </c>
      <c r="R138" s="14"/>
      <c r="V138" s="33">
        <f t="shared" si="23"/>
        <v>0</v>
      </c>
      <c r="W138" s="14"/>
      <c r="X138" s="70">
        <f t="shared" si="20"/>
        <v>0</v>
      </c>
      <c r="Y138" s="33">
        <v>0</v>
      </c>
      <c r="Z138" s="12"/>
      <c r="AA138" s="43">
        <f t="shared" si="24"/>
        <v>123284.23640290127</v>
      </c>
      <c r="AB138" s="81">
        <f t="shared" si="25"/>
        <v>9.404749218590926E-4</v>
      </c>
      <c r="AC138" s="12"/>
    </row>
    <row r="139" spans="1:29" x14ac:dyDescent="0.25">
      <c r="A139" s="1" t="s">
        <v>143</v>
      </c>
      <c r="B139" s="12"/>
      <c r="C139" s="43">
        <f t="shared" si="18"/>
        <v>43533.28426759049</v>
      </c>
      <c r="D139" s="33">
        <v>2.4469367014243785E-3</v>
      </c>
      <c r="E139" s="20"/>
      <c r="F139" s="73">
        <v>511493.83774102066</v>
      </c>
      <c r="G139" s="33">
        <f t="shared" si="21"/>
        <v>6.0350010346867941E-3</v>
      </c>
      <c r="H139" s="20"/>
      <c r="I139" s="21">
        <v>76807.608156880931</v>
      </c>
      <c r="J139" s="33">
        <f t="shared" si="19"/>
        <v>5.3171610654502701E-3</v>
      </c>
      <c r="K139" s="20"/>
      <c r="L139" s="55">
        <v>0</v>
      </c>
      <c r="M139" s="33">
        <v>0</v>
      </c>
      <c r="N139" s="20"/>
      <c r="O139" s="22"/>
      <c r="P139" s="63">
        <f t="shared" si="22"/>
        <v>0</v>
      </c>
      <c r="Q139" s="33">
        <v>0</v>
      </c>
      <c r="R139" s="14"/>
      <c r="V139" s="33">
        <f t="shared" si="23"/>
        <v>0</v>
      </c>
      <c r="W139" s="14"/>
      <c r="X139" s="70">
        <f t="shared" si="20"/>
        <v>29864.80000000001</v>
      </c>
      <c r="Y139" s="33">
        <v>7.1284878863826255E-3</v>
      </c>
      <c r="Z139" s="12"/>
      <c r="AA139" s="43">
        <f t="shared" si="24"/>
        <v>661699.53016549209</v>
      </c>
      <c r="AB139" s="81">
        <f t="shared" si="25"/>
        <v>5.0477809011432095E-3</v>
      </c>
      <c r="AC139" s="12"/>
    </row>
    <row r="140" spans="1:29" x14ac:dyDescent="0.25">
      <c r="A140" s="3" t="s">
        <v>146</v>
      </c>
      <c r="B140" s="12"/>
      <c r="C140" s="43">
        <f t="shared" si="18"/>
        <v>15406.216065819066</v>
      </c>
      <c r="D140" s="33">
        <v>8.659589129504726E-4</v>
      </c>
      <c r="E140" s="20"/>
      <c r="F140" s="73">
        <v>53428.71957423212</v>
      </c>
      <c r="G140" s="33">
        <f t="shared" si="21"/>
        <v>6.3039347519126961E-4</v>
      </c>
      <c r="H140" s="20"/>
      <c r="I140" s="21">
        <v>19524.465321187403</v>
      </c>
      <c r="J140" s="33">
        <f t="shared" si="19"/>
        <v>1.3516203579404297E-3</v>
      </c>
      <c r="K140" s="20"/>
      <c r="L140" s="55">
        <v>0</v>
      </c>
      <c r="M140" s="33">
        <v>0</v>
      </c>
      <c r="N140" s="20"/>
      <c r="O140" s="22"/>
      <c r="P140" s="63">
        <f t="shared" si="22"/>
        <v>0</v>
      </c>
      <c r="Q140" s="33">
        <v>0</v>
      </c>
      <c r="R140" s="14"/>
      <c r="V140" s="33">
        <f t="shared" si="23"/>
        <v>0</v>
      </c>
      <c r="W140" s="14"/>
      <c r="X140" s="70">
        <f t="shared" si="20"/>
        <v>0</v>
      </c>
      <c r="Y140" s="33">
        <v>0</v>
      </c>
      <c r="Z140" s="12"/>
      <c r="AA140" s="43">
        <f t="shared" si="24"/>
        <v>88359.400961238585</v>
      </c>
      <c r="AB140" s="81">
        <f t="shared" si="25"/>
        <v>6.7405049614746603E-4</v>
      </c>
      <c r="AC140" s="12"/>
    </row>
    <row r="141" spans="1:29" x14ac:dyDescent="0.25">
      <c r="A141" s="3" t="s">
        <v>195</v>
      </c>
      <c r="B141" s="12"/>
      <c r="C141" s="43">
        <f t="shared" si="18"/>
        <v>27612.427095075705</v>
      </c>
      <c r="D141" s="33">
        <v>1.5520506300198188E-3</v>
      </c>
      <c r="E141" s="20"/>
      <c r="F141" s="73">
        <v>343684.04984401714</v>
      </c>
      <c r="G141" s="33">
        <f t="shared" si="21"/>
        <v>4.0550509964582711E-3</v>
      </c>
      <c r="H141" s="20"/>
      <c r="I141" s="21">
        <v>50713.547103494457</v>
      </c>
      <c r="J141" s="33">
        <f t="shared" si="19"/>
        <v>3.5107472374196285E-3</v>
      </c>
      <c r="K141" s="20"/>
      <c r="L141" s="55">
        <v>0</v>
      </c>
      <c r="M141" s="33">
        <v>0</v>
      </c>
      <c r="N141" s="20"/>
      <c r="O141" s="22"/>
      <c r="P141" s="63">
        <f>P315*Q141</f>
        <v>36621</v>
      </c>
      <c r="Q141" s="33">
        <v>1.5090071296785619E-2</v>
      </c>
      <c r="R141" s="14"/>
      <c r="V141" s="33">
        <f t="shared" si="23"/>
        <v>0</v>
      </c>
      <c r="W141" s="14"/>
      <c r="X141" s="70">
        <f t="shared" si="20"/>
        <v>0</v>
      </c>
      <c r="Y141" s="33">
        <v>0</v>
      </c>
      <c r="Z141" s="12"/>
      <c r="AA141" s="43">
        <f t="shared" si="24"/>
        <v>458631.02404258732</v>
      </c>
      <c r="AB141" s="81">
        <f t="shared" si="25"/>
        <v>3.4986709500230747E-3</v>
      </c>
      <c r="AC141" s="12"/>
    </row>
    <row r="142" spans="1:29" x14ac:dyDescent="0.25">
      <c r="A142" s="3" t="s">
        <v>14</v>
      </c>
      <c r="B142" s="12"/>
      <c r="C142" s="43">
        <f t="shared" si="18"/>
        <v>40102.346528392554</v>
      </c>
      <c r="D142" s="33">
        <v>2.2540891454545316E-3</v>
      </c>
      <c r="E142" s="20"/>
      <c r="F142" s="73">
        <v>209814.2786679033</v>
      </c>
      <c r="G142" s="33">
        <f t="shared" si="21"/>
        <v>2.4755516008659649E-3</v>
      </c>
      <c r="H142" s="20"/>
      <c r="I142" s="21">
        <v>47520.910175099823</v>
      </c>
      <c r="J142" s="33">
        <f t="shared" si="19"/>
        <v>3.2897305285396255E-3</v>
      </c>
      <c r="K142" s="20"/>
      <c r="L142" s="55">
        <v>0</v>
      </c>
      <c r="M142" s="33">
        <v>0</v>
      </c>
      <c r="N142" s="20"/>
      <c r="O142" s="22"/>
      <c r="P142" s="63">
        <f t="shared" si="22"/>
        <v>0</v>
      </c>
      <c r="Q142" s="33">
        <v>0</v>
      </c>
      <c r="R142" s="14"/>
      <c r="V142" s="33">
        <f t="shared" si="23"/>
        <v>0</v>
      </c>
      <c r="W142" s="14"/>
      <c r="X142" s="70">
        <f t="shared" si="20"/>
        <v>0</v>
      </c>
      <c r="Y142" s="33">
        <v>0</v>
      </c>
      <c r="Z142" s="12"/>
      <c r="AA142" s="43">
        <f t="shared" si="24"/>
        <v>297437.5353713957</v>
      </c>
      <c r="AB142" s="81">
        <f t="shared" si="25"/>
        <v>2.2690049514699469E-3</v>
      </c>
      <c r="AC142" s="12"/>
    </row>
    <row r="143" spans="1:29" x14ac:dyDescent="0.25">
      <c r="A143" s="1" t="s">
        <v>147</v>
      </c>
      <c r="B143" s="12"/>
      <c r="C143" s="43">
        <f t="shared" si="18"/>
        <v>22499.015330529877</v>
      </c>
      <c r="D143" s="33">
        <v>1.2646338838066824E-3</v>
      </c>
      <c r="E143" s="20"/>
      <c r="F143" s="73">
        <v>154291.28934256127</v>
      </c>
      <c r="G143" s="33">
        <f t="shared" si="21"/>
        <v>1.8204483067437761E-3</v>
      </c>
      <c r="H143" s="20"/>
      <c r="I143" s="21">
        <v>27884.94149718303</v>
      </c>
      <c r="J143" s="33">
        <f t="shared" si="19"/>
        <v>1.9303911265969721E-3</v>
      </c>
      <c r="K143" s="20"/>
      <c r="L143" s="55">
        <v>0</v>
      </c>
      <c r="M143" s="33">
        <v>0</v>
      </c>
      <c r="N143" s="20"/>
      <c r="O143" s="22"/>
      <c r="P143" s="63">
        <f t="shared" si="22"/>
        <v>0</v>
      </c>
      <c r="Q143" s="33">
        <v>0</v>
      </c>
      <c r="R143" s="14"/>
      <c r="V143" s="33">
        <f t="shared" si="23"/>
        <v>0</v>
      </c>
      <c r="W143" s="14"/>
      <c r="X143" s="70">
        <f t="shared" si="20"/>
        <v>0</v>
      </c>
      <c r="Y143" s="33">
        <v>0</v>
      </c>
      <c r="Z143" s="12"/>
      <c r="AA143" s="43">
        <f t="shared" si="24"/>
        <v>204675.24617027419</v>
      </c>
      <c r="AB143" s="81">
        <f t="shared" si="25"/>
        <v>1.5613669822263604E-3</v>
      </c>
      <c r="AC143" s="12"/>
    </row>
    <row r="144" spans="1:29" x14ac:dyDescent="0.25">
      <c r="A144" s="1" t="s">
        <v>119</v>
      </c>
      <c r="B144" s="12"/>
      <c r="C144" s="43">
        <f t="shared" si="18"/>
        <v>13050.74708053967</v>
      </c>
      <c r="D144" s="33">
        <v>7.335617459065443E-4</v>
      </c>
      <c r="E144" s="20"/>
      <c r="F144" s="73">
        <v>94192.485472636996</v>
      </c>
      <c r="G144" s="33">
        <f t="shared" si="21"/>
        <v>1.1113560034224758E-3</v>
      </c>
      <c r="H144" s="20"/>
      <c r="I144" s="21">
        <v>17952.040433432099</v>
      </c>
      <c r="J144" s="33">
        <f t="shared" si="19"/>
        <v>1.2427660843580476E-3</v>
      </c>
      <c r="K144" s="20"/>
      <c r="L144" s="55">
        <v>0</v>
      </c>
      <c r="M144" s="33">
        <v>0</v>
      </c>
      <c r="N144" s="20"/>
      <c r="O144" s="22"/>
      <c r="P144" s="63">
        <f t="shared" si="22"/>
        <v>0</v>
      </c>
      <c r="Q144" s="33">
        <v>0</v>
      </c>
      <c r="R144" s="14"/>
      <c r="V144" s="33">
        <f t="shared" si="23"/>
        <v>0</v>
      </c>
      <c r="W144" s="14"/>
      <c r="X144" s="70">
        <f t="shared" si="20"/>
        <v>0</v>
      </c>
      <c r="Y144" s="33">
        <v>0</v>
      </c>
      <c r="Z144" s="12"/>
      <c r="AA144" s="43">
        <f t="shared" si="24"/>
        <v>125195.27298660876</v>
      </c>
      <c r="AB144" s="81">
        <f t="shared" si="25"/>
        <v>9.5505328186822253E-4</v>
      </c>
      <c r="AC144" s="12"/>
    </row>
    <row r="145" spans="1:29" x14ac:dyDescent="0.25">
      <c r="A145" s="1" t="s">
        <v>120</v>
      </c>
      <c r="B145" s="12"/>
      <c r="C145" s="43">
        <f t="shared" si="18"/>
        <v>37746.877543113165</v>
      </c>
      <c r="D145" s="33">
        <v>2.1216919784106036E-3</v>
      </c>
      <c r="E145" s="20"/>
      <c r="F145" s="73">
        <v>209846.06288048546</v>
      </c>
      <c r="G145" s="33">
        <f t="shared" si="21"/>
        <v>2.4759266156592365E-3</v>
      </c>
      <c r="H145" s="20"/>
      <c r="I145" s="21">
        <v>44114.368848081467</v>
      </c>
      <c r="J145" s="33">
        <f t="shared" si="19"/>
        <v>3.0539058576961732E-3</v>
      </c>
      <c r="K145" s="20"/>
      <c r="L145" s="55">
        <v>0</v>
      </c>
      <c r="M145" s="33">
        <v>0</v>
      </c>
      <c r="N145" s="20"/>
      <c r="O145" s="22"/>
      <c r="P145" s="63">
        <f t="shared" si="22"/>
        <v>0</v>
      </c>
      <c r="Q145" s="33">
        <v>0</v>
      </c>
      <c r="R145" s="14"/>
      <c r="V145" s="33">
        <f t="shared" si="23"/>
        <v>0</v>
      </c>
      <c r="W145" s="14"/>
      <c r="X145" s="70">
        <f t="shared" si="20"/>
        <v>0</v>
      </c>
      <c r="Y145" s="33">
        <v>0</v>
      </c>
      <c r="Z145" s="12"/>
      <c r="AA145" s="43">
        <f t="shared" si="24"/>
        <v>291707.30927168007</v>
      </c>
      <c r="AB145" s="81">
        <f t="shared" si="25"/>
        <v>2.2252918694036158E-3</v>
      </c>
      <c r="AC145" s="12"/>
    </row>
    <row r="146" spans="1:29" x14ac:dyDescent="0.25">
      <c r="A146" s="3" t="s">
        <v>300</v>
      </c>
      <c r="B146" s="12"/>
      <c r="C146" s="43">
        <f t="shared" si="18"/>
        <v>14818.996109723616</v>
      </c>
      <c r="D146" s="33">
        <v>8.3295221275421613E-4</v>
      </c>
      <c r="E146" s="20"/>
      <c r="F146" s="73">
        <v>90267.753033879213</v>
      </c>
      <c r="G146" s="33">
        <f t="shared" si="21"/>
        <v>1.0650489659156728E-3</v>
      </c>
      <c r="H146" s="20"/>
      <c r="I146" s="21">
        <v>19089.829787813647</v>
      </c>
      <c r="J146" s="33">
        <f t="shared" si="19"/>
        <v>1.3215318394827812E-3</v>
      </c>
      <c r="K146" s="20"/>
      <c r="L146" s="55">
        <v>0</v>
      </c>
      <c r="M146" s="33">
        <v>0</v>
      </c>
      <c r="N146" s="20"/>
      <c r="O146" s="22"/>
      <c r="P146" s="63">
        <f t="shared" si="22"/>
        <v>0</v>
      </c>
      <c r="Q146" s="33">
        <v>0</v>
      </c>
      <c r="R146" s="14"/>
      <c r="V146" s="33">
        <f t="shared" si="23"/>
        <v>0</v>
      </c>
      <c r="W146" s="14"/>
      <c r="X146" s="70">
        <f t="shared" si="20"/>
        <v>0</v>
      </c>
      <c r="Y146" s="33">
        <v>0</v>
      </c>
      <c r="Z146" s="12"/>
      <c r="AA146" s="43">
        <f t="shared" si="24"/>
        <v>124176.57893141647</v>
      </c>
      <c r="AB146" s="81">
        <f t="shared" si="25"/>
        <v>9.4728216497681154E-4</v>
      </c>
      <c r="AC146" s="12"/>
    </row>
    <row r="147" spans="1:29" x14ac:dyDescent="0.25">
      <c r="A147" s="1" t="s">
        <v>161</v>
      </c>
      <c r="B147" s="12"/>
      <c r="C147" s="43">
        <f t="shared" si="18"/>
        <v>299280.62418230617</v>
      </c>
      <c r="D147" s="33">
        <v>1.6822088102414937E-2</v>
      </c>
      <c r="E147" s="20"/>
      <c r="F147" s="73">
        <v>1444943.6184773881</v>
      </c>
      <c r="G147" s="33">
        <f t="shared" si="21"/>
        <v>1.7048565572339004E-2</v>
      </c>
      <c r="H147" s="20"/>
      <c r="I147" s="21">
        <v>170941.47260228411</v>
      </c>
      <c r="J147" s="33">
        <f t="shared" si="19"/>
        <v>1.1833767049939985E-2</v>
      </c>
      <c r="K147" s="20"/>
      <c r="L147" s="55">
        <v>50367.519321046027</v>
      </c>
      <c r="M147" s="33">
        <v>3.8655041095890408E-2</v>
      </c>
      <c r="N147" s="20"/>
      <c r="O147" s="22"/>
      <c r="P147" s="63">
        <f>P315*Q147</f>
        <v>45000</v>
      </c>
      <c r="Q147" s="33">
        <v>1.8542727078871491E-2</v>
      </c>
      <c r="R147" s="14"/>
      <c r="U147" s="46">
        <v>103268</v>
      </c>
      <c r="V147" s="33">
        <f t="shared" si="23"/>
        <v>1.6717693285984776E-2</v>
      </c>
      <c r="W147" s="14"/>
      <c r="X147" s="70">
        <f t="shared" si="20"/>
        <v>109263.40000000004</v>
      </c>
      <c r="Y147" s="33">
        <v>2.6080295978040346E-2</v>
      </c>
      <c r="Z147" s="12"/>
      <c r="AA147" s="43">
        <f t="shared" si="24"/>
        <v>2223064.6345830243</v>
      </c>
      <c r="AB147" s="81">
        <f t="shared" si="25"/>
        <v>1.6958668841201341E-2</v>
      </c>
      <c r="AC147" s="12"/>
    </row>
    <row r="148" spans="1:29" s="25" customFormat="1" x14ac:dyDescent="0.25">
      <c r="A148" s="24" t="s">
        <v>309</v>
      </c>
      <c r="B148" s="28"/>
      <c r="C148" s="78">
        <f t="shared" si="18"/>
        <v>0</v>
      </c>
      <c r="D148" s="36">
        <v>0</v>
      </c>
      <c r="E148" s="26"/>
      <c r="F148" s="44">
        <v>0</v>
      </c>
      <c r="G148" s="36">
        <f t="shared" si="21"/>
        <v>0</v>
      </c>
      <c r="H148" s="26"/>
      <c r="I148" s="44">
        <v>32534.399999999998</v>
      </c>
      <c r="J148" s="36">
        <f t="shared" si="19"/>
        <v>2.2522592373199375E-3</v>
      </c>
      <c r="K148" s="26"/>
      <c r="L148" s="77">
        <v>0</v>
      </c>
      <c r="M148" s="36">
        <v>0</v>
      </c>
      <c r="N148" s="26"/>
      <c r="O148" s="26"/>
      <c r="P148" s="56">
        <f t="shared" si="22"/>
        <v>0</v>
      </c>
      <c r="Q148" s="36">
        <v>0</v>
      </c>
      <c r="R148" s="29"/>
      <c r="S148" s="28"/>
      <c r="T148" s="28"/>
      <c r="U148" s="48"/>
      <c r="V148" s="36">
        <f t="shared" si="23"/>
        <v>0</v>
      </c>
      <c r="W148" s="29"/>
      <c r="X148" s="31">
        <f t="shared" si="20"/>
        <v>0</v>
      </c>
      <c r="Y148" s="36">
        <v>0</v>
      </c>
      <c r="Z148" s="28"/>
      <c r="AA148" s="31">
        <f t="shared" si="24"/>
        <v>32534.399999999998</v>
      </c>
      <c r="AB148" s="82">
        <f t="shared" si="25"/>
        <v>2.4818896714205057E-4</v>
      </c>
      <c r="AC148" s="28"/>
    </row>
    <row r="149" spans="1:29" x14ac:dyDescent="0.25">
      <c r="A149" s="3" t="s">
        <v>257</v>
      </c>
      <c r="B149" s="12"/>
      <c r="C149" s="43">
        <f t="shared" si="18"/>
        <v>30271.398716069783</v>
      </c>
      <c r="D149" s="33">
        <v>1.7015071977224327E-3</v>
      </c>
      <c r="E149" s="20"/>
      <c r="F149" s="73">
        <v>174228.10777197938</v>
      </c>
      <c r="G149" s="33">
        <f t="shared" si="21"/>
        <v>2.0556783544434334E-3</v>
      </c>
      <c r="H149" s="20"/>
      <c r="I149" s="21">
        <v>36782.454248446753</v>
      </c>
      <c r="J149" s="33">
        <f t="shared" si="19"/>
        <v>2.5463393316723895E-3</v>
      </c>
      <c r="K149" s="20"/>
      <c r="L149" s="55">
        <v>0</v>
      </c>
      <c r="M149" s="33">
        <v>0</v>
      </c>
      <c r="N149" s="20"/>
      <c r="O149" s="22"/>
      <c r="P149" s="63">
        <f t="shared" si="22"/>
        <v>0</v>
      </c>
      <c r="Q149" s="33">
        <v>0</v>
      </c>
      <c r="R149" s="14"/>
      <c r="V149" s="33">
        <f t="shared" si="23"/>
        <v>0</v>
      </c>
      <c r="W149" s="14"/>
      <c r="X149" s="70">
        <f t="shared" si="20"/>
        <v>0</v>
      </c>
      <c r="Y149" s="33">
        <v>0</v>
      </c>
      <c r="Z149" s="12"/>
      <c r="AA149" s="43">
        <f t="shared" si="24"/>
        <v>241281.96073649594</v>
      </c>
      <c r="AB149" s="81">
        <f t="shared" si="25"/>
        <v>1.8406216381798876E-3</v>
      </c>
      <c r="AC149" s="12"/>
    </row>
    <row r="150" spans="1:29" x14ac:dyDescent="0.25">
      <c r="A150" s="1" t="s">
        <v>245</v>
      </c>
      <c r="B150" s="12"/>
      <c r="C150" s="43">
        <f t="shared" si="18"/>
        <v>15261.067283340166</v>
      </c>
      <c r="D150" s="33">
        <v>8.5780033063833814E-4</v>
      </c>
      <c r="E150" s="20"/>
      <c r="F150" s="73">
        <v>89947.259055393166</v>
      </c>
      <c r="G150" s="33">
        <f t="shared" si="21"/>
        <v>1.0612675293683307E-3</v>
      </c>
      <c r="H150" s="20"/>
      <c r="I150" s="21">
        <v>18484.525851282666</v>
      </c>
      <c r="J150" s="33">
        <f t="shared" si="19"/>
        <v>1.2796284577564229E-3</v>
      </c>
      <c r="K150" s="20"/>
      <c r="L150" s="55">
        <v>0</v>
      </c>
      <c r="M150" s="33">
        <v>0</v>
      </c>
      <c r="N150" s="20"/>
      <c r="O150" s="22"/>
      <c r="P150" s="63">
        <f t="shared" si="22"/>
        <v>0</v>
      </c>
      <c r="Q150" s="33">
        <v>0</v>
      </c>
      <c r="R150" s="14"/>
      <c r="V150" s="33">
        <f t="shared" si="23"/>
        <v>0</v>
      </c>
      <c r="W150" s="14"/>
      <c r="X150" s="70">
        <f t="shared" si="20"/>
        <v>0</v>
      </c>
      <c r="Y150" s="33">
        <v>0</v>
      </c>
      <c r="Z150" s="12"/>
      <c r="AA150" s="43">
        <f t="shared" si="24"/>
        <v>123692.852190016</v>
      </c>
      <c r="AB150" s="81">
        <f t="shared" si="25"/>
        <v>9.4359205111802901E-4</v>
      </c>
      <c r="AC150" s="12"/>
    </row>
    <row r="151" spans="1:29" x14ac:dyDescent="0.25">
      <c r="A151" s="3" t="s">
        <v>162</v>
      </c>
      <c r="B151" s="12"/>
      <c r="C151" s="43">
        <f t="shared" si="18"/>
        <v>23627.25978587311</v>
      </c>
      <c r="D151" s="33">
        <v>1.328050711009247E-3</v>
      </c>
      <c r="E151" s="20"/>
      <c r="F151" s="73">
        <v>149678.13975401298</v>
      </c>
      <c r="G151" s="33">
        <f t="shared" si="21"/>
        <v>1.7660187897372585E-3</v>
      </c>
      <c r="H151" s="20"/>
      <c r="I151" s="21">
        <v>29700.853306775985</v>
      </c>
      <c r="J151" s="33">
        <f t="shared" si="19"/>
        <v>2.0561012717760473E-3</v>
      </c>
      <c r="K151" s="20"/>
      <c r="L151" s="55">
        <v>0</v>
      </c>
      <c r="M151" s="33">
        <v>0</v>
      </c>
      <c r="N151" s="20"/>
      <c r="O151" s="22"/>
      <c r="P151" s="63">
        <f t="shared" si="22"/>
        <v>0</v>
      </c>
      <c r="Q151" s="33">
        <v>0</v>
      </c>
      <c r="R151" s="14"/>
      <c r="V151" s="33">
        <f t="shared" si="23"/>
        <v>0</v>
      </c>
      <c r="W151" s="14"/>
      <c r="X151" s="70">
        <f t="shared" si="20"/>
        <v>25663.380000000008</v>
      </c>
      <c r="Y151" s="33">
        <v>6.1256426781238832E-3</v>
      </c>
      <c r="Z151" s="12"/>
      <c r="AA151" s="43">
        <f t="shared" si="24"/>
        <v>228669.63284666208</v>
      </c>
      <c r="AB151" s="81">
        <f t="shared" si="25"/>
        <v>1.7444083798368801E-3</v>
      </c>
      <c r="AC151" s="12"/>
    </row>
    <row r="152" spans="1:29" x14ac:dyDescent="0.25">
      <c r="A152" s="1" t="s">
        <v>70</v>
      </c>
      <c r="B152" s="12"/>
      <c r="C152" s="43">
        <f t="shared" si="18"/>
        <v>26240.044866340082</v>
      </c>
      <c r="D152" s="33">
        <v>1.4749112066941167E-3</v>
      </c>
      <c r="E152" s="20"/>
      <c r="F152" s="73">
        <v>170425.36055579313</v>
      </c>
      <c r="G152" s="33">
        <f t="shared" si="21"/>
        <v>2.0108105932096095E-3</v>
      </c>
      <c r="H152" s="20"/>
      <c r="I152" s="21">
        <v>35494.476699286839</v>
      </c>
      <c r="J152" s="33">
        <f t="shared" si="19"/>
        <v>2.457176496871191E-3</v>
      </c>
      <c r="K152" s="20"/>
      <c r="L152" s="55">
        <v>0</v>
      </c>
      <c r="M152" s="33">
        <v>0</v>
      </c>
      <c r="N152" s="20"/>
      <c r="O152" s="22"/>
      <c r="P152" s="63">
        <f>P315*Q152</f>
        <v>13500</v>
      </c>
      <c r="Q152" s="33">
        <v>5.5628181236614472E-3</v>
      </c>
      <c r="R152" s="14"/>
      <c r="V152" s="33">
        <f t="shared" si="23"/>
        <v>0</v>
      </c>
      <c r="W152" s="14"/>
      <c r="X152" s="70">
        <f t="shared" si="20"/>
        <v>0</v>
      </c>
      <c r="Y152" s="33">
        <v>0</v>
      </c>
      <c r="Z152" s="12"/>
      <c r="AA152" s="43">
        <f t="shared" si="24"/>
        <v>245659.88212142006</v>
      </c>
      <c r="AB152" s="81">
        <f t="shared" si="25"/>
        <v>1.8740186513952354E-3</v>
      </c>
      <c r="AC152" s="12"/>
    </row>
    <row r="153" spans="1:29" x14ac:dyDescent="0.25">
      <c r="A153" s="3" t="s">
        <v>212</v>
      </c>
      <c r="B153" s="12"/>
      <c r="C153" s="43">
        <f t="shared" si="18"/>
        <v>21489.527348792915</v>
      </c>
      <c r="D153" s="33">
        <v>1.2078921691918269E-3</v>
      </c>
      <c r="E153" s="20"/>
      <c r="F153" s="73">
        <v>145085.3305407415</v>
      </c>
      <c r="G153" s="33">
        <f t="shared" si="21"/>
        <v>1.7118292642551423E-3</v>
      </c>
      <c r="H153" s="20"/>
      <c r="I153" s="21">
        <v>28044.23200679645</v>
      </c>
      <c r="J153" s="33">
        <f t="shared" si="19"/>
        <v>1.9414183323144352E-3</v>
      </c>
      <c r="K153" s="20"/>
      <c r="L153" s="55">
        <v>0</v>
      </c>
      <c r="M153" s="33">
        <v>0</v>
      </c>
      <c r="N153" s="20"/>
      <c r="O153" s="22"/>
      <c r="P153" s="63">
        <f>P315*Q153</f>
        <v>28350</v>
      </c>
      <c r="Q153" s="33">
        <v>1.1681918059689038E-2</v>
      </c>
      <c r="R153" s="14"/>
      <c r="V153" s="33">
        <f t="shared" si="23"/>
        <v>0</v>
      </c>
      <c r="W153" s="14"/>
      <c r="X153" s="70">
        <f t="shared" si="20"/>
        <v>0</v>
      </c>
      <c r="Y153" s="33">
        <v>0</v>
      </c>
      <c r="Z153" s="12"/>
      <c r="AA153" s="43">
        <f t="shared" si="24"/>
        <v>222969.08989633087</v>
      </c>
      <c r="AB153" s="81">
        <f t="shared" si="25"/>
        <v>1.7009217359463642E-3</v>
      </c>
      <c r="AC153" s="12"/>
    </row>
    <row r="154" spans="1:29" x14ac:dyDescent="0.25">
      <c r="A154" s="1" t="s">
        <v>301</v>
      </c>
      <c r="B154" s="12"/>
      <c r="C154" s="43">
        <f t="shared" si="18"/>
        <v>43559.676576463127</v>
      </c>
      <c r="D154" s="33">
        <v>2.4484201711488041E-3</v>
      </c>
      <c r="E154" s="20"/>
      <c r="F154" s="73">
        <v>259471.71207369049</v>
      </c>
      <c r="G154" s="33">
        <f t="shared" si="21"/>
        <v>3.061448516667229E-3</v>
      </c>
      <c r="H154" s="20"/>
      <c r="I154" s="21">
        <v>58432.31008361889</v>
      </c>
      <c r="J154" s="33">
        <f t="shared" si="19"/>
        <v>4.0450941201858213E-3</v>
      </c>
      <c r="K154" s="20"/>
      <c r="L154" s="55">
        <v>0</v>
      </c>
      <c r="M154" s="33">
        <v>0</v>
      </c>
      <c r="N154" s="20"/>
      <c r="O154" s="22"/>
      <c r="P154" s="63">
        <f t="shared" si="22"/>
        <v>0</v>
      </c>
      <c r="Q154" s="33">
        <v>0</v>
      </c>
      <c r="R154" s="14"/>
      <c r="V154" s="33">
        <f t="shared" si="23"/>
        <v>0</v>
      </c>
      <c r="W154" s="14"/>
      <c r="X154" s="70">
        <f t="shared" si="20"/>
        <v>0</v>
      </c>
      <c r="Y154" s="33">
        <v>0</v>
      </c>
      <c r="Z154" s="12"/>
      <c r="AA154" s="43">
        <f t="shared" si="24"/>
        <v>361463.6987337725</v>
      </c>
      <c r="AB154" s="81">
        <f t="shared" si="25"/>
        <v>2.7574291226541859E-3</v>
      </c>
      <c r="AC154" s="12"/>
    </row>
    <row r="155" spans="1:29" x14ac:dyDescent="0.25">
      <c r="A155" s="1" t="s">
        <v>121</v>
      </c>
      <c r="B155" s="12"/>
      <c r="C155" s="43">
        <f t="shared" si="18"/>
        <v>49683.325293673377</v>
      </c>
      <c r="D155" s="33">
        <v>2.7926207304419482E-3</v>
      </c>
      <c r="E155" s="20"/>
      <c r="F155" s="73">
        <v>172554.88378910019</v>
      </c>
      <c r="G155" s="33">
        <f t="shared" si="21"/>
        <v>2.0359363600676353E-3</v>
      </c>
      <c r="H155" s="20"/>
      <c r="I155" s="21">
        <v>35769.821723047171</v>
      </c>
      <c r="J155" s="33">
        <f t="shared" si="19"/>
        <v>2.4762378096113763E-3</v>
      </c>
      <c r="K155" s="20"/>
      <c r="L155" s="55">
        <v>0</v>
      </c>
      <c r="M155" s="33">
        <v>0</v>
      </c>
      <c r="N155" s="20"/>
      <c r="O155" s="22"/>
      <c r="P155" s="63">
        <f t="shared" si="22"/>
        <v>0</v>
      </c>
      <c r="Q155" s="33">
        <v>0</v>
      </c>
      <c r="R155" s="14"/>
      <c r="U155" s="46">
        <v>51000</v>
      </c>
      <c r="V155" s="33">
        <f t="shared" si="23"/>
        <v>8.2562106130187815E-3</v>
      </c>
      <c r="W155" s="14"/>
      <c r="X155" s="70">
        <f t="shared" si="20"/>
        <v>0</v>
      </c>
      <c r="Y155" s="33">
        <v>0</v>
      </c>
      <c r="Z155" s="12"/>
      <c r="AA155" s="43">
        <f t="shared" si="24"/>
        <v>309008.03080582072</v>
      </c>
      <c r="AB155" s="81">
        <f t="shared" si="25"/>
        <v>2.3572705814244492E-3</v>
      </c>
      <c r="AC155" s="12"/>
    </row>
    <row r="156" spans="1:29" x14ac:dyDescent="0.25">
      <c r="A156" s="1" t="s">
        <v>155</v>
      </c>
      <c r="B156" s="12"/>
      <c r="C156" s="43">
        <f t="shared" si="18"/>
        <v>16428.89128567178</v>
      </c>
      <c r="D156" s="33">
        <v>9.2344186125533647E-4</v>
      </c>
      <c r="E156" s="20"/>
      <c r="F156" s="73">
        <v>89820.74952504976</v>
      </c>
      <c r="G156" s="33">
        <f t="shared" si="21"/>
        <v>1.0597748718030079E-3</v>
      </c>
      <c r="H156" s="20"/>
      <c r="I156" s="21">
        <v>18245.590086862539</v>
      </c>
      <c r="J156" s="33">
        <f t="shared" si="19"/>
        <v>1.2630876491802289E-3</v>
      </c>
      <c r="K156" s="20"/>
      <c r="L156" s="55">
        <v>0</v>
      </c>
      <c r="M156" s="33">
        <v>0</v>
      </c>
      <c r="N156" s="20"/>
      <c r="O156" s="22"/>
      <c r="P156" s="63">
        <f t="shared" si="22"/>
        <v>0</v>
      </c>
      <c r="Q156" s="33">
        <v>0</v>
      </c>
      <c r="R156" s="14"/>
      <c r="V156" s="33">
        <f t="shared" si="23"/>
        <v>0</v>
      </c>
      <c r="W156" s="14"/>
      <c r="X156" s="70">
        <f t="shared" si="20"/>
        <v>0</v>
      </c>
      <c r="Y156" s="33">
        <v>0</v>
      </c>
      <c r="Z156" s="12"/>
      <c r="AA156" s="43">
        <f t="shared" si="24"/>
        <v>124495.23089758407</v>
      </c>
      <c r="AB156" s="81">
        <f t="shared" si="25"/>
        <v>9.4971300440710438E-4</v>
      </c>
      <c r="AC156" s="12"/>
    </row>
    <row r="157" spans="1:29" x14ac:dyDescent="0.25">
      <c r="A157" s="1" t="s">
        <v>213</v>
      </c>
      <c r="B157" s="12"/>
      <c r="C157" s="43">
        <f t="shared" si="18"/>
        <v>33478.001829850364</v>
      </c>
      <c r="D157" s="33">
        <v>1.8817452610346654E-3</v>
      </c>
      <c r="E157" s="20"/>
      <c r="F157" s="73">
        <v>190553.00782373146</v>
      </c>
      <c r="G157" s="33">
        <f t="shared" si="21"/>
        <v>2.2482921875613317E-3</v>
      </c>
      <c r="H157" s="20"/>
      <c r="I157" s="21">
        <v>42032.214329563227</v>
      </c>
      <c r="J157" s="33">
        <f t="shared" si="19"/>
        <v>2.9097645258179105E-3</v>
      </c>
      <c r="K157" s="20"/>
      <c r="L157" s="55">
        <v>0</v>
      </c>
      <c r="M157" s="33">
        <v>0</v>
      </c>
      <c r="N157" s="20"/>
      <c r="O157" s="22"/>
      <c r="P157" s="63">
        <f t="shared" si="22"/>
        <v>0</v>
      </c>
      <c r="Q157" s="33">
        <v>0</v>
      </c>
      <c r="R157" s="14"/>
      <c r="V157" s="33">
        <f t="shared" si="23"/>
        <v>0</v>
      </c>
      <c r="W157" s="14"/>
      <c r="X157" s="70">
        <f t="shared" si="20"/>
        <v>0</v>
      </c>
      <c r="Y157" s="33">
        <v>0</v>
      </c>
      <c r="Z157" s="12"/>
      <c r="AA157" s="43">
        <f t="shared" si="24"/>
        <v>266063.22398314503</v>
      </c>
      <c r="AB157" s="81">
        <f t="shared" si="25"/>
        <v>2.0296657308836443E-3</v>
      </c>
      <c r="AC157" s="12"/>
    </row>
    <row r="158" spans="1:29" x14ac:dyDescent="0.25">
      <c r="A158" s="1" t="s">
        <v>203</v>
      </c>
      <c r="B158" s="12"/>
      <c r="C158" s="43">
        <f t="shared" si="18"/>
        <v>31327.073238333847</v>
      </c>
      <c r="D158" s="33">
        <v>1.7608449843550323E-3</v>
      </c>
      <c r="E158" s="20"/>
      <c r="F158" s="73">
        <v>188036.06697533815</v>
      </c>
      <c r="G158" s="33">
        <f t="shared" si="21"/>
        <v>2.2185953671824518E-3</v>
      </c>
      <c r="H158" s="20"/>
      <c r="I158" s="21">
        <v>41128.809582184273</v>
      </c>
      <c r="J158" s="33">
        <f t="shared" si="19"/>
        <v>2.847224516248872E-3</v>
      </c>
      <c r="K158" s="20"/>
      <c r="L158" s="55">
        <v>0</v>
      </c>
      <c r="M158" s="33">
        <v>0</v>
      </c>
      <c r="N158" s="20"/>
      <c r="O158" s="22"/>
      <c r="P158" s="63">
        <f t="shared" si="22"/>
        <v>0</v>
      </c>
      <c r="Q158" s="33">
        <v>0</v>
      </c>
      <c r="R158" s="14"/>
      <c r="V158" s="33">
        <f t="shared" si="23"/>
        <v>0</v>
      </c>
      <c r="W158" s="14"/>
      <c r="X158" s="70">
        <f t="shared" si="20"/>
        <v>0</v>
      </c>
      <c r="Y158" s="33">
        <v>0</v>
      </c>
      <c r="Z158" s="12"/>
      <c r="AA158" s="43">
        <f t="shared" si="24"/>
        <v>260491.94979585626</v>
      </c>
      <c r="AB158" s="81">
        <f t="shared" si="25"/>
        <v>1.9871652149310412E-3</v>
      </c>
      <c r="AC158" s="12"/>
    </row>
    <row r="159" spans="1:29" x14ac:dyDescent="0.25">
      <c r="A159" s="1" t="s">
        <v>179</v>
      </c>
      <c r="B159" s="12"/>
      <c r="C159" s="43">
        <f t="shared" si="18"/>
        <v>18091.579995685766</v>
      </c>
      <c r="D159" s="33">
        <v>1.0168989503775115E-3</v>
      </c>
      <c r="E159" s="20"/>
      <c r="F159" s="73">
        <v>91634.027447043132</v>
      </c>
      <c r="G159" s="33">
        <f t="shared" si="21"/>
        <v>1.0811693311844432E-3</v>
      </c>
      <c r="H159" s="20"/>
      <c r="I159" s="21">
        <v>21670.336043551008</v>
      </c>
      <c r="J159" s="33">
        <f t="shared" si="19"/>
        <v>1.5001725721056772E-3</v>
      </c>
      <c r="K159" s="20"/>
      <c r="L159" s="55">
        <v>0</v>
      </c>
      <c r="M159" s="33">
        <v>0</v>
      </c>
      <c r="N159" s="20"/>
      <c r="O159" s="22"/>
      <c r="P159" s="63">
        <f t="shared" si="22"/>
        <v>0</v>
      </c>
      <c r="Q159" s="33">
        <v>0</v>
      </c>
      <c r="R159" s="14"/>
      <c r="V159" s="33">
        <f t="shared" si="23"/>
        <v>0</v>
      </c>
      <c r="W159" s="14"/>
      <c r="X159" s="70">
        <f t="shared" si="20"/>
        <v>0</v>
      </c>
      <c r="Y159" s="33">
        <v>0</v>
      </c>
      <c r="Z159" s="12"/>
      <c r="AA159" s="43">
        <f t="shared" si="24"/>
        <v>131395.94348627992</v>
      </c>
      <c r="AB159" s="81">
        <f t="shared" si="25"/>
        <v>1.0023551533304769E-3</v>
      </c>
      <c r="AC159" s="12"/>
    </row>
    <row r="160" spans="1:29" x14ac:dyDescent="0.25">
      <c r="A160" s="3" t="s">
        <v>163</v>
      </c>
      <c r="B160" s="12"/>
      <c r="C160" s="43">
        <f t="shared" si="18"/>
        <v>10160.851673230651</v>
      </c>
      <c r="D160" s="33">
        <v>5.7112531928741423E-4</v>
      </c>
      <c r="E160" s="20"/>
      <c r="F160" s="73">
        <v>86123.449095462289</v>
      </c>
      <c r="G160" s="33">
        <f t="shared" si="21"/>
        <v>1.0161512535466215E-3</v>
      </c>
      <c r="H160" s="20"/>
      <c r="I160" s="21">
        <v>13039.066001212566</v>
      </c>
      <c r="J160" s="33">
        <f t="shared" si="19"/>
        <v>9.0265555372944775E-4</v>
      </c>
      <c r="K160" s="20"/>
      <c r="L160" s="55">
        <v>0</v>
      </c>
      <c r="M160" s="33">
        <v>0</v>
      </c>
      <c r="N160" s="20"/>
      <c r="O160" s="22"/>
      <c r="P160" s="63">
        <f t="shared" si="22"/>
        <v>0</v>
      </c>
      <c r="Q160" s="33">
        <v>0</v>
      </c>
      <c r="R160" s="14"/>
      <c r="V160" s="33">
        <f t="shared" si="23"/>
        <v>0</v>
      </c>
      <c r="W160" s="14"/>
      <c r="X160" s="70">
        <f t="shared" si="20"/>
        <v>0</v>
      </c>
      <c r="Y160" s="33">
        <v>0</v>
      </c>
      <c r="Z160" s="12"/>
      <c r="AA160" s="43">
        <f t="shared" si="24"/>
        <v>109323.36676990549</v>
      </c>
      <c r="AB160" s="81">
        <f t="shared" si="25"/>
        <v>8.3397430052849968E-4</v>
      </c>
      <c r="AC160" s="12"/>
    </row>
    <row r="161" spans="1:29" x14ac:dyDescent="0.25">
      <c r="A161" s="1" t="s">
        <v>102</v>
      </c>
      <c r="B161" s="12"/>
      <c r="C161" s="43">
        <f t="shared" si="18"/>
        <v>16204.565576574993</v>
      </c>
      <c r="D161" s="33">
        <v>9.1083286976992664E-4</v>
      </c>
      <c r="E161" s="20"/>
      <c r="F161" s="73">
        <v>95102.973897179065</v>
      </c>
      <c r="G161" s="33">
        <f t="shared" si="21"/>
        <v>1.1220986520699145E-3</v>
      </c>
      <c r="H161" s="20"/>
      <c r="I161" s="21">
        <v>20204.863355107569</v>
      </c>
      <c r="J161" s="33">
        <f t="shared" si="19"/>
        <v>1.3987222795050203E-3</v>
      </c>
      <c r="K161" s="20"/>
      <c r="L161" s="55">
        <v>0</v>
      </c>
      <c r="M161" s="33">
        <v>0</v>
      </c>
      <c r="N161" s="20"/>
      <c r="O161" s="22"/>
      <c r="P161" s="63">
        <f t="shared" si="22"/>
        <v>0</v>
      </c>
      <c r="Q161" s="33">
        <v>0</v>
      </c>
      <c r="R161" s="14"/>
      <c r="V161" s="33">
        <f t="shared" si="23"/>
        <v>0</v>
      </c>
      <c r="W161" s="14"/>
      <c r="X161" s="70">
        <f t="shared" si="20"/>
        <v>0</v>
      </c>
      <c r="Y161" s="33">
        <v>0</v>
      </c>
      <c r="Z161" s="12"/>
      <c r="AA161" s="43">
        <f t="shared" si="24"/>
        <v>131512.40282886164</v>
      </c>
      <c r="AB161" s="81">
        <f t="shared" si="25"/>
        <v>1.0032435644875722E-3</v>
      </c>
      <c r="AC161" s="12"/>
    </row>
    <row r="162" spans="1:29" x14ac:dyDescent="0.25">
      <c r="A162" s="1" t="s">
        <v>271</v>
      </c>
      <c r="B162" s="12"/>
      <c r="C162" s="43">
        <f t="shared" si="18"/>
        <v>57652.260049749857</v>
      </c>
      <c r="D162" s="33">
        <v>3.2405418844270329E-3</v>
      </c>
      <c r="E162" s="20"/>
      <c r="F162" s="73">
        <v>290763.26936081058</v>
      </c>
      <c r="G162" s="33">
        <f t="shared" si="21"/>
        <v>3.4306505806427222E-3</v>
      </c>
      <c r="H162" s="20"/>
      <c r="I162" s="21">
        <v>34538.733641606334</v>
      </c>
      <c r="J162" s="33">
        <f t="shared" si="19"/>
        <v>2.3910132625664143E-3</v>
      </c>
      <c r="K162" s="20"/>
      <c r="L162" s="55">
        <v>14128.134703156848</v>
      </c>
      <c r="M162" s="33">
        <v>1.0842773972602738E-2</v>
      </c>
      <c r="N162" s="20"/>
      <c r="O162" s="22"/>
      <c r="P162" s="63">
        <f t="shared" si="22"/>
        <v>0</v>
      </c>
      <c r="Q162" s="33">
        <v>0</v>
      </c>
      <c r="R162" s="14"/>
      <c r="U162" s="46">
        <v>86038</v>
      </c>
      <c r="V162" s="33">
        <f t="shared" si="23"/>
        <v>1.3928389190645292E-2</v>
      </c>
      <c r="W162" s="14"/>
      <c r="X162" s="70">
        <f t="shared" si="20"/>
        <v>30869.090000000007</v>
      </c>
      <c r="Y162" s="33">
        <v>7.3682038429406871E-3</v>
      </c>
      <c r="Z162" s="12"/>
      <c r="AA162" s="43">
        <f t="shared" si="24"/>
        <v>513989.48775532364</v>
      </c>
      <c r="AB162" s="81">
        <f t="shared" si="25"/>
        <v>3.920973495373065E-3</v>
      </c>
      <c r="AC162" s="12"/>
    </row>
    <row r="163" spans="1:29" x14ac:dyDescent="0.25">
      <c r="A163" s="1" t="s">
        <v>122</v>
      </c>
      <c r="B163" s="12"/>
      <c r="C163" s="43">
        <f t="shared" si="18"/>
        <v>342866.55040651292</v>
      </c>
      <c r="D163" s="33">
        <v>1.9271983724532902E-2</v>
      </c>
      <c r="E163" s="20"/>
      <c r="F163" s="73">
        <v>1367579.4098203639</v>
      </c>
      <c r="G163" s="33">
        <f t="shared" si="21"/>
        <v>1.6135762631535516E-2</v>
      </c>
      <c r="H163" s="20"/>
      <c r="I163" s="21">
        <v>222305.83521648479</v>
      </c>
      <c r="J163" s="33">
        <f t="shared" si="19"/>
        <v>1.5389568299290959E-2</v>
      </c>
      <c r="K163" s="20"/>
      <c r="L163" s="55">
        <v>59140.386414606561</v>
      </c>
      <c r="M163" s="33">
        <v>4.5387863013698619E-2</v>
      </c>
      <c r="N163" s="20"/>
      <c r="O163" s="22"/>
      <c r="P163" s="63">
        <f>P315*Q163</f>
        <v>36000</v>
      </c>
      <c r="Q163" s="33">
        <v>1.4834181663097192E-2</v>
      </c>
      <c r="R163" s="14"/>
      <c r="U163" s="46">
        <v>163174</v>
      </c>
      <c r="V163" s="33">
        <f t="shared" si="23"/>
        <v>2.6415664913112286E-2</v>
      </c>
      <c r="W163" s="14"/>
      <c r="X163" s="70">
        <f t="shared" si="20"/>
        <v>140656.59000000005</v>
      </c>
      <c r="Y163" s="33">
        <v>3.3573598281417844E-2</v>
      </c>
      <c r="Z163" s="12"/>
      <c r="AA163" s="43">
        <f t="shared" si="24"/>
        <v>2331722.7718579681</v>
      </c>
      <c r="AB163" s="81">
        <f t="shared" si="25"/>
        <v>1.7787568432460054E-2</v>
      </c>
      <c r="AC163" s="12"/>
    </row>
    <row r="164" spans="1:29" x14ac:dyDescent="0.25">
      <c r="A164" s="3" t="s">
        <v>180</v>
      </c>
      <c r="B164" s="12"/>
      <c r="C164" s="43">
        <f t="shared" si="18"/>
        <v>16257.350194320248</v>
      </c>
      <c r="D164" s="33">
        <v>9.1379980921877681E-4</v>
      </c>
      <c r="E164" s="20"/>
      <c r="F164" s="73">
        <v>88403.205960370266</v>
      </c>
      <c r="G164" s="33">
        <f t="shared" si="21"/>
        <v>1.043049593318058E-3</v>
      </c>
      <c r="H164" s="20"/>
      <c r="I164" s="21">
        <v>19424.339858001822</v>
      </c>
      <c r="J164" s="33">
        <f t="shared" si="19"/>
        <v>1.3446889714894526E-3</v>
      </c>
      <c r="K164" s="20"/>
      <c r="L164" s="55">
        <v>0</v>
      </c>
      <c r="M164" s="33">
        <v>0</v>
      </c>
      <c r="N164" s="20"/>
      <c r="O164" s="22"/>
      <c r="P164" s="63">
        <f t="shared" si="22"/>
        <v>0</v>
      </c>
      <c r="Q164" s="33">
        <v>0</v>
      </c>
      <c r="R164" s="14"/>
      <c r="V164" s="33">
        <f t="shared" si="23"/>
        <v>0</v>
      </c>
      <c r="W164" s="14"/>
      <c r="X164" s="70">
        <f t="shared" si="20"/>
        <v>0</v>
      </c>
      <c r="Y164" s="33">
        <v>0</v>
      </c>
      <c r="Z164" s="12"/>
      <c r="AA164" s="43">
        <f t="shared" si="24"/>
        <v>124084.89601269233</v>
      </c>
      <c r="AB164" s="81">
        <f t="shared" si="25"/>
        <v>9.4658276099509643E-4</v>
      </c>
      <c r="AC164" s="12"/>
    </row>
    <row r="165" spans="1:29" x14ac:dyDescent="0.25">
      <c r="A165" s="1" t="s">
        <v>83</v>
      </c>
      <c r="B165" s="12"/>
      <c r="C165" s="43">
        <f t="shared" si="18"/>
        <v>22729.939116844824</v>
      </c>
      <c r="D165" s="33">
        <v>1.2776137427231986E-3</v>
      </c>
      <c r="E165" s="20"/>
      <c r="F165" s="73">
        <v>171781.29369404993</v>
      </c>
      <c r="G165" s="33">
        <f t="shared" si="21"/>
        <v>2.0268089440958798E-3</v>
      </c>
      <c r="H165" s="20"/>
      <c r="I165" s="21">
        <v>28770.141614891876</v>
      </c>
      <c r="J165" s="33">
        <f t="shared" si="19"/>
        <v>1.9916708840840148E-3</v>
      </c>
      <c r="K165" s="20"/>
      <c r="L165" s="55">
        <v>0</v>
      </c>
      <c r="M165" s="33">
        <v>0</v>
      </c>
      <c r="N165" s="20"/>
      <c r="O165" s="22"/>
      <c r="P165" s="63">
        <f>P315*Q165</f>
        <v>13500</v>
      </c>
      <c r="Q165" s="33">
        <v>5.5628181236614472E-3</v>
      </c>
      <c r="R165" s="14"/>
      <c r="U165" s="46">
        <v>68447</v>
      </c>
      <c r="V165" s="33">
        <f t="shared" si="23"/>
        <v>1.1080644075084245E-2</v>
      </c>
      <c r="W165" s="14"/>
      <c r="X165" s="70">
        <f t="shared" si="20"/>
        <v>26197.770000000008</v>
      </c>
      <c r="Y165" s="33">
        <v>6.2531972789115669E-3</v>
      </c>
      <c r="Z165" s="12"/>
      <c r="AA165" s="43">
        <f t="shared" si="24"/>
        <v>331426.14442578662</v>
      </c>
      <c r="AB165" s="81">
        <f t="shared" si="25"/>
        <v>2.5282873656470714E-3</v>
      </c>
      <c r="AC165" s="12"/>
    </row>
    <row r="166" spans="1:29" x14ac:dyDescent="0.25">
      <c r="A166" s="3" t="s">
        <v>36</v>
      </c>
      <c r="B166" s="12"/>
      <c r="C166" s="43">
        <f t="shared" si="18"/>
        <v>111303.42824176788</v>
      </c>
      <c r="D166" s="33">
        <v>6.2561887562867964E-3</v>
      </c>
      <c r="E166" s="20"/>
      <c r="F166" s="73">
        <v>615500.82992533746</v>
      </c>
      <c r="G166" s="33">
        <f t="shared" si="21"/>
        <v>7.2621562008548394E-3</v>
      </c>
      <c r="H166" s="20"/>
      <c r="I166" s="21">
        <v>78500.638716200672</v>
      </c>
      <c r="J166" s="33">
        <f t="shared" si="19"/>
        <v>5.4343645090758732E-3</v>
      </c>
      <c r="K166" s="20"/>
      <c r="L166" s="55">
        <v>21501.615473868078</v>
      </c>
      <c r="M166" s="33">
        <v>1.6501623287671231E-2</v>
      </c>
      <c r="N166" s="20"/>
      <c r="O166" s="22"/>
      <c r="P166" s="63">
        <f t="shared" si="22"/>
        <v>0</v>
      </c>
      <c r="Q166" s="33">
        <v>0</v>
      </c>
      <c r="R166" s="14"/>
      <c r="U166" s="46">
        <v>56661</v>
      </c>
      <c r="V166" s="33">
        <f t="shared" si="23"/>
        <v>9.1726499910638661E-3</v>
      </c>
      <c r="W166" s="14"/>
      <c r="X166" s="70">
        <f t="shared" si="20"/>
        <v>45945.690000000017</v>
      </c>
      <c r="Y166" s="33">
        <v>1.0966867167919803E-2</v>
      </c>
      <c r="Z166" s="12"/>
      <c r="AA166" s="43">
        <f t="shared" si="24"/>
        <v>929413.20235717413</v>
      </c>
      <c r="AB166" s="81">
        <f t="shared" si="25"/>
        <v>7.0900370912392032E-3</v>
      </c>
      <c r="AC166" s="12"/>
    </row>
    <row r="167" spans="1:29" x14ac:dyDescent="0.25">
      <c r="A167" s="3" t="s">
        <v>253</v>
      </c>
      <c r="B167" s="12"/>
      <c r="C167" s="43">
        <f t="shared" si="18"/>
        <v>11823.531466924074</v>
      </c>
      <c r="D167" s="33">
        <v>6.6458190723738507E-4</v>
      </c>
      <c r="E167" s="20"/>
      <c r="F167" s="73">
        <v>87529.035561030454</v>
      </c>
      <c r="G167" s="33">
        <f t="shared" si="21"/>
        <v>1.0327354529018062E-3</v>
      </c>
      <c r="H167" s="20"/>
      <c r="I167" s="21">
        <v>14841.32433855294</v>
      </c>
      <c r="J167" s="33">
        <f t="shared" si="19"/>
        <v>1.0274205098470257E-3</v>
      </c>
      <c r="K167" s="20"/>
      <c r="L167" s="55">
        <v>0</v>
      </c>
      <c r="M167" s="33">
        <v>0</v>
      </c>
      <c r="N167" s="20"/>
      <c r="O167" s="22"/>
      <c r="P167" s="63">
        <f t="shared" si="22"/>
        <v>0</v>
      </c>
      <c r="Q167" s="33">
        <v>0</v>
      </c>
      <c r="R167" s="14"/>
      <c r="V167" s="33">
        <f t="shared" si="23"/>
        <v>0</v>
      </c>
      <c r="W167" s="14"/>
      <c r="X167" s="70">
        <f t="shared" si="20"/>
        <v>0</v>
      </c>
      <c r="Y167" s="33">
        <v>0</v>
      </c>
      <c r="Z167" s="12"/>
      <c r="AA167" s="43">
        <f t="shared" si="24"/>
        <v>114193.89136650747</v>
      </c>
      <c r="AB167" s="81">
        <f t="shared" si="25"/>
        <v>8.7112914183710218E-4</v>
      </c>
      <c r="AC167" s="12"/>
    </row>
    <row r="168" spans="1:29" ht="15.75" thickBot="1" x14ac:dyDescent="0.3">
      <c r="A168" s="3" t="s">
        <v>57</v>
      </c>
      <c r="B168" s="12"/>
      <c r="C168" s="43">
        <f t="shared" si="18"/>
        <v>30515.527573141608</v>
      </c>
      <c r="D168" s="33">
        <v>1.7152292926733658E-3</v>
      </c>
      <c r="E168" s="20"/>
      <c r="F168" s="73">
        <v>106479.71647860347</v>
      </c>
      <c r="G168" s="33">
        <f t="shared" si="21"/>
        <v>1.2563302853452793E-3</v>
      </c>
      <c r="H168" s="20"/>
      <c r="I168" s="21">
        <v>37285.357143083398</v>
      </c>
      <c r="J168" s="33">
        <f t="shared" si="19"/>
        <v>2.5811537954375215E-3</v>
      </c>
      <c r="K168" s="20"/>
      <c r="L168" s="55">
        <v>0</v>
      </c>
      <c r="M168" s="33">
        <v>0</v>
      </c>
      <c r="N168" s="20"/>
      <c r="O168" s="22"/>
      <c r="P168" s="63">
        <f t="shared" si="22"/>
        <v>0</v>
      </c>
      <c r="Q168" s="33">
        <v>0</v>
      </c>
      <c r="R168" s="14"/>
      <c r="V168" s="33">
        <f t="shared" si="23"/>
        <v>0</v>
      </c>
      <c r="W168" s="14"/>
      <c r="X168" s="70">
        <f t="shared" si="20"/>
        <v>0</v>
      </c>
      <c r="Y168" s="33">
        <v>0</v>
      </c>
      <c r="Z168" s="12"/>
      <c r="AA168" s="43">
        <f t="shared" si="24"/>
        <v>174280.60119482849</v>
      </c>
      <c r="AB168" s="81">
        <f t="shared" si="25"/>
        <v>1.3295011558055508E-3</v>
      </c>
      <c r="AC168" s="12"/>
    </row>
    <row r="169" spans="1:29" s="25" customFormat="1" ht="15.75" thickBot="1" x14ac:dyDescent="0.3">
      <c r="A169" s="24" t="s">
        <v>310</v>
      </c>
      <c r="B169" s="28"/>
      <c r="C169" s="78">
        <f t="shared" si="18"/>
        <v>0</v>
      </c>
      <c r="D169" s="36">
        <v>0</v>
      </c>
      <c r="E169" s="26"/>
      <c r="F169" s="44">
        <v>56990.879999999997</v>
      </c>
      <c r="G169" s="36">
        <f t="shared" si="21"/>
        <v>6.7242260686208792E-4</v>
      </c>
      <c r="H169" s="26"/>
      <c r="I169" s="44">
        <v>11536.8</v>
      </c>
      <c r="J169" s="36">
        <f t="shared" si="19"/>
        <v>7.9865817009419735E-4</v>
      </c>
      <c r="K169" s="26"/>
      <c r="L169" s="77">
        <v>0</v>
      </c>
      <c r="M169" s="36">
        <v>0</v>
      </c>
      <c r="N169" s="26"/>
      <c r="O169" s="26"/>
      <c r="P169" s="57">
        <f t="shared" si="22"/>
        <v>0</v>
      </c>
      <c r="Q169" s="36">
        <v>0</v>
      </c>
      <c r="R169" s="29"/>
      <c r="S169" s="28"/>
      <c r="T169" s="28"/>
      <c r="U169" s="48"/>
      <c r="V169" s="36">
        <f t="shared" si="23"/>
        <v>0</v>
      </c>
      <c r="W169" s="29"/>
      <c r="X169" s="31">
        <f t="shared" si="20"/>
        <v>0</v>
      </c>
      <c r="Y169" s="36">
        <v>0</v>
      </c>
      <c r="Z169" s="28"/>
      <c r="AA169" s="31">
        <f t="shared" si="24"/>
        <v>68527.679999999993</v>
      </c>
      <c r="AB169" s="82">
        <f t="shared" si="25"/>
        <v>5.2276403191209785E-4</v>
      </c>
      <c r="AC169" s="28"/>
    </row>
    <row r="170" spans="1:29" x14ac:dyDescent="0.25">
      <c r="A170" s="1" t="s">
        <v>15</v>
      </c>
      <c r="B170" s="12"/>
      <c r="C170" s="43">
        <f t="shared" si="18"/>
        <v>17794.675437189249</v>
      </c>
      <c r="D170" s="33">
        <v>1.0002104171499323E-3</v>
      </c>
      <c r="E170" s="20"/>
      <c r="F170" s="73">
        <v>145030.44954688707</v>
      </c>
      <c r="G170" s="33">
        <f t="shared" si="21"/>
        <v>1.7111817357215457E-3</v>
      </c>
      <c r="H170" s="20"/>
      <c r="I170" s="21">
        <v>19724.716247558554</v>
      </c>
      <c r="J170" s="33">
        <f t="shared" si="19"/>
        <v>1.3654831308423825E-3</v>
      </c>
      <c r="K170" s="20"/>
      <c r="L170" s="55">
        <v>0</v>
      </c>
      <c r="M170" s="33">
        <v>0</v>
      </c>
      <c r="N170" s="20"/>
      <c r="O170" s="22"/>
      <c r="P170" s="63">
        <f t="shared" si="22"/>
        <v>0</v>
      </c>
      <c r="Q170" s="33">
        <v>0</v>
      </c>
      <c r="R170" s="14"/>
      <c r="V170" s="33">
        <f t="shared" si="23"/>
        <v>0</v>
      </c>
      <c r="W170" s="14"/>
      <c r="X170" s="70">
        <f t="shared" si="20"/>
        <v>0</v>
      </c>
      <c r="Y170" s="33">
        <v>0</v>
      </c>
      <c r="Z170" s="12"/>
      <c r="AA170" s="43">
        <f t="shared" si="24"/>
        <v>182549.8412316349</v>
      </c>
      <c r="AB170" s="81">
        <f t="shared" si="25"/>
        <v>1.3925831288489963E-3</v>
      </c>
      <c r="AC170" s="12"/>
    </row>
    <row r="171" spans="1:29" x14ac:dyDescent="0.25">
      <c r="A171" s="3" t="s">
        <v>130</v>
      </c>
      <c r="B171" s="12"/>
      <c r="C171" s="43">
        <f t="shared" si="18"/>
        <v>12061.053330457178</v>
      </c>
      <c r="D171" s="33">
        <v>6.7793263358500771E-4</v>
      </c>
      <c r="E171" s="20"/>
      <c r="F171" s="73">
        <v>54601.484781666426</v>
      </c>
      <c r="G171" s="33">
        <f t="shared" si="21"/>
        <v>6.4423066875662839E-4</v>
      </c>
      <c r="H171" s="20"/>
      <c r="I171" s="21">
        <v>0</v>
      </c>
      <c r="J171" s="33">
        <f t="shared" si="19"/>
        <v>0</v>
      </c>
      <c r="K171" s="20"/>
      <c r="L171" s="55">
        <v>0</v>
      </c>
      <c r="M171" s="33">
        <v>0</v>
      </c>
      <c r="N171" s="20"/>
      <c r="O171" s="22"/>
      <c r="P171" s="63">
        <f t="shared" si="22"/>
        <v>0</v>
      </c>
      <c r="Q171" s="33">
        <v>0</v>
      </c>
      <c r="R171" s="14"/>
      <c r="V171" s="33">
        <f t="shared" si="23"/>
        <v>0</v>
      </c>
      <c r="W171" s="14"/>
      <c r="X171" s="70">
        <f t="shared" si="20"/>
        <v>0</v>
      </c>
      <c r="Y171" s="33">
        <v>0</v>
      </c>
      <c r="Z171" s="12"/>
      <c r="AA171" s="43">
        <f t="shared" si="24"/>
        <v>66662.538112123599</v>
      </c>
      <c r="AB171" s="81">
        <f t="shared" si="25"/>
        <v>5.0853578000871512E-4</v>
      </c>
      <c r="AC171" s="12"/>
    </row>
    <row r="172" spans="1:29" x14ac:dyDescent="0.25">
      <c r="A172" s="3" t="s">
        <v>232</v>
      </c>
      <c r="B172" s="12"/>
      <c r="C172" s="43">
        <f t="shared" si="18"/>
        <v>41798.016708176772</v>
      </c>
      <c r="D172" s="33">
        <v>2.3494000705600346E-3</v>
      </c>
      <c r="E172" s="20"/>
      <c r="F172" s="73">
        <v>215069.25264007063</v>
      </c>
      <c r="G172" s="33">
        <f t="shared" si="21"/>
        <v>2.5375538597775167E-3</v>
      </c>
      <c r="H172" s="20"/>
      <c r="I172" s="21">
        <v>49837.449300620661</v>
      </c>
      <c r="J172" s="33">
        <f t="shared" si="19"/>
        <v>3.4500976059735834E-3</v>
      </c>
      <c r="K172" s="20"/>
      <c r="L172" s="55">
        <v>0</v>
      </c>
      <c r="M172" s="33">
        <v>0</v>
      </c>
      <c r="N172" s="20"/>
      <c r="O172" s="22"/>
      <c r="P172" s="63">
        <f t="shared" si="22"/>
        <v>0</v>
      </c>
      <c r="Q172" s="33">
        <v>0</v>
      </c>
      <c r="R172" s="14"/>
      <c r="V172" s="33">
        <f t="shared" si="23"/>
        <v>0</v>
      </c>
      <c r="W172" s="14"/>
      <c r="X172" s="70">
        <f t="shared" si="20"/>
        <v>0</v>
      </c>
      <c r="Y172" s="33">
        <v>0</v>
      </c>
      <c r="Z172" s="12"/>
      <c r="AA172" s="43">
        <f t="shared" si="24"/>
        <v>306704.71864886803</v>
      </c>
      <c r="AB172" s="81">
        <f t="shared" si="25"/>
        <v>2.3396997436269237E-3</v>
      </c>
      <c r="AC172" s="12"/>
    </row>
    <row r="173" spans="1:29" x14ac:dyDescent="0.25">
      <c r="A173" s="1" t="s">
        <v>258</v>
      </c>
      <c r="B173" s="12"/>
      <c r="C173" s="43">
        <f t="shared" si="18"/>
        <v>142633.19420891238</v>
      </c>
      <c r="D173" s="33">
        <v>8.017185094647496E-3</v>
      </c>
      <c r="E173" s="20"/>
      <c r="F173" s="73">
        <v>561509.31878076994</v>
      </c>
      <c r="G173" s="33">
        <f t="shared" si="21"/>
        <v>6.6251224741909667E-3</v>
      </c>
      <c r="H173" s="20"/>
      <c r="I173" s="21">
        <v>91259.808536235374</v>
      </c>
      <c r="J173" s="33">
        <f t="shared" si="19"/>
        <v>6.3176436870446369E-3</v>
      </c>
      <c r="K173" s="20"/>
      <c r="L173" s="55">
        <v>20369.951031840406</v>
      </c>
      <c r="M173" s="33">
        <v>1.5633116438356159E-2</v>
      </c>
      <c r="N173" s="20"/>
      <c r="O173" s="22"/>
      <c r="P173" s="63">
        <f t="shared" si="22"/>
        <v>0</v>
      </c>
      <c r="Q173" s="33">
        <v>0</v>
      </c>
      <c r="R173" s="14"/>
      <c r="U173" s="46">
        <v>103071</v>
      </c>
      <c r="V173" s="33">
        <f t="shared" si="23"/>
        <v>1.6685801648910956E-2</v>
      </c>
      <c r="W173" s="14"/>
      <c r="X173" s="70">
        <f t="shared" si="20"/>
        <v>67530.190000000017</v>
      </c>
      <c r="Y173" s="33">
        <v>1.6118913951545535E-2</v>
      </c>
      <c r="Z173" s="12"/>
      <c r="AA173" s="43">
        <f t="shared" si="24"/>
        <v>986373.46255775797</v>
      </c>
      <c r="AB173" s="81">
        <f t="shared" si="25"/>
        <v>7.5245589557065163E-3</v>
      </c>
      <c r="AC173" s="12"/>
    </row>
    <row r="174" spans="1:29" x14ac:dyDescent="0.25">
      <c r="A174" s="1" t="s">
        <v>284</v>
      </c>
      <c r="B174" s="12"/>
      <c r="C174" s="43">
        <f t="shared" si="18"/>
        <v>60542.788515818997</v>
      </c>
      <c r="D174" s="33">
        <v>3.403013894272661E-3</v>
      </c>
      <c r="E174" s="20"/>
      <c r="F174" s="73">
        <v>494197.2855661721</v>
      </c>
      <c r="G174" s="33">
        <f t="shared" si="21"/>
        <v>5.8309228961646691E-3</v>
      </c>
      <c r="H174" s="20"/>
      <c r="I174" s="21">
        <v>76541.365447955643</v>
      </c>
      <c r="J174" s="33">
        <f t="shared" si="19"/>
        <v>5.2987298787510817E-3</v>
      </c>
      <c r="K174" s="20"/>
      <c r="L174" s="55">
        <v>14128.134703156848</v>
      </c>
      <c r="M174" s="33">
        <v>1.0842773972602738E-2</v>
      </c>
      <c r="N174" s="20"/>
      <c r="O174" s="22"/>
      <c r="P174" s="63">
        <f>P315*Q174</f>
        <v>45000</v>
      </c>
      <c r="Q174" s="33">
        <v>1.8542727078871491E-2</v>
      </c>
      <c r="R174" s="14"/>
      <c r="U174" s="46">
        <v>51000</v>
      </c>
      <c r="V174" s="33">
        <f t="shared" si="23"/>
        <v>8.2562106130187815E-3</v>
      </c>
      <c r="W174" s="14"/>
      <c r="X174" s="70">
        <f t="shared" si="20"/>
        <v>0</v>
      </c>
      <c r="Y174" s="33">
        <v>0</v>
      </c>
      <c r="Z174" s="12"/>
      <c r="AA174" s="43">
        <f t="shared" si="24"/>
        <v>741409.57423310354</v>
      </c>
      <c r="AB174" s="81">
        <f t="shared" si="25"/>
        <v>5.6558496993379765E-3</v>
      </c>
      <c r="AC174" s="12"/>
    </row>
    <row r="175" spans="1:29" x14ac:dyDescent="0.25">
      <c r="A175" s="3" t="s">
        <v>84</v>
      </c>
      <c r="B175" s="12"/>
      <c r="C175" s="43">
        <f t="shared" si="18"/>
        <v>32541.092697513126</v>
      </c>
      <c r="D175" s="33">
        <v>1.8290830881619788E-3</v>
      </c>
      <c r="E175" s="20"/>
      <c r="F175" s="73">
        <v>194178.30902774786</v>
      </c>
      <c r="G175" s="33">
        <f t="shared" si="21"/>
        <v>2.2910663031086784E-3</v>
      </c>
      <c r="H175" s="20"/>
      <c r="I175" s="21">
        <v>40905.802868725492</v>
      </c>
      <c r="J175" s="33">
        <f t="shared" si="19"/>
        <v>2.8317864282444241E-3</v>
      </c>
      <c r="K175" s="20"/>
      <c r="L175" s="55">
        <v>0</v>
      </c>
      <c r="M175" s="33">
        <v>0</v>
      </c>
      <c r="N175" s="20"/>
      <c r="O175" s="22"/>
      <c r="P175" s="63">
        <f t="shared" si="22"/>
        <v>0</v>
      </c>
      <c r="Q175" s="33">
        <v>0</v>
      </c>
      <c r="R175" s="14"/>
      <c r="V175" s="33">
        <f t="shared" si="23"/>
        <v>0</v>
      </c>
      <c r="W175" s="14"/>
      <c r="X175" s="70">
        <f t="shared" si="20"/>
        <v>0</v>
      </c>
      <c r="Y175" s="33">
        <v>0</v>
      </c>
      <c r="Z175" s="12"/>
      <c r="AA175" s="43">
        <f t="shared" si="24"/>
        <v>267625.20459398651</v>
      </c>
      <c r="AB175" s="81">
        <f t="shared" si="25"/>
        <v>2.0415813142200712E-3</v>
      </c>
      <c r="AC175" s="12"/>
    </row>
    <row r="176" spans="1:29" x14ac:dyDescent="0.25">
      <c r="A176" s="3" t="s">
        <v>148</v>
      </c>
      <c r="B176" s="12"/>
      <c r="C176" s="43">
        <f t="shared" si="18"/>
        <v>6828.8850923050795</v>
      </c>
      <c r="D176" s="33">
        <v>3.83840774784162E-4</v>
      </c>
      <c r="E176" s="20"/>
      <c r="F176" s="73">
        <v>0</v>
      </c>
      <c r="G176" s="33">
        <f t="shared" si="21"/>
        <v>0</v>
      </c>
      <c r="H176" s="20"/>
      <c r="I176" s="21">
        <v>7577.6771001811248</v>
      </c>
      <c r="J176" s="33">
        <f t="shared" si="19"/>
        <v>5.2457992913072619E-4</v>
      </c>
      <c r="K176" s="20"/>
      <c r="L176" s="55">
        <v>0</v>
      </c>
      <c r="M176" s="33">
        <v>0</v>
      </c>
      <c r="N176" s="20"/>
      <c r="O176" s="22"/>
      <c r="P176" s="63">
        <f t="shared" si="22"/>
        <v>0</v>
      </c>
      <c r="Q176" s="33">
        <v>0</v>
      </c>
      <c r="R176" s="14"/>
      <c r="V176" s="33">
        <f t="shared" si="23"/>
        <v>0</v>
      </c>
      <c r="W176" s="14"/>
      <c r="X176" s="70">
        <f t="shared" si="20"/>
        <v>0</v>
      </c>
      <c r="Y176" s="33">
        <v>0</v>
      </c>
      <c r="Z176" s="12"/>
      <c r="AA176" s="43">
        <f t="shared" si="24"/>
        <v>14406.562192486204</v>
      </c>
      <c r="AB176" s="81">
        <f t="shared" si="25"/>
        <v>1.0990059108576974E-4</v>
      </c>
      <c r="AC176" s="12"/>
    </row>
    <row r="177" spans="1:29" x14ac:dyDescent="0.25">
      <c r="A177" s="3" t="s">
        <v>233</v>
      </c>
      <c r="B177" s="12"/>
      <c r="C177" s="43">
        <f t="shared" si="18"/>
        <v>16019.828330787146</v>
      </c>
      <c r="D177" s="33">
        <v>9.0044908287115427E-4</v>
      </c>
      <c r="E177" s="20"/>
      <c r="F177" s="73">
        <v>91038.244548396629</v>
      </c>
      <c r="G177" s="33">
        <f t="shared" si="21"/>
        <v>1.074139822430907E-3</v>
      </c>
      <c r="H177" s="20"/>
      <c r="I177" s="21">
        <v>21909.27180797113</v>
      </c>
      <c r="J177" s="33">
        <f t="shared" si="19"/>
        <v>1.5167133806818713E-3</v>
      </c>
      <c r="K177" s="20"/>
      <c r="L177" s="55">
        <v>0</v>
      </c>
      <c r="M177" s="33">
        <v>0</v>
      </c>
      <c r="N177" s="20"/>
      <c r="O177" s="22"/>
      <c r="P177" s="63">
        <f>P315*Q177</f>
        <v>9236.25</v>
      </c>
      <c r="Q177" s="33">
        <v>3.8058947329383734E-3</v>
      </c>
      <c r="R177" s="14"/>
      <c r="V177" s="33">
        <f t="shared" si="23"/>
        <v>0</v>
      </c>
      <c r="W177" s="14"/>
      <c r="X177" s="70">
        <f t="shared" si="20"/>
        <v>0</v>
      </c>
      <c r="Y177" s="33">
        <v>0</v>
      </c>
      <c r="Z177" s="12"/>
      <c r="AA177" s="43">
        <f t="shared" si="24"/>
        <v>138203.59468715492</v>
      </c>
      <c r="AB177" s="81">
        <f t="shared" si="25"/>
        <v>1.0542873826080571E-3</v>
      </c>
      <c r="AC177" s="12"/>
    </row>
    <row r="178" spans="1:29" x14ac:dyDescent="0.25">
      <c r="A178" s="3" t="s">
        <v>123</v>
      </c>
      <c r="B178" s="12"/>
      <c r="C178" s="43">
        <f t="shared" si="18"/>
        <v>25982.728771152506</v>
      </c>
      <c r="D178" s="33">
        <v>1.4604478780531752E-3</v>
      </c>
      <c r="E178" s="20"/>
      <c r="F178" s="73">
        <v>156336.99882390982</v>
      </c>
      <c r="G178" s="33">
        <f t="shared" si="21"/>
        <v>1.8445851739465791E-3</v>
      </c>
      <c r="H178" s="20"/>
      <c r="I178" s="21">
        <v>31962.778543286509</v>
      </c>
      <c r="J178" s="33">
        <f t="shared" si="19"/>
        <v>2.2126875929640178E-3</v>
      </c>
      <c r="K178" s="20"/>
      <c r="L178" s="55">
        <v>0</v>
      </c>
      <c r="M178" s="33">
        <v>0</v>
      </c>
      <c r="N178" s="20"/>
      <c r="O178" s="22"/>
      <c r="P178" s="63">
        <f t="shared" si="22"/>
        <v>0</v>
      </c>
      <c r="Q178" s="33">
        <v>0</v>
      </c>
      <c r="R178" s="14"/>
      <c r="V178" s="33">
        <f t="shared" si="23"/>
        <v>0</v>
      </c>
      <c r="W178" s="14"/>
      <c r="X178" s="70">
        <f t="shared" si="20"/>
        <v>0</v>
      </c>
      <c r="Y178" s="33">
        <v>0</v>
      </c>
      <c r="Z178" s="12"/>
      <c r="AA178" s="43">
        <f t="shared" si="24"/>
        <v>214282.50613834884</v>
      </c>
      <c r="AB178" s="81">
        <f t="shared" si="25"/>
        <v>1.6346560525193922E-3</v>
      </c>
      <c r="AC178" s="12"/>
    </row>
    <row r="179" spans="1:29" x14ac:dyDescent="0.25">
      <c r="A179" s="3" t="s">
        <v>272</v>
      </c>
      <c r="B179" s="12"/>
      <c r="C179" s="43">
        <f t="shared" si="18"/>
        <v>24267.264359713823</v>
      </c>
      <c r="D179" s="33">
        <v>1.364024350654354E-3</v>
      </c>
      <c r="E179" s="20"/>
      <c r="F179" s="73">
        <v>162344.57618616879</v>
      </c>
      <c r="G179" s="33">
        <f t="shared" si="21"/>
        <v>1.915467231406577E-3</v>
      </c>
      <c r="H179" s="20"/>
      <c r="I179" s="21">
        <v>32820.671716490193</v>
      </c>
      <c r="J179" s="33">
        <f t="shared" si="19"/>
        <v>2.2720769723280666E-3</v>
      </c>
      <c r="K179" s="20"/>
      <c r="L179" s="55">
        <v>0</v>
      </c>
      <c r="M179" s="33">
        <v>0</v>
      </c>
      <c r="N179" s="20"/>
      <c r="O179" s="22"/>
      <c r="P179" s="63">
        <f t="shared" si="22"/>
        <v>0</v>
      </c>
      <c r="Q179" s="33">
        <v>0</v>
      </c>
      <c r="R179" s="14"/>
      <c r="V179" s="33">
        <f t="shared" si="23"/>
        <v>0</v>
      </c>
      <c r="W179" s="14"/>
      <c r="X179" s="70">
        <f t="shared" si="20"/>
        <v>0</v>
      </c>
      <c r="Y179" s="33">
        <v>0</v>
      </c>
      <c r="Z179" s="12"/>
      <c r="AA179" s="43">
        <f t="shared" si="24"/>
        <v>219432.51226237282</v>
      </c>
      <c r="AB179" s="81">
        <f t="shared" si="25"/>
        <v>1.6739429212090484E-3</v>
      </c>
      <c r="AC179" s="12"/>
    </row>
    <row r="180" spans="1:29" x14ac:dyDescent="0.25">
      <c r="A180" s="3" t="s">
        <v>254</v>
      </c>
      <c r="B180" s="12"/>
      <c r="C180" s="43">
        <f t="shared" si="18"/>
        <v>11797.139158051445</v>
      </c>
      <c r="D180" s="33">
        <v>6.6309843751295987E-4</v>
      </c>
      <c r="E180" s="20"/>
      <c r="F180" s="73">
        <v>87334.718443198726</v>
      </c>
      <c r="G180" s="33">
        <f t="shared" si="21"/>
        <v>1.0304427488247621E-3</v>
      </c>
      <c r="H180" s="20"/>
      <c r="I180" s="21">
        <v>14449.924800645687</v>
      </c>
      <c r="J180" s="33">
        <f t="shared" si="19"/>
        <v>1.0003250900841173E-3</v>
      </c>
      <c r="K180" s="20"/>
      <c r="L180" s="55">
        <v>0</v>
      </c>
      <c r="M180" s="33">
        <v>0</v>
      </c>
      <c r="N180" s="20"/>
      <c r="O180" s="22"/>
      <c r="P180" s="63">
        <f t="shared" si="22"/>
        <v>0</v>
      </c>
      <c r="Q180" s="33">
        <v>0</v>
      </c>
      <c r="R180" s="14"/>
      <c r="V180" s="33">
        <f t="shared" si="23"/>
        <v>0</v>
      </c>
      <c r="W180" s="14"/>
      <c r="X180" s="70">
        <f t="shared" si="20"/>
        <v>0</v>
      </c>
      <c r="Y180" s="33">
        <v>0</v>
      </c>
      <c r="Z180" s="12"/>
      <c r="AA180" s="43">
        <f t="shared" si="24"/>
        <v>113581.78240189586</v>
      </c>
      <c r="AB180" s="81">
        <f t="shared" si="25"/>
        <v>8.6645966301759599E-4</v>
      </c>
      <c r="AC180" s="12"/>
    </row>
    <row r="181" spans="1:29" x14ac:dyDescent="0.25">
      <c r="A181" s="3" t="s">
        <v>285</v>
      </c>
      <c r="B181" s="12"/>
      <c r="C181" s="43">
        <f t="shared" si="18"/>
        <v>44404.21262774615</v>
      </c>
      <c r="D181" s="33">
        <v>2.4958901999860019E-3</v>
      </c>
      <c r="E181" s="20"/>
      <c r="F181" s="73">
        <v>393059.35083889641</v>
      </c>
      <c r="G181" s="33">
        <f t="shared" si="21"/>
        <v>4.637619095241392E-3</v>
      </c>
      <c r="H181" s="20"/>
      <c r="I181" s="21">
        <v>56641.429639822331</v>
      </c>
      <c r="J181" s="33">
        <f t="shared" si="19"/>
        <v>3.9211168216194909E-3</v>
      </c>
      <c r="K181" s="20"/>
      <c r="L181" s="55">
        <v>0</v>
      </c>
      <c r="M181" s="33">
        <v>0</v>
      </c>
      <c r="N181" s="20"/>
      <c r="O181" s="22"/>
      <c r="P181" s="63">
        <f t="shared" si="22"/>
        <v>0</v>
      </c>
      <c r="Q181" s="33">
        <v>0</v>
      </c>
      <c r="R181" s="14"/>
      <c r="V181" s="33">
        <f t="shared" si="23"/>
        <v>0</v>
      </c>
      <c r="W181" s="14"/>
      <c r="X181" s="70">
        <f t="shared" si="20"/>
        <v>35902.810000000005</v>
      </c>
      <c r="Y181" s="33">
        <v>8.5697123761785433E-3</v>
      </c>
      <c r="Z181" s="12"/>
      <c r="AA181" s="43">
        <f t="shared" si="24"/>
        <v>530007.80310646491</v>
      </c>
      <c r="AB181" s="81">
        <f t="shared" si="25"/>
        <v>4.043169360130227E-3</v>
      </c>
      <c r="AC181" s="12"/>
    </row>
    <row r="182" spans="1:29" x14ac:dyDescent="0.25">
      <c r="A182" s="1" t="s">
        <v>305</v>
      </c>
      <c r="B182" s="12"/>
      <c r="C182" s="43">
        <f t="shared" si="18"/>
        <v>155470.30624871279</v>
      </c>
      <c r="D182" s="33">
        <v>8.7387387545414634E-3</v>
      </c>
      <c r="E182" s="20"/>
      <c r="F182" s="73">
        <v>514209.29685017688</v>
      </c>
      <c r="G182" s="33">
        <f t="shared" si="21"/>
        <v>6.0670401274856107E-3</v>
      </c>
      <c r="H182" s="20"/>
      <c r="I182" s="21">
        <v>85154.430860623979</v>
      </c>
      <c r="J182" s="33">
        <f t="shared" si="19"/>
        <v>5.8949866450453163E-3</v>
      </c>
      <c r="K182" s="20"/>
      <c r="L182" s="55">
        <v>17595.890763233423</v>
      </c>
      <c r="M182" s="33">
        <v>1.3504136986301369E-2</v>
      </c>
      <c r="N182" s="20"/>
      <c r="O182" s="22"/>
      <c r="P182" s="63">
        <f>P315*Q182</f>
        <v>13500</v>
      </c>
      <c r="Q182" s="33">
        <v>5.5628181236614472E-3</v>
      </c>
      <c r="R182" s="14"/>
      <c r="U182" s="46">
        <v>203406</v>
      </c>
      <c r="V182" s="33">
        <f t="shared" si="23"/>
        <v>3.2928681881405845E-2</v>
      </c>
      <c r="W182" s="14"/>
      <c r="X182" s="70">
        <f t="shared" si="20"/>
        <v>64073.540000000015</v>
      </c>
      <c r="Y182" s="33">
        <v>1.529383936030553E-2</v>
      </c>
      <c r="Z182" s="12"/>
      <c r="AA182" s="43">
        <f t="shared" si="24"/>
        <v>1053409.464722747</v>
      </c>
      <c r="AB182" s="81">
        <f t="shared" si="25"/>
        <v>8.035943709648833E-3</v>
      </c>
      <c r="AC182" s="12"/>
    </row>
    <row r="183" spans="1:29" x14ac:dyDescent="0.25">
      <c r="A183" s="1" t="s">
        <v>85</v>
      </c>
      <c r="B183" s="12"/>
      <c r="C183" s="43">
        <f t="shared" si="18"/>
        <v>30033.87685253668</v>
      </c>
      <c r="D183" s="33">
        <v>1.6881564713748102E-3</v>
      </c>
      <c r="E183" s="20"/>
      <c r="F183" s="73">
        <v>155637.9552537644</v>
      </c>
      <c r="G183" s="33">
        <f t="shared" si="21"/>
        <v>1.8363373156972003E-3</v>
      </c>
      <c r="H183" s="20"/>
      <c r="I183" s="21">
        <v>31828.519399469482</v>
      </c>
      <c r="J183" s="33">
        <f t="shared" si="19"/>
        <v>2.2033932338592988E-3</v>
      </c>
      <c r="K183" s="20"/>
      <c r="L183" s="55">
        <v>0</v>
      </c>
      <c r="M183" s="33">
        <v>0</v>
      </c>
      <c r="N183" s="20"/>
      <c r="O183" s="22"/>
      <c r="P183" s="63">
        <f t="shared" si="22"/>
        <v>0</v>
      </c>
      <c r="Q183" s="33">
        <v>0</v>
      </c>
      <c r="R183" s="14"/>
      <c r="U183" s="46">
        <v>170693</v>
      </c>
      <c r="V183" s="33">
        <f t="shared" si="23"/>
        <v>2.763288937584343E-2</v>
      </c>
      <c r="W183" s="14"/>
      <c r="X183" s="70">
        <f t="shared" si="20"/>
        <v>31394.270000000011</v>
      </c>
      <c r="Y183" s="33">
        <v>7.4935600907029502E-3</v>
      </c>
      <c r="Z183" s="12"/>
      <c r="AA183" s="43">
        <f t="shared" si="24"/>
        <v>419587.6215057706</v>
      </c>
      <c r="AB183" s="81">
        <f t="shared" si="25"/>
        <v>3.2008279976611484E-3</v>
      </c>
      <c r="AC183" s="12"/>
    </row>
    <row r="184" spans="1:29" x14ac:dyDescent="0.25">
      <c r="A184" s="3" t="s">
        <v>221</v>
      </c>
      <c r="B184" s="12"/>
      <c r="C184" s="43">
        <f t="shared" si="18"/>
        <v>41527.504458552874</v>
      </c>
      <c r="D184" s="33">
        <v>2.3341950070568801E-3</v>
      </c>
      <c r="E184" s="20"/>
      <c r="F184" s="73">
        <v>244951.05083323634</v>
      </c>
      <c r="G184" s="33">
        <f t="shared" si="21"/>
        <v>2.8901224924916514E-3</v>
      </c>
      <c r="H184" s="20"/>
      <c r="I184" s="21">
        <v>52652.340163360612</v>
      </c>
      <c r="J184" s="33">
        <f t="shared" si="19"/>
        <v>3.644964084152174E-3</v>
      </c>
      <c r="K184" s="20"/>
      <c r="L184" s="55">
        <v>0</v>
      </c>
      <c r="M184" s="33">
        <v>0</v>
      </c>
      <c r="N184" s="20"/>
      <c r="O184" s="22"/>
      <c r="P184" s="63">
        <f>P315*Q184</f>
        <v>22500</v>
      </c>
      <c r="Q184" s="33">
        <v>9.2713635394357456E-3</v>
      </c>
      <c r="R184" s="14"/>
      <c r="V184" s="33">
        <f t="shared" si="23"/>
        <v>0</v>
      </c>
      <c r="W184" s="14"/>
      <c r="X184" s="70">
        <f t="shared" si="20"/>
        <v>0</v>
      </c>
      <c r="Y184" s="33">
        <v>0</v>
      </c>
      <c r="Z184" s="12"/>
      <c r="AA184" s="43">
        <f t="shared" si="24"/>
        <v>361630.89545514982</v>
      </c>
      <c r="AB184" s="81">
        <f t="shared" si="25"/>
        <v>2.7587045843681921E-3</v>
      </c>
      <c r="AC184" s="12"/>
    </row>
    <row r="185" spans="1:29" x14ac:dyDescent="0.25">
      <c r="A185" s="3" t="s">
        <v>30</v>
      </c>
      <c r="B185" s="12"/>
      <c r="C185" s="43">
        <f t="shared" si="18"/>
        <v>28582.317697183164</v>
      </c>
      <c r="D185" s="33">
        <v>1.6065666388758325E-3</v>
      </c>
      <c r="E185" s="20"/>
      <c r="F185" s="73">
        <v>177356.98025621322</v>
      </c>
      <c r="G185" s="33">
        <f t="shared" si="21"/>
        <v>2.0925952189029323E-3</v>
      </c>
      <c r="H185" s="20"/>
      <c r="I185" s="21">
        <v>34015.350538590821</v>
      </c>
      <c r="J185" s="33">
        <f t="shared" si="19"/>
        <v>2.354781015209037E-3</v>
      </c>
      <c r="K185" s="20"/>
      <c r="L185" s="55">
        <v>0</v>
      </c>
      <c r="M185" s="33">
        <v>0</v>
      </c>
      <c r="N185" s="20"/>
      <c r="O185" s="22"/>
      <c r="P185" s="63">
        <f>P315*Q185</f>
        <v>28800.000000000004</v>
      </c>
      <c r="Q185" s="33">
        <v>1.1867345330477754E-2</v>
      </c>
      <c r="R185" s="14"/>
      <c r="V185" s="33">
        <f t="shared" si="23"/>
        <v>0</v>
      </c>
      <c r="W185" s="14"/>
      <c r="X185" s="70">
        <f t="shared" si="20"/>
        <v>0</v>
      </c>
      <c r="Y185" s="33">
        <v>0</v>
      </c>
      <c r="Z185" s="12"/>
      <c r="AA185" s="43">
        <f t="shared" si="24"/>
        <v>268754.6484919872</v>
      </c>
      <c r="AB185" s="81">
        <f t="shared" si="25"/>
        <v>2.0501972872974811E-3</v>
      </c>
      <c r="AC185" s="12"/>
    </row>
    <row r="186" spans="1:29" x14ac:dyDescent="0.25">
      <c r="A186" s="1" t="s">
        <v>37</v>
      </c>
      <c r="B186" s="12"/>
      <c r="C186" s="43">
        <f t="shared" si="18"/>
        <v>505174.55107224907</v>
      </c>
      <c r="D186" s="33">
        <v>2.8395058411996275E-2</v>
      </c>
      <c r="E186" s="20"/>
      <c r="F186" s="73">
        <v>1237353.5598460084</v>
      </c>
      <c r="G186" s="33">
        <f t="shared" si="21"/>
        <v>1.4599257044666402E-2</v>
      </c>
      <c r="H186" s="20"/>
      <c r="I186" s="21">
        <v>187967.35250124961</v>
      </c>
      <c r="J186" s="33">
        <f t="shared" si="19"/>
        <v>1.3012417809626498E-2</v>
      </c>
      <c r="K186" s="20"/>
      <c r="L186" s="55">
        <v>50669.154901018352</v>
      </c>
      <c r="M186" s="33">
        <v>3.8886534246575337E-2</v>
      </c>
      <c r="N186" s="20"/>
      <c r="O186" s="22"/>
      <c r="P186" s="63">
        <f>P315*Q186</f>
        <v>18000</v>
      </c>
      <c r="Q186" s="33">
        <v>7.4170908315485959E-3</v>
      </c>
      <c r="R186" s="14"/>
      <c r="U186" s="46">
        <v>180431</v>
      </c>
      <c r="V186" s="33">
        <f t="shared" si="23"/>
        <v>2.9209339943482193E-2</v>
      </c>
      <c r="W186" s="14"/>
      <c r="X186" s="70">
        <f t="shared" si="20"/>
        <v>142881.68000000005</v>
      </c>
      <c r="Y186" s="33">
        <v>3.4104709392528951E-2</v>
      </c>
      <c r="Z186" s="12"/>
      <c r="AA186" s="43">
        <f t="shared" si="24"/>
        <v>2322477.2983205258</v>
      </c>
      <c r="AB186" s="81">
        <f t="shared" si="25"/>
        <v>1.7717039253252909E-2</v>
      </c>
      <c r="AC186" s="12"/>
    </row>
    <row r="187" spans="1:29" x14ac:dyDescent="0.25">
      <c r="A187" s="3" t="s">
        <v>58</v>
      </c>
      <c r="B187" s="12"/>
      <c r="C187" s="43">
        <f t="shared" si="18"/>
        <v>30811.183846759021</v>
      </c>
      <c r="D187" s="33">
        <v>1.7318476617923576E-3</v>
      </c>
      <c r="E187" s="20"/>
      <c r="F187" s="73">
        <v>92161.736622450029</v>
      </c>
      <c r="G187" s="33">
        <f t="shared" si="21"/>
        <v>1.087395653350238E-3</v>
      </c>
      <c r="H187" s="20"/>
      <c r="I187" s="21">
        <v>22667.03951798924</v>
      </c>
      <c r="J187" s="33">
        <f t="shared" si="19"/>
        <v>1.5691713735949437E-3</v>
      </c>
      <c r="K187" s="20"/>
      <c r="L187" s="55">
        <v>0</v>
      </c>
      <c r="M187" s="33">
        <v>0</v>
      </c>
      <c r="N187" s="20"/>
      <c r="O187" s="22"/>
      <c r="P187" s="63">
        <f t="shared" si="22"/>
        <v>0</v>
      </c>
      <c r="Q187" s="33">
        <v>0</v>
      </c>
      <c r="R187" s="14"/>
      <c r="V187" s="33">
        <f t="shared" si="23"/>
        <v>0</v>
      </c>
      <c r="W187" s="14"/>
      <c r="X187" s="70">
        <f t="shared" si="20"/>
        <v>0</v>
      </c>
      <c r="Y187" s="33">
        <v>0</v>
      </c>
      <c r="Z187" s="12"/>
      <c r="AA187" s="43">
        <f t="shared" si="24"/>
        <v>145639.95998719829</v>
      </c>
      <c r="AB187" s="81">
        <f t="shared" si="25"/>
        <v>1.1110157631255631E-3</v>
      </c>
      <c r="AC187" s="12"/>
    </row>
    <row r="188" spans="1:29" x14ac:dyDescent="0.25">
      <c r="A188" s="1" t="s">
        <v>292</v>
      </c>
      <c r="B188" s="12"/>
      <c r="C188" s="43">
        <f t="shared" si="18"/>
        <v>24161.695124223304</v>
      </c>
      <c r="D188" s="33">
        <v>1.3580904717566532E-3</v>
      </c>
      <c r="E188" s="20"/>
      <c r="F188" s="73">
        <v>166292.36738680588</v>
      </c>
      <c r="G188" s="33">
        <f t="shared" si="21"/>
        <v>1.9620463340714175E-3</v>
      </c>
      <c r="H188" s="20"/>
      <c r="I188" s="21">
        <v>29694.026570649698</v>
      </c>
      <c r="J188" s="33">
        <f t="shared" si="19"/>
        <v>2.0556286772452988E-3</v>
      </c>
      <c r="K188" s="20"/>
      <c r="L188" s="55">
        <v>0</v>
      </c>
      <c r="M188" s="33">
        <v>0</v>
      </c>
      <c r="N188" s="20"/>
      <c r="O188" s="22"/>
      <c r="P188" s="63">
        <f t="shared" si="22"/>
        <v>0</v>
      </c>
      <c r="Q188" s="33">
        <v>0</v>
      </c>
      <c r="R188" s="14"/>
      <c r="V188" s="33">
        <f t="shared" si="23"/>
        <v>0</v>
      </c>
      <c r="W188" s="14"/>
      <c r="X188" s="70">
        <f t="shared" si="20"/>
        <v>0</v>
      </c>
      <c r="Y188" s="33">
        <v>0</v>
      </c>
      <c r="Z188" s="12"/>
      <c r="AA188" s="43">
        <f t="shared" si="24"/>
        <v>220148.08908167889</v>
      </c>
      <c r="AB188" s="81">
        <f t="shared" si="25"/>
        <v>1.6794017055018083E-3</v>
      </c>
      <c r="AC188" s="12"/>
    </row>
    <row r="189" spans="1:29" x14ac:dyDescent="0.25">
      <c r="A189" s="1" t="s">
        <v>86</v>
      </c>
      <c r="B189" s="12"/>
      <c r="C189" s="43">
        <f t="shared" si="18"/>
        <v>35272.643167906928</v>
      </c>
      <c r="D189" s="33">
        <v>1.9826191976067618E-3</v>
      </c>
      <c r="E189" s="20"/>
      <c r="F189" s="73">
        <v>204644.94337856059</v>
      </c>
      <c r="G189" s="33">
        <f t="shared" si="21"/>
        <v>2.4145597735594905E-3</v>
      </c>
      <c r="H189" s="20"/>
      <c r="I189" s="21">
        <v>41909.333079290016</v>
      </c>
      <c r="J189" s="33">
        <f t="shared" si="19"/>
        <v>2.9012578242644392E-3</v>
      </c>
      <c r="K189" s="20"/>
      <c r="L189" s="55">
        <v>0</v>
      </c>
      <c r="M189" s="33">
        <v>0</v>
      </c>
      <c r="N189" s="20"/>
      <c r="O189" s="22"/>
      <c r="P189" s="63">
        <f t="shared" si="22"/>
        <v>0</v>
      </c>
      <c r="Q189" s="33">
        <v>0</v>
      </c>
      <c r="R189" s="14"/>
      <c r="V189" s="33">
        <f t="shared" si="23"/>
        <v>0</v>
      </c>
      <c r="W189" s="14"/>
      <c r="X189" s="70">
        <f t="shared" si="20"/>
        <v>0</v>
      </c>
      <c r="Y189" s="33">
        <v>0</v>
      </c>
      <c r="Z189" s="12"/>
      <c r="AA189" s="43">
        <f t="shared" si="24"/>
        <v>281826.91962575755</v>
      </c>
      <c r="AB189" s="81">
        <f t="shared" si="25"/>
        <v>2.1499192268719411E-3</v>
      </c>
      <c r="AC189" s="12"/>
    </row>
    <row r="190" spans="1:29" x14ac:dyDescent="0.25">
      <c r="A190" s="3" t="s">
        <v>234</v>
      </c>
      <c r="B190" s="12"/>
      <c r="C190" s="43">
        <f t="shared" si="18"/>
        <v>20579.010525328311</v>
      </c>
      <c r="D190" s="33">
        <v>1.1567134660435657E-3</v>
      </c>
      <c r="E190" s="20"/>
      <c r="F190" s="73">
        <v>136692.74912878926</v>
      </c>
      <c r="G190" s="33">
        <f t="shared" si="21"/>
        <v>1.6128070791032859E-3</v>
      </c>
      <c r="H190" s="20"/>
      <c r="I190" s="21">
        <v>25088.255264113181</v>
      </c>
      <c r="J190" s="33">
        <f t="shared" si="19"/>
        <v>1.7367849005003769E-3</v>
      </c>
      <c r="K190" s="20"/>
      <c r="L190" s="55">
        <v>0</v>
      </c>
      <c r="M190" s="33">
        <v>0</v>
      </c>
      <c r="N190" s="20"/>
      <c r="O190" s="22"/>
      <c r="P190" s="63">
        <f t="shared" si="22"/>
        <v>0</v>
      </c>
      <c r="Q190" s="33">
        <v>0</v>
      </c>
      <c r="R190" s="14"/>
      <c r="V190" s="33">
        <f t="shared" si="23"/>
        <v>0</v>
      </c>
      <c r="W190" s="14"/>
      <c r="X190" s="70">
        <f t="shared" si="20"/>
        <v>0</v>
      </c>
      <c r="Y190" s="33">
        <v>0</v>
      </c>
      <c r="Z190" s="12"/>
      <c r="AA190" s="43">
        <f t="shared" si="24"/>
        <v>182360.01491823077</v>
      </c>
      <c r="AB190" s="81">
        <f t="shared" si="25"/>
        <v>1.3911350370858118E-3</v>
      </c>
      <c r="AC190" s="12"/>
    </row>
    <row r="191" spans="1:29" x14ac:dyDescent="0.25">
      <c r="A191" s="1" t="s">
        <v>164</v>
      </c>
      <c r="B191" s="12"/>
      <c r="C191" s="43">
        <f t="shared" si="18"/>
        <v>139347.84215190104</v>
      </c>
      <c r="D191" s="33">
        <v>7.8325206784277904E-3</v>
      </c>
      <c r="E191" s="20"/>
      <c r="F191" s="73">
        <v>550463.87719030352</v>
      </c>
      <c r="G191" s="33">
        <f t="shared" si="21"/>
        <v>6.4947997869784797E-3</v>
      </c>
      <c r="H191" s="20"/>
      <c r="I191" s="21">
        <v>74427.352827514726</v>
      </c>
      <c r="J191" s="33">
        <f t="shared" si="19"/>
        <v>5.1523831057293272E-3</v>
      </c>
      <c r="K191" s="20"/>
      <c r="L191" s="55">
        <v>15819.277009936435</v>
      </c>
      <c r="M191" s="33">
        <v>1.2140657534246573E-2</v>
      </c>
      <c r="N191" s="20"/>
      <c r="O191" s="22"/>
      <c r="P191" s="63">
        <f>P315*Q191</f>
        <v>13500</v>
      </c>
      <c r="Q191" s="33">
        <v>5.5628181236614472E-3</v>
      </c>
      <c r="R191" s="14"/>
      <c r="U191" s="46">
        <v>77987</v>
      </c>
      <c r="V191" s="33">
        <f t="shared" si="23"/>
        <v>1.2625041119166583E-2</v>
      </c>
      <c r="W191" s="14"/>
      <c r="X191" s="70">
        <f t="shared" si="20"/>
        <v>56151.340000000011</v>
      </c>
      <c r="Y191" s="33">
        <v>1.3402873851294907E-2</v>
      </c>
      <c r="Z191" s="12"/>
      <c r="AA191" s="43">
        <f t="shared" si="24"/>
        <v>927696.68917965563</v>
      </c>
      <c r="AB191" s="81">
        <f t="shared" si="25"/>
        <v>7.0769426548084081E-3</v>
      </c>
      <c r="AC191" s="12"/>
    </row>
    <row r="192" spans="1:29" x14ac:dyDescent="0.25">
      <c r="A192" s="3" t="s">
        <v>87</v>
      </c>
      <c r="B192" s="12"/>
      <c r="C192" s="43">
        <f t="shared" si="18"/>
        <v>29466.451128095701</v>
      </c>
      <c r="D192" s="33">
        <v>1.6562623734718725E-3</v>
      </c>
      <c r="E192" s="20"/>
      <c r="F192" s="73">
        <v>100865.30716462809</v>
      </c>
      <c r="G192" s="33">
        <f t="shared" si="21"/>
        <v>1.1900871294772857E-3</v>
      </c>
      <c r="H192" s="20"/>
      <c r="I192" s="21">
        <v>36104.331793235353</v>
      </c>
      <c r="J192" s="33">
        <f t="shared" si="19"/>
        <v>2.4993949416180486E-3</v>
      </c>
      <c r="K192" s="20"/>
      <c r="L192" s="55">
        <v>0</v>
      </c>
      <c r="M192" s="33">
        <v>0</v>
      </c>
      <c r="N192" s="20"/>
      <c r="O192" s="22"/>
      <c r="P192" s="63">
        <f t="shared" si="22"/>
        <v>0</v>
      </c>
      <c r="Q192" s="33">
        <v>0</v>
      </c>
      <c r="R192" s="14"/>
      <c r="V192" s="33">
        <f t="shared" si="23"/>
        <v>0</v>
      </c>
      <c r="W192" s="14"/>
      <c r="X192" s="70">
        <f t="shared" si="20"/>
        <v>28507.330000000009</v>
      </c>
      <c r="Y192" s="33">
        <v>6.8044707005609287E-3</v>
      </c>
      <c r="Z192" s="12"/>
      <c r="AA192" s="43">
        <f t="shared" si="24"/>
        <v>194943.42008595917</v>
      </c>
      <c r="AB192" s="81">
        <f t="shared" si="25"/>
        <v>1.4871276581794374E-3</v>
      </c>
      <c r="AC192" s="12"/>
    </row>
    <row r="193" spans="1:29" x14ac:dyDescent="0.25">
      <c r="A193" s="1" t="s">
        <v>235</v>
      </c>
      <c r="B193" s="12"/>
      <c r="C193" s="43">
        <f t="shared" si="18"/>
        <v>43744.413822250965</v>
      </c>
      <c r="D193" s="33">
        <v>2.458803958047576E-3</v>
      </c>
      <c r="E193" s="20"/>
      <c r="F193" s="73">
        <v>245919.22418186959</v>
      </c>
      <c r="G193" s="33">
        <f t="shared" si="21"/>
        <v>2.9015457526164706E-3</v>
      </c>
      <c r="H193" s="20"/>
      <c r="I193" s="21">
        <v>53790.129517742163</v>
      </c>
      <c r="J193" s="33">
        <f t="shared" si="19"/>
        <v>3.7237298392769078E-3</v>
      </c>
      <c r="K193" s="20"/>
      <c r="L193" s="55">
        <v>0</v>
      </c>
      <c r="M193" s="33">
        <v>0</v>
      </c>
      <c r="N193" s="20"/>
      <c r="O193" s="22"/>
      <c r="P193" s="63">
        <f>P315*Q193</f>
        <v>45000</v>
      </c>
      <c r="Q193" s="33">
        <v>1.8542727078871491E-2</v>
      </c>
      <c r="R193" s="14"/>
      <c r="V193" s="33">
        <f t="shared" si="23"/>
        <v>0</v>
      </c>
      <c r="W193" s="14"/>
      <c r="X193" s="70">
        <f t="shared" si="20"/>
        <v>0</v>
      </c>
      <c r="Y193" s="33">
        <v>0</v>
      </c>
      <c r="Z193" s="12"/>
      <c r="AA193" s="43">
        <f t="shared" si="24"/>
        <v>388453.7675218627</v>
      </c>
      <c r="AB193" s="81">
        <f t="shared" si="25"/>
        <v>2.9633231085770552E-3</v>
      </c>
      <c r="AC193" s="12"/>
    </row>
    <row r="194" spans="1:29" x14ac:dyDescent="0.25">
      <c r="A194" s="3" t="s">
        <v>59</v>
      </c>
      <c r="B194" s="12"/>
      <c r="C194" s="43">
        <f t="shared" si="18"/>
        <v>16930.33623793118</v>
      </c>
      <c r="D194" s="33">
        <v>9.5162728484721106E-4</v>
      </c>
      <c r="E194" s="20"/>
      <c r="F194" s="73">
        <v>90620.753593415153</v>
      </c>
      <c r="G194" s="33">
        <f t="shared" si="21"/>
        <v>1.0692139403197694E-3</v>
      </c>
      <c r="H194" s="20"/>
      <c r="I194" s="21">
        <v>19756.574349481238</v>
      </c>
      <c r="J194" s="33">
        <f t="shared" si="19"/>
        <v>1.367688571985875E-3</v>
      </c>
      <c r="K194" s="20"/>
      <c r="L194" s="55">
        <v>0</v>
      </c>
      <c r="M194" s="33">
        <v>0</v>
      </c>
      <c r="N194" s="20"/>
      <c r="O194" s="22"/>
      <c r="P194" s="63">
        <f t="shared" si="22"/>
        <v>0</v>
      </c>
      <c r="Q194" s="33">
        <v>0</v>
      </c>
      <c r="R194" s="14"/>
      <c r="V194" s="33">
        <f t="shared" si="23"/>
        <v>0</v>
      </c>
      <c r="W194" s="14"/>
      <c r="X194" s="70">
        <f t="shared" si="20"/>
        <v>0</v>
      </c>
      <c r="Y194" s="33">
        <v>0</v>
      </c>
      <c r="Z194" s="12"/>
      <c r="AA194" s="43">
        <f t="shared" si="24"/>
        <v>127307.66418082756</v>
      </c>
      <c r="AB194" s="81">
        <f t="shared" si="25"/>
        <v>9.7116767736016719E-4</v>
      </c>
      <c r="AC194" s="12"/>
    </row>
    <row r="195" spans="1:29" x14ac:dyDescent="0.25">
      <c r="A195" s="3" t="s">
        <v>150</v>
      </c>
      <c r="B195" s="12"/>
      <c r="C195" s="43">
        <f t="shared" si="18"/>
        <v>4481.5299587399049</v>
      </c>
      <c r="D195" s="33">
        <v>2.5189967444605367E-4</v>
      </c>
      <c r="E195" s="20"/>
      <c r="F195" s="73">
        <v>81180.253155926446</v>
      </c>
      <c r="G195" s="33">
        <f t="shared" si="21"/>
        <v>9.5782759369275052E-4</v>
      </c>
      <c r="H195" s="20"/>
      <c r="I195" s="21">
        <v>0</v>
      </c>
      <c r="J195" s="33">
        <f t="shared" si="19"/>
        <v>0</v>
      </c>
      <c r="K195" s="20"/>
      <c r="L195" s="55">
        <v>0</v>
      </c>
      <c r="M195" s="33">
        <v>0</v>
      </c>
      <c r="N195" s="20"/>
      <c r="O195" s="22"/>
      <c r="P195" s="63">
        <f t="shared" si="22"/>
        <v>0</v>
      </c>
      <c r="Q195" s="33">
        <v>0</v>
      </c>
      <c r="R195" s="14"/>
      <c r="V195" s="33">
        <f t="shared" si="23"/>
        <v>0</v>
      </c>
      <c r="W195" s="14"/>
      <c r="X195" s="70">
        <f t="shared" si="20"/>
        <v>25000.000000000011</v>
      </c>
      <c r="Y195" s="33">
        <v>5.9672992003819095E-3</v>
      </c>
      <c r="Z195" s="12"/>
      <c r="AA195" s="43">
        <f t="shared" si="24"/>
        <v>110661.78311466637</v>
      </c>
      <c r="AB195" s="81">
        <f t="shared" si="25"/>
        <v>8.4418442182203021E-4</v>
      </c>
      <c r="AC195" s="12"/>
    </row>
    <row r="196" spans="1:29" x14ac:dyDescent="0.25">
      <c r="A196" s="3" t="s">
        <v>185</v>
      </c>
      <c r="B196" s="12"/>
      <c r="C196" s="43">
        <f t="shared" si="18"/>
        <v>20367.880970667837</v>
      </c>
      <c r="D196" s="33">
        <v>1.1448462094203683E-3</v>
      </c>
      <c r="E196" s="20"/>
      <c r="F196" s="73">
        <v>137667.22419181906</v>
      </c>
      <c r="G196" s="33">
        <f t="shared" si="21"/>
        <v>1.6243046917424413E-3</v>
      </c>
      <c r="H196" s="20"/>
      <c r="I196" s="21">
        <v>25202.034199551337</v>
      </c>
      <c r="J196" s="33">
        <f t="shared" si="19"/>
        <v>1.7446614760128504E-3</v>
      </c>
      <c r="K196" s="20"/>
      <c r="L196" s="55">
        <v>0</v>
      </c>
      <c r="M196" s="33">
        <v>0</v>
      </c>
      <c r="N196" s="20"/>
      <c r="O196" s="22"/>
      <c r="P196" s="63">
        <f t="shared" si="22"/>
        <v>0</v>
      </c>
      <c r="Q196" s="33">
        <v>0</v>
      </c>
      <c r="R196" s="14"/>
      <c r="V196" s="33">
        <f t="shared" si="23"/>
        <v>0</v>
      </c>
      <c r="W196" s="14"/>
      <c r="X196" s="70">
        <f t="shared" si="20"/>
        <v>0</v>
      </c>
      <c r="Y196" s="33">
        <v>0</v>
      </c>
      <c r="Z196" s="12"/>
      <c r="AA196" s="43">
        <f t="shared" si="24"/>
        <v>183237.13936203823</v>
      </c>
      <c r="AB196" s="81">
        <f t="shared" si="25"/>
        <v>1.3978261889055355E-3</v>
      </c>
      <c r="AC196" s="12"/>
    </row>
    <row r="197" spans="1:29" x14ac:dyDescent="0.25">
      <c r="A197" s="1" t="s">
        <v>172</v>
      </c>
      <c r="B197" s="12"/>
      <c r="C197" s="43">
        <f t="shared" si="18"/>
        <v>53980.349830960135</v>
      </c>
      <c r="D197" s="33">
        <v>3.034149648466539E-3</v>
      </c>
      <c r="E197" s="20"/>
      <c r="F197" s="73">
        <v>195779.58130929724</v>
      </c>
      <c r="G197" s="33">
        <f t="shared" si="21"/>
        <v>2.3099593555032973E-3</v>
      </c>
      <c r="H197" s="20"/>
      <c r="I197" s="21">
        <v>43424.868499326243</v>
      </c>
      <c r="J197" s="33">
        <f t="shared" si="19"/>
        <v>3.0061738100905845E-3</v>
      </c>
      <c r="K197" s="20"/>
      <c r="L197" s="55">
        <v>0</v>
      </c>
      <c r="M197" s="33">
        <v>0</v>
      </c>
      <c r="N197" s="20"/>
      <c r="O197" s="22"/>
      <c r="P197" s="63">
        <f>P315*Q197</f>
        <v>22500</v>
      </c>
      <c r="Q197" s="33">
        <v>9.2713635394357456E-3</v>
      </c>
      <c r="R197" s="14"/>
      <c r="V197" s="33">
        <f t="shared" si="23"/>
        <v>0</v>
      </c>
      <c r="W197" s="14"/>
      <c r="X197" s="70">
        <f t="shared" si="20"/>
        <v>25995.070000000011</v>
      </c>
      <c r="Y197" s="33">
        <v>6.2048144169948704E-3</v>
      </c>
      <c r="Z197" s="12"/>
      <c r="AA197" s="43">
        <f t="shared" si="24"/>
        <v>341679.86963958363</v>
      </c>
      <c r="AB197" s="81">
        <f t="shared" si="25"/>
        <v>2.606508001963422E-3</v>
      </c>
      <c r="AC197" s="12"/>
    </row>
    <row r="198" spans="1:29" x14ac:dyDescent="0.25">
      <c r="A198" s="1" t="s">
        <v>236</v>
      </c>
      <c r="B198" s="12"/>
      <c r="C198" s="43">
        <f t="shared" ref="C198:C261" si="26">$C$315*D198</f>
        <v>10992.182653756798</v>
      </c>
      <c r="D198" s="33">
        <v>6.1785311209019544E-4</v>
      </c>
      <c r="E198" s="20"/>
      <c r="F198" s="73">
        <v>54454.39725483967</v>
      </c>
      <c r="G198" s="33">
        <f t="shared" si="21"/>
        <v>6.4249521602759976E-4</v>
      </c>
      <c r="H198" s="20"/>
      <c r="I198" s="21">
        <v>14217.815772351851</v>
      </c>
      <c r="J198" s="33">
        <f t="shared" ref="J198:J261" si="27">I198/14445228.8</f>
        <v>9.842568760386717E-4</v>
      </c>
      <c r="K198" s="20"/>
      <c r="L198" s="55">
        <v>0</v>
      </c>
      <c r="M198" s="33">
        <v>0</v>
      </c>
      <c r="N198" s="20"/>
      <c r="O198" s="22"/>
      <c r="P198" s="63">
        <f t="shared" si="22"/>
        <v>0</v>
      </c>
      <c r="Q198" s="33">
        <v>0</v>
      </c>
      <c r="R198" s="14"/>
      <c r="V198" s="33">
        <f t="shared" si="23"/>
        <v>0</v>
      </c>
      <c r="W198" s="14"/>
      <c r="X198" s="70">
        <f t="shared" ref="X198:X261" si="28">4189500*Y198</f>
        <v>0</v>
      </c>
      <c r="Y198" s="33">
        <v>0</v>
      </c>
      <c r="Z198" s="12"/>
      <c r="AA198" s="43">
        <f t="shared" si="24"/>
        <v>79664.395680948321</v>
      </c>
      <c r="AB198" s="81">
        <f t="shared" si="25"/>
        <v>6.0772056906075421E-4</v>
      </c>
      <c r="AC198" s="12"/>
    </row>
    <row r="199" spans="1:29" x14ac:dyDescent="0.25">
      <c r="A199" s="1" t="s">
        <v>60</v>
      </c>
      <c r="B199" s="12"/>
      <c r="C199" s="43">
        <f t="shared" si="26"/>
        <v>60984.859689435551</v>
      </c>
      <c r="D199" s="33">
        <v>3.4278620121567832E-3</v>
      </c>
      <c r="E199" s="20"/>
      <c r="F199" s="73">
        <v>656747.71775596042</v>
      </c>
      <c r="G199" s="33">
        <f t="shared" ref="G199:G262" si="29">F199/84754556.76</f>
        <v>7.7488189763728803E-3</v>
      </c>
      <c r="H199" s="20"/>
      <c r="I199" s="21">
        <v>79847.781311788422</v>
      </c>
      <c r="J199" s="33">
        <f t="shared" si="27"/>
        <v>5.5276231631435574E-3</v>
      </c>
      <c r="K199" s="20"/>
      <c r="L199" s="55">
        <v>0</v>
      </c>
      <c r="M199" s="33">
        <v>0</v>
      </c>
      <c r="N199" s="20"/>
      <c r="O199" s="22"/>
      <c r="P199" s="63">
        <f>P315*Q199</f>
        <v>45000</v>
      </c>
      <c r="Q199" s="33">
        <v>1.8542727078871491E-2</v>
      </c>
      <c r="R199" s="14"/>
      <c r="U199" s="46">
        <v>53422</v>
      </c>
      <c r="V199" s="33">
        <f t="shared" ref="V199:V262" si="30">U199/$U$315</f>
        <v>8.6482996738958696E-3</v>
      </c>
      <c r="W199" s="14"/>
      <c r="X199" s="70">
        <f t="shared" si="28"/>
        <v>42634.920000000013</v>
      </c>
      <c r="Y199" s="33">
        <v>1.0176612960973866E-2</v>
      </c>
      <c r="Z199" s="12"/>
      <c r="AA199" s="43">
        <f t="shared" ref="AA199:AA262" si="31">SUM(X199+U199+P199+L199+I199+F199+C199)</f>
        <v>938637.27875718439</v>
      </c>
      <c r="AB199" s="81">
        <f t="shared" ref="AB199:AB262" si="32">AA199/$AA$315</f>
        <v>7.1604030421882877E-3</v>
      </c>
      <c r="AC199" s="12"/>
    </row>
    <row r="200" spans="1:29" x14ac:dyDescent="0.25">
      <c r="A200" s="3" t="s">
        <v>181</v>
      </c>
      <c r="B200" s="12"/>
      <c r="C200" s="43">
        <f t="shared" si="26"/>
        <v>19991.79056923286</v>
      </c>
      <c r="D200" s="33">
        <v>1.1237067658473091E-3</v>
      </c>
      <c r="E200" s="20"/>
      <c r="F200" s="73">
        <v>135893.31535131947</v>
      </c>
      <c r="G200" s="33">
        <f t="shared" si="29"/>
        <v>1.6033747393208533E-3</v>
      </c>
      <c r="H200" s="20"/>
      <c r="I200" s="21">
        <v>25008.610009306474</v>
      </c>
      <c r="J200" s="33">
        <f t="shared" si="27"/>
        <v>1.7312712976416456E-3</v>
      </c>
      <c r="K200" s="20"/>
      <c r="L200" s="55">
        <v>0</v>
      </c>
      <c r="M200" s="33">
        <v>0</v>
      </c>
      <c r="N200" s="20"/>
      <c r="O200" s="22"/>
      <c r="P200" s="63">
        <f t="shared" ref="P200:P262" si="33">PRODUCT($P509,Q200)</f>
        <v>0</v>
      </c>
      <c r="Q200" s="33">
        <v>0</v>
      </c>
      <c r="R200" s="14"/>
      <c r="V200" s="33">
        <f t="shared" si="30"/>
        <v>0</v>
      </c>
      <c r="W200" s="14"/>
      <c r="X200" s="70">
        <f t="shared" si="28"/>
        <v>0</v>
      </c>
      <c r="Y200" s="33">
        <v>0</v>
      </c>
      <c r="Z200" s="12"/>
      <c r="AA200" s="43">
        <f t="shared" si="31"/>
        <v>180893.71592985882</v>
      </c>
      <c r="AB200" s="81">
        <f t="shared" si="32"/>
        <v>1.3799493618790932E-3</v>
      </c>
      <c r="AC200" s="12"/>
    </row>
    <row r="201" spans="1:29" x14ac:dyDescent="0.25">
      <c r="A201" s="3" t="s">
        <v>16</v>
      </c>
      <c r="B201" s="12"/>
      <c r="C201" s="43">
        <f t="shared" si="26"/>
        <v>86335.537244691397</v>
      </c>
      <c r="D201" s="33">
        <v>4.852783296170996E-3</v>
      </c>
      <c r="E201" s="20"/>
      <c r="F201" s="73">
        <v>279753.87015494681</v>
      </c>
      <c r="G201" s="33">
        <f t="shared" si="29"/>
        <v>3.3007531494398295E-3</v>
      </c>
      <c r="H201" s="20"/>
      <c r="I201" s="21">
        <v>57349.134618247655</v>
      </c>
      <c r="J201" s="33">
        <f t="shared" si="27"/>
        <v>3.9701091213070749E-3</v>
      </c>
      <c r="K201" s="20"/>
      <c r="L201" s="55">
        <v>0</v>
      </c>
      <c r="M201" s="33">
        <v>0</v>
      </c>
      <c r="N201" s="20"/>
      <c r="O201" s="22"/>
      <c r="P201" s="63">
        <f>P315*Q201</f>
        <v>31500</v>
      </c>
      <c r="Q201" s="33">
        <v>1.2979908955210043E-2</v>
      </c>
      <c r="R201" s="14"/>
      <c r="U201" s="46">
        <v>77436</v>
      </c>
      <c r="V201" s="33">
        <f t="shared" si="30"/>
        <v>1.2535841667249458E-2</v>
      </c>
      <c r="W201" s="14"/>
      <c r="X201" s="70">
        <f t="shared" si="28"/>
        <v>42763.910000000018</v>
      </c>
      <c r="Y201" s="33">
        <v>1.0207401837928159E-2</v>
      </c>
      <c r="Z201" s="12"/>
      <c r="AA201" s="43">
        <f t="shared" si="31"/>
        <v>575138.45201788587</v>
      </c>
      <c r="AB201" s="81">
        <f t="shared" si="32"/>
        <v>4.3874489269818077E-3</v>
      </c>
      <c r="AC201" s="12"/>
    </row>
    <row r="202" spans="1:29" x14ac:dyDescent="0.25">
      <c r="A202" s="1" t="s">
        <v>237</v>
      </c>
      <c r="B202" s="12"/>
      <c r="C202" s="43">
        <f t="shared" si="26"/>
        <v>20823.130466079576</v>
      </c>
      <c r="D202" s="33">
        <v>1.1704350598222947E-3</v>
      </c>
      <c r="E202" s="20"/>
      <c r="F202" s="73">
        <v>153921.62678402517</v>
      </c>
      <c r="G202" s="33">
        <f t="shared" si="29"/>
        <v>1.8160867411516997E-3</v>
      </c>
      <c r="H202" s="20"/>
      <c r="I202" s="21">
        <v>25902.912441850374</v>
      </c>
      <c r="J202" s="33">
        <f t="shared" si="27"/>
        <v>1.7931811811696865E-3</v>
      </c>
      <c r="K202" s="20"/>
      <c r="L202" s="55">
        <v>0</v>
      </c>
      <c r="M202" s="33">
        <v>0</v>
      </c>
      <c r="N202" s="20"/>
      <c r="O202" s="22"/>
      <c r="P202" s="63">
        <f>P315*Q202</f>
        <v>13500</v>
      </c>
      <c r="Q202" s="33">
        <v>5.5628181236614472E-3</v>
      </c>
      <c r="R202" s="14"/>
      <c r="V202" s="33">
        <f t="shared" si="30"/>
        <v>0</v>
      </c>
      <c r="W202" s="14"/>
      <c r="X202" s="70">
        <f t="shared" si="28"/>
        <v>0</v>
      </c>
      <c r="Y202" s="33">
        <v>0</v>
      </c>
      <c r="Z202" s="12"/>
      <c r="AA202" s="43">
        <f t="shared" si="31"/>
        <v>214147.66969195512</v>
      </c>
      <c r="AB202" s="81">
        <f t="shared" si="32"/>
        <v>1.633627451458252E-3</v>
      </c>
      <c r="AC202" s="12"/>
    </row>
    <row r="203" spans="1:29" x14ac:dyDescent="0.25">
      <c r="A203" s="3" t="s">
        <v>286</v>
      </c>
      <c r="B203" s="12"/>
      <c r="C203" s="43">
        <f t="shared" si="26"/>
        <v>30621.087892311567</v>
      </c>
      <c r="D203" s="33">
        <v>1.7211626703988625E-3</v>
      </c>
      <c r="E203" s="20"/>
      <c r="F203" s="73">
        <v>210012.37871534264</v>
      </c>
      <c r="G203" s="33">
        <f t="shared" si="29"/>
        <v>2.4778889388807255E-3</v>
      </c>
      <c r="H203" s="20"/>
      <c r="I203" s="21">
        <v>38106.841056946883</v>
      </c>
      <c r="J203" s="33">
        <f t="shared" si="27"/>
        <v>2.6380226706375796E-3</v>
      </c>
      <c r="K203" s="20"/>
      <c r="L203" s="55">
        <v>0</v>
      </c>
      <c r="M203" s="33">
        <v>0</v>
      </c>
      <c r="N203" s="20"/>
      <c r="O203" s="22"/>
      <c r="P203" s="63">
        <f>P315*Q203</f>
        <v>13500</v>
      </c>
      <c r="Q203" s="33">
        <v>5.5628181236614472E-3</v>
      </c>
      <c r="R203" s="14"/>
      <c r="V203" s="33">
        <f t="shared" si="30"/>
        <v>0</v>
      </c>
      <c r="W203" s="14"/>
      <c r="X203" s="70">
        <f t="shared" si="28"/>
        <v>0</v>
      </c>
      <c r="Y203" s="33">
        <v>0</v>
      </c>
      <c r="Z203" s="12"/>
      <c r="AA203" s="43">
        <f t="shared" si="31"/>
        <v>292240.30766460107</v>
      </c>
      <c r="AB203" s="81">
        <f t="shared" si="32"/>
        <v>2.229357852505423E-3</v>
      </c>
      <c r="AC203" s="12"/>
    </row>
    <row r="204" spans="1:29" x14ac:dyDescent="0.25">
      <c r="A204" s="1" t="s">
        <v>238</v>
      </c>
      <c r="B204" s="12"/>
      <c r="C204" s="43">
        <f t="shared" si="26"/>
        <v>22921.283356171389</v>
      </c>
      <c r="D204" s="33">
        <v>1.2883688982252813E-3</v>
      </c>
      <c r="E204" s="20"/>
      <c r="F204" s="73">
        <v>141034.69688192898</v>
      </c>
      <c r="G204" s="33">
        <f t="shared" si="29"/>
        <v>1.6640367464996341E-3</v>
      </c>
      <c r="H204" s="20"/>
      <c r="I204" s="21">
        <v>27190.889991010285</v>
      </c>
      <c r="J204" s="33">
        <f t="shared" si="27"/>
        <v>1.8823440159708848E-3</v>
      </c>
      <c r="K204" s="20"/>
      <c r="L204" s="55">
        <v>0</v>
      </c>
      <c r="M204" s="33">
        <v>0</v>
      </c>
      <c r="N204" s="20"/>
      <c r="O204" s="22"/>
      <c r="P204" s="63">
        <f>P315*Q204</f>
        <v>9236.25</v>
      </c>
      <c r="Q204" s="33">
        <v>3.8058947329383734E-3</v>
      </c>
      <c r="R204" s="14"/>
      <c r="V204" s="33">
        <f t="shared" si="30"/>
        <v>0</v>
      </c>
      <c r="W204" s="14"/>
      <c r="X204" s="70">
        <f t="shared" si="28"/>
        <v>0</v>
      </c>
      <c r="Y204" s="33">
        <v>0</v>
      </c>
      <c r="Z204" s="12"/>
      <c r="AA204" s="43">
        <f t="shared" si="31"/>
        <v>200383.12022911065</v>
      </c>
      <c r="AB204" s="81">
        <f t="shared" si="32"/>
        <v>1.5286244603362692E-3</v>
      </c>
      <c r="AC204" s="12"/>
    </row>
    <row r="205" spans="1:29" x14ac:dyDescent="0.25">
      <c r="A205" s="1" t="s">
        <v>17</v>
      </c>
      <c r="B205" s="12"/>
      <c r="C205" s="43">
        <f t="shared" si="26"/>
        <v>36556.299090699467</v>
      </c>
      <c r="D205" s="33">
        <v>2.0547714563284927E-3</v>
      </c>
      <c r="E205" s="20"/>
      <c r="F205" s="73">
        <v>78457.865012388735</v>
      </c>
      <c r="G205" s="33">
        <f t="shared" si="29"/>
        <v>9.2570674677183848E-4</v>
      </c>
      <c r="H205" s="20"/>
      <c r="I205" s="21">
        <v>21804.595187368028</v>
      </c>
      <c r="J205" s="33">
        <f t="shared" si="27"/>
        <v>1.5094669312103958E-3</v>
      </c>
      <c r="K205" s="20"/>
      <c r="L205" s="55">
        <v>0</v>
      </c>
      <c r="M205" s="33">
        <v>0</v>
      </c>
      <c r="N205" s="20"/>
      <c r="O205" s="22"/>
      <c r="P205" s="63">
        <f t="shared" si="33"/>
        <v>0</v>
      </c>
      <c r="Q205" s="33">
        <v>0</v>
      </c>
      <c r="R205" s="14"/>
      <c r="V205" s="33">
        <f t="shared" si="30"/>
        <v>0</v>
      </c>
      <c r="W205" s="14"/>
      <c r="X205" s="70">
        <f t="shared" si="28"/>
        <v>0</v>
      </c>
      <c r="Y205" s="33">
        <v>0</v>
      </c>
      <c r="Z205" s="12"/>
      <c r="AA205" s="43">
        <f t="shared" si="31"/>
        <v>136818.75929045625</v>
      </c>
      <c r="AB205" s="81">
        <f t="shared" si="32"/>
        <v>1.0437231531534369E-3</v>
      </c>
      <c r="AC205" s="12"/>
    </row>
    <row r="206" spans="1:29" x14ac:dyDescent="0.25">
      <c r="A206" s="1" t="s">
        <v>273</v>
      </c>
      <c r="B206" s="12"/>
      <c r="C206" s="43">
        <f t="shared" si="26"/>
        <v>11196.723047519677</v>
      </c>
      <c r="D206" s="33">
        <v>6.293500024544907E-4</v>
      </c>
      <c r="E206" s="20"/>
      <c r="F206" s="73">
        <v>33734.360319083724</v>
      </c>
      <c r="G206" s="33">
        <f t="shared" si="29"/>
        <v>3.9802414889159905E-4</v>
      </c>
      <c r="H206" s="20"/>
      <c r="I206" s="21">
        <v>15312.369131266902</v>
      </c>
      <c r="J206" s="33">
        <f t="shared" si="27"/>
        <v>1.0600295324686654E-3</v>
      </c>
      <c r="K206" s="20"/>
      <c r="L206" s="55">
        <v>0</v>
      </c>
      <c r="M206" s="33">
        <v>0</v>
      </c>
      <c r="N206" s="20"/>
      <c r="O206" s="22"/>
      <c r="P206" s="63">
        <f t="shared" si="33"/>
        <v>0</v>
      </c>
      <c r="Q206" s="33">
        <v>0</v>
      </c>
      <c r="R206" s="14"/>
      <c r="V206" s="33">
        <f t="shared" si="30"/>
        <v>0</v>
      </c>
      <c r="W206" s="14"/>
      <c r="X206" s="70">
        <f t="shared" si="28"/>
        <v>0</v>
      </c>
      <c r="Y206" s="33">
        <v>0</v>
      </c>
      <c r="Z206" s="12"/>
      <c r="AA206" s="43">
        <f t="shared" si="31"/>
        <v>60243.452497870305</v>
      </c>
      <c r="AB206" s="81">
        <f t="shared" si="32"/>
        <v>4.5956772685273493E-4</v>
      </c>
      <c r="AC206" s="12"/>
    </row>
    <row r="207" spans="1:29" x14ac:dyDescent="0.25">
      <c r="A207" s="3" t="s">
        <v>196</v>
      </c>
      <c r="B207" s="12"/>
      <c r="C207" s="43">
        <f t="shared" si="26"/>
        <v>35266.660316807771</v>
      </c>
      <c r="D207" s="33">
        <v>1.9822829110577454E-3</v>
      </c>
      <c r="E207" s="20"/>
      <c r="F207" s="73">
        <v>139446.5412909787</v>
      </c>
      <c r="G207" s="33">
        <f t="shared" si="29"/>
        <v>1.6452984549945829E-3</v>
      </c>
      <c r="H207" s="20"/>
      <c r="I207" s="21">
        <v>26139.572627561734</v>
      </c>
      <c r="J207" s="33">
        <f t="shared" si="27"/>
        <v>1.8095644582356309E-3</v>
      </c>
      <c r="K207" s="20"/>
      <c r="L207" s="55">
        <v>0</v>
      </c>
      <c r="M207" s="33">
        <v>0</v>
      </c>
      <c r="N207" s="20"/>
      <c r="O207" s="22"/>
      <c r="P207" s="63">
        <f t="shared" si="33"/>
        <v>0</v>
      </c>
      <c r="Q207" s="33">
        <v>0</v>
      </c>
      <c r="R207" s="14"/>
      <c r="V207" s="33">
        <f t="shared" si="30"/>
        <v>0</v>
      </c>
      <c r="W207" s="14"/>
      <c r="X207" s="70">
        <f t="shared" si="28"/>
        <v>25000.000000000011</v>
      </c>
      <c r="Y207" s="33">
        <v>5.9672992003819095E-3</v>
      </c>
      <c r="Z207" s="12"/>
      <c r="AA207" s="43">
        <f t="shared" si="31"/>
        <v>225852.77423534822</v>
      </c>
      <c r="AB207" s="81">
        <f t="shared" si="32"/>
        <v>1.7229199482282696E-3</v>
      </c>
      <c r="AC207" s="12"/>
    </row>
    <row r="208" spans="1:29" x14ac:dyDescent="0.25">
      <c r="A208" s="3" t="s">
        <v>38</v>
      </c>
      <c r="B208" s="12"/>
      <c r="C208" s="43">
        <f t="shared" si="26"/>
        <v>39145.634248080285</v>
      </c>
      <c r="D208" s="33">
        <v>2.2003138691163225E-3</v>
      </c>
      <c r="E208" s="20"/>
      <c r="F208" s="73">
        <v>218341.42972152366</v>
      </c>
      <c r="G208" s="33">
        <f t="shared" si="29"/>
        <v>2.5761615430283285E-3</v>
      </c>
      <c r="H208" s="20"/>
      <c r="I208" s="21">
        <v>50513.296177123302</v>
      </c>
      <c r="J208" s="33">
        <f t="shared" si="27"/>
        <v>3.4968844645176752E-3</v>
      </c>
      <c r="K208" s="20"/>
      <c r="L208" s="55">
        <v>0</v>
      </c>
      <c r="M208" s="33">
        <v>0</v>
      </c>
      <c r="N208" s="20"/>
      <c r="O208" s="22"/>
      <c r="P208" s="63">
        <f t="shared" si="33"/>
        <v>0</v>
      </c>
      <c r="Q208" s="33">
        <v>0</v>
      </c>
      <c r="R208" s="14"/>
      <c r="V208" s="33">
        <f t="shared" si="30"/>
        <v>0</v>
      </c>
      <c r="W208" s="14"/>
      <c r="X208" s="70">
        <f t="shared" si="28"/>
        <v>0</v>
      </c>
      <c r="Y208" s="33">
        <v>0</v>
      </c>
      <c r="Z208" s="12"/>
      <c r="AA208" s="43">
        <f t="shared" si="31"/>
        <v>308000.3601467273</v>
      </c>
      <c r="AB208" s="81">
        <f t="shared" si="32"/>
        <v>2.3495835566107212E-3</v>
      </c>
      <c r="AC208" s="12"/>
    </row>
    <row r="209" spans="1:29" x14ac:dyDescent="0.25">
      <c r="A209" s="3" t="s">
        <v>204</v>
      </c>
      <c r="B209" s="12"/>
      <c r="C209" s="43">
        <f t="shared" si="26"/>
        <v>66949.405582482563</v>
      </c>
      <c r="D209" s="33">
        <v>3.7631196546382239E-3</v>
      </c>
      <c r="E209" s="20"/>
      <c r="F209" s="73">
        <v>492600.5470972429</v>
      </c>
      <c r="G209" s="33">
        <f t="shared" si="29"/>
        <v>5.8120833372079673E-3</v>
      </c>
      <c r="H209" s="20"/>
      <c r="I209" s="21">
        <v>85211.320328343048</v>
      </c>
      <c r="J209" s="33">
        <f t="shared" si="27"/>
        <v>5.898924932801552E-3</v>
      </c>
      <c r="K209" s="20"/>
      <c r="L209" s="55">
        <v>17076.680953894109</v>
      </c>
      <c r="M209" s="33">
        <v>1.3105664383561642E-2</v>
      </c>
      <c r="N209" s="20"/>
      <c r="O209" s="22"/>
      <c r="P209" s="63">
        <f>P315*Q209</f>
        <v>29700</v>
      </c>
      <c r="Q209" s="33">
        <v>1.2238199872055183E-2</v>
      </c>
      <c r="R209" s="14"/>
      <c r="U209" s="46">
        <v>55217</v>
      </c>
      <c r="V209" s="33">
        <f t="shared" si="30"/>
        <v>8.9388859101776092E-3</v>
      </c>
      <c r="W209" s="14"/>
      <c r="X209" s="70">
        <f t="shared" si="28"/>
        <v>54741.650000000023</v>
      </c>
      <c r="Y209" s="33">
        <v>1.3066392170903454E-2</v>
      </c>
      <c r="Z209" s="12"/>
      <c r="AA209" s="43">
        <f t="shared" si="31"/>
        <v>801496.60396196262</v>
      </c>
      <c r="AB209" s="81">
        <f t="shared" si="32"/>
        <v>6.1142241536705976E-3</v>
      </c>
      <c r="AC209" s="12"/>
    </row>
    <row r="210" spans="1:29" x14ac:dyDescent="0.25">
      <c r="A210" s="1" t="s">
        <v>61</v>
      </c>
      <c r="B210" s="12"/>
      <c r="C210" s="43">
        <f t="shared" si="26"/>
        <v>21595.09658428343</v>
      </c>
      <c r="D210" s="33">
        <v>1.2138260480895275E-3</v>
      </c>
      <c r="E210" s="20"/>
      <c r="F210" s="73">
        <v>143181.95616208963</v>
      </c>
      <c r="G210" s="33">
        <f t="shared" si="29"/>
        <v>1.689371776995293E-3</v>
      </c>
      <c r="H210" s="20"/>
      <c r="I210" s="21">
        <v>27343.353764497413</v>
      </c>
      <c r="J210" s="33">
        <f t="shared" si="27"/>
        <v>1.8928986271575991E-3</v>
      </c>
      <c r="K210" s="20"/>
      <c r="L210" s="55">
        <v>0</v>
      </c>
      <c r="M210" s="33">
        <v>0</v>
      </c>
      <c r="N210" s="20"/>
      <c r="O210" s="22"/>
      <c r="P210" s="63">
        <f>P315*Q210</f>
        <v>13500</v>
      </c>
      <c r="Q210" s="33">
        <v>5.5628181236614472E-3</v>
      </c>
      <c r="R210" s="14"/>
      <c r="V210" s="33">
        <f t="shared" si="30"/>
        <v>0</v>
      </c>
      <c r="W210" s="14"/>
      <c r="X210" s="70">
        <f t="shared" si="28"/>
        <v>0</v>
      </c>
      <c r="Y210" s="33">
        <v>0</v>
      </c>
      <c r="Z210" s="12"/>
      <c r="AA210" s="43">
        <f t="shared" si="31"/>
        <v>205620.40651087047</v>
      </c>
      <c r="AB210" s="81">
        <f t="shared" si="32"/>
        <v>1.5685771465052843E-3</v>
      </c>
      <c r="AC210" s="12"/>
    </row>
    <row r="211" spans="1:29" x14ac:dyDescent="0.25">
      <c r="A211" s="1" t="s">
        <v>173</v>
      </c>
      <c r="B211" s="12"/>
      <c r="C211" s="43">
        <f t="shared" si="26"/>
        <v>277567.54684430565</v>
      </c>
      <c r="D211" s="33">
        <v>1.5601630543719465E-2</v>
      </c>
      <c r="E211" s="20"/>
      <c r="F211" s="73">
        <v>1166411.8056729529</v>
      </c>
      <c r="G211" s="33">
        <f t="shared" si="29"/>
        <v>1.3762231203401703E-2</v>
      </c>
      <c r="H211" s="20"/>
      <c r="I211" s="21">
        <v>159219.96667344539</v>
      </c>
      <c r="J211" s="33">
        <f t="shared" si="27"/>
        <v>1.1022322240644979E-2</v>
      </c>
      <c r="K211" s="20"/>
      <c r="L211" s="55">
        <v>35194.601718290949</v>
      </c>
      <c r="M211" s="33">
        <v>2.7010438356164377E-2</v>
      </c>
      <c r="N211" s="20"/>
      <c r="O211" s="22"/>
      <c r="P211" s="63">
        <f>P315*Q211</f>
        <v>41400</v>
      </c>
      <c r="Q211" s="33">
        <v>1.7059308912561771E-2</v>
      </c>
      <c r="R211" s="14"/>
      <c r="U211" s="46">
        <v>78993</v>
      </c>
      <c r="V211" s="33">
        <f t="shared" si="30"/>
        <v>1.2787898920670443E-2</v>
      </c>
      <c r="W211" s="14"/>
      <c r="X211" s="70">
        <f t="shared" si="28"/>
        <v>85668.780000000028</v>
      </c>
      <c r="Y211" s="33">
        <v>2.0448449695667746E-2</v>
      </c>
      <c r="Z211" s="12"/>
      <c r="AA211" s="43">
        <f t="shared" si="31"/>
        <v>1844455.700908995</v>
      </c>
      <c r="AB211" s="81">
        <f t="shared" si="32"/>
        <v>1.4070447137425938E-2</v>
      </c>
      <c r="AC211" s="12"/>
    </row>
    <row r="212" spans="1:29" x14ac:dyDescent="0.25">
      <c r="A212" s="1" t="s">
        <v>239</v>
      </c>
      <c r="B212" s="12"/>
      <c r="C212" s="43">
        <f t="shared" si="26"/>
        <v>25613.245363256254</v>
      </c>
      <c r="D212" s="33">
        <v>1.4396798030834267E-3</v>
      </c>
      <c r="E212" s="20"/>
      <c r="F212" s="73">
        <v>152713.57007500069</v>
      </c>
      <c r="G212" s="33">
        <f t="shared" si="29"/>
        <v>1.8018331510769462E-3</v>
      </c>
      <c r="H212" s="20"/>
      <c r="I212" s="21">
        <v>0</v>
      </c>
      <c r="J212" s="33">
        <f t="shared" si="27"/>
        <v>0</v>
      </c>
      <c r="K212" s="20"/>
      <c r="L212" s="55">
        <v>0</v>
      </c>
      <c r="M212" s="33">
        <v>0</v>
      </c>
      <c r="N212" s="20"/>
      <c r="O212" s="22"/>
      <c r="P212" s="63">
        <f t="shared" si="33"/>
        <v>0</v>
      </c>
      <c r="Q212" s="33">
        <v>0</v>
      </c>
      <c r="R212" s="14"/>
      <c r="V212" s="33">
        <f t="shared" si="30"/>
        <v>0</v>
      </c>
      <c r="W212" s="14"/>
      <c r="X212" s="70">
        <f t="shared" si="28"/>
        <v>0</v>
      </c>
      <c r="Y212" s="33">
        <v>0</v>
      </c>
      <c r="Z212" s="12"/>
      <c r="AA212" s="43">
        <f t="shared" si="31"/>
        <v>178326.81543825695</v>
      </c>
      <c r="AB212" s="81">
        <f t="shared" si="32"/>
        <v>1.3603677380665412E-3</v>
      </c>
      <c r="AC212" s="12"/>
    </row>
    <row r="213" spans="1:29" x14ac:dyDescent="0.25">
      <c r="A213" s="3" t="s">
        <v>139</v>
      </c>
      <c r="B213" s="12"/>
      <c r="C213" s="43">
        <f t="shared" si="26"/>
        <v>42385.236664272226</v>
      </c>
      <c r="D213" s="33">
        <v>2.3824067707562909E-3</v>
      </c>
      <c r="E213" s="20"/>
      <c r="F213" s="73">
        <v>279597.51540106634</v>
      </c>
      <c r="G213" s="33">
        <f t="shared" si="29"/>
        <v>3.2989083547779541E-3</v>
      </c>
      <c r="H213" s="20"/>
      <c r="I213" s="21">
        <v>52240.460417074493</v>
      </c>
      <c r="J213" s="33">
        <f t="shared" si="27"/>
        <v>3.6164508807970206E-3</v>
      </c>
      <c r="K213" s="20"/>
      <c r="L213" s="55">
        <v>0</v>
      </c>
      <c r="M213" s="33">
        <v>0</v>
      </c>
      <c r="N213" s="20"/>
      <c r="O213" s="22"/>
      <c r="P213" s="63">
        <f t="shared" si="33"/>
        <v>0</v>
      </c>
      <c r="Q213" s="33">
        <v>0</v>
      </c>
      <c r="R213" s="14"/>
      <c r="V213" s="33">
        <f t="shared" si="30"/>
        <v>0</v>
      </c>
      <c r="W213" s="14"/>
      <c r="X213" s="70">
        <f t="shared" si="28"/>
        <v>0</v>
      </c>
      <c r="Y213" s="33">
        <v>0</v>
      </c>
      <c r="Z213" s="12"/>
      <c r="AA213" s="43">
        <f t="shared" si="31"/>
        <v>374223.21248241304</v>
      </c>
      <c r="AB213" s="81">
        <f t="shared" si="32"/>
        <v>2.8547651896635631E-3</v>
      </c>
      <c r="AC213" s="12"/>
    </row>
    <row r="214" spans="1:29" x14ac:dyDescent="0.25">
      <c r="A214" s="3" t="s">
        <v>186</v>
      </c>
      <c r="B214" s="12"/>
      <c r="C214" s="43">
        <f t="shared" si="26"/>
        <v>14502.297319572623</v>
      </c>
      <c r="D214" s="33">
        <v>8.151510772333179E-4</v>
      </c>
      <c r="E214" s="20"/>
      <c r="F214" s="73">
        <v>89340.022814593118</v>
      </c>
      <c r="G214" s="33">
        <f t="shared" si="29"/>
        <v>1.0541028852003535E-3</v>
      </c>
      <c r="H214" s="20"/>
      <c r="I214" s="21">
        <v>17337.63418206606</v>
      </c>
      <c r="J214" s="33">
        <f t="shared" si="27"/>
        <v>1.2002325765906913E-3</v>
      </c>
      <c r="K214" s="20"/>
      <c r="L214" s="55">
        <v>0</v>
      </c>
      <c r="M214" s="33">
        <v>0</v>
      </c>
      <c r="N214" s="20"/>
      <c r="O214" s="22"/>
      <c r="P214" s="63">
        <f t="shared" si="33"/>
        <v>0</v>
      </c>
      <c r="Q214" s="33">
        <v>0</v>
      </c>
      <c r="R214" s="14"/>
      <c r="V214" s="33">
        <f t="shared" si="30"/>
        <v>0</v>
      </c>
      <c r="W214" s="14"/>
      <c r="X214" s="70">
        <f t="shared" si="28"/>
        <v>0</v>
      </c>
      <c r="Y214" s="33">
        <v>0</v>
      </c>
      <c r="Z214" s="12"/>
      <c r="AA214" s="43">
        <f t="shared" si="31"/>
        <v>121179.9543162318</v>
      </c>
      <c r="AB214" s="81">
        <f t="shared" si="32"/>
        <v>9.2442238676805003E-4</v>
      </c>
      <c r="AC214" s="12"/>
    </row>
    <row r="215" spans="1:29" x14ac:dyDescent="0.25">
      <c r="A215" s="3" t="s">
        <v>274</v>
      </c>
      <c r="B215" s="12"/>
      <c r="C215" s="43">
        <f t="shared" si="26"/>
        <v>19873.025179306031</v>
      </c>
      <c r="D215" s="33">
        <v>1.1170311520873959E-3</v>
      </c>
      <c r="E215" s="20"/>
      <c r="F215" s="73">
        <v>142939.67757993686</v>
      </c>
      <c r="G215" s="33">
        <f t="shared" si="29"/>
        <v>1.6865131863611773E-3</v>
      </c>
      <c r="H215" s="20"/>
      <c r="I215" s="21">
        <v>23158.564519082072</v>
      </c>
      <c r="J215" s="33">
        <f t="shared" si="27"/>
        <v>1.6031981798088288E-3</v>
      </c>
      <c r="K215" s="20"/>
      <c r="L215" s="55">
        <v>0</v>
      </c>
      <c r="M215" s="33">
        <v>0</v>
      </c>
      <c r="N215" s="20"/>
      <c r="O215" s="22"/>
      <c r="P215" s="63">
        <f t="shared" si="33"/>
        <v>0</v>
      </c>
      <c r="Q215" s="33">
        <v>0</v>
      </c>
      <c r="R215" s="14"/>
      <c r="V215" s="33">
        <f t="shared" si="30"/>
        <v>0</v>
      </c>
      <c r="W215" s="14"/>
      <c r="X215" s="70">
        <f t="shared" si="28"/>
        <v>0</v>
      </c>
      <c r="Y215" s="33">
        <v>0</v>
      </c>
      <c r="Z215" s="12"/>
      <c r="AA215" s="43">
        <f t="shared" si="31"/>
        <v>185971.26727832499</v>
      </c>
      <c r="AB215" s="81">
        <f t="shared" si="32"/>
        <v>1.4186835086525558E-3</v>
      </c>
      <c r="AC215" s="12"/>
    </row>
    <row r="216" spans="1:29" x14ac:dyDescent="0.25">
      <c r="A216" s="1" t="s">
        <v>88</v>
      </c>
      <c r="B216" s="12"/>
      <c r="C216" s="43">
        <f t="shared" si="26"/>
        <v>25758.39414573515</v>
      </c>
      <c r="D216" s="33">
        <v>1.4478383853955611E-3</v>
      </c>
      <c r="E216" s="20"/>
      <c r="F216" s="73">
        <v>176877.79333117473</v>
      </c>
      <c r="G216" s="33">
        <f t="shared" si="29"/>
        <v>2.0869413998829663E-3</v>
      </c>
      <c r="H216" s="20"/>
      <c r="I216" s="21">
        <v>31823.96824205196</v>
      </c>
      <c r="J216" s="33">
        <f t="shared" si="27"/>
        <v>2.2030781708388004E-3</v>
      </c>
      <c r="K216" s="20"/>
      <c r="L216" s="55">
        <v>0</v>
      </c>
      <c r="M216" s="33">
        <v>0</v>
      </c>
      <c r="N216" s="20"/>
      <c r="O216" s="22"/>
      <c r="P216" s="63">
        <f t="shared" si="33"/>
        <v>0</v>
      </c>
      <c r="Q216" s="33">
        <v>0</v>
      </c>
      <c r="R216" s="14"/>
      <c r="V216" s="33">
        <f t="shared" si="30"/>
        <v>0</v>
      </c>
      <c r="W216" s="14"/>
      <c r="X216" s="70">
        <f t="shared" si="28"/>
        <v>0</v>
      </c>
      <c r="Y216" s="33">
        <v>0</v>
      </c>
      <c r="Z216" s="12"/>
      <c r="AA216" s="43">
        <f t="shared" si="31"/>
        <v>234460.15571896185</v>
      </c>
      <c r="AB216" s="81">
        <f t="shared" si="32"/>
        <v>1.7885814363828283E-3</v>
      </c>
      <c r="AC216" s="12"/>
    </row>
    <row r="217" spans="1:29" x14ac:dyDescent="0.25">
      <c r="A217" s="3" t="s">
        <v>246</v>
      </c>
      <c r="B217" s="12"/>
      <c r="C217" s="43">
        <f t="shared" si="26"/>
        <v>54155.983513451036</v>
      </c>
      <c r="D217" s="33">
        <v>3.0440217385448256E-3</v>
      </c>
      <c r="E217" s="20"/>
      <c r="F217" s="73">
        <v>289732.2689651773</v>
      </c>
      <c r="G217" s="33">
        <f t="shared" si="29"/>
        <v>3.4184860382859878E-3</v>
      </c>
      <c r="H217" s="20"/>
      <c r="I217" s="21">
        <v>69204.899690903418</v>
      </c>
      <c r="J217" s="33">
        <f t="shared" si="27"/>
        <v>4.7908482897068005E-3</v>
      </c>
      <c r="K217" s="20"/>
      <c r="L217" s="55">
        <v>0</v>
      </c>
      <c r="M217" s="33">
        <v>0</v>
      </c>
      <c r="N217" s="20"/>
      <c r="O217" s="22"/>
      <c r="P217" s="63">
        <f t="shared" si="33"/>
        <v>0</v>
      </c>
      <c r="Q217" s="33">
        <v>0</v>
      </c>
      <c r="R217" s="14"/>
      <c r="V217" s="33">
        <f t="shared" si="30"/>
        <v>0</v>
      </c>
      <c r="W217" s="14"/>
      <c r="X217" s="70">
        <f t="shared" si="28"/>
        <v>0</v>
      </c>
      <c r="Y217" s="33">
        <v>0</v>
      </c>
      <c r="Z217" s="12"/>
      <c r="AA217" s="43">
        <f t="shared" si="31"/>
        <v>413093.15216953179</v>
      </c>
      <c r="AB217" s="81">
        <f t="shared" si="32"/>
        <v>3.1512848790944364E-3</v>
      </c>
      <c r="AC217" s="12"/>
    </row>
    <row r="218" spans="1:29" x14ac:dyDescent="0.25">
      <c r="A218" s="1" t="s">
        <v>174</v>
      </c>
      <c r="B218" s="12"/>
      <c r="C218" s="43">
        <f t="shared" si="26"/>
        <v>16448.694433646815</v>
      </c>
      <c r="D218" s="33">
        <v>9.2455496472085947E-4</v>
      </c>
      <c r="E218" s="20"/>
      <c r="F218" s="73">
        <v>54921.598566222048</v>
      </c>
      <c r="G218" s="33">
        <f t="shared" si="29"/>
        <v>6.480076194810843E-4</v>
      </c>
      <c r="H218" s="20"/>
      <c r="I218" s="21">
        <v>20694.112777491635</v>
      </c>
      <c r="J218" s="33">
        <f t="shared" si="27"/>
        <v>1.4325915542086557E-3</v>
      </c>
      <c r="K218" s="20"/>
      <c r="L218" s="55">
        <v>0</v>
      </c>
      <c r="M218" s="33">
        <v>0</v>
      </c>
      <c r="N218" s="20"/>
      <c r="O218" s="22"/>
      <c r="P218" s="63">
        <f t="shared" si="33"/>
        <v>0</v>
      </c>
      <c r="Q218" s="33">
        <v>0</v>
      </c>
      <c r="R218" s="14"/>
      <c r="V218" s="33">
        <f t="shared" si="30"/>
        <v>0</v>
      </c>
      <c r="W218" s="14"/>
      <c r="X218" s="70">
        <f t="shared" si="28"/>
        <v>0</v>
      </c>
      <c r="Y218" s="33">
        <v>0</v>
      </c>
      <c r="Z218" s="12"/>
      <c r="AA218" s="43">
        <f t="shared" si="31"/>
        <v>92064.405777360502</v>
      </c>
      <c r="AB218" s="81">
        <f t="shared" si="32"/>
        <v>7.0231415918012134E-4</v>
      </c>
      <c r="AC218" s="12"/>
    </row>
    <row r="219" spans="1:29" x14ac:dyDescent="0.25">
      <c r="A219" s="3" t="s">
        <v>124</v>
      </c>
      <c r="B219" s="12"/>
      <c r="C219" s="43">
        <f t="shared" si="26"/>
        <v>21859.010756689167</v>
      </c>
      <c r="D219" s="33">
        <v>1.2286602441615754E-3</v>
      </c>
      <c r="E219" s="20"/>
      <c r="F219" s="73">
        <v>137435.09678760817</v>
      </c>
      <c r="G219" s="33">
        <f t="shared" si="29"/>
        <v>1.621565872579382E-3</v>
      </c>
      <c r="H219" s="20"/>
      <c r="I219" s="21">
        <v>24997.232115762657</v>
      </c>
      <c r="J219" s="33">
        <f t="shared" si="27"/>
        <v>1.7304836400903983E-3</v>
      </c>
      <c r="K219" s="20"/>
      <c r="L219" s="55">
        <v>0</v>
      </c>
      <c r="M219" s="33">
        <v>0</v>
      </c>
      <c r="N219" s="20"/>
      <c r="O219" s="22"/>
      <c r="P219" s="63">
        <f>P315*Q219</f>
        <v>14400.000000000002</v>
      </c>
      <c r="Q219" s="33">
        <v>5.9336726652388771E-3</v>
      </c>
      <c r="R219" s="14"/>
      <c r="V219" s="33">
        <f t="shared" si="30"/>
        <v>0</v>
      </c>
      <c r="W219" s="14"/>
      <c r="X219" s="70">
        <f t="shared" si="28"/>
        <v>0</v>
      </c>
      <c r="Y219" s="33">
        <v>0</v>
      </c>
      <c r="Z219" s="12"/>
      <c r="AA219" s="43">
        <f t="shared" si="31"/>
        <v>198691.33966006001</v>
      </c>
      <c r="AB219" s="81">
        <f t="shared" si="32"/>
        <v>1.5157186968347549E-3</v>
      </c>
      <c r="AC219" s="12"/>
    </row>
    <row r="220" spans="1:29" x14ac:dyDescent="0.25">
      <c r="A220" s="1" t="s">
        <v>62</v>
      </c>
      <c r="B220" s="12"/>
      <c r="C220" s="43">
        <f t="shared" si="26"/>
        <v>23007.058360007442</v>
      </c>
      <c r="D220" s="33">
        <v>1.2931901748296634E-3</v>
      </c>
      <c r="E220" s="20"/>
      <c r="F220" s="73">
        <v>151531.07190294794</v>
      </c>
      <c r="G220" s="33">
        <f t="shared" si="29"/>
        <v>1.7878811204457053E-3</v>
      </c>
      <c r="H220" s="20"/>
      <c r="I220" s="21">
        <v>29502.877959113597</v>
      </c>
      <c r="J220" s="33">
        <f t="shared" si="27"/>
        <v>2.0423960303843436E-3</v>
      </c>
      <c r="K220" s="20"/>
      <c r="L220" s="55">
        <v>0</v>
      </c>
      <c r="M220" s="33">
        <v>0</v>
      </c>
      <c r="N220" s="20"/>
      <c r="O220" s="22"/>
      <c r="P220" s="63">
        <f>P315*Q220</f>
        <v>13500</v>
      </c>
      <c r="Q220" s="33">
        <v>5.5628181236614472E-3</v>
      </c>
      <c r="R220" s="14"/>
      <c r="V220" s="33">
        <f t="shared" si="30"/>
        <v>0</v>
      </c>
      <c r="W220" s="14"/>
      <c r="X220" s="70">
        <f t="shared" si="28"/>
        <v>0</v>
      </c>
      <c r="Y220" s="33">
        <v>0</v>
      </c>
      <c r="Z220" s="12"/>
      <c r="AA220" s="43">
        <f t="shared" si="31"/>
        <v>217541.00822206898</v>
      </c>
      <c r="AB220" s="81">
        <f t="shared" si="32"/>
        <v>1.6595135653854271E-3</v>
      </c>
      <c r="AC220" s="12"/>
    </row>
    <row r="221" spans="1:29" x14ac:dyDescent="0.25">
      <c r="A221" s="3" t="s">
        <v>89</v>
      </c>
      <c r="B221" s="12"/>
      <c r="C221" s="43">
        <f t="shared" si="26"/>
        <v>49458.241697328565</v>
      </c>
      <c r="D221" s="33">
        <v>2.7799691393191818E-3</v>
      </c>
      <c r="E221" s="20"/>
      <c r="F221" s="73">
        <v>455891.69203936768</v>
      </c>
      <c r="G221" s="33">
        <f t="shared" si="29"/>
        <v>5.378963792239737E-3</v>
      </c>
      <c r="H221" s="20"/>
      <c r="I221" s="21">
        <v>56215.896421283629</v>
      </c>
      <c r="J221" s="33">
        <f t="shared" si="27"/>
        <v>3.89165842920284E-3</v>
      </c>
      <c r="K221" s="20"/>
      <c r="L221" s="55">
        <v>0</v>
      </c>
      <c r="M221" s="33">
        <v>0</v>
      </c>
      <c r="N221" s="20"/>
      <c r="O221" s="22"/>
      <c r="P221" s="63">
        <f t="shared" si="33"/>
        <v>0</v>
      </c>
      <c r="Q221" s="33">
        <v>0</v>
      </c>
      <c r="R221" s="14"/>
      <c r="V221" s="33">
        <f t="shared" si="30"/>
        <v>0</v>
      </c>
      <c r="W221" s="14"/>
      <c r="X221" s="70">
        <f t="shared" si="28"/>
        <v>0</v>
      </c>
      <c r="Y221" s="33">
        <v>0</v>
      </c>
      <c r="Z221" s="12"/>
      <c r="AA221" s="43">
        <f t="shared" si="31"/>
        <v>561565.83015797986</v>
      </c>
      <c r="AB221" s="81">
        <f t="shared" si="32"/>
        <v>4.2839100573293879E-3</v>
      </c>
      <c r="AC221" s="12"/>
    </row>
    <row r="222" spans="1:29" x14ac:dyDescent="0.25">
      <c r="A222" s="1" t="s">
        <v>287</v>
      </c>
      <c r="B222" s="12"/>
      <c r="C222" s="43">
        <f t="shared" si="26"/>
        <v>26517.164109502697</v>
      </c>
      <c r="D222" s="33">
        <v>1.4904876388005814E-3</v>
      </c>
      <c r="E222" s="20"/>
      <c r="F222" s="73">
        <v>284519.04028656892</v>
      </c>
      <c r="G222" s="33">
        <f t="shared" si="29"/>
        <v>3.3569763227273221E-3</v>
      </c>
      <c r="H222" s="20"/>
      <c r="I222" s="21">
        <v>33084.638846706715</v>
      </c>
      <c r="J222" s="33">
        <f t="shared" si="27"/>
        <v>2.290350627517005E-3</v>
      </c>
      <c r="K222" s="20"/>
      <c r="L222" s="55">
        <v>14128.134703156848</v>
      </c>
      <c r="M222" s="33">
        <v>1.0842773972602738E-2</v>
      </c>
      <c r="N222" s="20"/>
      <c r="O222" s="22"/>
      <c r="P222" s="63">
        <f t="shared" si="33"/>
        <v>0</v>
      </c>
      <c r="Q222" s="33">
        <v>0</v>
      </c>
      <c r="R222" s="14"/>
      <c r="V222" s="33">
        <f t="shared" si="30"/>
        <v>0</v>
      </c>
      <c r="W222" s="14"/>
      <c r="X222" s="70">
        <f t="shared" si="28"/>
        <v>0</v>
      </c>
      <c r="Y222" s="33">
        <v>0</v>
      </c>
      <c r="Z222" s="12"/>
      <c r="AA222" s="43">
        <f t="shared" si="31"/>
        <v>358248.97794593516</v>
      </c>
      <c r="AB222" s="81">
        <f t="shared" si="32"/>
        <v>2.7329055958031164E-3</v>
      </c>
      <c r="AC222" s="12"/>
    </row>
    <row r="223" spans="1:29" x14ac:dyDescent="0.25">
      <c r="A223" s="1" t="s">
        <v>288</v>
      </c>
      <c r="B223" s="12"/>
      <c r="C223" s="43">
        <f t="shared" si="26"/>
        <v>30469.332116293939</v>
      </c>
      <c r="D223" s="33">
        <v>1.7126327194834175E-3</v>
      </c>
      <c r="E223" s="20"/>
      <c r="F223" s="73">
        <v>189354.13279812635</v>
      </c>
      <c r="G223" s="33">
        <f t="shared" si="29"/>
        <v>2.2341469301092754E-3</v>
      </c>
      <c r="H223" s="20"/>
      <c r="I223" s="21">
        <v>36932.642443225122</v>
      </c>
      <c r="J223" s="33">
        <f t="shared" si="27"/>
        <v>2.5567364113488547E-3</v>
      </c>
      <c r="K223" s="20"/>
      <c r="L223" s="55">
        <v>0</v>
      </c>
      <c r="M223" s="33">
        <v>0</v>
      </c>
      <c r="N223" s="20"/>
      <c r="O223" s="22"/>
      <c r="P223" s="63">
        <f>P315*Q223</f>
        <v>13500</v>
      </c>
      <c r="Q223" s="33">
        <v>5.5628181236614472E-3</v>
      </c>
      <c r="R223" s="14"/>
      <c r="V223" s="33">
        <f t="shared" si="30"/>
        <v>0</v>
      </c>
      <c r="W223" s="14"/>
      <c r="X223" s="70">
        <f t="shared" si="28"/>
        <v>0</v>
      </c>
      <c r="Y223" s="33">
        <v>0</v>
      </c>
      <c r="Z223" s="12"/>
      <c r="AA223" s="43">
        <f t="shared" si="31"/>
        <v>270256.10735764541</v>
      </c>
      <c r="AB223" s="81">
        <f t="shared" si="32"/>
        <v>2.0616511799487667E-3</v>
      </c>
      <c r="AC223" s="12"/>
    </row>
    <row r="224" spans="1:29" x14ac:dyDescent="0.25">
      <c r="A224" s="1" t="s">
        <v>90</v>
      </c>
      <c r="B224" s="12"/>
      <c r="C224" s="43">
        <f t="shared" si="26"/>
        <v>8682.9002090045051</v>
      </c>
      <c r="D224" s="33">
        <v>4.8805201706401139E-4</v>
      </c>
      <c r="E224" s="20"/>
      <c r="F224" s="73">
        <v>89392.518091534235</v>
      </c>
      <c r="G224" s="33">
        <f t="shared" si="29"/>
        <v>1.0547222651953402E-3</v>
      </c>
      <c r="H224" s="20"/>
      <c r="I224" s="21">
        <v>10094.467152073114</v>
      </c>
      <c r="J224" s="33">
        <f t="shared" si="27"/>
        <v>6.9880977946663696E-4</v>
      </c>
      <c r="K224" s="20"/>
      <c r="L224" s="55">
        <v>0</v>
      </c>
      <c r="M224" s="33">
        <v>0</v>
      </c>
      <c r="N224" s="20"/>
      <c r="O224" s="22"/>
      <c r="P224" s="63">
        <f t="shared" si="33"/>
        <v>0</v>
      </c>
      <c r="Q224" s="33">
        <v>0</v>
      </c>
      <c r="R224" s="14"/>
      <c r="V224" s="33">
        <f t="shared" si="30"/>
        <v>0</v>
      </c>
      <c r="W224" s="14"/>
      <c r="X224" s="70">
        <f t="shared" si="28"/>
        <v>0</v>
      </c>
      <c r="Y224" s="33">
        <v>0</v>
      </c>
      <c r="Z224" s="12"/>
      <c r="AA224" s="43">
        <f t="shared" si="31"/>
        <v>108169.88545261185</v>
      </c>
      <c r="AB224" s="81">
        <f t="shared" si="32"/>
        <v>8.2517495777877147E-4</v>
      </c>
      <c r="AC224" s="12"/>
    </row>
    <row r="225" spans="1:29" x14ac:dyDescent="0.25">
      <c r="A225" s="3" t="s">
        <v>187</v>
      </c>
      <c r="B225" s="12"/>
      <c r="C225" s="43">
        <f t="shared" si="26"/>
        <v>12852.804763994945</v>
      </c>
      <c r="D225" s="33">
        <v>7.2243572297335534E-4</v>
      </c>
      <c r="E225" s="20"/>
      <c r="F225" s="73">
        <v>54541.56621823406</v>
      </c>
      <c r="G225" s="33">
        <f t="shared" si="29"/>
        <v>6.4352370306979185E-4</v>
      </c>
      <c r="H225" s="20"/>
      <c r="I225" s="21">
        <v>15426.148066705056</v>
      </c>
      <c r="J225" s="33">
        <f t="shared" si="27"/>
        <v>1.0679061079811388E-3</v>
      </c>
      <c r="K225" s="20"/>
      <c r="L225" s="55">
        <v>0</v>
      </c>
      <c r="M225" s="33">
        <v>0</v>
      </c>
      <c r="N225" s="20"/>
      <c r="O225" s="22"/>
      <c r="P225" s="63">
        <f t="shared" si="33"/>
        <v>0</v>
      </c>
      <c r="Q225" s="33">
        <v>0</v>
      </c>
      <c r="R225" s="14"/>
      <c r="V225" s="33">
        <f t="shared" si="30"/>
        <v>0</v>
      </c>
      <c r="W225" s="14"/>
      <c r="X225" s="70">
        <f t="shared" si="28"/>
        <v>0</v>
      </c>
      <c r="Y225" s="33">
        <v>0</v>
      </c>
      <c r="Z225" s="12"/>
      <c r="AA225" s="43">
        <f t="shared" si="31"/>
        <v>82820.51904893406</v>
      </c>
      <c r="AB225" s="81">
        <f t="shared" si="32"/>
        <v>6.3179708496002602E-4</v>
      </c>
      <c r="AC225" s="12"/>
    </row>
    <row r="226" spans="1:29" x14ac:dyDescent="0.25">
      <c r="A226" s="3" t="s">
        <v>151</v>
      </c>
      <c r="B226" s="12"/>
      <c r="C226" s="43">
        <f t="shared" si="26"/>
        <v>38459.460966353603</v>
      </c>
      <c r="D226" s="33">
        <v>2.1617451597978799E-3</v>
      </c>
      <c r="E226" s="20"/>
      <c r="F226" s="73">
        <v>229483.92531757519</v>
      </c>
      <c r="G226" s="33">
        <f t="shared" si="29"/>
        <v>2.7076293486780448E-3</v>
      </c>
      <c r="H226" s="20"/>
      <c r="I226" s="21">
        <v>45320.425563725912</v>
      </c>
      <c r="J226" s="33">
        <f t="shared" si="27"/>
        <v>3.1373975581283913E-3</v>
      </c>
      <c r="K226" s="20"/>
      <c r="L226" s="55">
        <v>0</v>
      </c>
      <c r="M226" s="33">
        <v>0</v>
      </c>
      <c r="N226" s="20"/>
      <c r="O226" s="22"/>
      <c r="P226" s="63">
        <f t="shared" si="33"/>
        <v>0</v>
      </c>
      <c r="Q226" s="33">
        <v>0</v>
      </c>
      <c r="R226" s="14"/>
      <c r="V226" s="33">
        <f t="shared" si="30"/>
        <v>0</v>
      </c>
      <c r="W226" s="14"/>
      <c r="X226" s="70">
        <f t="shared" si="28"/>
        <v>0</v>
      </c>
      <c r="Y226" s="33">
        <v>0</v>
      </c>
      <c r="Z226" s="12"/>
      <c r="AA226" s="43">
        <f t="shared" si="31"/>
        <v>313263.8118476547</v>
      </c>
      <c r="AB226" s="81">
        <f t="shared" si="32"/>
        <v>2.3897358459185076E-3</v>
      </c>
      <c r="AC226" s="12"/>
    </row>
    <row r="227" spans="1:29" x14ac:dyDescent="0.25">
      <c r="A227" s="3" t="s">
        <v>39</v>
      </c>
      <c r="B227" s="12"/>
      <c r="C227" s="43">
        <f t="shared" si="26"/>
        <v>28529.541995758467</v>
      </c>
      <c r="D227" s="33">
        <v>1.6036002005991861E-3</v>
      </c>
      <c r="E227" s="20"/>
      <c r="F227" s="73">
        <v>178510.17498107976</v>
      </c>
      <c r="G227" s="33">
        <f t="shared" si="29"/>
        <v>2.1062015047352335E-3</v>
      </c>
      <c r="H227" s="20"/>
      <c r="I227" s="21">
        <v>38448.17786326135</v>
      </c>
      <c r="J227" s="33">
        <f t="shared" si="27"/>
        <v>2.6616523971749999E-3</v>
      </c>
      <c r="K227" s="20"/>
      <c r="L227" s="55">
        <v>0</v>
      </c>
      <c r="M227" s="33">
        <v>0</v>
      </c>
      <c r="N227" s="20"/>
      <c r="O227" s="22"/>
      <c r="P227" s="63">
        <f>P315*Q227</f>
        <v>13500</v>
      </c>
      <c r="Q227" s="33">
        <v>5.5628181236614472E-3</v>
      </c>
      <c r="R227" s="14"/>
      <c r="V227" s="33">
        <f t="shared" si="30"/>
        <v>0</v>
      </c>
      <c r="W227" s="14"/>
      <c r="X227" s="70">
        <f t="shared" si="28"/>
        <v>0</v>
      </c>
      <c r="Y227" s="33">
        <v>0</v>
      </c>
      <c r="Z227" s="12"/>
      <c r="AA227" s="43">
        <f t="shared" si="31"/>
        <v>258987.89484009956</v>
      </c>
      <c r="AB227" s="81">
        <f t="shared" si="32"/>
        <v>1.9756915179827608E-3</v>
      </c>
      <c r="AC227" s="12"/>
    </row>
    <row r="228" spans="1:29" x14ac:dyDescent="0.25">
      <c r="A228" s="1" t="s">
        <v>40</v>
      </c>
      <c r="B228" s="12"/>
      <c r="C228" s="43">
        <f t="shared" si="26"/>
        <v>30548.509042911835</v>
      </c>
      <c r="D228" s="33">
        <v>1.7170831286566933E-3</v>
      </c>
      <c r="E228" s="20"/>
      <c r="F228" s="73">
        <v>226790.34636911418</v>
      </c>
      <c r="G228" s="33">
        <f t="shared" si="29"/>
        <v>2.6758484149863207E-3</v>
      </c>
      <c r="H228" s="20"/>
      <c r="I228" s="21">
        <v>38455.004599387634</v>
      </c>
      <c r="J228" s="33">
        <f t="shared" si="27"/>
        <v>2.662124991705748E-3</v>
      </c>
      <c r="K228" s="20"/>
      <c r="L228" s="55">
        <v>0</v>
      </c>
      <c r="M228" s="33">
        <v>0</v>
      </c>
      <c r="N228" s="20"/>
      <c r="O228" s="22"/>
      <c r="P228" s="63">
        <f>P315*Q228</f>
        <v>13500</v>
      </c>
      <c r="Q228" s="33">
        <v>5.5628181236614472E-3</v>
      </c>
      <c r="R228" s="14"/>
      <c r="V228" s="33">
        <f t="shared" si="30"/>
        <v>0</v>
      </c>
      <c r="W228" s="14"/>
      <c r="X228" s="70">
        <f t="shared" si="28"/>
        <v>0</v>
      </c>
      <c r="Y228" s="33">
        <v>0</v>
      </c>
      <c r="Z228" s="12"/>
      <c r="AA228" s="43">
        <f t="shared" si="31"/>
        <v>309293.86001141364</v>
      </c>
      <c r="AB228" s="81">
        <f t="shared" si="32"/>
        <v>2.3594510321263257E-3</v>
      </c>
      <c r="AC228" s="12"/>
    </row>
    <row r="229" spans="1:29" x14ac:dyDescent="0.25">
      <c r="A229" s="3" t="s">
        <v>18</v>
      </c>
      <c r="B229" s="12"/>
      <c r="C229" s="43">
        <f t="shared" si="26"/>
        <v>34573.264815423368</v>
      </c>
      <c r="D229" s="33">
        <v>1.9433082522539024E-3</v>
      </c>
      <c r="E229" s="20"/>
      <c r="F229" s="73">
        <v>192770.28932102505</v>
      </c>
      <c r="G229" s="33">
        <f t="shared" si="29"/>
        <v>2.2744533944870225E-3</v>
      </c>
      <c r="H229" s="20"/>
      <c r="I229" s="21">
        <v>42282.527987527174</v>
      </c>
      <c r="J229" s="33">
        <f t="shared" si="27"/>
        <v>2.9270929919453523E-3</v>
      </c>
      <c r="K229" s="20"/>
      <c r="L229" s="55">
        <v>0</v>
      </c>
      <c r="M229" s="33">
        <v>0</v>
      </c>
      <c r="N229" s="20"/>
      <c r="O229" s="22"/>
      <c r="P229" s="63">
        <f t="shared" si="33"/>
        <v>0</v>
      </c>
      <c r="Q229" s="33">
        <v>0</v>
      </c>
      <c r="R229" s="14"/>
      <c r="V229" s="33">
        <f t="shared" si="30"/>
        <v>0</v>
      </c>
      <c r="W229" s="14"/>
      <c r="X229" s="70">
        <f t="shared" si="28"/>
        <v>0</v>
      </c>
      <c r="Y229" s="33">
        <v>0</v>
      </c>
      <c r="Z229" s="12"/>
      <c r="AA229" s="43">
        <f t="shared" si="31"/>
        <v>269626.08212397556</v>
      </c>
      <c r="AB229" s="81">
        <f t="shared" si="32"/>
        <v>2.0568450267073376E-3</v>
      </c>
      <c r="AC229" s="12"/>
    </row>
    <row r="230" spans="1:29" x14ac:dyDescent="0.25">
      <c r="A230" s="3" t="s">
        <v>63</v>
      </c>
      <c r="B230" s="12"/>
      <c r="C230" s="43">
        <f t="shared" si="26"/>
        <v>27143.972528907092</v>
      </c>
      <c r="D230" s="33">
        <v>1.5257195435834758E-3</v>
      </c>
      <c r="E230" s="20"/>
      <c r="F230" s="73">
        <v>176329.35408171234</v>
      </c>
      <c r="G230" s="33">
        <f t="shared" si="29"/>
        <v>2.0804704882243117E-3</v>
      </c>
      <c r="H230" s="20"/>
      <c r="I230" s="21">
        <v>33123.323684755691</v>
      </c>
      <c r="J230" s="33">
        <f t="shared" si="27"/>
        <v>2.2930286631912462E-3</v>
      </c>
      <c r="K230" s="20"/>
      <c r="L230" s="55">
        <v>0</v>
      </c>
      <c r="M230" s="33">
        <v>0</v>
      </c>
      <c r="N230" s="20"/>
      <c r="O230" s="22"/>
      <c r="P230" s="63">
        <f t="shared" si="33"/>
        <v>0</v>
      </c>
      <c r="Q230" s="33">
        <v>0</v>
      </c>
      <c r="R230" s="14"/>
      <c r="V230" s="33">
        <f t="shared" si="30"/>
        <v>0</v>
      </c>
      <c r="W230" s="14"/>
      <c r="X230" s="70">
        <f t="shared" si="28"/>
        <v>0</v>
      </c>
      <c r="Y230" s="33">
        <v>0</v>
      </c>
      <c r="Z230" s="12"/>
      <c r="AA230" s="43">
        <f t="shared" si="31"/>
        <v>236596.65029537512</v>
      </c>
      <c r="AB230" s="81">
        <f t="shared" si="32"/>
        <v>1.8048797047456875E-3</v>
      </c>
      <c r="AC230" s="12"/>
    </row>
    <row r="231" spans="1:29" x14ac:dyDescent="0.25">
      <c r="A231" s="3" t="s">
        <v>64</v>
      </c>
      <c r="B231" s="12"/>
      <c r="C231" s="43">
        <f t="shared" si="26"/>
        <v>19978.594414796549</v>
      </c>
      <c r="D231" s="33">
        <v>1.1229650309850967E-3</v>
      </c>
      <c r="E231" s="20"/>
      <c r="F231" s="73">
        <v>135235.55133716814</v>
      </c>
      <c r="G231" s="33">
        <f t="shared" si="29"/>
        <v>1.5956139292913239E-3</v>
      </c>
      <c r="H231" s="20"/>
      <c r="I231" s="21">
        <v>24614.934892690457</v>
      </c>
      <c r="J231" s="33">
        <f t="shared" si="27"/>
        <v>1.7040183463684878E-3</v>
      </c>
      <c r="K231" s="20"/>
      <c r="L231" s="55">
        <v>0</v>
      </c>
      <c r="M231" s="33">
        <v>0</v>
      </c>
      <c r="N231" s="20"/>
      <c r="O231" s="22"/>
      <c r="P231" s="63">
        <f t="shared" si="33"/>
        <v>0</v>
      </c>
      <c r="Q231" s="33">
        <v>0</v>
      </c>
      <c r="R231" s="14"/>
      <c r="V231" s="33">
        <f t="shared" si="30"/>
        <v>0</v>
      </c>
      <c r="W231" s="14"/>
      <c r="X231" s="70">
        <f t="shared" si="28"/>
        <v>0</v>
      </c>
      <c r="Y231" s="33">
        <v>0</v>
      </c>
      <c r="Z231" s="12"/>
      <c r="AA231" s="43">
        <f t="shared" si="31"/>
        <v>179829.08064465516</v>
      </c>
      <c r="AB231" s="81">
        <f t="shared" si="32"/>
        <v>1.3718277818955164E-3</v>
      </c>
      <c r="AC231" s="12"/>
    </row>
    <row r="232" spans="1:29" x14ac:dyDescent="0.25">
      <c r="A232" s="3" t="s">
        <v>302</v>
      </c>
      <c r="B232" s="12"/>
      <c r="C232" s="43">
        <f t="shared" si="26"/>
        <v>27843.350881390656</v>
      </c>
      <c r="D232" s="33">
        <v>1.5650304889363352E-3</v>
      </c>
      <c r="E232" s="20"/>
      <c r="F232" s="73">
        <v>106150.27843790459</v>
      </c>
      <c r="G232" s="33">
        <f t="shared" si="29"/>
        <v>1.2524433198145438E-3</v>
      </c>
      <c r="H232" s="20"/>
      <c r="I232" s="21">
        <v>37417.340708191659</v>
      </c>
      <c r="J232" s="33">
        <f t="shared" si="27"/>
        <v>2.5902906230319909E-3</v>
      </c>
      <c r="K232" s="20"/>
      <c r="L232" s="55">
        <v>0</v>
      </c>
      <c r="M232" s="33">
        <v>0</v>
      </c>
      <c r="N232" s="20"/>
      <c r="O232" s="22"/>
      <c r="P232" s="63">
        <f t="shared" si="33"/>
        <v>0</v>
      </c>
      <c r="Q232" s="33">
        <v>0</v>
      </c>
      <c r="R232" s="14"/>
      <c r="V232" s="33">
        <f t="shared" si="30"/>
        <v>0</v>
      </c>
      <c r="W232" s="14"/>
      <c r="X232" s="70">
        <f t="shared" si="28"/>
        <v>0</v>
      </c>
      <c r="Y232" s="33">
        <v>0</v>
      </c>
      <c r="Z232" s="12"/>
      <c r="AA232" s="43">
        <f t="shared" si="31"/>
        <v>171410.97002748691</v>
      </c>
      <c r="AB232" s="81">
        <f t="shared" si="32"/>
        <v>1.3076101482719512E-3</v>
      </c>
      <c r="AC232" s="12"/>
    </row>
    <row r="233" spans="1:29" x14ac:dyDescent="0.25">
      <c r="A233" s="1" t="s">
        <v>65</v>
      </c>
      <c r="B233" s="12"/>
      <c r="C233" s="43">
        <f t="shared" si="26"/>
        <v>22604.575649699833</v>
      </c>
      <c r="D233" s="33">
        <v>1.270567261532179E-3</v>
      </c>
      <c r="E233" s="20"/>
      <c r="F233" s="73">
        <v>138544.79732683601</v>
      </c>
      <c r="G233" s="33">
        <f t="shared" si="29"/>
        <v>1.6346589802735227E-3</v>
      </c>
      <c r="H233" s="20"/>
      <c r="I233" s="21">
        <v>26196.462095280811</v>
      </c>
      <c r="J233" s="33">
        <f t="shared" si="27"/>
        <v>1.8135027459918675E-3</v>
      </c>
      <c r="K233" s="20"/>
      <c r="L233" s="55">
        <v>0</v>
      </c>
      <c r="M233" s="33">
        <v>0</v>
      </c>
      <c r="N233" s="20"/>
      <c r="O233" s="22"/>
      <c r="P233" s="63">
        <f t="shared" si="33"/>
        <v>0</v>
      </c>
      <c r="Q233" s="33">
        <v>0</v>
      </c>
      <c r="R233" s="14"/>
      <c r="V233" s="33">
        <f t="shared" si="30"/>
        <v>0</v>
      </c>
      <c r="W233" s="14"/>
      <c r="X233" s="70">
        <f t="shared" si="28"/>
        <v>0</v>
      </c>
      <c r="Y233" s="33">
        <v>0</v>
      </c>
      <c r="Z233" s="12"/>
      <c r="AA233" s="43">
        <f t="shared" si="31"/>
        <v>187345.83507181666</v>
      </c>
      <c r="AB233" s="81">
        <f t="shared" si="32"/>
        <v>1.4291694116024618E-3</v>
      </c>
      <c r="AC233" s="12"/>
    </row>
    <row r="234" spans="1:29" x14ac:dyDescent="0.25">
      <c r="A234" s="1" t="s">
        <v>182</v>
      </c>
      <c r="B234" s="12"/>
      <c r="C234" s="43">
        <f t="shared" si="26"/>
        <v>212900.0238534789</v>
      </c>
      <c r="D234" s="33">
        <v>1.1966771881923927E-2</v>
      </c>
      <c r="E234" s="20"/>
      <c r="F234" s="73">
        <v>1426454.8731852612</v>
      </c>
      <c r="G234" s="33">
        <f t="shared" si="29"/>
        <v>1.6830421014702043E-2</v>
      </c>
      <c r="H234" s="20"/>
      <c r="I234" s="21">
        <v>135032.84057800239</v>
      </c>
      <c r="J234" s="33">
        <f t="shared" si="27"/>
        <v>9.3479198182033901E-3</v>
      </c>
      <c r="K234" s="20"/>
      <c r="L234" s="55">
        <v>36659.691370915883</v>
      </c>
      <c r="M234" s="33">
        <v>2.8134835616438352E-2</v>
      </c>
      <c r="N234" s="20"/>
      <c r="O234" s="22"/>
      <c r="P234" s="63">
        <f>P315*Q234</f>
        <v>45000</v>
      </c>
      <c r="Q234" s="33">
        <v>1.8542727078871491E-2</v>
      </c>
      <c r="R234" s="14"/>
      <c r="U234" s="46">
        <v>51000</v>
      </c>
      <c r="V234" s="33">
        <f t="shared" si="30"/>
        <v>8.2562106130187815E-3</v>
      </c>
      <c r="W234" s="14"/>
      <c r="X234" s="70">
        <f t="shared" si="28"/>
        <v>73774.74000000002</v>
      </c>
      <c r="Y234" s="33">
        <v>1.760943788041533E-2</v>
      </c>
      <c r="Z234" s="12"/>
      <c r="AA234" s="43">
        <f t="shared" si="31"/>
        <v>1980822.1689876583</v>
      </c>
      <c r="AB234" s="81">
        <f t="shared" si="32"/>
        <v>1.5110719982944925E-2</v>
      </c>
      <c r="AC234" s="12"/>
    </row>
    <row r="235" spans="1:29" x14ac:dyDescent="0.25">
      <c r="A235" s="1" t="s">
        <v>247</v>
      </c>
      <c r="B235" s="12"/>
      <c r="C235" s="43">
        <f t="shared" si="26"/>
        <v>121482.73669856823</v>
      </c>
      <c r="D235" s="33">
        <v>6.8283515020368998E-3</v>
      </c>
      <c r="E235" s="20"/>
      <c r="F235" s="73">
        <v>424741.84253495903</v>
      </c>
      <c r="G235" s="33">
        <f t="shared" si="29"/>
        <v>5.0114337065994352E-3</v>
      </c>
      <c r="H235" s="20"/>
      <c r="I235" s="21">
        <v>58175.169689528666</v>
      </c>
      <c r="J235" s="33">
        <f t="shared" si="27"/>
        <v>4.0272930595276323E-3</v>
      </c>
      <c r="K235" s="20"/>
      <c r="L235" s="55">
        <v>0</v>
      </c>
      <c r="M235" s="33">
        <v>0</v>
      </c>
      <c r="N235" s="20"/>
      <c r="O235" s="22"/>
      <c r="P235" s="63">
        <f t="shared" si="33"/>
        <v>0</v>
      </c>
      <c r="Q235" s="33">
        <v>0</v>
      </c>
      <c r="R235" s="14"/>
      <c r="U235" s="46">
        <v>117368</v>
      </c>
      <c r="V235" s="33">
        <f t="shared" si="30"/>
        <v>1.9000292690760555E-2</v>
      </c>
      <c r="W235" s="14"/>
      <c r="X235" s="70">
        <f t="shared" si="28"/>
        <v>54356.210000000021</v>
      </c>
      <c r="Y235" s="33">
        <v>1.2974390738751646E-2</v>
      </c>
      <c r="Z235" s="12"/>
      <c r="AA235" s="43">
        <f t="shared" si="31"/>
        <v>776123.95892305591</v>
      </c>
      <c r="AB235" s="81">
        <f t="shared" si="32"/>
        <v>5.9206686995706866E-3</v>
      </c>
      <c r="AC235" s="12"/>
    </row>
    <row r="236" spans="1:29" x14ac:dyDescent="0.25">
      <c r="A236" s="1" t="s">
        <v>97</v>
      </c>
      <c r="B236" s="12"/>
      <c r="C236" s="43">
        <f t="shared" si="26"/>
        <v>21377.360036084236</v>
      </c>
      <c r="D236" s="33">
        <v>1.2015874228630196E-3</v>
      </c>
      <c r="E236" s="20"/>
      <c r="F236" s="73">
        <v>142806.75227701777</v>
      </c>
      <c r="G236" s="33">
        <f t="shared" si="29"/>
        <v>1.6849448305346522E-3</v>
      </c>
      <c r="H236" s="20"/>
      <c r="I236" s="21">
        <v>25634.394154216327</v>
      </c>
      <c r="J236" s="33">
        <f t="shared" si="27"/>
        <v>1.7745924629602493E-3</v>
      </c>
      <c r="K236" s="20"/>
      <c r="L236" s="55">
        <v>0</v>
      </c>
      <c r="M236" s="33">
        <v>0</v>
      </c>
      <c r="N236" s="20"/>
      <c r="O236" s="22"/>
      <c r="P236" s="63">
        <f t="shared" si="33"/>
        <v>0</v>
      </c>
      <c r="Q236" s="33">
        <v>0</v>
      </c>
      <c r="R236" s="14"/>
      <c r="V236" s="33">
        <f t="shared" si="30"/>
        <v>0</v>
      </c>
      <c r="W236" s="14"/>
      <c r="X236" s="70">
        <f t="shared" si="28"/>
        <v>0</v>
      </c>
      <c r="Y236" s="33">
        <v>0</v>
      </c>
      <c r="Z236" s="12"/>
      <c r="AA236" s="43">
        <f t="shared" si="31"/>
        <v>189818.50646731834</v>
      </c>
      <c r="AB236" s="81">
        <f t="shared" si="32"/>
        <v>1.4480322078959621E-3</v>
      </c>
      <c r="AC236" s="12"/>
    </row>
    <row r="237" spans="1:29" x14ac:dyDescent="0.25">
      <c r="A237" s="1" t="s">
        <v>125</v>
      </c>
      <c r="B237" s="12"/>
      <c r="C237" s="43">
        <f t="shared" si="26"/>
        <v>30429.752569305554</v>
      </c>
      <c r="D237" s="33">
        <v>1.7104080160689835E-3</v>
      </c>
      <c r="E237" s="20"/>
      <c r="F237" s="73">
        <v>176822.427590059</v>
      </c>
      <c r="G237" s="33">
        <f t="shared" si="29"/>
        <v>2.0862881519251898E-3</v>
      </c>
      <c r="H237" s="20"/>
      <c r="I237" s="21">
        <v>36454.77091438487</v>
      </c>
      <c r="J237" s="33">
        <f t="shared" si="27"/>
        <v>2.5236547941964661E-3</v>
      </c>
      <c r="K237" s="20"/>
      <c r="L237" s="55">
        <v>0</v>
      </c>
      <c r="M237" s="33">
        <v>0</v>
      </c>
      <c r="N237" s="20"/>
      <c r="O237" s="22"/>
      <c r="P237" s="63">
        <f t="shared" si="33"/>
        <v>0</v>
      </c>
      <c r="Q237" s="33">
        <v>0</v>
      </c>
      <c r="R237" s="14"/>
      <c r="V237" s="33">
        <f t="shared" si="30"/>
        <v>0</v>
      </c>
      <c r="W237" s="14"/>
      <c r="X237" s="70">
        <f t="shared" si="28"/>
        <v>0</v>
      </c>
      <c r="Y237" s="33">
        <v>0</v>
      </c>
      <c r="Z237" s="12"/>
      <c r="AA237" s="43">
        <f t="shared" si="31"/>
        <v>243706.95107374943</v>
      </c>
      <c r="AB237" s="81">
        <f t="shared" si="32"/>
        <v>1.8591206990856487E-3</v>
      </c>
      <c r="AC237" s="12"/>
    </row>
    <row r="238" spans="1:29" x14ac:dyDescent="0.25">
      <c r="A238" s="1" t="s">
        <v>188</v>
      </c>
      <c r="B238" s="12"/>
      <c r="C238" s="43">
        <f t="shared" si="26"/>
        <v>9731.9766540504152</v>
      </c>
      <c r="D238" s="33">
        <v>5.4701893626550471E-4</v>
      </c>
      <c r="E238" s="20"/>
      <c r="F238" s="73">
        <v>32188.967040456129</v>
      </c>
      <c r="G238" s="33">
        <f t="shared" si="29"/>
        <v>3.7979040031565293E-4</v>
      </c>
      <c r="H238" s="20"/>
      <c r="I238" s="21">
        <v>11933.134748753699</v>
      </c>
      <c r="J238" s="33">
        <f t="shared" si="27"/>
        <v>8.2609523974820653E-4</v>
      </c>
      <c r="K238" s="20"/>
      <c r="L238" s="55">
        <v>0</v>
      </c>
      <c r="M238" s="33">
        <v>0</v>
      </c>
      <c r="N238" s="20"/>
      <c r="O238" s="22"/>
      <c r="P238" s="63">
        <f t="shared" si="33"/>
        <v>0</v>
      </c>
      <c r="Q238" s="33">
        <v>0</v>
      </c>
      <c r="R238" s="14"/>
      <c r="V238" s="33">
        <f t="shared" si="30"/>
        <v>0</v>
      </c>
      <c r="W238" s="14"/>
      <c r="X238" s="70">
        <f t="shared" si="28"/>
        <v>0</v>
      </c>
      <c r="Y238" s="33">
        <v>0</v>
      </c>
      <c r="Z238" s="12"/>
      <c r="AA238" s="43">
        <f t="shared" si="31"/>
        <v>53854.078443260245</v>
      </c>
      <c r="AB238" s="81">
        <f t="shared" si="32"/>
        <v>4.1082632860048849E-4</v>
      </c>
      <c r="AC238" s="12"/>
    </row>
    <row r="239" spans="1:29" x14ac:dyDescent="0.25">
      <c r="A239" s="1" t="s">
        <v>19</v>
      </c>
      <c r="B239" s="12"/>
      <c r="C239" s="43">
        <f t="shared" si="26"/>
        <v>27526.652091239659</v>
      </c>
      <c r="D239" s="33">
        <v>1.5472293534154369E-3</v>
      </c>
      <c r="E239" s="20"/>
      <c r="F239" s="73">
        <v>165095.64996175581</v>
      </c>
      <c r="G239" s="33">
        <f t="shared" si="29"/>
        <v>1.9479265336642391E-3</v>
      </c>
      <c r="H239" s="20"/>
      <c r="I239" s="21">
        <v>33956.185492162978</v>
      </c>
      <c r="J239" s="33">
        <f t="shared" si="27"/>
        <v>2.3506851959425507E-3</v>
      </c>
      <c r="K239" s="20"/>
      <c r="L239" s="55">
        <v>0</v>
      </c>
      <c r="M239" s="33">
        <v>0</v>
      </c>
      <c r="N239" s="20"/>
      <c r="O239" s="22"/>
      <c r="P239" s="63">
        <f t="shared" si="33"/>
        <v>0</v>
      </c>
      <c r="Q239" s="33">
        <v>0</v>
      </c>
      <c r="R239" s="14"/>
      <c r="V239" s="33">
        <f t="shared" si="30"/>
        <v>0</v>
      </c>
      <c r="W239" s="14"/>
      <c r="X239" s="70">
        <f t="shared" si="28"/>
        <v>0</v>
      </c>
      <c r="Y239" s="33">
        <v>0</v>
      </c>
      <c r="Z239" s="12"/>
      <c r="AA239" s="43">
        <f t="shared" si="31"/>
        <v>226578.48754515845</v>
      </c>
      <c r="AB239" s="81">
        <f t="shared" si="32"/>
        <v>1.728456058831294E-3</v>
      </c>
      <c r="AC239" s="12"/>
    </row>
    <row r="240" spans="1:29" x14ac:dyDescent="0.25">
      <c r="A240" s="1" t="s">
        <v>20</v>
      </c>
      <c r="B240" s="12"/>
      <c r="C240" s="43">
        <f t="shared" si="26"/>
        <v>15307.244907546701</v>
      </c>
      <c r="D240" s="33">
        <v>8.6039590148387791E-4</v>
      </c>
      <c r="E240" s="20"/>
      <c r="F240" s="73">
        <v>103384.48165236249</v>
      </c>
      <c r="G240" s="33">
        <f t="shared" si="29"/>
        <v>1.2198103040656203E-3</v>
      </c>
      <c r="H240" s="20"/>
      <c r="I240" s="21">
        <v>18662.020990566183</v>
      </c>
      <c r="J240" s="33">
        <f t="shared" si="27"/>
        <v>1.2919159155558811E-3</v>
      </c>
      <c r="K240" s="20"/>
      <c r="L240" s="55">
        <v>0</v>
      </c>
      <c r="M240" s="33">
        <v>0</v>
      </c>
      <c r="N240" s="20"/>
      <c r="O240" s="22"/>
      <c r="P240" s="63">
        <f t="shared" si="33"/>
        <v>0</v>
      </c>
      <c r="Q240" s="33">
        <v>0</v>
      </c>
      <c r="R240" s="14"/>
      <c r="V240" s="33">
        <f t="shared" si="30"/>
        <v>0</v>
      </c>
      <c r="W240" s="14"/>
      <c r="X240" s="70">
        <f t="shared" si="28"/>
        <v>0</v>
      </c>
      <c r="Y240" s="33">
        <v>0</v>
      </c>
      <c r="Z240" s="12"/>
      <c r="AA240" s="43">
        <f t="shared" si="31"/>
        <v>137353.74755047538</v>
      </c>
      <c r="AB240" s="81">
        <f t="shared" si="32"/>
        <v>1.0478043159745515E-3</v>
      </c>
      <c r="AC240" s="12"/>
    </row>
    <row r="241" spans="1:29" x14ac:dyDescent="0.25">
      <c r="A241" s="1" t="s">
        <v>131</v>
      </c>
      <c r="B241" s="12"/>
      <c r="C241" s="43">
        <f t="shared" si="26"/>
        <v>35793.882351820801</v>
      </c>
      <c r="D241" s="33">
        <v>2.0119172234919552E-3</v>
      </c>
      <c r="E241" s="20"/>
      <c r="F241" s="73">
        <v>234793.7612739004</v>
      </c>
      <c r="G241" s="33">
        <f t="shared" si="29"/>
        <v>2.7702789118320484E-3</v>
      </c>
      <c r="H241" s="20"/>
      <c r="I241" s="21">
        <v>51473.590392221333</v>
      </c>
      <c r="J241" s="33">
        <f t="shared" si="27"/>
        <v>3.5633627618429507E-3</v>
      </c>
      <c r="K241" s="20"/>
      <c r="L241" s="55">
        <v>0</v>
      </c>
      <c r="M241" s="33">
        <v>0</v>
      </c>
      <c r="N241" s="20"/>
      <c r="O241" s="22"/>
      <c r="P241" s="63">
        <f t="shared" si="33"/>
        <v>0</v>
      </c>
      <c r="Q241" s="33">
        <v>0</v>
      </c>
      <c r="R241" s="14"/>
      <c r="V241" s="33">
        <f t="shared" si="30"/>
        <v>0</v>
      </c>
      <c r="W241" s="14"/>
      <c r="X241" s="70">
        <f t="shared" si="28"/>
        <v>0</v>
      </c>
      <c r="Y241" s="33">
        <v>0</v>
      </c>
      <c r="Z241" s="12"/>
      <c r="AA241" s="43">
        <f t="shared" si="31"/>
        <v>322061.23401794257</v>
      </c>
      <c r="AB241" s="81">
        <f t="shared" si="32"/>
        <v>2.4568470611846973E-3</v>
      </c>
      <c r="AC241" s="12"/>
    </row>
    <row r="242" spans="1:29" x14ac:dyDescent="0.25">
      <c r="A242" s="1" t="s">
        <v>21</v>
      </c>
      <c r="B242" s="12"/>
      <c r="C242" s="43">
        <f t="shared" si="26"/>
        <v>35206.662395725354</v>
      </c>
      <c r="D242" s="33">
        <v>1.9789105232956988E-3</v>
      </c>
      <c r="E242" s="20"/>
      <c r="F242" s="73">
        <v>198435.85372833686</v>
      </c>
      <c r="G242" s="33">
        <f t="shared" si="29"/>
        <v>2.3413001178243299E-3</v>
      </c>
      <c r="H242" s="20"/>
      <c r="I242" s="21">
        <v>43936.873708797939</v>
      </c>
      <c r="J242" s="33">
        <f t="shared" si="27"/>
        <v>3.0416183998967145E-3</v>
      </c>
      <c r="K242" s="20"/>
      <c r="L242" s="55">
        <v>0</v>
      </c>
      <c r="M242" s="33">
        <v>0</v>
      </c>
      <c r="N242" s="20"/>
      <c r="O242" s="22"/>
      <c r="P242" s="63">
        <f>P315*Q242</f>
        <v>13500</v>
      </c>
      <c r="Q242" s="33">
        <v>5.5628181236614472E-3</v>
      </c>
      <c r="R242" s="14"/>
      <c r="V242" s="33">
        <f t="shared" si="30"/>
        <v>0</v>
      </c>
      <c r="W242" s="14"/>
      <c r="X242" s="70">
        <f t="shared" si="28"/>
        <v>0</v>
      </c>
      <c r="Y242" s="33">
        <v>0</v>
      </c>
      <c r="Z242" s="12"/>
      <c r="AA242" s="43">
        <f t="shared" si="31"/>
        <v>291079.38983286015</v>
      </c>
      <c r="AB242" s="81">
        <f t="shared" si="32"/>
        <v>2.2205017802374061E-3</v>
      </c>
      <c r="AC242" s="12"/>
    </row>
    <row r="243" spans="1:29" x14ac:dyDescent="0.25">
      <c r="A243" s="3" t="s">
        <v>22</v>
      </c>
      <c r="B243" s="12"/>
      <c r="C243" s="43">
        <f t="shared" si="26"/>
        <v>61941.563053427242</v>
      </c>
      <c r="D243" s="33">
        <v>3.4816367873227879E-3</v>
      </c>
      <c r="E243" s="20"/>
      <c r="F243" s="73">
        <v>489931.0059100319</v>
      </c>
      <c r="G243" s="33">
        <f t="shared" si="29"/>
        <v>5.7805860196682114E-3</v>
      </c>
      <c r="H243" s="20"/>
      <c r="I243" s="21">
        <v>76859.946467182468</v>
      </c>
      <c r="J243" s="33">
        <f t="shared" si="27"/>
        <v>5.3207842901860066E-3</v>
      </c>
      <c r="K243" s="20"/>
      <c r="L243" s="55">
        <v>0</v>
      </c>
      <c r="M243" s="33">
        <v>0</v>
      </c>
      <c r="N243" s="20"/>
      <c r="O243" s="22"/>
      <c r="P243" s="63">
        <f t="shared" si="33"/>
        <v>0</v>
      </c>
      <c r="Q243" s="33">
        <v>0</v>
      </c>
      <c r="R243" s="14"/>
      <c r="V243" s="33">
        <f t="shared" si="30"/>
        <v>0</v>
      </c>
      <c r="W243" s="14"/>
      <c r="X243" s="70">
        <f t="shared" si="28"/>
        <v>0</v>
      </c>
      <c r="Y243" s="33">
        <v>0</v>
      </c>
      <c r="Z243" s="12"/>
      <c r="AA243" s="43">
        <f t="shared" si="31"/>
        <v>628732.51543064159</v>
      </c>
      <c r="AB243" s="81">
        <f t="shared" si="32"/>
        <v>4.7962917285505292E-3</v>
      </c>
      <c r="AC243" s="12"/>
    </row>
    <row r="244" spans="1:29" ht="15.75" thickBot="1" x14ac:dyDescent="0.3">
      <c r="A244" s="1" t="s">
        <v>41</v>
      </c>
      <c r="B244" s="12"/>
      <c r="C244" s="43">
        <f t="shared" si="26"/>
        <v>15340.235293637492</v>
      </c>
      <c r="D244" s="33">
        <v>8.6225023863940962E-4</v>
      </c>
      <c r="E244" s="20"/>
      <c r="F244" s="73">
        <v>89336.734137095089</v>
      </c>
      <c r="G244" s="33">
        <f t="shared" si="29"/>
        <v>1.0540640828323893E-3</v>
      </c>
      <c r="H244" s="20"/>
      <c r="I244" s="21">
        <v>18482.2502725739</v>
      </c>
      <c r="J244" s="33">
        <f t="shared" si="27"/>
        <v>1.2794709262461733E-3</v>
      </c>
      <c r="K244" s="20"/>
      <c r="L244" s="55">
        <v>0</v>
      </c>
      <c r="M244" s="33">
        <v>0</v>
      </c>
      <c r="N244" s="20"/>
      <c r="O244" s="22"/>
      <c r="P244" s="63">
        <f t="shared" si="33"/>
        <v>0</v>
      </c>
      <c r="Q244" s="33">
        <v>0</v>
      </c>
      <c r="R244" s="14"/>
      <c r="V244" s="33">
        <f t="shared" si="30"/>
        <v>0</v>
      </c>
      <c r="W244" s="14"/>
      <c r="X244" s="70">
        <f t="shared" si="28"/>
        <v>0</v>
      </c>
      <c r="Y244" s="33">
        <v>0</v>
      </c>
      <c r="Z244" s="12"/>
      <c r="AA244" s="43">
        <f t="shared" si="31"/>
        <v>123159.21970330649</v>
      </c>
      <c r="AB244" s="81">
        <f t="shared" si="32"/>
        <v>9.3952123082597272E-4</v>
      </c>
      <c r="AC244" s="12"/>
    </row>
    <row r="245" spans="1:29" s="25" customFormat="1" ht="15.75" thickBot="1" x14ac:dyDescent="0.3">
      <c r="A245" s="24" t="s">
        <v>99</v>
      </c>
      <c r="C245" s="78">
        <f t="shared" si="26"/>
        <v>38017.389792737049</v>
      </c>
      <c r="D245" s="36">
        <v>2.1368970419137576E-3</v>
      </c>
      <c r="E245" s="26"/>
      <c r="F245" s="44">
        <v>126348.93</v>
      </c>
      <c r="G245" s="36">
        <f t="shared" si="29"/>
        <v>1.4907626779027709E-3</v>
      </c>
      <c r="H245" s="26"/>
      <c r="I245" s="44">
        <v>40792.023933287339</v>
      </c>
      <c r="J245" s="36">
        <f t="shared" si="27"/>
        <v>2.8239098527319509E-3</v>
      </c>
      <c r="K245" s="26"/>
      <c r="L245" s="77">
        <v>0</v>
      </c>
      <c r="M245" s="36">
        <v>0</v>
      </c>
      <c r="N245" s="26"/>
      <c r="O245" s="26"/>
      <c r="P245" s="57">
        <f t="shared" si="33"/>
        <v>0</v>
      </c>
      <c r="Q245" s="36">
        <v>0</v>
      </c>
      <c r="R245" s="27"/>
      <c r="U245" s="48"/>
      <c r="V245" s="36">
        <f t="shared" si="30"/>
        <v>0</v>
      </c>
      <c r="W245" s="27"/>
      <c r="X245" s="31">
        <f t="shared" si="28"/>
        <v>0</v>
      </c>
      <c r="Y245" s="36">
        <v>0</v>
      </c>
      <c r="AA245" s="31">
        <f t="shared" si="31"/>
        <v>205158.34372602438</v>
      </c>
      <c r="AB245" s="82">
        <f t="shared" si="32"/>
        <v>1.5650522963366711E-3</v>
      </c>
    </row>
    <row r="246" spans="1:29" x14ac:dyDescent="0.25">
      <c r="A246" s="3" t="s">
        <v>259</v>
      </c>
      <c r="B246" s="12"/>
      <c r="C246" s="43">
        <f t="shared" si="26"/>
        <v>36994.714572884346</v>
      </c>
      <c r="D246" s="33">
        <v>2.079414093608894E-3</v>
      </c>
      <c r="E246" s="20"/>
      <c r="F246" s="73">
        <v>194819.55361562289</v>
      </c>
      <c r="G246" s="33">
        <f t="shared" si="29"/>
        <v>2.2986322041338098E-3</v>
      </c>
      <c r="H246" s="20"/>
      <c r="I246" s="21">
        <v>43163.176947818487</v>
      </c>
      <c r="J246" s="33">
        <f t="shared" si="27"/>
        <v>2.9880576864118958E-3</v>
      </c>
      <c r="K246" s="20"/>
      <c r="L246" s="55">
        <v>0</v>
      </c>
      <c r="M246" s="33">
        <v>0</v>
      </c>
      <c r="N246" s="20"/>
      <c r="O246" s="22"/>
      <c r="P246" s="63">
        <f t="shared" si="33"/>
        <v>0</v>
      </c>
      <c r="Q246" s="33">
        <v>0</v>
      </c>
      <c r="R246" s="14"/>
      <c r="V246" s="33">
        <f t="shared" si="30"/>
        <v>0</v>
      </c>
      <c r="W246" s="14"/>
      <c r="X246" s="70">
        <f t="shared" si="28"/>
        <v>0</v>
      </c>
      <c r="Y246" s="33">
        <v>0</v>
      </c>
      <c r="Z246" s="12"/>
      <c r="AA246" s="43">
        <f t="shared" si="31"/>
        <v>274977.44513632572</v>
      </c>
      <c r="AB246" s="81">
        <f t="shared" si="32"/>
        <v>2.0976679482561404E-3</v>
      </c>
      <c r="AC246" s="12"/>
    </row>
    <row r="247" spans="1:29" x14ac:dyDescent="0.25">
      <c r="A247" s="3" t="s">
        <v>42</v>
      </c>
      <c r="B247" s="12"/>
      <c r="C247" s="43">
        <f t="shared" si="26"/>
        <v>38235.126340936251</v>
      </c>
      <c r="D247" s="33">
        <v>2.1491356671402657E-3</v>
      </c>
      <c r="E247" s="20"/>
      <c r="F247" s="73">
        <v>205555.86902612261</v>
      </c>
      <c r="G247" s="33">
        <f t="shared" si="29"/>
        <v>2.4253075809032476E-3</v>
      </c>
      <c r="H247" s="20"/>
      <c r="I247" s="21">
        <v>46449.112603272399</v>
      </c>
      <c r="J247" s="33">
        <f t="shared" si="27"/>
        <v>3.215533187212126E-3</v>
      </c>
      <c r="K247" s="20"/>
      <c r="L247" s="55">
        <v>0</v>
      </c>
      <c r="M247" s="33">
        <v>0</v>
      </c>
      <c r="N247" s="20"/>
      <c r="O247" s="22"/>
      <c r="P247" s="63">
        <f t="shared" si="33"/>
        <v>0</v>
      </c>
      <c r="Q247" s="33">
        <v>0</v>
      </c>
      <c r="R247" s="14"/>
      <c r="U247" s="46">
        <v>51000</v>
      </c>
      <c r="V247" s="33">
        <f t="shared" si="30"/>
        <v>8.2562106130187815E-3</v>
      </c>
      <c r="W247" s="14"/>
      <c r="X247" s="70">
        <f t="shared" si="28"/>
        <v>0</v>
      </c>
      <c r="Y247" s="33">
        <v>0</v>
      </c>
      <c r="Z247" s="12"/>
      <c r="AA247" s="43">
        <f t="shared" si="31"/>
        <v>341240.10797033127</v>
      </c>
      <c r="AB247" s="81">
        <f t="shared" si="32"/>
        <v>2.6031532760585211E-3</v>
      </c>
      <c r="AC247" s="12"/>
    </row>
    <row r="248" spans="1:29" x14ac:dyDescent="0.25">
      <c r="A248" s="1" t="s">
        <v>222</v>
      </c>
      <c r="B248" s="12"/>
      <c r="C248" s="43">
        <f t="shared" si="26"/>
        <v>11473.833374361728</v>
      </c>
      <c r="D248" s="33">
        <v>6.4492593338875113E-4</v>
      </c>
      <c r="E248" s="20"/>
      <c r="F248" s="73">
        <v>88164.101997536418</v>
      </c>
      <c r="G248" s="33">
        <f t="shared" si="29"/>
        <v>1.0402284593050406E-3</v>
      </c>
      <c r="H248" s="20"/>
      <c r="I248" s="21">
        <v>15116.669362313276</v>
      </c>
      <c r="J248" s="33">
        <f t="shared" si="27"/>
        <v>1.0464818225872114E-3</v>
      </c>
      <c r="K248" s="20"/>
      <c r="L248" s="55">
        <v>0</v>
      </c>
      <c r="M248" s="33">
        <v>0</v>
      </c>
      <c r="N248" s="20"/>
      <c r="O248" s="22"/>
      <c r="P248" s="63">
        <f t="shared" si="33"/>
        <v>0</v>
      </c>
      <c r="Q248" s="33">
        <v>0</v>
      </c>
      <c r="R248" s="14"/>
      <c r="V248" s="33">
        <f t="shared" si="30"/>
        <v>0</v>
      </c>
      <c r="W248" s="14"/>
      <c r="X248" s="70">
        <f t="shared" si="28"/>
        <v>0</v>
      </c>
      <c r="Y248" s="33">
        <v>0</v>
      </c>
      <c r="Z248" s="12"/>
      <c r="AA248" s="43">
        <f t="shared" si="31"/>
        <v>114754.60473421142</v>
      </c>
      <c r="AB248" s="81">
        <f t="shared" si="32"/>
        <v>8.7540654887682584E-4</v>
      </c>
      <c r="AC248" s="12"/>
    </row>
    <row r="249" spans="1:29" x14ac:dyDescent="0.25">
      <c r="A249" s="3" t="s">
        <v>205</v>
      </c>
      <c r="B249" s="12"/>
      <c r="C249" s="43">
        <f t="shared" si="26"/>
        <v>17411.986958536116</v>
      </c>
      <c r="D249" s="33">
        <v>9.7870010614576697E-4</v>
      </c>
      <c r="E249" s="20"/>
      <c r="F249" s="73">
        <v>122214.78366671994</v>
      </c>
      <c r="G249" s="33">
        <f t="shared" si="29"/>
        <v>1.4419848128378076E-3</v>
      </c>
      <c r="H249" s="20"/>
      <c r="I249" s="21">
        <v>22814.952134058844</v>
      </c>
      <c r="J249" s="33">
        <f t="shared" si="27"/>
        <v>1.5794109217611592E-3</v>
      </c>
      <c r="K249" s="20"/>
      <c r="L249" s="55">
        <v>0</v>
      </c>
      <c r="M249" s="33">
        <v>0</v>
      </c>
      <c r="N249" s="20"/>
      <c r="O249" s="22"/>
      <c r="P249" s="63">
        <f t="shared" si="33"/>
        <v>0</v>
      </c>
      <c r="Q249" s="33">
        <v>0</v>
      </c>
      <c r="R249" s="14"/>
      <c r="V249" s="33">
        <f t="shared" si="30"/>
        <v>0</v>
      </c>
      <c r="W249" s="14"/>
      <c r="X249" s="70">
        <f t="shared" si="28"/>
        <v>0</v>
      </c>
      <c r="Y249" s="33">
        <v>0</v>
      </c>
      <c r="Z249" s="12"/>
      <c r="AA249" s="43">
        <f t="shared" si="31"/>
        <v>162441.7227593149</v>
      </c>
      <c r="AB249" s="81">
        <f t="shared" si="32"/>
        <v>1.2391881636793578E-3</v>
      </c>
      <c r="AC249" s="12"/>
    </row>
    <row r="250" spans="1:29" x14ac:dyDescent="0.25">
      <c r="A250" s="3" t="s">
        <v>240</v>
      </c>
      <c r="B250" s="12"/>
      <c r="C250" s="43">
        <f t="shared" si="26"/>
        <v>14924.565345214134</v>
      </c>
      <c r="D250" s="33">
        <v>8.388860916519168E-4</v>
      </c>
      <c r="E250" s="20"/>
      <c r="F250" s="73">
        <v>89670.031146187626</v>
      </c>
      <c r="G250" s="33">
        <f t="shared" si="29"/>
        <v>1.057996579465418E-3</v>
      </c>
      <c r="H250" s="20"/>
      <c r="I250" s="21">
        <v>19153.545991659015</v>
      </c>
      <c r="J250" s="33">
        <f t="shared" si="27"/>
        <v>1.3259427217697662E-3</v>
      </c>
      <c r="K250" s="20"/>
      <c r="L250" s="55">
        <v>0</v>
      </c>
      <c r="M250" s="33">
        <v>0</v>
      </c>
      <c r="N250" s="20"/>
      <c r="O250" s="22"/>
      <c r="P250" s="63">
        <f t="shared" si="33"/>
        <v>0</v>
      </c>
      <c r="Q250" s="33">
        <v>0</v>
      </c>
      <c r="R250" s="14"/>
      <c r="V250" s="33">
        <f t="shared" si="30"/>
        <v>0</v>
      </c>
      <c r="W250" s="14"/>
      <c r="X250" s="70">
        <f t="shared" si="28"/>
        <v>0</v>
      </c>
      <c r="Y250" s="33">
        <v>0</v>
      </c>
      <c r="Z250" s="12"/>
      <c r="AA250" s="43">
        <f t="shared" si="31"/>
        <v>123748.14248306077</v>
      </c>
      <c r="AB250" s="81">
        <f t="shared" si="32"/>
        <v>9.4401383362281667E-4</v>
      </c>
      <c r="AC250" s="12"/>
    </row>
    <row r="251" spans="1:29" x14ac:dyDescent="0.25">
      <c r="A251" s="1" t="s">
        <v>260</v>
      </c>
      <c r="B251" s="12"/>
      <c r="C251" s="43">
        <f t="shared" si="26"/>
        <v>291275.72990539082</v>
      </c>
      <c r="D251" s="33">
        <v>1.6372145720930327E-2</v>
      </c>
      <c r="E251" s="20"/>
      <c r="F251" s="73">
        <v>1336322.5832487864</v>
      </c>
      <c r="G251" s="33">
        <f t="shared" si="29"/>
        <v>1.5766970347480657E-2</v>
      </c>
      <c r="H251" s="20"/>
      <c r="I251" s="21">
        <v>166754.40777816001</v>
      </c>
      <c r="J251" s="33">
        <f t="shared" si="27"/>
        <v>1.1543909071080964E-2</v>
      </c>
      <c r="K251" s="20"/>
      <c r="L251" s="55">
        <v>50872.601397291772</v>
      </c>
      <c r="M251" s="33">
        <v>3.9042671232876705E-2</v>
      </c>
      <c r="N251" s="20"/>
      <c r="O251" s="22"/>
      <c r="P251" s="63">
        <f>P315*Q251</f>
        <v>45000</v>
      </c>
      <c r="Q251" s="33">
        <v>1.8542727078871491E-2</v>
      </c>
      <c r="R251" s="14"/>
      <c r="U251" s="46">
        <v>109417</v>
      </c>
      <c r="V251" s="33">
        <f t="shared" si="30"/>
        <v>1.7713133267542668E-2</v>
      </c>
      <c r="W251" s="14"/>
      <c r="X251" s="70">
        <f t="shared" si="28"/>
        <v>115616.20000000003</v>
      </c>
      <c r="Y251" s="33">
        <v>2.7596658312447793E-2</v>
      </c>
      <c r="Z251" s="12"/>
      <c r="AA251" s="43">
        <f t="shared" si="31"/>
        <v>2115258.5223296289</v>
      </c>
      <c r="AB251" s="81">
        <f t="shared" si="32"/>
        <v>1.6136268930590721E-2</v>
      </c>
      <c r="AC251" s="12"/>
    </row>
    <row r="252" spans="1:29" x14ac:dyDescent="0.25">
      <c r="A252" s="1" t="s">
        <v>91</v>
      </c>
      <c r="B252" s="12"/>
      <c r="C252" s="43">
        <f t="shared" si="26"/>
        <v>64006.725557428283</v>
      </c>
      <c r="D252" s="33">
        <v>3.5977162885702436E-3</v>
      </c>
      <c r="E252" s="20"/>
      <c r="F252" s="73">
        <v>292594.24531026446</v>
      </c>
      <c r="G252" s="33">
        <f t="shared" si="29"/>
        <v>3.4522538550795017E-3</v>
      </c>
      <c r="H252" s="20"/>
      <c r="I252" s="21">
        <v>74359.08546625184</v>
      </c>
      <c r="J252" s="33">
        <f t="shared" si="27"/>
        <v>5.1476571604218433E-3</v>
      </c>
      <c r="K252" s="20"/>
      <c r="L252" s="55">
        <v>0</v>
      </c>
      <c r="M252" s="33">
        <v>0</v>
      </c>
      <c r="N252" s="20"/>
      <c r="O252" s="22"/>
      <c r="P252" s="63">
        <f>P315*Q252</f>
        <v>13500</v>
      </c>
      <c r="Q252" s="33">
        <v>5.5628181236614472E-3</v>
      </c>
      <c r="R252" s="14"/>
      <c r="U252" s="46">
        <v>135619</v>
      </c>
      <c r="V252" s="33">
        <f t="shared" si="30"/>
        <v>2.195488288484302E-2</v>
      </c>
      <c r="W252" s="14"/>
      <c r="X252" s="70">
        <f t="shared" si="28"/>
        <v>46529.220000000016</v>
      </c>
      <c r="Y252" s="33">
        <v>1.1106151092015758E-2</v>
      </c>
      <c r="Z252" s="12"/>
      <c r="AA252" s="43">
        <f t="shared" si="31"/>
        <v>626608.27633394464</v>
      </c>
      <c r="AB252" s="81">
        <f t="shared" si="32"/>
        <v>4.7800869512264667E-3</v>
      </c>
      <c r="AC252" s="12"/>
    </row>
    <row r="253" spans="1:29" x14ac:dyDescent="0.25">
      <c r="A253" s="3" t="s">
        <v>275</v>
      </c>
      <c r="B253" s="12"/>
      <c r="C253" s="43">
        <f t="shared" si="26"/>
        <v>129789.62675302285</v>
      </c>
      <c r="D253" s="33">
        <v>7.2952685860776896E-3</v>
      </c>
      <c r="E253" s="20"/>
      <c r="F253" s="73">
        <v>641551.13824117801</v>
      </c>
      <c r="G253" s="33">
        <f t="shared" si="29"/>
        <v>7.5695179441249661E-3</v>
      </c>
      <c r="H253" s="20"/>
      <c r="I253" s="21">
        <v>90497.489668799739</v>
      </c>
      <c r="J253" s="33">
        <f t="shared" si="27"/>
        <v>6.264870631111065E-3</v>
      </c>
      <c r="K253" s="20"/>
      <c r="L253" s="55">
        <v>21240.95299726438</v>
      </c>
      <c r="M253" s="33">
        <v>1.6301575342465749E-2</v>
      </c>
      <c r="N253" s="20"/>
      <c r="O253" s="22"/>
      <c r="P253" s="63">
        <f>P315*Q253</f>
        <v>45000</v>
      </c>
      <c r="Q253" s="33">
        <v>1.8542727078871491E-2</v>
      </c>
      <c r="R253" s="14"/>
      <c r="U253" s="46">
        <v>74239</v>
      </c>
      <c r="V253" s="33">
        <f t="shared" si="30"/>
        <v>1.2018290582351007E-2</v>
      </c>
      <c r="W253" s="14"/>
      <c r="X253" s="70">
        <f t="shared" si="28"/>
        <v>56925.280000000021</v>
      </c>
      <c r="Y253" s="33">
        <v>1.3587607113020652E-2</v>
      </c>
      <c r="Z253" s="12"/>
      <c r="AA253" s="43">
        <f t="shared" si="31"/>
        <v>1059243.4876602651</v>
      </c>
      <c r="AB253" s="81">
        <f t="shared" si="32"/>
        <v>8.0804486068390569E-3</v>
      </c>
      <c r="AC253" s="12"/>
    </row>
    <row r="254" spans="1:29" x14ac:dyDescent="0.25">
      <c r="A254" s="3" t="s">
        <v>168</v>
      </c>
      <c r="B254" s="12"/>
      <c r="C254" s="43">
        <f t="shared" si="26"/>
        <v>4618.5648895045833</v>
      </c>
      <c r="D254" s="33">
        <v>2.5960219005236816E-4</v>
      </c>
      <c r="E254" s="20"/>
      <c r="F254" s="73">
        <v>28784.653558489641</v>
      </c>
      <c r="G254" s="33">
        <f t="shared" si="29"/>
        <v>3.3962366932080499E-4</v>
      </c>
      <c r="H254" s="20"/>
      <c r="I254" s="21">
        <v>4837.8803348303509</v>
      </c>
      <c r="J254" s="33">
        <f t="shared" si="27"/>
        <v>3.3491199079036747E-4</v>
      </c>
      <c r="K254" s="20"/>
      <c r="L254" s="55">
        <v>0</v>
      </c>
      <c r="M254" s="33">
        <v>0</v>
      </c>
      <c r="N254" s="20"/>
      <c r="O254" s="22"/>
      <c r="P254" s="63">
        <f t="shared" si="33"/>
        <v>0</v>
      </c>
      <c r="Q254" s="33">
        <v>0</v>
      </c>
      <c r="R254" s="14"/>
      <c r="V254" s="33">
        <f t="shared" si="30"/>
        <v>0</v>
      </c>
      <c r="W254" s="14"/>
      <c r="X254" s="70">
        <f t="shared" si="28"/>
        <v>0</v>
      </c>
      <c r="Y254" s="33">
        <v>0</v>
      </c>
      <c r="Z254" s="12"/>
      <c r="AA254" s="43">
        <f t="shared" si="31"/>
        <v>38241.098782824571</v>
      </c>
      <c r="AB254" s="81">
        <f t="shared" si="32"/>
        <v>2.9172257085688868E-4</v>
      </c>
      <c r="AC254" s="12"/>
    </row>
    <row r="255" spans="1:29" x14ac:dyDescent="0.25">
      <c r="A255" s="1" t="s">
        <v>23</v>
      </c>
      <c r="B255" s="12"/>
      <c r="C255" s="43">
        <f t="shared" si="26"/>
        <v>33412.02105766879</v>
      </c>
      <c r="D255" s="33">
        <v>1.8780365867236025E-3</v>
      </c>
      <c r="E255" s="20"/>
      <c r="F255" s="73">
        <v>189031.96596634653</v>
      </c>
      <c r="G255" s="33">
        <f t="shared" si="29"/>
        <v>2.2303457559412353E-3</v>
      </c>
      <c r="H255" s="20"/>
      <c r="I255" s="21">
        <v>41278.997776962642</v>
      </c>
      <c r="J255" s="33">
        <f t="shared" si="27"/>
        <v>2.8576215959253371E-3</v>
      </c>
      <c r="K255" s="20"/>
      <c r="L255" s="55">
        <v>0</v>
      </c>
      <c r="M255" s="33">
        <v>0</v>
      </c>
      <c r="N255" s="20"/>
      <c r="O255" s="22"/>
      <c r="P255" s="63">
        <f t="shared" si="33"/>
        <v>0</v>
      </c>
      <c r="Q255" s="33">
        <v>0</v>
      </c>
      <c r="R255" s="14"/>
      <c r="V255" s="33">
        <f t="shared" si="30"/>
        <v>0</v>
      </c>
      <c r="W255" s="14"/>
      <c r="X255" s="70">
        <f t="shared" si="28"/>
        <v>0</v>
      </c>
      <c r="Y255" s="33">
        <v>0</v>
      </c>
      <c r="Z255" s="12"/>
      <c r="AA255" s="43">
        <f t="shared" si="31"/>
        <v>263722.98480097798</v>
      </c>
      <c r="AB255" s="81">
        <f t="shared" si="32"/>
        <v>2.0118131949374641E-3</v>
      </c>
      <c r="AC255" s="12"/>
    </row>
    <row r="256" spans="1:29" x14ac:dyDescent="0.25">
      <c r="A256" s="3" t="s">
        <v>183</v>
      </c>
      <c r="B256" s="12"/>
      <c r="C256" s="43">
        <f t="shared" si="26"/>
        <v>20928.699701570094</v>
      </c>
      <c r="D256" s="33">
        <v>1.1763689387199955E-3</v>
      </c>
      <c r="E256" s="20"/>
      <c r="F256" s="73">
        <v>137480.56798168502</v>
      </c>
      <c r="G256" s="33">
        <f t="shared" si="29"/>
        <v>1.6221023769965499E-3</v>
      </c>
      <c r="H256" s="20"/>
      <c r="I256" s="21">
        <v>24915.311282247185</v>
      </c>
      <c r="J256" s="33">
        <f t="shared" si="27"/>
        <v>1.7248125057214175E-3</v>
      </c>
      <c r="K256" s="20"/>
      <c r="L256" s="55">
        <v>0</v>
      </c>
      <c r="M256" s="33">
        <v>0</v>
      </c>
      <c r="N256" s="20"/>
      <c r="O256" s="22"/>
      <c r="P256" s="63">
        <f t="shared" si="33"/>
        <v>0</v>
      </c>
      <c r="Q256" s="33">
        <v>0</v>
      </c>
      <c r="R256" s="14"/>
      <c r="V256" s="33">
        <f t="shared" si="30"/>
        <v>0</v>
      </c>
      <c r="W256" s="14"/>
      <c r="X256" s="70">
        <f t="shared" si="28"/>
        <v>0</v>
      </c>
      <c r="Y256" s="33">
        <v>0</v>
      </c>
      <c r="Z256" s="12"/>
      <c r="AA256" s="43">
        <f t="shared" si="31"/>
        <v>183324.5789655023</v>
      </c>
      <c r="AB256" s="81">
        <f t="shared" si="32"/>
        <v>1.3984932227180864E-3</v>
      </c>
      <c r="AC256" s="12"/>
    </row>
    <row r="257" spans="1:29" x14ac:dyDescent="0.25">
      <c r="A257" s="3" t="s">
        <v>92</v>
      </c>
      <c r="B257" s="12"/>
      <c r="C257" s="43">
        <f t="shared" si="26"/>
        <v>22109.737690979149</v>
      </c>
      <c r="D257" s="33">
        <v>1.2427532065436148E-3</v>
      </c>
      <c r="E257" s="20"/>
      <c r="F257" s="73">
        <v>145642.05801788683</v>
      </c>
      <c r="G257" s="33">
        <f t="shared" si="29"/>
        <v>1.7183979668527125E-3</v>
      </c>
      <c r="H257" s="20"/>
      <c r="I257" s="21">
        <v>26433.122280992171</v>
      </c>
      <c r="J257" s="33">
        <f t="shared" si="27"/>
        <v>1.8298860230578119E-3</v>
      </c>
      <c r="K257" s="20"/>
      <c r="L257" s="55">
        <v>0</v>
      </c>
      <c r="M257" s="33">
        <v>0</v>
      </c>
      <c r="N257" s="20"/>
      <c r="O257" s="22"/>
      <c r="P257" s="63">
        <f t="shared" si="33"/>
        <v>0</v>
      </c>
      <c r="Q257" s="33">
        <v>0</v>
      </c>
      <c r="R257" s="14"/>
      <c r="V257" s="33">
        <f t="shared" si="30"/>
        <v>0</v>
      </c>
      <c r="W257" s="14"/>
      <c r="X257" s="70">
        <f t="shared" si="28"/>
        <v>0</v>
      </c>
      <c r="Y257" s="33">
        <v>0</v>
      </c>
      <c r="Z257" s="12"/>
      <c r="AA257" s="43">
        <f t="shared" si="31"/>
        <v>194184.91798985814</v>
      </c>
      <c r="AB257" s="81">
        <f t="shared" si="32"/>
        <v>1.4813414180211313E-3</v>
      </c>
      <c r="AC257" s="12"/>
    </row>
    <row r="258" spans="1:29" x14ac:dyDescent="0.25">
      <c r="A258" s="3" t="s">
        <v>261</v>
      </c>
      <c r="B258" s="12"/>
      <c r="C258" s="43">
        <f t="shared" si="26"/>
        <v>31973.666973072151</v>
      </c>
      <c r="D258" s="33">
        <v>1.7971889902590413E-3</v>
      </c>
      <c r="E258" s="20"/>
      <c r="F258" s="73">
        <v>185770.03511131799</v>
      </c>
      <c r="G258" s="33">
        <f t="shared" si="29"/>
        <v>2.1918589656172013E-3</v>
      </c>
      <c r="H258" s="20"/>
      <c r="I258" s="21">
        <v>39993.295806511487</v>
      </c>
      <c r="J258" s="33">
        <f t="shared" si="27"/>
        <v>2.7686162926343879E-3</v>
      </c>
      <c r="K258" s="20"/>
      <c r="L258" s="55">
        <v>0</v>
      </c>
      <c r="M258" s="33">
        <v>0</v>
      </c>
      <c r="N258" s="20"/>
      <c r="O258" s="22"/>
      <c r="P258" s="63">
        <f t="shared" si="33"/>
        <v>0</v>
      </c>
      <c r="Q258" s="33">
        <v>0</v>
      </c>
      <c r="R258" s="14"/>
      <c r="V258" s="33">
        <f t="shared" si="30"/>
        <v>0</v>
      </c>
      <c r="W258" s="14"/>
      <c r="X258" s="70">
        <f t="shared" si="28"/>
        <v>0</v>
      </c>
      <c r="Y258" s="33">
        <v>0</v>
      </c>
      <c r="Z258" s="12"/>
      <c r="AA258" s="43">
        <f t="shared" si="31"/>
        <v>257736.99789090164</v>
      </c>
      <c r="AB258" s="81">
        <f t="shared" si="32"/>
        <v>1.9661490391965353E-3</v>
      </c>
      <c r="AC258" s="12"/>
    </row>
    <row r="259" spans="1:29" x14ac:dyDescent="0.25">
      <c r="A259" s="3" t="s">
        <v>262</v>
      </c>
      <c r="B259" s="12"/>
      <c r="C259" s="43">
        <f t="shared" si="26"/>
        <v>103912.24430934674</v>
      </c>
      <c r="D259" s="33">
        <v>5.8407420576171111E-3</v>
      </c>
      <c r="E259" s="20"/>
      <c r="F259" s="73">
        <v>396342.20186494564</v>
      </c>
      <c r="G259" s="33">
        <f t="shared" si="29"/>
        <v>4.6763527179697287E-3</v>
      </c>
      <c r="H259" s="20"/>
      <c r="I259" s="21">
        <v>66019.089498635076</v>
      </c>
      <c r="J259" s="33">
        <f t="shared" si="27"/>
        <v>4.5703041753575461E-3</v>
      </c>
      <c r="K259" s="20"/>
      <c r="L259" s="55">
        <v>14128.134703156848</v>
      </c>
      <c r="M259" s="33">
        <v>1.0842773972602738E-2</v>
      </c>
      <c r="N259" s="20"/>
      <c r="O259" s="22"/>
      <c r="P259" s="63">
        <f t="shared" si="33"/>
        <v>0</v>
      </c>
      <c r="Q259" s="33">
        <v>0</v>
      </c>
      <c r="R259" s="14"/>
      <c r="U259" s="46">
        <v>83637</v>
      </c>
      <c r="V259" s="33">
        <f t="shared" si="30"/>
        <v>1.3539699745902977E-2</v>
      </c>
      <c r="W259" s="14"/>
      <c r="X259" s="70">
        <f t="shared" si="28"/>
        <v>56387.820000000022</v>
      </c>
      <c r="Y259" s="33">
        <v>1.3459319727891161E-2</v>
      </c>
      <c r="Z259" s="12"/>
      <c r="AA259" s="43">
        <f t="shared" si="31"/>
        <v>720426.49037608434</v>
      </c>
      <c r="AB259" s="81">
        <f t="shared" si="32"/>
        <v>5.495780052750714E-3</v>
      </c>
      <c r="AC259" s="12"/>
    </row>
    <row r="260" spans="1:29" x14ac:dyDescent="0.25">
      <c r="A260" s="3" t="s">
        <v>93</v>
      </c>
      <c r="B260" s="12"/>
      <c r="C260" s="43">
        <f t="shared" si="26"/>
        <v>28430.570837486106</v>
      </c>
      <c r="D260" s="33">
        <v>1.5980371891325918E-3</v>
      </c>
      <c r="E260" s="20"/>
      <c r="F260" s="73">
        <v>305968.89749113686</v>
      </c>
      <c r="G260" s="33">
        <f t="shared" si="29"/>
        <v>3.6100583754753251E-3</v>
      </c>
      <c r="H260" s="20"/>
      <c r="I260" s="21">
        <v>34857.314660833166</v>
      </c>
      <c r="J260" s="33">
        <f t="shared" si="27"/>
        <v>2.4130676740013396E-3</v>
      </c>
      <c r="K260" s="20"/>
      <c r="L260" s="55">
        <v>0</v>
      </c>
      <c r="M260" s="33">
        <v>0</v>
      </c>
      <c r="N260" s="20"/>
      <c r="O260" s="22"/>
      <c r="P260" s="63">
        <f>P315*Q260</f>
        <v>13725.900000000001</v>
      </c>
      <c r="Q260" s="33">
        <v>5.6559026135973821E-3</v>
      </c>
      <c r="R260" s="14"/>
      <c r="U260" s="46">
        <v>51000</v>
      </c>
      <c r="V260" s="33">
        <f t="shared" si="30"/>
        <v>8.2562106130187815E-3</v>
      </c>
      <c r="W260" s="14"/>
      <c r="X260" s="70">
        <f t="shared" si="28"/>
        <v>0</v>
      </c>
      <c r="Y260" s="33">
        <v>0</v>
      </c>
      <c r="Z260" s="12"/>
      <c r="AA260" s="43">
        <f t="shared" si="31"/>
        <v>433982.68298945617</v>
      </c>
      <c r="AB260" s="81">
        <f t="shared" si="32"/>
        <v>3.310640855484936E-3</v>
      </c>
      <c r="AC260" s="12"/>
    </row>
    <row r="261" spans="1:29" x14ac:dyDescent="0.25">
      <c r="A261" s="3" t="s">
        <v>126</v>
      </c>
      <c r="B261" s="12"/>
      <c r="C261" s="43">
        <f t="shared" si="26"/>
        <v>43955.552293232002</v>
      </c>
      <c r="D261" s="33">
        <v>2.4706717158429776E-3</v>
      </c>
      <c r="E261" s="20"/>
      <c r="F261" s="73">
        <v>252892.8458067516</v>
      </c>
      <c r="G261" s="33">
        <f t="shared" si="29"/>
        <v>2.9838259495931271E-3</v>
      </c>
      <c r="H261" s="20"/>
      <c r="I261" s="21">
        <v>48385.630084429802</v>
      </c>
      <c r="J261" s="33">
        <f t="shared" si="27"/>
        <v>3.3495925024344233E-3</v>
      </c>
      <c r="K261" s="20"/>
      <c r="L261" s="55">
        <v>0</v>
      </c>
      <c r="M261" s="33">
        <v>0</v>
      </c>
      <c r="N261" s="20"/>
      <c r="O261" s="22"/>
      <c r="P261" s="63">
        <f>P315*Q261</f>
        <v>37260</v>
      </c>
      <c r="Q261" s="33">
        <v>1.5353378021305594E-2</v>
      </c>
      <c r="R261" s="14"/>
      <c r="V261" s="33">
        <f t="shared" si="30"/>
        <v>0</v>
      </c>
      <c r="W261" s="14"/>
      <c r="X261" s="70">
        <f t="shared" si="28"/>
        <v>0</v>
      </c>
      <c r="Y261" s="33">
        <v>0</v>
      </c>
      <c r="Z261" s="12"/>
      <c r="AA261" s="43">
        <f t="shared" si="31"/>
        <v>382494.02818441339</v>
      </c>
      <c r="AB261" s="81">
        <f t="shared" si="32"/>
        <v>2.9178591826833121E-3</v>
      </c>
      <c r="AC261" s="12"/>
    </row>
    <row r="262" spans="1:29" x14ac:dyDescent="0.25">
      <c r="A262" s="3" t="s">
        <v>276</v>
      </c>
      <c r="B262" s="12"/>
      <c r="C262" s="43">
        <f t="shared" ref="C262:C312" si="34">$C$315*D262</f>
        <v>32079.23620856267</v>
      </c>
      <c r="D262" s="33">
        <v>1.8031228691567421E-3</v>
      </c>
      <c r="E262" s="20"/>
      <c r="F262" s="73">
        <v>312186.92169872514</v>
      </c>
      <c r="G262" s="33">
        <f t="shared" si="29"/>
        <v>3.6834234480483067E-3</v>
      </c>
      <c r="H262" s="20"/>
      <c r="I262" s="21">
        <v>41511.106805256473</v>
      </c>
      <c r="J262" s="33">
        <f t="shared" ref="J262:J312" si="35">I262/14445228.8</f>
        <v>2.8736898099707823E-3</v>
      </c>
      <c r="K262" s="20"/>
      <c r="L262" s="55">
        <v>0</v>
      </c>
      <c r="M262" s="33">
        <v>0</v>
      </c>
      <c r="N262" s="20"/>
      <c r="O262" s="22"/>
      <c r="P262" s="63">
        <f t="shared" si="33"/>
        <v>0</v>
      </c>
      <c r="Q262" s="33">
        <v>0</v>
      </c>
      <c r="R262" s="14"/>
      <c r="V262" s="33">
        <f t="shared" si="30"/>
        <v>0</v>
      </c>
      <c r="W262" s="14"/>
      <c r="X262" s="70">
        <f t="shared" ref="X262:X312" si="36">4189500*Y262</f>
        <v>0</v>
      </c>
      <c r="Y262" s="33">
        <v>0</v>
      </c>
      <c r="Z262" s="12"/>
      <c r="AA262" s="43">
        <f t="shared" si="31"/>
        <v>385777.26471254427</v>
      </c>
      <c r="AB262" s="81">
        <f t="shared" si="32"/>
        <v>2.9429053824841342E-3</v>
      </c>
      <c r="AC262" s="12"/>
    </row>
    <row r="263" spans="1:29" x14ac:dyDescent="0.25">
      <c r="A263" s="3" t="s">
        <v>189</v>
      </c>
      <c r="B263" s="12"/>
      <c r="C263" s="43">
        <f t="shared" si="34"/>
        <v>35853.265046784232</v>
      </c>
      <c r="D263" s="33">
        <v>2.0152550303719125E-3</v>
      </c>
      <c r="E263" s="20"/>
      <c r="F263" s="73">
        <v>452161.43830086198</v>
      </c>
      <c r="G263" s="33">
        <f t="shared" ref="G263:G313" si="37">F263/84754556.76</f>
        <v>5.3349513652847045E-3</v>
      </c>
      <c r="H263" s="20"/>
      <c r="I263" s="21">
        <v>45452.409128834166</v>
      </c>
      <c r="J263" s="33">
        <f t="shared" si="35"/>
        <v>3.1465343857228598E-3</v>
      </c>
      <c r="K263" s="20"/>
      <c r="L263" s="55">
        <v>0</v>
      </c>
      <c r="M263" s="33">
        <v>0</v>
      </c>
      <c r="N263" s="20"/>
      <c r="O263" s="22"/>
      <c r="P263" s="63">
        <f t="shared" ref="P263:P313" si="38">PRODUCT($P572,Q263)</f>
        <v>0</v>
      </c>
      <c r="Q263" s="33">
        <v>0</v>
      </c>
      <c r="R263" s="14"/>
      <c r="V263" s="33">
        <f t="shared" ref="V263:V313" si="39">U263/$U$315</f>
        <v>0</v>
      </c>
      <c r="W263" s="14"/>
      <c r="X263" s="70">
        <f t="shared" si="36"/>
        <v>0</v>
      </c>
      <c r="Y263" s="33">
        <v>0</v>
      </c>
      <c r="Z263" s="12"/>
      <c r="AA263" s="43">
        <f t="shared" ref="AA263:AA313" si="40">SUM(X263+U263+P263+L263+I263+F263+C263)</f>
        <v>533467.11247648031</v>
      </c>
      <c r="AB263" s="81">
        <f t="shared" ref="AB263:AB313" si="41">AA263/$AA$315</f>
        <v>4.0695587332113025E-3</v>
      </c>
      <c r="AC263" s="12"/>
    </row>
    <row r="264" spans="1:29" x14ac:dyDescent="0.25">
      <c r="A264" s="1" t="s">
        <v>132</v>
      </c>
      <c r="B264" s="12"/>
      <c r="C264" s="43">
        <f t="shared" si="34"/>
        <v>19200.039135695093</v>
      </c>
      <c r="D264" s="33">
        <v>1.0792036764589615E-3</v>
      </c>
      <c r="E264" s="20"/>
      <c r="F264" s="73">
        <v>150878.75416684969</v>
      </c>
      <c r="G264" s="33">
        <f t="shared" si="37"/>
        <v>1.7801845698290179E-3</v>
      </c>
      <c r="H264" s="20"/>
      <c r="I264" s="21">
        <v>24077.898317422365</v>
      </c>
      <c r="J264" s="33">
        <f t="shared" si="35"/>
        <v>1.6668409099496134E-3</v>
      </c>
      <c r="K264" s="20"/>
      <c r="L264" s="55">
        <v>0</v>
      </c>
      <c r="M264" s="33">
        <v>0</v>
      </c>
      <c r="N264" s="20"/>
      <c r="O264" s="22"/>
      <c r="P264" s="63">
        <f t="shared" si="38"/>
        <v>0</v>
      </c>
      <c r="Q264" s="33">
        <v>0</v>
      </c>
      <c r="R264" s="14"/>
      <c r="V264" s="33">
        <f t="shared" si="39"/>
        <v>0</v>
      </c>
      <c r="W264" s="14"/>
      <c r="X264" s="70">
        <f t="shared" si="36"/>
        <v>0</v>
      </c>
      <c r="Y264" s="33">
        <v>0</v>
      </c>
      <c r="Z264" s="12"/>
      <c r="AA264" s="43">
        <f t="shared" si="40"/>
        <v>194156.69161996714</v>
      </c>
      <c r="AB264" s="81">
        <f t="shared" si="41"/>
        <v>1.4811260929009687E-3</v>
      </c>
      <c r="AC264" s="12"/>
    </row>
    <row r="265" spans="1:29" x14ac:dyDescent="0.25">
      <c r="A265" s="3" t="s">
        <v>127</v>
      </c>
      <c r="B265" s="12"/>
      <c r="C265" s="43">
        <f t="shared" si="34"/>
        <v>112797.83031743659</v>
      </c>
      <c r="D265" s="33">
        <v>6.3401867212269439E-3</v>
      </c>
      <c r="E265" s="20"/>
      <c r="F265" s="73">
        <v>560129.90866731049</v>
      </c>
      <c r="G265" s="33">
        <f t="shared" si="37"/>
        <v>6.6088471237414851E-3</v>
      </c>
      <c r="H265" s="20"/>
      <c r="I265" s="21">
        <v>75624.30722832412</v>
      </c>
      <c r="J265" s="33">
        <f t="shared" si="35"/>
        <v>5.2352446801205476E-3</v>
      </c>
      <c r="K265" s="20"/>
      <c r="L265" s="55">
        <v>0</v>
      </c>
      <c r="M265" s="33">
        <v>0</v>
      </c>
      <c r="N265" s="20"/>
      <c r="O265" s="22"/>
      <c r="P265" s="63">
        <f t="shared" si="38"/>
        <v>0</v>
      </c>
      <c r="Q265" s="33">
        <v>0</v>
      </c>
      <c r="R265" s="14"/>
      <c r="U265" s="46"/>
      <c r="V265" s="33">
        <f t="shared" si="39"/>
        <v>0</v>
      </c>
      <c r="W265" s="14"/>
      <c r="X265" s="70">
        <f t="shared" si="36"/>
        <v>54431.460000000021</v>
      </c>
      <c r="Y265" s="33">
        <v>1.2992352309344795E-2</v>
      </c>
      <c r="Z265" s="12"/>
      <c r="AA265" s="43">
        <f t="shared" si="40"/>
        <v>802983.50621307117</v>
      </c>
      <c r="AB265" s="81">
        <f t="shared" si="41"/>
        <v>6.1255670010550217E-3</v>
      </c>
      <c r="AC265" s="12"/>
    </row>
    <row r="266" spans="1:29" x14ac:dyDescent="0.25">
      <c r="A266" s="1" t="s">
        <v>303</v>
      </c>
      <c r="B266" s="12"/>
      <c r="C266" s="43">
        <f t="shared" si="34"/>
        <v>99509.311716387994</v>
      </c>
      <c r="D266" s="33">
        <v>5.5932602161510598E-3</v>
      </c>
      <c r="E266" s="20"/>
      <c r="F266" s="73">
        <v>509673.47870707349</v>
      </c>
      <c r="G266" s="33">
        <f t="shared" si="37"/>
        <v>6.0135230268541073E-3</v>
      </c>
      <c r="H266" s="20"/>
      <c r="I266" s="21">
        <v>69703.25142812253</v>
      </c>
      <c r="J266" s="33">
        <f t="shared" si="35"/>
        <v>4.8253476904514328E-3</v>
      </c>
      <c r="K266" s="20"/>
      <c r="L266" s="55">
        <v>0</v>
      </c>
      <c r="M266" s="33">
        <v>0</v>
      </c>
      <c r="N266" s="20"/>
      <c r="O266" s="22"/>
      <c r="P266" s="63">
        <f t="shared" si="38"/>
        <v>0</v>
      </c>
      <c r="Q266" s="33">
        <v>0</v>
      </c>
      <c r="R266" s="14"/>
      <c r="V266" s="33">
        <f t="shared" si="39"/>
        <v>0</v>
      </c>
      <c r="W266" s="14"/>
      <c r="X266" s="70">
        <f t="shared" si="36"/>
        <v>39657.370000000017</v>
      </c>
      <c r="Y266" s="33">
        <v>9.4658956916099813E-3</v>
      </c>
      <c r="Z266" s="12"/>
      <c r="AA266" s="43">
        <f t="shared" si="40"/>
        <v>718543.41185158398</v>
      </c>
      <c r="AB266" s="81">
        <f t="shared" si="41"/>
        <v>5.4814149710512476E-3</v>
      </c>
      <c r="AC266" s="12"/>
    </row>
    <row r="267" spans="1:29" x14ac:dyDescent="0.25">
      <c r="A267" s="1" t="s">
        <v>140</v>
      </c>
      <c r="B267" s="12"/>
      <c r="C267" s="43">
        <f t="shared" si="34"/>
        <v>35226.456627379834</v>
      </c>
      <c r="D267" s="33">
        <v>1.9800231255890179E-3</v>
      </c>
      <c r="E267" s="20"/>
      <c r="F267" s="73">
        <v>328836.21271674999</v>
      </c>
      <c r="G267" s="33">
        <f t="shared" si="37"/>
        <v>3.8798646973981291E-3</v>
      </c>
      <c r="H267" s="20"/>
      <c r="I267" s="21">
        <v>46157.838528550725</v>
      </c>
      <c r="J267" s="33">
        <f t="shared" si="35"/>
        <v>3.1953691539001947E-3</v>
      </c>
      <c r="K267" s="20"/>
      <c r="L267" s="55">
        <v>0</v>
      </c>
      <c r="M267" s="33">
        <v>0</v>
      </c>
      <c r="N267" s="20"/>
      <c r="O267" s="22"/>
      <c r="P267" s="63">
        <f t="shared" si="38"/>
        <v>0</v>
      </c>
      <c r="Q267" s="33">
        <v>0</v>
      </c>
      <c r="R267" s="14"/>
      <c r="V267" s="33">
        <f t="shared" si="39"/>
        <v>0</v>
      </c>
      <c r="W267" s="14"/>
      <c r="X267" s="70">
        <f t="shared" si="36"/>
        <v>0</v>
      </c>
      <c r="Y267" s="33">
        <v>0</v>
      </c>
      <c r="Z267" s="12"/>
      <c r="AA267" s="43">
        <f t="shared" si="40"/>
        <v>410220.50787268049</v>
      </c>
      <c r="AB267" s="81">
        <f t="shared" si="41"/>
        <v>3.1293708858748897E-3</v>
      </c>
      <c r="AC267" s="12"/>
    </row>
    <row r="268" spans="1:29" x14ac:dyDescent="0.25">
      <c r="A268" s="1" t="s">
        <v>128</v>
      </c>
      <c r="B268" s="12"/>
      <c r="C268" s="43">
        <f t="shared" si="34"/>
        <v>25705.618444310458</v>
      </c>
      <c r="D268" s="33">
        <v>1.4448719471189149E-3</v>
      </c>
      <c r="E268" s="20"/>
      <c r="F268" s="73">
        <v>94377.022101608993</v>
      </c>
      <c r="G268" s="33">
        <f t="shared" si="37"/>
        <v>1.1135333097057776E-3</v>
      </c>
      <c r="H268" s="20"/>
      <c r="I268" s="21">
        <v>33628.502158101095</v>
      </c>
      <c r="J268" s="33">
        <f t="shared" si="35"/>
        <v>2.3280006584666278E-3</v>
      </c>
      <c r="K268" s="20"/>
      <c r="L268" s="55">
        <v>0</v>
      </c>
      <c r="M268" s="33">
        <v>0</v>
      </c>
      <c r="N268" s="20"/>
      <c r="O268" s="22"/>
      <c r="P268" s="63">
        <f t="shared" si="38"/>
        <v>0</v>
      </c>
      <c r="Q268" s="33">
        <v>0</v>
      </c>
      <c r="R268" s="14"/>
      <c r="V268" s="33">
        <f t="shared" si="39"/>
        <v>0</v>
      </c>
      <c r="W268" s="14"/>
      <c r="X268" s="70">
        <f t="shared" si="36"/>
        <v>0</v>
      </c>
      <c r="Y268" s="33">
        <v>0</v>
      </c>
      <c r="Z268" s="12"/>
      <c r="AA268" s="43">
        <f t="shared" si="40"/>
        <v>153711.14270402055</v>
      </c>
      <c r="AB268" s="81">
        <f t="shared" si="41"/>
        <v>1.1725868540970544E-3</v>
      </c>
      <c r="AC268" s="12"/>
    </row>
    <row r="269" spans="1:29" x14ac:dyDescent="0.25">
      <c r="A269" s="1" t="s">
        <v>66</v>
      </c>
      <c r="B269" s="12"/>
      <c r="C269" s="43">
        <f t="shared" si="34"/>
        <v>164736.45865116129</v>
      </c>
      <c r="D269" s="33">
        <v>9.2595744501708637E-3</v>
      </c>
      <c r="E269" s="20"/>
      <c r="F269" s="73">
        <v>1052435.0355757778</v>
      </c>
      <c r="G269" s="33">
        <f t="shared" si="37"/>
        <v>1.2417444864421442E-2</v>
      </c>
      <c r="H269" s="20"/>
      <c r="I269" s="21">
        <v>95592.510397720325</v>
      </c>
      <c r="J269" s="33">
        <f t="shared" si="35"/>
        <v>6.6175836825596223E-3</v>
      </c>
      <c r="K269" s="20"/>
      <c r="L269" s="55">
        <v>34054.467776133286</v>
      </c>
      <c r="M269" s="33">
        <v>2.6135431506849313E-2</v>
      </c>
      <c r="N269" s="20"/>
      <c r="O269" s="22"/>
      <c r="P269" s="63">
        <f>P315*Q269</f>
        <v>45000</v>
      </c>
      <c r="Q269" s="33">
        <v>1.8542727078871491E-2</v>
      </c>
      <c r="R269" s="14"/>
      <c r="U269" s="46">
        <v>82538</v>
      </c>
      <c r="V269" s="33">
        <f t="shared" si="39"/>
        <v>1.3361786501516553E-2</v>
      </c>
      <c r="W269" s="14"/>
      <c r="X269" s="70">
        <f t="shared" si="36"/>
        <v>69265.420000000013</v>
      </c>
      <c r="Y269" s="33">
        <v>1.6533099415204682E-2</v>
      </c>
      <c r="Z269" s="12"/>
      <c r="AA269" s="43">
        <f t="shared" si="40"/>
        <v>1543621.8924007928</v>
      </c>
      <c r="AB269" s="81">
        <f t="shared" si="41"/>
        <v>1.1775533685354896E-2</v>
      </c>
      <c r="AC269" s="12"/>
    </row>
    <row r="270" spans="1:29" x14ac:dyDescent="0.25">
      <c r="A270" s="3" t="s">
        <v>197</v>
      </c>
      <c r="B270" s="12"/>
      <c r="C270" s="43">
        <f t="shared" si="34"/>
        <v>20770.345848334313</v>
      </c>
      <c r="D270" s="33">
        <v>1.1674681203734441E-3</v>
      </c>
      <c r="E270" s="20"/>
      <c r="F270" s="73">
        <v>177430.97549991898</v>
      </c>
      <c r="G270" s="33">
        <f t="shared" si="37"/>
        <v>2.0934682721821239E-3</v>
      </c>
      <c r="H270" s="20"/>
      <c r="I270" s="21">
        <v>25857.400867675111</v>
      </c>
      <c r="J270" s="33">
        <f t="shared" si="35"/>
        <v>1.790030550964697E-3</v>
      </c>
      <c r="K270" s="20"/>
      <c r="L270" s="55">
        <v>0</v>
      </c>
      <c r="M270" s="33">
        <v>0</v>
      </c>
      <c r="N270" s="20"/>
      <c r="O270" s="22"/>
      <c r="P270" s="63">
        <f t="shared" si="38"/>
        <v>0</v>
      </c>
      <c r="Q270" s="33">
        <v>0</v>
      </c>
      <c r="R270" s="14"/>
      <c r="V270" s="33">
        <f t="shared" si="39"/>
        <v>0</v>
      </c>
      <c r="W270" s="14"/>
      <c r="X270" s="70">
        <f t="shared" si="36"/>
        <v>0</v>
      </c>
      <c r="Y270" s="33">
        <v>0</v>
      </c>
      <c r="Z270" s="12"/>
      <c r="AA270" s="43">
        <f t="shared" si="40"/>
        <v>224058.7222159284</v>
      </c>
      <c r="AB270" s="81">
        <f t="shared" si="41"/>
        <v>1.7092340060348092E-3</v>
      </c>
      <c r="AC270" s="12"/>
    </row>
    <row r="271" spans="1:29" x14ac:dyDescent="0.25">
      <c r="A271" s="3" t="s">
        <v>94</v>
      </c>
      <c r="B271" s="12"/>
      <c r="C271" s="43">
        <f t="shared" si="34"/>
        <v>88768.827875862786</v>
      </c>
      <c r="D271" s="33">
        <v>4.989554694213162E-3</v>
      </c>
      <c r="E271" s="20"/>
      <c r="F271" s="73">
        <v>582004.86070546799</v>
      </c>
      <c r="G271" s="33">
        <f t="shared" si="37"/>
        <v>6.8669447750583455E-3</v>
      </c>
      <c r="H271" s="20"/>
      <c r="I271" s="21">
        <v>94281.777061472778</v>
      </c>
      <c r="J271" s="33">
        <f t="shared" si="35"/>
        <v>6.5268455326559296E-3</v>
      </c>
      <c r="K271" s="20"/>
      <c r="L271" s="55">
        <v>22083.690571843559</v>
      </c>
      <c r="M271" s="33">
        <v>1.6948342465753424E-2</v>
      </c>
      <c r="N271" s="20"/>
      <c r="O271" s="22"/>
      <c r="P271" s="63">
        <f t="shared" si="38"/>
        <v>0</v>
      </c>
      <c r="Q271" s="33">
        <v>0</v>
      </c>
      <c r="R271" s="14"/>
      <c r="U271" s="46">
        <v>189112</v>
      </c>
      <c r="V271" s="33">
        <f t="shared" si="39"/>
        <v>3.0614676499004075E-2</v>
      </c>
      <c r="W271" s="14"/>
      <c r="X271" s="70">
        <f t="shared" si="36"/>
        <v>73030.730000000025</v>
      </c>
      <c r="Y271" s="33">
        <v>1.7431848669292285E-2</v>
      </c>
      <c r="Z271" s="12"/>
      <c r="AA271" s="43">
        <f t="shared" si="40"/>
        <v>1049281.8862146472</v>
      </c>
      <c r="AB271" s="81">
        <f t="shared" si="41"/>
        <v>8.0044564393526845E-3</v>
      </c>
      <c r="AC271" s="12"/>
    </row>
    <row r="272" spans="1:29" x14ac:dyDescent="0.25">
      <c r="A272" s="1" t="s">
        <v>156</v>
      </c>
      <c r="B272" s="12"/>
      <c r="C272" s="43">
        <f t="shared" si="34"/>
        <v>7396.301900425492</v>
      </c>
      <c r="D272" s="33">
        <v>4.1573437151489541E-4</v>
      </c>
      <c r="E272" s="20"/>
      <c r="F272" s="73">
        <v>30279.481044372918</v>
      </c>
      <c r="G272" s="33">
        <f t="shared" si="37"/>
        <v>3.5726080345291063E-4</v>
      </c>
      <c r="H272" s="20"/>
      <c r="I272" s="21">
        <v>8360.4761759956309</v>
      </c>
      <c r="J272" s="33">
        <f t="shared" si="35"/>
        <v>5.7877076865654286E-4</v>
      </c>
      <c r="K272" s="20"/>
      <c r="L272" s="55">
        <v>0</v>
      </c>
      <c r="M272" s="33">
        <v>0</v>
      </c>
      <c r="N272" s="20"/>
      <c r="O272" s="22"/>
      <c r="P272" s="63">
        <f t="shared" si="38"/>
        <v>0</v>
      </c>
      <c r="Q272" s="33">
        <v>0</v>
      </c>
      <c r="R272" s="14"/>
      <c r="V272" s="33">
        <f t="shared" si="39"/>
        <v>0</v>
      </c>
      <c r="W272" s="14"/>
      <c r="X272" s="70">
        <f t="shared" si="36"/>
        <v>0</v>
      </c>
      <c r="Y272" s="33">
        <v>0</v>
      </c>
      <c r="Z272" s="12"/>
      <c r="AA272" s="43">
        <f t="shared" si="40"/>
        <v>46036.259120794042</v>
      </c>
      <c r="AB272" s="81">
        <f t="shared" si="41"/>
        <v>3.511880225937371E-4</v>
      </c>
      <c r="AC272" s="12"/>
    </row>
    <row r="273" spans="1:29" x14ac:dyDescent="0.25">
      <c r="A273" s="3" t="s">
        <v>306</v>
      </c>
      <c r="B273" s="12"/>
      <c r="C273" s="43">
        <f t="shared" si="34"/>
        <v>7541.4506829043921</v>
      </c>
      <c r="D273" s="33">
        <v>4.2389295382702982E-4</v>
      </c>
      <c r="E273" s="20"/>
      <c r="F273" s="73">
        <v>54105.227149152583</v>
      </c>
      <c r="G273" s="33">
        <f t="shared" si="37"/>
        <v>6.3837543628907979E-4</v>
      </c>
      <c r="H273" s="20"/>
      <c r="I273" s="21">
        <v>0</v>
      </c>
      <c r="J273" s="33">
        <f t="shared" si="35"/>
        <v>0</v>
      </c>
      <c r="K273" s="20"/>
      <c r="L273" s="55">
        <v>0</v>
      </c>
      <c r="M273" s="33">
        <v>0</v>
      </c>
      <c r="N273" s="20"/>
      <c r="O273" s="22"/>
      <c r="P273" s="63">
        <f t="shared" si="38"/>
        <v>0</v>
      </c>
      <c r="Q273" s="33">
        <v>0</v>
      </c>
      <c r="R273" s="14"/>
      <c r="V273" s="33">
        <f t="shared" si="39"/>
        <v>0</v>
      </c>
      <c r="W273" s="14"/>
      <c r="X273" s="70">
        <f t="shared" si="36"/>
        <v>0</v>
      </c>
      <c r="Y273" s="33">
        <v>0</v>
      </c>
      <c r="Z273" s="12"/>
      <c r="AA273" s="43">
        <f t="shared" si="40"/>
        <v>61646.677832056972</v>
      </c>
      <c r="AB273" s="81">
        <f t="shared" si="41"/>
        <v>4.7027224411321455E-4</v>
      </c>
      <c r="AC273" s="12"/>
    </row>
    <row r="274" spans="1:29" x14ac:dyDescent="0.25">
      <c r="A274" s="1" t="s">
        <v>67</v>
      </c>
      <c r="B274" s="12"/>
      <c r="C274" s="43">
        <f t="shared" si="34"/>
        <v>13651.163191071437</v>
      </c>
      <c r="D274" s="33">
        <v>7.6731018096501348E-4</v>
      </c>
      <c r="E274" s="20"/>
      <c r="F274" s="73">
        <v>89440.023323138797</v>
      </c>
      <c r="G274" s="33">
        <f t="shared" si="37"/>
        <v>1.0552827687649487E-3</v>
      </c>
      <c r="H274" s="20"/>
      <c r="I274" s="21">
        <v>17526.507214893398</v>
      </c>
      <c r="J274" s="33">
        <f t="shared" si="35"/>
        <v>1.213307691941397E-3</v>
      </c>
      <c r="K274" s="20"/>
      <c r="L274" s="55">
        <v>14128.134703156848</v>
      </c>
      <c r="M274" s="33">
        <v>1.0842773972602738E-2</v>
      </c>
      <c r="N274" s="20"/>
      <c r="O274" s="22"/>
      <c r="P274" s="63">
        <f>P315*Q274</f>
        <v>13500</v>
      </c>
      <c r="Q274" s="33">
        <v>5.5628181236614472E-3</v>
      </c>
      <c r="R274" s="14"/>
      <c r="V274" s="33">
        <f t="shared" si="39"/>
        <v>0</v>
      </c>
      <c r="W274" s="14"/>
      <c r="X274" s="70">
        <f t="shared" si="36"/>
        <v>0</v>
      </c>
      <c r="Y274" s="33">
        <v>0</v>
      </c>
      <c r="Z274" s="12"/>
      <c r="AA274" s="43">
        <f t="shared" si="40"/>
        <v>148245.82843226049</v>
      </c>
      <c r="AB274" s="81">
        <f t="shared" si="41"/>
        <v>1.1308946543265089E-3</v>
      </c>
      <c r="AC274" s="12"/>
    </row>
    <row r="275" spans="1:29" x14ac:dyDescent="0.25">
      <c r="A275" s="1" t="s">
        <v>68</v>
      </c>
      <c r="B275" s="12"/>
      <c r="C275" s="43">
        <f t="shared" si="34"/>
        <v>20176.527815020705</v>
      </c>
      <c r="D275" s="33">
        <v>1.1340905527460815E-3</v>
      </c>
      <c r="E275" s="20"/>
      <c r="F275" s="73">
        <v>132306.76541366</v>
      </c>
      <c r="G275" s="33">
        <f t="shared" si="37"/>
        <v>1.5610578412711647E-3</v>
      </c>
      <c r="H275" s="20"/>
      <c r="I275" s="21">
        <v>24357.794498600226</v>
      </c>
      <c r="J275" s="33">
        <f t="shared" si="35"/>
        <v>1.6862172857102979E-3</v>
      </c>
      <c r="K275" s="20"/>
      <c r="L275" s="55">
        <v>0</v>
      </c>
      <c r="M275" s="33">
        <v>0</v>
      </c>
      <c r="N275" s="20"/>
      <c r="O275" s="22"/>
      <c r="P275" s="63">
        <f t="shared" si="38"/>
        <v>0</v>
      </c>
      <c r="Q275" s="33">
        <v>0</v>
      </c>
      <c r="R275" s="14"/>
      <c r="V275" s="33">
        <f t="shared" si="39"/>
        <v>0</v>
      </c>
      <c r="W275" s="14"/>
      <c r="X275" s="70">
        <f t="shared" si="36"/>
        <v>0</v>
      </c>
      <c r="Y275" s="33">
        <v>0</v>
      </c>
      <c r="Z275" s="12"/>
      <c r="AA275" s="43">
        <f t="shared" si="40"/>
        <v>176841.08772728092</v>
      </c>
      <c r="AB275" s="81">
        <f t="shared" si="41"/>
        <v>1.3490338506722303E-3</v>
      </c>
      <c r="AC275" s="12"/>
    </row>
    <row r="276" spans="1:29" x14ac:dyDescent="0.25">
      <c r="A276" s="1" t="s">
        <v>241</v>
      </c>
      <c r="B276" s="12"/>
      <c r="C276" s="43">
        <f t="shared" si="34"/>
        <v>13948.067749567956</v>
      </c>
      <c r="D276" s="33">
        <v>7.839987141925927E-4</v>
      </c>
      <c r="E276" s="20"/>
      <c r="F276" s="73">
        <v>89730.39643748822</v>
      </c>
      <c r="G276" s="33">
        <f t="shared" si="37"/>
        <v>1.0587088159941457E-3</v>
      </c>
      <c r="H276" s="20"/>
      <c r="I276" s="21">
        <v>18074.921683705306</v>
      </c>
      <c r="J276" s="33">
        <f t="shared" si="35"/>
        <v>1.2512727859115187E-3</v>
      </c>
      <c r="K276" s="20"/>
      <c r="L276" s="55">
        <v>0</v>
      </c>
      <c r="M276" s="33">
        <v>0</v>
      </c>
      <c r="N276" s="20"/>
      <c r="O276" s="22"/>
      <c r="P276" s="63">
        <f>P315*Q276</f>
        <v>9236.25</v>
      </c>
      <c r="Q276" s="33">
        <v>3.8058947329383734E-3</v>
      </c>
      <c r="R276" s="14"/>
      <c r="V276" s="33">
        <f t="shared" si="39"/>
        <v>0</v>
      </c>
      <c r="W276" s="14"/>
      <c r="X276" s="70">
        <f t="shared" si="36"/>
        <v>0</v>
      </c>
      <c r="Y276" s="33">
        <v>0</v>
      </c>
      <c r="Z276" s="12"/>
      <c r="AA276" s="43">
        <f t="shared" si="40"/>
        <v>130989.63587076149</v>
      </c>
      <c r="AB276" s="81">
        <f t="shared" si="41"/>
        <v>9.9925563197961523E-4</v>
      </c>
      <c r="AC276" s="12"/>
    </row>
    <row r="277" spans="1:29" x14ac:dyDescent="0.25">
      <c r="A277" s="3" t="s">
        <v>214</v>
      </c>
      <c r="B277" s="12"/>
      <c r="C277" s="43">
        <f t="shared" si="34"/>
        <v>19615.709084118451</v>
      </c>
      <c r="D277" s="33">
        <v>1.1025678234464543E-3</v>
      </c>
      <c r="E277" s="20"/>
      <c r="F277" s="73">
        <v>149614.0200476496</v>
      </c>
      <c r="G277" s="33">
        <f t="shared" si="37"/>
        <v>1.7652622557075312E-3</v>
      </c>
      <c r="H277" s="20"/>
      <c r="I277" s="21">
        <v>24098.378525801232</v>
      </c>
      <c r="J277" s="33">
        <f t="shared" si="35"/>
        <v>1.6682586935418586E-3</v>
      </c>
      <c r="K277" s="20"/>
      <c r="L277" s="55">
        <v>0</v>
      </c>
      <c r="M277" s="33">
        <v>0</v>
      </c>
      <c r="N277" s="20"/>
      <c r="O277" s="22"/>
      <c r="P277" s="63">
        <f t="shared" si="38"/>
        <v>0</v>
      </c>
      <c r="Q277" s="33">
        <v>0</v>
      </c>
      <c r="R277" s="14"/>
      <c r="V277" s="33">
        <f t="shared" si="39"/>
        <v>0</v>
      </c>
      <c r="W277" s="14"/>
      <c r="X277" s="70">
        <f t="shared" si="36"/>
        <v>25000.000000000011</v>
      </c>
      <c r="Y277" s="33">
        <v>5.9672992003819095E-3</v>
      </c>
      <c r="Z277" s="12"/>
      <c r="AA277" s="43">
        <f t="shared" si="40"/>
        <v>218328.10765756929</v>
      </c>
      <c r="AB277" s="81">
        <f t="shared" si="41"/>
        <v>1.6655179606081731E-3</v>
      </c>
      <c r="AC277" s="12"/>
    </row>
    <row r="278" spans="1:29" x14ac:dyDescent="0.25">
      <c r="A278" s="1" t="s">
        <v>242</v>
      </c>
      <c r="B278" s="12"/>
      <c r="C278" s="43">
        <f t="shared" si="34"/>
        <v>13235.493242648079</v>
      </c>
      <c r="D278" s="33">
        <v>7.4394603397752066E-4</v>
      </c>
      <c r="E278" s="20"/>
      <c r="F278" s="73">
        <v>88402.388543419875</v>
      </c>
      <c r="G278" s="33">
        <f t="shared" si="37"/>
        <v>1.0430399487988528E-3</v>
      </c>
      <c r="H278" s="20"/>
      <c r="I278" s="21">
        <v>16600.346680426817</v>
      </c>
      <c r="J278" s="33">
        <f t="shared" si="35"/>
        <v>1.1491923672698639E-3</v>
      </c>
      <c r="K278" s="20"/>
      <c r="L278" s="55">
        <v>0</v>
      </c>
      <c r="M278" s="33">
        <v>0</v>
      </c>
      <c r="N278" s="20"/>
      <c r="O278" s="22"/>
      <c r="P278" s="63">
        <f t="shared" si="38"/>
        <v>0</v>
      </c>
      <c r="Q278" s="33">
        <v>0</v>
      </c>
      <c r="R278" s="14"/>
      <c r="V278" s="33">
        <f t="shared" si="39"/>
        <v>0</v>
      </c>
      <c r="W278" s="14"/>
      <c r="X278" s="70">
        <f t="shared" si="36"/>
        <v>0</v>
      </c>
      <c r="Y278" s="33">
        <v>0</v>
      </c>
      <c r="Z278" s="12"/>
      <c r="AA278" s="43">
        <f t="shared" si="40"/>
        <v>118238.22846649477</v>
      </c>
      <c r="AB278" s="81">
        <f t="shared" si="41"/>
        <v>9.0198140429223039E-4</v>
      </c>
      <c r="AC278" s="12"/>
    </row>
    <row r="279" spans="1:29" x14ac:dyDescent="0.25">
      <c r="A279" s="1" t="s">
        <v>165</v>
      </c>
      <c r="B279" s="12"/>
      <c r="C279" s="43">
        <f t="shared" si="34"/>
        <v>67708.166629929547</v>
      </c>
      <c r="D279" s="33">
        <v>3.8057684068710401E-3</v>
      </c>
      <c r="E279" s="20"/>
      <c r="F279" s="73">
        <v>628565.06326687953</v>
      </c>
      <c r="G279" s="33">
        <f t="shared" si="37"/>
        <v>7.4162981590097984E-3</v>
      </c>
      <c r="H279" s="20"/>
      <c r="I279" s="21">
        <v>84105.389075884188</v>
      </c>
      <c r="J279" s="33">
        <f t="shared" si="35"/>
        <v>5.822364618820311E-3</v>
      </c>
      <c r="K279" s="20"/>
      <c r="L279" s="55">
        <v>0</v>
      </c>
      <c r="M279" s="33">
        <v>0</v>
      </c>
      <c r="N279" s="20"/>
      <c r="O279" s="22"/>
      <c r="P279" s="63">
        <f>P315*Q279</f>
        <v>45000</v>
      </c>
      <c r="Q279" s="33">
        <v>1.8542727078871491E-2</v>
      </c>
      <c r="R279" s="14"/>
      <c r="U279" s="46">
        <v>51000</v>
      </c>
      <c r="V279" s="33">
        <f t="shared" si="39"/>
        <v>8.2562106130187815E-3</v>
      </c>
      <c r="W279" s="14"/>
      <c r="X279" s="70">
        <f t="shared" si="36"/>
        <v>0</v>
      </c>
      <c r="Y279" s="33">
        <v>0</v>
      </c>
      <c r="Z279" s="12"/>
      <c r="AA279" s="43">
        <f t="shared" si="40"/>
        <v>876378.61897269334</v>
      </c>
      <c r="AB279" s="81">
        <f t="shared" si="41"/>
        <v>6.6854622881691219E-3</v>
      </c>
      <c r="AC279" s="12"/>
    </row>
    <row r="280" spans="1:29" ht="15.75" thickBot="1" x14ac:dyDescent="0.3">
      <c r="A280" s="1" t="s">
        <v>304</v>
      </c>
      <c r="B280" s="12"/>
      <c r="C280" s="43">
        <f t="shared" si="34"/>
        <v>12252.38865346318</v>
      </c>
      <c r="D280" s="33">
        <v>6.8868728791488616E-4</v>
      </c>
      <c r="E280" s="20"/>
      <c r="F280" s="73">
        <v>54638.753291694709</v>
      </c>
      <c r="G280" s="33">
        <f t="shared" si="37"/>
        <v>6.4467039154503041E-4</v>
      </c>
      <c r="H280" s="20"/>
      <c r="I280" s="21">
        <v>16773.290662292813</v>
      </c>
      <c r="J280" s="33">
        <f t="shared" si="35"/>
        <v>1.1611647620488235E-3</v>
      </c>
      <c r="K280" s="20"/>
      <c r="L280" s="55">
        <v>0</v>
      </c>
      <c r="M280" s="33">
        <v>0</v>
      </c>
      <c r="N280" s="20"/>
      <c r="O280" s="22"/>
      <c r="P280" s="63">
        <f t="shared" si="38"/>
        <v>0</v>
      </c>
      <c r="Q280" s="33">
        <v>0</v>
      </c>
      <c r="R280" s="14"/>
      <c r="V280" s="33">
        <f t="shared" si="39"/>
        <v>0</v>
      </c>
      <c r="W280" s="14"/>
      <c r="X280" s="70">
        <f t="shared" si="36"/>
        <v>0</v>
      </c>
      <c r="Y280" s="33">
        <v>0</v>
      </c>
      <c r="Z280" s="12"/>
      <c r="AA280" s="43">
        <f t="shared" si="40"/>
        <v>83664.432607450697</v>
      </c>
      <c r="AB280" s="81">
        <f t="shared" si="41"/>
        <v>6.3823488723839658E-4</v>
      </c>
      <c r="AC280" s="12"/>
    </row>
    <row r="281" spans="1:29" s="25" customFormat="1" ht="15.75" thickBot="1" x14ac:dyDescent="0.3">
      <c r="A281" s="24" t="s">
        <v>100</v>
      </c>
      <c r="C281" s="78">
        <f t="shared" si="34"/>
        <v>0</v>
      </c>
      <c r="D281" s="36">
        <v>0</v>
      </c>
      <c r="E281" s="26"/>
      <c r="F281" s="44">
        <v>106216.95</v>
      </c>
      <c r="G281" s="36">
        <f t="shared" si="37"/>
        <v>1.2532299626175285E-3</v>
      </c>
      <c r="H281" s="26"/>
      <c r="I281" s="44">
        <v>35287.399036789393</v>
      </c>
      <c r="J281" s="36">
        <f t="shared" si="35"/>
        <v>2.4428411294384893E-3</v>
      </c>
      <c r="K281" s="26"/>
      <c r="L281" s="77">
        <v>0</v>
      </c>
      <c r="M281" s="36">
        <v>0</v>
      </c>
      <c r="N281" s="26"/>
      <c r="O281" s="26"/>
      <c r="P281" s="57">
        <f t="shared" si="38"/>
        <v>0</v>
      </c>
      <c r="Q281" s="36">
        <v>0</v>
      </c>
      <c r="R281" s="27"/>
      <c r="U281" s="49">
        <v>134988</v>
      </c>
      <c r="V281" s="36">
        <f t="shared" si="39"/>
        <v>2.1852732514317241E-2</v>
      </c>
      <c r="W281" s="27"/>
      <c r="X281" s="31">
        <f t="shared" si="36"/>
        <v>29384.160000000011</v>
      </c>
      <c r="Y281" s="36">
        <v>7.0137629788757632E-3</v>
      </c>
      <c r="AA281" s="31">
        <f t="shared" si="40"/>
        <v>305876.50903678942</v>
      </c>
      <c r="AB281" s="82">
        <f t="shared" si="41"/>
        <v>2.3333817390471892E-3</v>
      </c>
    </row>
    <row r="282" spans="1:29" x14ac:dyDescent="0.25">
      <c r="A282" s="1" t="s">
        <v>152</v>
      </c>
      <c r="B282" s="12"/>
      <c r="C282" s="43">
        <f t="shared" si="34"/>
        <v>68261.263827222443</v>
      </c>
      <c r="D282" s="33">
        <v>3.8368571210418323E-3</v>
      </c>
      <c r="E282" s="20"/>
      <c r="F282" s="73">
        <v>204590.58515136046</v>
      </c>
      <c r="G282" s="33">
        <f t="shared" si="37"/>
        <v>2.4139184130323619E-3</v>
      </c>
      <c r="H282" s="20"/>
      <c r="I282" s="21">
        <v>41866.097083823523</v>
      </c>
      <c r="J282" s="33">
        <f t="shared" si="35"/>
        <v>2.8982647255696996E-3</v>
      </c>
      <c r="K282" s="20"/>
      <c r="L282" s="55">
        <v>14128.134703156848</v>
      </c>
      <c r="M282" s="33">
        <v>1.0842773972602738E-2</v>
      </c>
      <c r="N282" s="20"/>
      <c r="O282" s="22"/>
      <c r="P282" s="63">
        <f t="shared" si="38"/>
        <v>0</v>
      </c>
      <c r="Q282" s="33">
        <v>0</v>
      </c>
      <c r="R282" s="14"/>
      <c r="V282" s="33">
        <f t="shared" si="39"/>
        <v>0</v>
      </c>
      <c r="W282" s="14"/>
      <c r="X282" s="70">
        <f t="shared" si="36"/>
        <v>0</v>
      </c>
      <c r="Y282" s="33">
        <v>0</v>
      </c>
      <c r="Z282" s="12"/>
      <c r="AA282" s="43">
        <f t="shared" si="40"/>
        <v>328846.0807655633</v>
      </c>
      <c r="AB282" s="81">
        <f t="shared" si="41"/>
        <v>2.508605326482631E-3</v>
      </c>
      <c r="AC282" s="12"/>
    </row>
    <row r="283" spans="1:29" x14ac:dyDescent="0.25">
      <c r="A283" s="3" t="s">
        <v>69</v>
      </c>
      <c r="B283" s="12"/>
      <c r="C283" s="43">
        <f t="shared" si="34"/>
        <v>42761.318149386621</v>
      </c>
      <c r="D283" s="33">
        <v>2.4035457131571453E-3</v>
      </c>
      <c r="E283" s="20"/>
      <c r="F283" s="73">
        <v>252820.65648421529</v>
      </c>
      <c r="G283" s="33">
        <f t="shared" si="37"/>
        <v>2.9829742039726441E-3</v>
      </c>
      <c r="H283" s="20"/>
      <c r="I283" s="21">
        <v>55744.851628569668</v>
      </c>
      <c r="J283" s="33">
        <f t="shared" si="35"/>
        <v>3.8590494065812004E-3</v>
      </c>
      <c r="K283" s="20"/>
      <c r="L283" s="55">
        <v>0</v>
      </c>
      <c r="M283" s="33">
        <v>0</v>
      </c>
      <c r="N283" s="20"/>
      <c r="O283" s="22"/>
      <c r="P283" s="63">
        <f>P315*Q283</f>
        <v>45000</v>
      </c>
      <c r="Q283" s="33">
        <v>1.8542727078871491E-2</v>
      </c>
      <c r="R283" s="14"/>
      <c r="V283" s="33">
        <f t="shared" si="39"/>
        <v>0</v>
      </c>
      <c r="W283" s="14"/>
      <c r="X283" s="70">
        <f t="shared" si="36"/>
        <v>0</v>
      </c>
      <c r="Y283" s="33">
        <v>0</v>
      </c>
      <c r="Z283" s="12"/>
      <c r="AA283" s="43">
        <f t="shared" si="40"/>
        <v>396326.82626217155</v>
      </c>
      <c r="AB283" s="81">
        <f t="shared" si="41"/>
        <v>3.0233828089866509E-3</v>
      </c>
      <c r="AC283" s="12"/>
    </row>
    <row r="284" spans="1:29" x14ac:dyDescent="0.25">
      <c r="A284" s="1" t="s">
        <v>215</v>
      </c>
      <c r="B284" s="12"/>
      <c r="C284" s="43">
        <f t="shared" si="34"/>
        <v>76437.333626346241</v>
      </c>
      <c r="D284" s="33">
        <v>4.2964210065026334E-3</v>
      </c>
      <c r="E284" s="20"/>
      <c r="F284" s="73">
        <v>378563.79190269747</v>
      </c>
      <c r="G284" s="33">
        <f t="shared" si="37"/>
        <v>4.4665892475218632E-3</v>
      </c>
      <c r="H284" s="20"/>
      <c r="I284" s="21">
        <v>55292.011465525815</v>
      </c>
      <c r="J284" s="33">
        <f t="shared" si="35"/>
        <v>3.8277006360415565E-3</v>
      </c>
      <c r="K284" s="20"/>
      <c r="L284" s="55">
        <v>0</v>
      </c>
      <c r="M284" s="33">
        <v>0</v>
      </c>
      <c r="N284" s="20"/>
      <c r="O284" s="22"/>
      <c r="P284" s="63">
        <f>P315*Q284</f>
        <v>13500</v>
      </c>
      <c r="Q284" s="33">
        <v>5.5628181236614472E-3</v>
      </c>
      <c r="R284" s="14"/>
      <c r="U284" s="46">
        <v>56285</v>
      </c>
      <c r="V284" s="33">
        <f t="shared" si="39"/>
        <v>9.1117806736031783E-3</v>
      </c>
      <c r="W284" s="14"/>
      <c r="X284" s="70">
        <f t="shared" si="36"/>
        <v>39732.620000000017</v>
      </c>
      <c r="Y284" s="33">
        <v>9.4838572622031308E-3</v>
      </c>
      <c r="Z284" s="12"/>
      <c r="AA284" s="43">
        <f t="shared" si="40"/>
        <v>619810.75699456944</v>
      </c>
      <c r="AB284" s="81">
        <f t="shared" si="41"/>
        <v>4.7282320129467493E-3</v>
      </c>
      <c r="AC284" s="12"/>
    </row>
    <row r="285" spans="1:29" ht="15.75" thickBot="1" x14ac:dyDescent="0.3">
      <c r="A285" s="1" t="s">
        <v>166</v>
      </c>
      <c r="B285" s="12"/>
      <c r="C285" s="43">
        <f t="shared" si="34"/>
        <v>58675.577244683256</v>
      </c>
      <c r="D285" s="33">
        <v>3.2980609171305991E-3</v>
      </c>
      <c r="E285" s="20"/>
      <c r="F285" s="73">
        <v>499757.18457537523</v>
      </c>
      <c r="G285" s="33">
        <f t="shared" si="37"/>
        <v>5.8965228971763805E-3</v>
      </c>
      <c r="H285" s="20"/>
      <c r="I285" s="21">
        <v>70770.497842532423</v>
      </c>
      <c r="J285" s="33">
        <f t="shared" si="35"/>
        <v>4.8992299687584335E-3</v>
      </c>
      <c r="K285" s="20"/>
      <c r="L285" s="55">
        <v>0</v>
      </c>
      <c r="M285" s="33">
        <v>0</v>
      </c>
      <c r="N285" s="20"/>
      <c r="O285" s="22"/>
      <c r="P285" s="63">
        <f t="shared" si="38"/>
        <v>0</v>
      </c>
      <c r="Q285" s="33">
        <v>0</v>
      </c>
      <c r="R285" s="14"/>
      <c r="V285" s="33">
        <f t="shared" si="39"/>
        <v>0</v>
      </c>
      <c r="W285" s="14"/>
      <c r="X285" s="70">
        <f t="shared" si="36"/>
        <v>0</v>
      </c>
      <c r="Y285" s="33">
        <v>0</v>
      </c>
      <c r="Z285" s="12"/>
      <c r="AA285" s="43">
        <f t="shared" si="40"/>
        <v>629203.25966259092</v>
      </c>
      <c r="AB285" s="81">
        <f t="shared" si="41"/>
        <v>4.7998828052175516E-3</v>
      </c>
      <c r="AC285" s="12"/>
    </row>
    <row r="286" spans="1:29" s="25" customFormat="1" ht="15.75" thickBot="1" x14ac:dyDescent="0.3">
      <c r="A286" s="24" t="s">
        <v>101</v>
      </c>
      <c r="C286" s="78">
        <f t="shared" si="34"/>
        <v>0</v>
      </c>
      <c r="D286" s="36">
        <v>0</v>
      </c>
      <c r="E286" s="26"/>
      <c r="F286" s="44">
        <v>0</v>
      </c>
      <c r="G286" s="36">
        <f t="shared" si="37"/>
        <v>0</v>
      </c>
      <c r="H286" s="26"/>
      <c r="I286" s="44">
        <v>33417.599999999999</v>
      </c>
      <c r="J286" s="36">
        <f t="shared" si="35"/>
        <v>2.3134005326381538E-3</v>
      </c>
      <c r="K286" s="26"/>
      <c r="L286" s="77">
        <v>0</v>
      </c>
      <c r="M286" s="36">
        <v>0</v>
      </c>
      <c r="N286" s="26"/>
      <c r="O286" s="26"/>
      <c r="P286" s="57">
        <f t="shared" si="38"/>
        <v>0</v>
      </c>
      <c r="Q286" s="36">
        <v>0</v>
      </c>
      <c r="R286" s="27"/>
      <c r="U286" s="48"/>
      <c r="V286" s="36">
        <f t="shared" si="39"/>
        <v>0</v>
      </c>
      <c r="W286" s="27"/>
      <c r="X286" s="31">
        <f t="shared" si="36"/>
        <v>26369.760000000006</v>
      </c>
      <c r="Y286" s="36">
        <v>6.2942499104905137E-3</v>
      </c>
      <c r="AA286" s="31">
        <f t="shared" si="40"/>
        <v>59787.360000000001</v>
      </c>
      <c r="AB286" s="82">
        <f t="shared" si="41"/>
        <v>4.5608842107277067E-4</v>
      </c>
    </row>
    <row r="287" spans="1:29" x14ac:dyDescent="0.25">
      <c r="A287" s="3" t="s">
        <v>216</v>
      </c>
      <c r="B287" s="12"/>
      <c r="C287" s="43">
        <f t="shared" si="34"/>
        <v>19787.250175469981</v>
      </c>
      <c r="D287" s="33">
        <v>1.1122098754830141E-3</v>
      </c>
      <c r="E287" s="20"/>
      <c r="F287" s="73">
        <v>138419.50441706993</v>
      </c>
      <c r="G287" s="33">
        <f t="shared" si="37"/>
        <v>1.6331806773414352E-3</v>
      </c>
      <c r="H287" s="20"/>
      <c r="I287" s="21">
        <v>26055.376215337499</v>
      </c>
      <c r="J287" s="33">
        <f t="shared" si="35"/>
        <v>1.8037357923564006E-3</v>
      </c>
      <c r="K287" s="20"/>
      <c r="L287" s="55">
        <v>0</v>
      </c>
      <c r="M287" s="33">
        <v>0</v>
      </c>
      <c r="N287" s="20"/>
      <c r="O287" s="22"/>
      <c r="P287" s="63">
        <f t="shared" si="38"/>
        <v>0</v>
      </c>
      <c r="Q287" s="33">
        <v>0</v>
      </c>
      <c r="R287" s="14"/>
      <c r="V287" s="33">
        <f t="shared" si="39"/>
        <v>0</v>
      </c>
      <c r="W287" s="14"/>
      <c r="X287" s="70">
        <f t="shared" si="36"/>
        <v>0</v>
      </c>
      <c r="Y287" s="33">
        <v>0</v>
      </c>
      <c r="Z287" s="12"/>
      <c r="AA287" s="43">
        <f t="shared" si="40"/>
        <v>184262.13080787743</v>
      </c>
      <c r="AB287" s="81">
        <f t="shared" si="41"/>
        <v>1.4056453454989342E-3</v>
      </c>
      <c r="AC287" s="12"/>
    </row>
    <row r="288" spans="1:29" x14ac:dyDescent="0.25">
      <c r="A288" s="1" t="s">
        <v>190</v>
      </c>
      <c r="B288" s="12"/>
      <c r="C288" s="43">
        <f t="shared" si="34"/>
        <v>18322.512698321279</v>
      </c>
      <c r="D288" s="33">
        <v>1.029879310466232E-3</v>
      </c>
      <c r="E288" s="20"/>
      <c r="F288" s="73">
        <v>91246.068055606127</v>
      </c>
      <c r="G288" s="33">
        <f t="shared" si="37"/>
        <v>1.0765918853659772E-3</v>
      </c>
      <c r="H288" s="20"/>
      <c r="I288" s="21">
        <v>20937.599699329287</v>
      </c>
      <c r="J288" s="33">
        <f t="shared" si="35"/>
        <v>1.4494474258053486E-3</v>
      </c>
      <c r="K288" s="20"/>
      <c r="L288" s="55">
        <v>0</v>
      </c>
      <c r="M288" s="33">
        <v>0</v>
      </c>
      <c r="N288" s="20"/>
      <c r="O288" s="22"/>
      <c r="P288" s="63">
        <f t="shared" si="38"/>
        <v>0</v>
      </c>
      <c r="Q288" s="33">
        <v>0</v>
      </c>
      <c r="R288" s="14"/>
      <c r="V288" s="33">
        <f t="shared" si="39"/>
        <v>0</v>
      </c>
      <c r="W288" s="14"/>
      <c r="X288" s="70">
        <f t="shared" si="36"/>
        <v>0</v>
      </c>
      <c r="Y288" s="33">
        <v>0</v>
      </c>
      <c r="Z288" s="12"/>
      <c r="AA288" s="43">
        <f t="shared" si="40"/>
        <v>130506.1804532567</v>
      </c>
      <c r="AB288" s="81">
        <f t="shared" si="41"/>
        <v>9.9556758791764571E-4</v>
      </c>
      <c r="AC288" s="12"/>
    </row>
    <row r="289" spans="1:29" x14ac:dyDescent="0.25">
      <c r="A289" s="1" t="s">
        <v>24</v>
      </c>
      <c r="B289" s="12"/>
      <c r="C289" s="43">
        <f t="shared" si="34"/>
        <v>15894.464863642153</v>
      </c>
      <c r="D289" s="33">
        <v>8.934026016801346E-4</v>
      </c>
      <c r="E289" s="20"/>
      <c r="F289" s="73">
        <v>91168.964726519305</v>
      </c>
      <c r="G289" s="33">
        <f t="shared" si="37"/>
        <v>1.0756821604846925E-3</v>
      </c>
      <c r="H289" s="20"/>
      <c r="I289" s="21">
        <v>20791.96266196845</v>
      </c>
      <c r="J289" s="33">
        <f t="shared" si="35"/>
        <v>1.4393654091493827E-3</v>
      </c>
      <c r="K289" s="20"/>
      <c r="L289" s="55">
        <v>0</v>
      </c>
      <c r="M289" s="33">
        <v>0</v>
      </c>
      <c r="N289" s="20"/>
      <c r="O289" s="22"/>
      <c r="P289" s="63">
        <f>P315*Q289</f>
        <v>13500</v>
      </c>
      <c r="Q289" s="33">
        <v>5.5628181236614472E-3</v>
      </c>
      <c r="R289" s="14"/>
      <c r="V289" s="33">
        <f t="shared" si="39"/>
        <v>0</v>
      </c>
      <c r="W289" s="14"/>
      <c r="X289" s="70">
        <f t="shared" si="36"/>
        <v>0</v>
      </c>
      <c r="Y289" s="33">
        <v>0</v>
      </c>
      <c r="Z289" s="12"/>
      <c r="AA289" s="43">
        <f t="shared" si="40"/>
        <v>141355.39225212991</v>
      </c>
      <c r="AB289" s="81">
        <f t="shared" si="41"/>
        <v>1.0783308990796063E-3</v>
      </c>
      <c r="AC289" s="12"/>
    </row>
    <row r="290" spans="1:29" x14ac:dyDescent="0.25">
      <c r="A290" s="1" t="s">
        <v>43</v>
      </c>
      <c r="B290" s="12"/>
      <c r="C290" s="43">
        <f t="shared" si="34"/>
        <v>95527.826847578792</v>
      </c>
      <c r="D290" s="33">
        <v>5.3694672812608221E-3</v>
      </c>
      <c r="E290" s="20"/>
      <c r="F290" s="73">
        <v>260833.08198515215</v>
      </c>
      <c r="G290" s="33">
        <f t="shared" si="37"/>
        <v>3.0775110148207698E-3</v>
      </c>
      <c r="H290" s="20"/>
      <c r="I290" s="21">
        <v>57023.726862894531</v>
      </c>
      <c r="J290" s="33">
        <f t="shared" si="35"/>
        <v>3.9475821153414012E-3</v>
      </c>
      <c r="K290" s="20"/>
      <c r="L290" s="55">
        <v>0</v>
      </c>
      <c r="M290" s="33">
        <v>0</v>
      </c>
      <c r="N290" s="20"/>
      <c r="O290" s="22"/>
      <c r="P290" s="63">
        <f t="shared" si="38"/>
        <v>0</v>
      </c>
      <c r="Q290" s="33">
        <v>0</v>
      </c>
      <c r="R290" s="14"/>
      <c r="U290" s="46">
        <v>94982</v>
      </c>
      <c r="V290" s="33">
        <f t="shared" si="39"/>
        <v>1.5376301891093135E-2</v>
      </c>
      <c r="W290" s="14"/>
      <c r="X290" s="70">
        <f t="shared" si="36"/>
        <v>44379.370000000017</v>
      </c>
      <c r="Y290" s="33">
        <v>1.0592999164578116E-2</v>
      </c>
      <c r="Z290" s="12"/>
      <c r="AA290" s="43">
        <f t="shared" si="40"/>
        <v>552746.00569562544</v>
      </c>
      <c r="AB290" s="81">
        <f t="shared" si="41"/>
        <v>4.2166279459738398E-3</v>
      </c>
      <c r="AC290" s="12"/>
    </row>
    <row r="291" spans="1:29" x14ac:dyDescent="0.25">
      <c r="A291" s="3" t="s">
        <v>191</v>
      </c>
      <c r="B291" s="12"/>
      <c r="C291" s="43">
        <f t="shared" si="34"/>
        <v>26517.164109502697</v>
      </c>
      <c r="D291" s="33">
        <v>1.4904876388005814E-3</v>
      </c>
      <c r="E291" s="20"/>
      <c r="F291" s="73">
        <v>170858.1162970805</v>
      </c>
      <c r="G291" s="33">
        <f t="shared" si="37"/>
        <v>2.0159165811096209E-3</v>
      </c>
      <c r="H291" s="20"/>
      <c r="I291" s="21">
        <v>31940.02275619888</v>
      </c>
      <c r="J291" s="33">
        <f t="shared" si="35"/>
        <v>2.2111122778615232E-3</v>
      </c>
      <c r="K291" s="20"/>
      <c r="L291" s="55">
        <v>0</v>
      </c>
      <c r="M291" s="33">
        <v>0</v>
      </c>
      <c r="N291" s="20"/>
      <c r="O291" s="22"/>
      <c r="P291" s="63">
        <f t="shared" si="38"/>
        <v>0</v>
      </c>
      <c r="Q291" s="33">
        <v>0</v>
      </c>
      <c r="R291" s="14"/>
      <c r="U291" s="46"/>
      <c r="V291" s="33">
        <f t="shared" si="39"/>
        <v>0</v>
      </c>
      <c r="W291" s="14"/>
      <c r="X291" s="70">
        <f t="shared" si="36"/>
        <v>0</v>
      </c>
      <c r="Y291" s="33">
        <v>0</v>
      </c>
      <c r="Z291" s="12"/>
      <c r="AA291" s="43">
        <f t="shared" si="40"/>
        <v>229315.30316278207</v>
      </c>
      <c r="AB291" s="81">
        <f t="shared" si="41"/>
        <v>1.7493338817324768E-3</v>
      </c>
      <c r="AC291" s="12"/>
    </row>
    <row r="292" spans="1:29" x14ac:dyDescent="0.25">
      <c r="A292" s="1" t="s">
        <v>25</v>
      </c>
      <c r="B292" s="12"/>
      <c r="C292" s="43">
        <f t="shared" si="34"/>
        <v>22795.919889026398</v>
      </c>
      <c r="D292" s="33">
        <v>1.2813224170342616E-3</v>
      </c>
      <c r="E292" s="20"/>
      <c r="F292" s="73">
        <v>81039.895061667921</v>
      </c>
      <c r="G292" s="33">
        <f t="shared" si="37"/>
        <v>9.5617154002880446E-4</v>
      </c>
      <c r="H292" s="20"/>
      <c r="I292" s="21">
        <v>28228.553882206263</v>
      </c>
      <c r="J292" s="33">
        <f t="shared" si="35"/>
        <v>1.9541783846446421E-3</v>
      </c>
      <c r="K292" s="20"/>
      <c r="L292" s="55">
        <v>0</v>
      </c>
      <c r="M292" s="33">
        <v>0</v>
      </c>
      <c r="N292" s="20"/>
      <c r="O292" s="22"/>
      <c r="P292" s="63">
        <f t="shared" si="38"/>
        <v>0</v>
      </c>
      <c r="Q292" s="33">
        <v>0</v>
      </c>
      <c r="R292" s="14"/>
      <c r="V292" s="33">
        <f t="shared" si="39"/>
        <v>0</v>
      </c>
      <c r="W292" s="14"/>
      <c r="X292" s="70">
        <f t="shared" si="36"/>
        <v>0</v>
      </c>
      <c r="Y292" s="33">
        <v>0</v>
      </c>
      <c r="Z292" s="12"/>
      <c r="AA292" s="43">
        <f t="shared" si="40"/>
        <v>132064.3688329006</v>
      </c>
      <c r="AB292" s="81">
        <f t="shared" si="41"/>
        <v>1.0074542421837937E-3</v>
      </c>
      <c r="AC292" s="12"/>
    </row>
    <row r="293" spans="1:29" x14ac:dyDescent="0.25">
      <c r="A293" s="1" t="s">
        <v>251</v>
      </c>
      <c r="B293" s="12"/>
      <c r="C293" s="43">
        <f t="shared" si="34"/>
        <v>11790.541080833287</v>
      </c>
      <c r="D293" s="33">
        <v>6.6272757008185358E-4</v>
      </c>
      <c r="E293" s="20"/>
      <c r="F293" s="73">
        <v>54464.57694732635</v>
      </c>
      <c r="G293" s="33">
        <f t="shared" si="37"/>
        <v>6.4261532393537291E-4</v>
      </c>
      <c r="H293" s="20"/>
      <c r="I293" s="21">
        <v>14358.901652295164</v>
      </c>
      <c r="J293" s="33">
        <f t="shared" si="35"/>
        <v>9.9402382967413877E-4</v>
      </c>
      <c r="K293" s="20"/>
      <c r="L293" s="55">
        <v>0</v>
      </c>
      <c r="M293" s="33">
        <v>0</v>
      </c>
      <c r="N293" s="20"/>
      <c r="O293" s="22"/>
      <c r="P293" s="63">
        <f t="shared" si="38"/>
        <v>0</v>
      </c>
      <c r="Q293" s="33">
        <v>0</v>
      </c>
      <c r="R293" s="14"/>
      <c r="V293" s="33">
        <f t="shared" si="39"/>
        <v>0</v>
      </c>
      <c r="W293" s="14"/>
      <c r="X293" s="70">
        <f t="shared" si="36"/>
        <v>0</v>
      </c>
      <c r="Y293" s="33">
        <v>0</v>
      </c>
      <c r="Z293" s="12"/>
      <c r="AA293" s="43">
        <f t="shared" si="40"/>
        <v>80614.019680454789</v>
      </c>
      <c r="AB293" s="81">
        <f t="shared" si="41"/>
        <v>6.1496478440238686E-4</v>
      </c>
      <c r="AC293" s="12"/>
    </row>
    <row r="294" spans="1:29" x14ac:dyDescent="0.25">
      <c r="A294" s="1" t="s">
        <v>26</v>
      </c>
      <c r="B294" s="12"/>
      <c r="C294" s="43">
        <f t="shared" si="34"/>
        <v>39191.829704927957</v>
      </c>
      <c r="D294" s="33">
        <v>2.2029104423062708E-3</v>
      </c>
      <c r="E294" s="20"/>
      <c r="F294" s="73">
        <v>200247.83899096685</v>
      </c>
      <c r="G294" s="33">
        <f t="shared" si="37"/>
        <v>2.3626793254079527E-3</v>
      </c>
      <c r="H294" s="20"/>
      <c r="I294" s="21">
        <v>44899.443502604736</v>
      </c>
      <c r="J294" s="33">
        <f t="shared" si="35"/>
        <v>3.1082542287322397E-3</v>
      </c>
      <c r="K294" s="20"/>
      <c r="L294" s="55">
        <v>0</v>
      </c>
      <c r="M294" s="33">
        <v>0</v>
      </c>
      <c r="N294" s="20"/>
      <c r="O294" s="22"/>
      <c r="P294" s="63">
        <f t="shared" si="38"/>
        <v>0</v>
      </c>
      <c r="Q294" s="33">
        <v>0</v>
      </c>
      <c r="R294" s="14"/>
      <c r="V294" s="33">
        <f t="shared" si="39"/>
        <v>0</v>
      </c>
      <c r="W294" s="14"/>
      <c r="X294" s="70">
        <f t="shared" si="36"/>
        <v>0</v>
      </c>
      <c r="Y294" s="33">
        <v>0</v>
      </c>
      <c r="Z294" s="12"/>
      <c r="AA294" s="43">
        <f t="shared" si="40"/>
        <v>284339.11219849956</v>
      </c>
      <c r="AB294" s="81">
        <f t="shared" si="41"/>
        <v>2.1690835108264866E-3</v>
      </c>
      <c r="AC294" s="12"/>
    </row>
    <row r="295" spans="1:29" x14ac:dyDescent="0.25">
      <c r="A295" s="1" t="s">
        <v>27</v>
      </c>
      <c r="B295" s="12"/>
      <c r="C295" s="43">
        <f t="shared" si="34"/>
        <v>22433.034558348303</v>
      </c>
      <c r="D295" s="33">
        <v>1.2609252094956194E-3</v>
      </c>
      <c r="E295" s="20"/>
      <c r="F295" s="73">
        <v>146518.88977473948</v>
      </c>
      <c r="G295" s="33">
        <f t="shared" si="37"/>
        <v>1.7287435080291661E-3</v>
      </c>
      <c r="H295" s="20"/>
      <c r="I295" s="21">
        <v>28929.432124505292</v>
      </c>
      <c r="J295" s="33">
        <f t="shared" si="35"/>
        <v>2.0026980898014777E-3</v>
      </c>
      <c r="K295" s="20"/>
      <c r="L295" s="55">
        <v>0</v>
      </c>
      <c r="M295" s="33">
        <v>0</v>
      </c>
      <c r="N295" s="20"/>
      <c r="O295" s="22"/>
      <c r="P295" s="63">
        <f t="shared" si="38"/>
        <v>0</v>
      </c>
      <c r="Q295" s="33">
        <v>0</v>
      </c>
      <c r="R295" s="14"/>
      <c r="V295" s="33">
        <f t="shared" si="39"/>
        <v>0</v>
      </c>
      <c r="W295" s="14"/>
      <c r="X295" s="70">
        <f t="shared" si="36"/>
        <v>0</v>
      </c>
      <c r="Y295" s="33">
        <v>0</v>
      </c>
      <c r="Z295" s="12"/>
      <c r="AA295" s="43">
        <f t="shared" si="40"/>
        <v>197881.35645759306</v>
      </c>
      <c r="AB295" s="81">
        <f t="shared" si="41"/>
        <v>1.509539732586984E-3</v>
      </c>
      <c r="AC295" s="12"/>
    </row>
    <row r="296" spans="1:29" x14ac:dyDescent="0.25">
      <c r="A296" s="1" t="s">
        <v>95</v>
      </c>
      <c r="B296" s="12"/>
      <c r="C296" s="43">
        <f t="shared" si="34"/>
        <v>64455.385891942431</v>
      </c>
      <c r="D296" s="33">
        <v>3.6229347727132679E-3</v>
      </c>
      <c r="E296" s="20"/>
      <c r="F296" s="73">
        <v>284177.61663221387</v>
      </c>
      <c r="G296" s="33">
        <f t="shared" si="37"/>
        <v>3.3529479416301044E-3</v>
      </c>
      <c r="H296" s="20"/>
      <c r="I296" s="21">
        <v>72727.495532068686</v>
      </c>
      <c r="J296" s="33">
        <f t="shared" si="35"/>
        <v>5.0347070675729752E-3</v>
      </c>
      <c r="K296" s="20"/>
      <c r="L296" s="55">
        <v>0</v>
      </c>
      <c r="M296" s="33">
        <v>0</v>
      </c>
      <c r="N296" s="20"/>
      <c r="O296" s="22"/>
      <c r="P296" s="63">
        <f t="shared" si="38"/>
        <v>0</v>
      </c>
      <c r="Q296" s="33">
        <v>0</v>
      </c>
      <c r="R296" s="14"/>
      <c r="U296" s="46">
        <v>170958</v>
      </c>
      <c r="V296" s="33">
        <f t="shared" si="39"/>
        <v>2.7675789293734605E-2</v>
      </c>
      <c r="W296" s="14"/>
      <c r="X296" s="70">
        <f t="shared" si="36"/>
        <v>54548.160000000018</v>
      </c>
      <c r="Y296" s="33">
        <v>1.3020207662012178E-2</v>
      </c>
      <c r="Z296" s="12"/>
      <c r="AA296" s="43">
        <f t="shared" si="40"/>
        <v>646866.65805622505</v>
      </c>
      <c r="AB296" s="81">
        <f t="shared" si="41"/>
        <v>4.9346282009689593E-3</v>
      </c>
      <c r="AC296" s="12"/>
    </row>
    <row r="297" spans="1:29" x14ac:dyDescent="0.25">
      <c r="A297" s="3" t="s">
        <v>141</v>
      </c>
      <c r="B297" s="12"/>
      <c r="C297" s="43">
        <f t="shared" si="34"/>
        <v>42517.198208635375</v>
      </c>
      <c r="D297" s="33">
        <v>2.3898241193784169E-3</v>
      </c>
      <c r="E297" s="20"/>
      <c r="F297" s="73">
        <v>222490.65717133932</v>
      </c>
      <c r="G297" s="33">
        <f t="shared" si="37"/>
        <v>2.6251173468037534E-3</v>
      </c>
      <c r="H297" s="20"/>
      <c r="I297" s="21">
        <v>50856.908562146527</v>
      </c>
      <c r="J297" s="33">
        <f t="shared" si="35"/>
        <v>3.5206717225653443E-3</v>
      </c>
      <c r="K297" s="20"/>
      <c r="L297" s="55">
        <v>0</v>
      </c>
      <c r="M297" s="33">
        <v>0</v>
      </c>
      <c r="N297" s="20"/>
      <c r="O297" s="22"/>
      <c r="P297" s="63">
        <f t="shared" si="38"/>
        <v>0</v>
      </c>
      <c r="Q297" s="33">
        <v>0</v>
      </c>
      <c r="R297" s="14"/>
      <c r="V297" s="33">
        <f t="shared" si="39"/>
        <v>0</v>
      </c>
      <c r="W297" s="14"/>
      <c r="X297" s="70">
        <f t="shared" si="36"/>
        <v>0</v>
      </c>
      <c r="Y297" s="33">
        <v>0</v>
      </c>
      <c r="Z297" s="12"/>
      <c r="AA297" s="43">
        <f t="shared" si="40"/>
        <v>315864.76394212124</v>
      </c>
      <c r="AB297" s="81">
        <f t="shared" si="41"/>
        <v>2.4095772326940931E-3</v>
      </c>
      <c r="AC297" s="12"/>
    </row>
    <row r="298" spans="1:29" x14ac:dyDescent="0.25">
      <c r="A298" s="1" t="s">
        <v>217</v>
      </c>
      <c r="B298" s="12"/>
      <c r="C298" s="43">
        <f t="shared" si="34"/>
        <v>41045.853737947938</v>
      </c>
      <c r="D298" s="33">
        <v>2.3071221857583241E-3</v>
      </c>
      <c r="E298" s="20"/>
      <c r="F298" s="73">
        <v>208543.76560096105</v>
      </c>
      <c r="G298" s="33">
        <f t="shared" si="37"/>
        <v>2.4605611022366115E-3</v>
      </c>
      <c r="H298" s="20"/>
      <c r="I298" s="21">
        <v>47204.604734581757</v>
      </c>
      <c r="J298" s="33">
        <f t="shared" si="35"/>
        <v>3.2678336486149499E-3</v>
      </c>
      <c r="K298" s="20"/>
      <c r="L298" s="55">
        <v>0</v>
      </c>
      <c r="M298" s="33">
        <v>0</v>
      </c>
      <c r="N298" s="20"/>
      <c r="O298" s="22"/>
      <c r="P298" s="63">
        <f t="shared" si="38"/>
        <v>0</v>
      </c>
      <c r="Q298" s="33">
        <v>0</v>
      </c>
      <c r="R298" s="14"/>
      <c r="U298" s="46">
        <v>77760</v>
      </c>
      <c r="V298" s="33">
        <f t="shared" si="39"/>
        <v>1.2588292887614519E-2</v>
      </c>
      <c r="W298" s="14"/>
      <c r="X298" s="70">
        <f t="shared" si="36"/>
        <v>33550.260000000017</v>
      </c>
      <c r="Y298" s="33">
        <v>8.0081775868242073E-3</v>
      </c>
      <c r="Z298" s="12"/>
      <c r="AA298" s="43">
        <f t="shared" si="40"/>
        <v>408104.48407349078</v>
      </c>
      <c r="AB298" s="81">
        <f t="shared" si="41"/>
        <v>3.1132287790227916E-3</v>
      </c>
      <c r="AC298" s="12"/>
    </row>
    <row r="299" spans="1:29" x14ac:dyDescent="0.25">
      <c r="A299" s="3" t="s">
        <v>223</v>
      </c>
      <c r="B299" s="12"/>
      <c r="C299" s="43">
        <f t="shared" si="34"/>
        <v>45937.91784446573</v>
      </c>
      <c r="D299" s="33">
        <v>2.5820973320022532E-3</v>
      </c>
      <c r="E299" s="20"/>
      <c r="F299" s="73">
        <v>147607.71766718788</v>
      </c>
      <c r="G299" s="33">
        <f t="shared" si="37"/>
        <v>1.7415903440468642E-3</v>
      </c>
      <c r="H299" s="20"/>
      <c r="I299" s="21">
        <v>28465.214067917623</v>
      </c>
      <c r="J299" s="33">
        <f t="shared" si="35"/>
        <v>1.9705616617105865E-3</v>
      </c>
      <c r="K299" s="20"/>
      <c r="L299" s="55">
        <v>0</v>
      </c>
      <c r="M299" s="33">
        <v>0</v>
      </c>
      <c r="N299" s="20"/>
      <c r="O299" s="22"/>
      <c r="P299" s="63">
        <f t="shared" si="38"/>
        <v>0</v>
      </c>
      <c r="Q299" s="33">
        <v>0</v>
      </c>
      <c r="R299" s="14"/>
      <c r="V299" s="33">
        <f t="shared" si="39"/>
        <v>0</v>
      </c>
      <c r="W299" s="14"/>
      <c r="X299" s="70">
        <f t="shared" si="36"/>
        <v>25935.190000000006</v>
      </c>
      <c r="Y299" s="33">
        <v>6.190521541950115E-3</v>
      </c>
      <c r="Z299" s="12"/>
      <c r="AA299" s="43">
        <f t="shared" si="40"/>
        <v>247946.03957957125</v>
      </c>
      <c r="AB299" s="81">
        <f t="shared" si="41"/>
        <v>1.8914586244164881E-3</v>
      </c>
      <c r="AC299" s="12"/>
    </row>
    <row r="300" spans="1:29" x14ac:dyDescent="0.25">
      <c r="A300" s="3" t="s">
        <v>96</v>
      </c>
      <c r="B300" s="12"/>
      <c r="C300" s="43">
        <f t="shared" si="34"/>
        <v>42589.768141714536</v>
      </c>
      <c r="D300" s="33">
        <v>2.393903159948382E-3</v>
      </c>
      <c r="E300" s="20"/>
      <c r="F300" s="73">
        <v>226180.44877080127</v>
      </c>
      <c r="G300" s="33">
        <f t="shared" si="37"/>
        <v>2.6686523700581413E-3</v>
      </c>
      <c r="H300" s="20"/>
      <c r="I300" s="21">
        <v>51057.159488517682</v>
      </c>
      <c r="J300" s="33">
        <f t="shared" si="35"/>
        <v>3.5345344954672976E-3</v>
      </c>
      <c r="K300" s="20"/>
      <c r="L300" s="55">
        <v>0</v>
      </c>
      <c r="M300" s="33">
        <v>0</v>
      </c>
      <c r="N300" s="20"/>
      <c r="O300" s="22"/>
      <c r="P300" s="63">
        <f>P315*Q300</f>
        <v>38249.999999999993</v>
      </c>
      <c r="Q300" s="33">
        <v>1.5761318017040764E-2</v>
      </c>
      <c r="R300" s="14"/>
      <c r="U300" s="46">
        <v>51000</v>
      </c>
      <c r="V300" s="33">
        <f t="shared" si="39"/>
        <v>8.2562106130187815E-3</v>
      </c>
      <c r="W300" s="14"/>
      <c r="X300" s="70">
        <f t="shared" si="36"/>
        <v>0</v>
      </c>
      <c r="Y300" s="33">
        <v>0</v>
      </c>
      <c r="Z300" s="12"/>
      <c r="AA300" s="43">
        <f t="shared" si="40"/>
        <v>409077.37640103349</v>
      </c>
      <c r="AB300" s="81">
        <f t="shared" si="41"/>
        <v>3.1206504970170764E-3</v>
      </c>
      <c r="AC300" s="12"/>
    </row>
    <row r="301" spans="1:29" x14ac:dyDescent="0.25">
      <c r="A301" s="1" t="s">
        <v>248</v>
      </c>
      <c r="B301" s="12"/>
      <c r="C301" s="43">
        <f t="shared" si="34"/>
        <v>13987.6562128769</v>
      </c>
      <c r="D301" s="33">
        <v>7.862239187792305E-4</v>
      </c>
      <c r="E301" s="20"/>
      <c r="F301" s="73">
        <v>88502.940333164646</v>
      </c>
      <c r="G301" s="33">
        <f t="shared" si="37"/>
        <v>1.0442263368066328E-3</v>
      </c>
      <c r="H301" s="20"/>
      <c r="I301" s="21">
        <v>16802.873185506731</v>
      </c>
      <c r="J301" s="33">
        <f t="shared" si="35"/>
        <v>1.1632126716820664E-3</v>
      </c>
      <c r="K301" s="20"/>
      <c r="L301" s="55">
        <v>0</v>
      </c>
      <c r="M301" s="33">
        <v>0</v>
      </c>
      <c r="N301" s="20"/>
      <c r="O301" s="22"/>
      <c r="P301" s="63">
        <f t="shared" si="38"/>
        <v>0</v>
      </c>
      <c r="Q301" s="33">
        <v>0</v>
      </c>
      <c r="R301" s="14"/>
      <c r="V301" s="33">
        <f t="shared" si="39"/>
        <v>0</v>
      </c>
      <c r="W301" s="14"/>
      <c r="X301" s="70">
        <f t="shared" si="36"/>
        <v>0</v>
      </c>
      <c r="Y301" s="33">
        <v>0</v>
      </c>
      <c r="Z301" s="12"/>
      <c r="AA301" s="43">
        <f t="shared" si="40"/>
        <v>119293.46973154828</v>
      </c>
      <c r="AB301" s="81">
        <f t="shared" si="41"/>
        <v>9.1003132190741007E-4</v>
      </c>
      <c r="AC301" s="12"/>
    </row>
    <row r="302" spans="1:29" x14ac:dyDescent="0.25">
      <c r="A302" s="1" t="s">
        <v>28</v>
      </c>
      <c r="B302" s="12"/>
      <c r="C302" s="43">
        <f t="shared" si="34"/>
        <v>40029.767678992823</v>
      </c>
      <c r="D302" s="33">
        <v>2.2500096037123625E-3</v>
      </c>
      <c r="E302" s="20"/>
      <c r="F302" s="73">
        <v>215691.82970596268</v>
      </c>
      <c r="G302" s="33">
        <f t="shared" si="37"/>
        <v>2.5448995068989453E-3</v>
      </c>
      <c r="H302" s="20"/>
      <c r="I302" s="21">
        <v>49175.255896370603</v>
      </c>
      <c r="J302" s="33">
        <f t="shared" si="35"/>
        <v>3.4042559364909886E-3</v>
      </c>
      <c r="K302" s="20"/>
      <c r="L302" s="55">
        <v>0</v>
      </c>
      <c r="M302" s="33">
        <v>0</v>
      </c>
      <c r="N302" s="20"/>
      <c r="O302" s="22"/>
      <c r="P302" s="63">
        <f>P315*Q302</f>
        <v>45000</v>
      </c>
      <c r="Q302" s="33">
        <v>1.8542727078871491E-2</v>
      </c>
      <c r="R302" s="14"/>
      <c r="V302" s="33">
        <f t="shared" si="39"/>
        <v>0</v>
      </c>
      <c r="W302" s="14"/>
      <c r="X302" s="70">
        <f t="shared" si="36"/>
        <v>0</v>
      </c>
      <c r="Y302" s="33">
        <v>0</v>
      </c>
      <c r="Z302" s="12"/>
      <c r="AA302" s="43">
        <f t="shared" si="40"/>
        <v>349896.85328132613</v>
      </c>
      <c r="AB302" s="81">
        <f t="shared" si="41"/>
        <v>2.6691913366204988E-3</v>
      </c>
      <c r="AC302" s="12"/>
    </row>
    <row r="303" spans="1:29" x14ac:dyDescent="0.25">
      <c r="A303" s="1" t="s">
        <v>243</v>
      </c>
      <c r="B303" s="12"/>
      <c r="C303" s="43">
        <f t="shared" si="34"/>
        <v>14469.306933481834</v>
      </c>
      <c r="D303" s="33">
        <v>8.132967400777863E-4</v>
      </c>
      <c r="E303" s="20"/>
      <c r="F303" s="73">
        <v>89462.150609888558</v>
      </c>
      <c r="G303" s="33">
        <f t="shared" si="37"/>
        <v>1.0555438436569149E-3</v>
      </c>
      <c r="H303" s="20"/>
      <c r="I303" s="21">
        <v>18734.839509246605</v>
      </c>
      <c r="J303" s="33">
        <f t="shared" si="35"/>
        <v>1.2969569238838643E-3</v>
      </c>
      <c r="K303" s="20"/>
      <c r="L303" s="55">
        <v>0</v>
      </c>
      <c r="M303" s="33">
        <v>0</v>
      </c>
      <c r="N303" s="20"/>
      <c r="O303" s="22"/>
      <c r="P303" s="63">
        <f>P315*Q303</f>
        <v>9236.25</v>
      </c>
      <c r="Q303" s="33">
        <v>3.8058947329383734E-3</v>
      </c>
      <c r="R303" s="14"/>
      <c r="V303" s="33">
        <f t="shared" si="39"/>
        <v>0</v>
      </c>
      <c r="W303" s="14"/>
      <c r="X303" s="70">
        <f t="shared" si="36"/>
        <v>0</v>
      </c>
      <c r="Y303" s="33">
        <v>0</v>
      </c>
      <c r="Z303" s="12"/>
      <c r="AA303" s="43">
        <f t="shared" si="40"/>
        <v>131902.54705261701</v>
      </c>
      <c r="AB303" s="81">
        <f t="shared" si="41"/>
        <v>1.0062197832569448E-3</v>
      </c>
      <c r="AC303" s="12"/>
    </row>
    <row r="304" spans="1:29" x14ac:dyDescent="0.25">
      <c r="A304" s="3" t="s">
        <v>277</v>
      </c>
      <c r="B304" s="12"/>
      <c r="C304" s="43">
        <f t="shared" si="34"/>
        <v>38162.547491536519</v>
      </c>
      <c r="D304" s="33">
        <v>2.1450561253980962E-3</v>
      </c>
      <c r="E304" s="20"/>
      <c r="F304" s="73">
        <v>223350.86494858493</v>
      </c>
      <c r="G304" s="33">
        <f t="shared" si="37"/>
        <v>2.6352667453745163E-3</v>
      </c>
      <c r="H304" s="20"/>
      <c r="I304" s="21">
        <v>47837.21561561789</v>
      </c>
      <c r="J304" s="33">
        <f t="shared" si="35"/>
        <v>3.3116274084643012E-3</v>
      </c>
      <c r="K304" s="20"/>
      <c r="L304" s="55">
        <v>0</v>
      </c>
      <c r="M304" s="33">
        <v>0</v>
      </c>
      <c r="N304" s="20"/>
      <c r="O304" s="22"/>
      <c r="P304" s="63">
        <f t="shared" si="38"/>
        <v>0</v>
      </c>
      <c r="Q304" s="33">
        <v>0</v>
      </c>
      <c r="R304" s="14"/>
      <c r="V304" s="33">
        <f t="shared" si="39"/>
        <v>0</v>
      </c>
      <c r="W304" s="14"/>
      <c r="X304" s="70">
        <f t="shared" si="36"/>
        <v>0</v>
      </c>
      <c r="Y304" s="33">
        <v>0</v>
      </c>
      <c r="Z304" s="12"/>
      <c r="AA304" s="43">
        <f t="shared" si="40"/>
        <v>309350.62805573933</v>
      </c>
      <c r="AB304" s="81">
        <f t="shared" si="41"/>
        <v>2.3598840876702383E-3</v>
      </c>
      <c r="AC304" s="12"/>
    </row>
    <row r="305" spans="1:29" x14ac:dyDescent="0.25">
      <c r="A305" s="3" t="s">
        <v>153</v>
      </c>
      <c r="B305" s="12"/>
      <c r="C305" s="43">
        <f t="shared" si="34"/>
        <v>24689.532385355338</v>
      </c>
      <c r="D305" s="33">
        <v>1.3877593650729531E-3</v>
      </c>
      <c r="E305" s="20"/>
      <c r="F305" s="73">
        <v>146441.15912566747</v>
      </c>
      <c r="G305" s="33">
        <f t="shared" si="37"/>
        <v>1.7278263815401194E-3</v>
      </c>
      <c r="H305" s="20"/>
      <c r="I305" s="21">
        <v>28137.530733855736</v>
      </c>
      <c r="J305" s="33">
        <f t="shared" si="35"/>
        <v>1.9478771242346631E-3</v>
      </c>
      <c r="K305" s="20"/>
      <c r="L305" s="55">
        <v>0</v>
      </c>
      <c r="M305" s="33">
        <v>0</v>
      </c>
      <c r="N305" s="20"/>
      <c r="O305" s="22"/>
      <c r="P305" s="63">
        <f t="shared" si="38"/>
        <v>0</v>
      </c>
      <c r="Q305" s="33">
        <v>0</v>
      </c>
      <c r="R305" s="14"/>
      <c r="V305" s="33">
        <f t="shared" si="39"/>
        <v>0</v>
      </c>
      <c r="W305" s="14"/>
      <c r="X305" s="70">
        <f t="shared" si="36"/>
        <v>0</v>
      </c>
      <c r="Y305" s="33">
        <v>0</v>
      </c>
      <c r="Z305" s="12"/>
      <c r="AA305" s="43">
        <f t="shared" si="40"/>
        <v>199268.22224487853</v>
      </c>
      <c r="AB305" s="81">
        <f t="shared" si="41"/>
        <v>1.5201194508947145E-3</v>
      </c>
      <c r="AC305" s="12"/>
    </row>
    <row r="306" spans="1:29" x14ac:dyDescent="0.25">
      <c r="A306" s="1" t="s">
        <v>206</v>
      </c>
      <c r="B306" s="12"/>
      <c r="C306" s="43">
        <f t="shared" si="34"/>
        <v>42048.734726146184</v>
      </c>
      <c r="D306" s="33">
        <v>2.363492531769869E-3</v>
      </c>
      <c r="E306" s="20"/>
      <c r="F306" s="73">
        <v>281670.85547630733</v>
      </c>
      <c r="G306" s="33">
        <f t="shared" si="37"/>
        <v>3.3233712291589985E-3</v>
      </c>
      <c r="H306" s="20"/>
      <c r="I306" s="21">
        <v>58209.303370160109</v>
      </c>
      <c r="J306" s="33">
        <f t="shared" si="35"/>
        <v>4.0296560321813734E-3</v>
      </c>
      <c r="K306" s="20"/>
      <c r="L306" s="55">
        <v>0</v>
      </c>
      <c r="M306" s="33">
        <v>0</v>
      </c>
      <c r="N306" s="20"/>
      <c r="O306" s="22"/>
      <c r="P306" s="63">
        <f t="shared" si="38"/>
        <v>0</v>
      </c>
      <c r="Q306" s="33">
        <v>0</v>
      </c>
      <c r="R306" s="14"/>
      <c r="V306" s="33">
        <f t="shared" si="39"/>
        <v>0</v>
      </c>
      <c r="W306" s="14"/>
      <c r="X306" s="70">
        <f t="shared" si="36"/>
        <v>0</v>
      </c>
      <c r="Y306" s="33">
        <v>0</v>
      </c>
      <c r="Z306" s="12"/>
      <c r="AA306" s="43">
        <f t="shared" si="40"/>
        <v>381928.8935726136</v>
      </c>
      <c r="AB306" s="81">
        <f t="shared" si="41"/>
        <v>2.913548048142678E-3</v>
      </c>
      <c r="AC306" s="12"/>
    </row>
    <row r="307" spans="1:29" x14ac:dyDescent="0.25">
      <c r="A307" s="1" t="s">
        <v>129</v>
      </c>
      <c r="B307" s="12"/>
      <c r="C307" s="43">
        <f t="shared" si="34"/>
        <v>13829.302359641122</v>
      </c>
      <c r="D307" s="33">
        <v>7.7732310043267933E-4</v>
      </c>
      <c r="E307" s="20"/>
      <c r="F307" s="73">
        <v>94722.951054039338</v>
      </c>
      <c r="G307" s="33">
        <f t="shared" si="37"/>
        <v>1.1176148478041941E-3</v>
      </c>
      <c r="H307" s="20"/>
      <c r="I307" s="21">
        <v>18837.240551140945</v>
      </c>
      <c r="J307" s="33">
        <f t="shared" si="35"/>
        <v>1.3040458418450904E-3</v>
      </c>
      <c r="K307" s="20"/>
      <c r="L307" s="55">
        <v>0</v>
      </c>
      <c r="M307" s="33">
        <v>0</v>
      </c>
      <c r="N307" s="20"/>
      <c r="O307" s="22"/>
      <c r="P307" s="63">
        <f t="shared" si="38"/>
        <v>0</v>
      </c>
      <c r="Q307" s="33">
        <v>0</v>
      </c>
      <c r="R307" s="14"/>
      <c r="V307" s="33">
        <f t="shared" si="39"/>
        <v>0</v>
      </c>
      <c r="W307" s="14"/>
      <c r="X307" s="70">
        <f t="shared" si="36"/>
        <v>0</v>
      </c>
      <c r="Y307" s="33">
        <v>0</v>
      </c>
      <c r="Z307" s="12"/>
      <c r="AA307" s="43">
        <f t="shared" si="40"/>
        <v>127389.49396482141</v>
      </c>
      <c r="AB307" s="81">
        <f t="shared" si="41"/>
        <v>9.7179191661372314E-4</v>
      </c>
      <c r="AC307" s="12"/>
    </row>
    <row r="308" spans="1:29" x14ac:dyDescent="0.25">
      <c r="A308" s="1" t="s">
        <v>142</v>
      </c>
      <c r="B308" s="12"/>
      <c r="C308" s="43">
        <f t="shared" si="34"/>
        <v>5014.440606273467</v>
      </c>
      <c r="D308" s="33">
        <v>2.8185373474654197E-4</v>
      </c>
      <c r="E308" s="20"/>
      <c r="F308" s="73">
        <v>0</v>
      </c>
      <c r="G308" s="33">
        <f t="shared" si="37"/>
        <v>0</v>
      </c>
      <c r="H308" s="20"/>
      <c r="I308" s="21">
        <v>0</v>
      </c>
      <c r="J308" s="33">
        <f t="shared" si="35"/>
        <v>0</v>
      </c>
      <c r="K308" s="20"/>
      <c r="L308" s="55">
        <v>0</v>
      </c>
      <c r="M308" s="33">
        <v>0</v>
      </c>
      <c r="N308" s="20"/>
      <c r="O308" s="22"/>
      <c r="P308" s="63">
        <f t="shared" si="38"/>
        <v>0</v>
      </c>
      <c r="Q308" s="33">
        <v>0</v>
      </c>
      <c r="R308" s="14"/>
      <c r="V308" s="33">
        <f t="shared" si="39"/>
        <v>0</v>
      </c>
      <c r="W308" s="14"/>
      <c r="X308" s="70">
        <f t="shared" si="36"/>
        <v>0</v>
      </c>
      <c r="Y308" s="33">
        <v>0</v>
      </c>
      <c r="Z308" s="12"/>
      <c r="AA308" s="43">
        <f t="shared" si="40"/>
        <v>5014.440606273467</v>
      </c>
      <c r="AB308" s="81">
        <f t="shared" si="41"/>
        <v>3.8252705901020761E-5</v>
      </c>
      <c r="AC308" s="12"/>
    </row>
    <row r="309" spans="1:29" x14ac:dyDescent="0.25">
      <c r="A309" s="3" t="s">
        <v>244</v>
      </c>
      <c r="B309" s="12"/>
      <c r="C309" s="43">
        <f t="shared" si="34"/>
        <v>28813.250399818673</v>
      </c>
      <c r="D309" s="33">
        <v>1.6195469989645529E-3</v>
      </c>
      <c r="E309" s="20"/>
      <c r="F309" s="73">
        <v>167680.5409703613</v>
      </c>
      <c r="G309" s="33">
        <f t="shared" si="37"/>
        <v>1.9784250827384218E-3</v>
      </c>
      <c r="H309" s="20"/>
      <c r="I309" s="21">
        <v>34961.991281436276</v>
      </c>
      <c r="J309" s="33">
        <f t="shared" si="35"/>
        <v>2.420314123472816E-3</v>
      </c>
      <c r="K309" s="20"/>
      <c r="L309" s="55">
        <v>0</v>
      </c>
      <c r="M309" s="33">
        <v>0</v>
      </c>
      <c r="N309" s="20"/>
      <c r="O309" s="22"/>
      <c r="P309" s="63">
        <f t="shared" si="38"/>
        <v>0</v>
      </c>
      <c r="Q309" s="33">
        <v>0</v>
      </c>
      <c r="R309" s="14"/>
      <c r="V309" s="33">
        <f t="shared" si="39"/>
        <v>0</v>
      </c>
      <c r="W309" s="14"/>
      <c r="X309" s="70">
        <f t="shared" si="36"/>
        <v>0</v>
      </c>
      <c r="Y309" s="33">
        <v>0</v>
      </c>
      <c r="Z309" s="12"/>
      <c r="AA309" s="43">
        <f t="shared" si="40"/>
        <v>231455.78265161623</v>
      </c>
      <c r="AB309" s="81">
        <f t="shared" si="41"/>
        <v>1.7656625490360845E-3</v>
      </c>
      <c r="AC309" s="12"/>
    </row>
    <row r="310" spans="1:29" x14ac:dyDescent="0.25">
      <c r="A310" s="3" t="s">
        <v>278</v>
      </c>
      <c r="B310" s="12"/>
      <c r="C310" s="43">
        <f t="shared" si="34"/>
        <v>22871.851274958604</v>
      </c>
      <c r="D310" s="33">
        <v>1.2855903995252094E-3</v>
      </c>
      <c r="E310" s="20"/>
      <c r="F310" s="73">
        <v>88648.440550331943</v>
      </c>
      <c r="G310" s="33">
        <f t="shared" si="37"/>
        <v>1.0459430612251124E-3</v>
      </c>
      <c r="H310" s="20"/>
      <c r="I310" s="21">
        <v>16031.452003236043</v>
      </c>
      <c r="J310" s="33">
        <f t="shared" si="35"/>
        <v>1.1098094897074972E-3</v>
      </c>
      <c r="K310" s="20"/>
      <c r="L310" s="55">
        <v>0</v>
      </c>
      <c r="M310" s="33">
        <v>0</v>
      </c>
      <c r="N310" s="20"/>
      <c r="O310" s="22"/>
      <c r="P310" s="63">
        <f t="shared" si="38"/>
        <v>0</v>
      </c>
      <c r="Q310" s="33">
        <v>0</v>
      </c>
      <c r="R310" s="14"/>
      <c r="V310" s="33">
        <f t="shared" si="39"/>
        <v>0</v>
      </c>
      <c r="W310" s="14"/>
      <c r="X310" s="70">
        <f t="shared" si="36"/>
        <v>0</v>
      </c>
      <c r="Y310" s="33">
        <v>0</v>
      </c>
      <c r="Z310" s="12"/>
      <c r="AA310" s="43">
        <f t="shared" si="40"/>
        <v>127551.7438285266</v>
      </c>
      <c r="AB310" s="81">
        <f t="shared" si="41"/>
        <v>9.730296411788582E-4</v>
      </c>
      <c r="AC310" s="12"/>
    </row>
    <row r="311" spans="1:29" s="15" customFormat="1" x14ac:dyDescent="0.25">
      <c r="A311" s="3" t="s">
        <v>255</v>
      </c>
      <c r="B311" s="12"/>
      <c r="C311" s="43">
        <f t="shared" si="34"/>
        <v>14574.876168972352</v>
      </c>
      <c r="D311" s="33">
        <v>8.1923061897548708E-4</v>
      </c>
      <c r="E311" s="20"/>
      <c r="F311" s="73">
        <v>89883.395979932815</v>
      </c>
      <c r="G311" s="33">
        <f t="shared" si="37"/>
        <v>1.0605140232690519E-3</v>
      </c>
      <c r="H311" s="20"/>
      <c r="I311" s="21">
        <v>18363.920179718221</v>
      </c>
      <c r="J311" s="33">
        <f t="shared" si="35"/>
        <v>1.2712792877132013E-3</v>
      </c>
      <c r="K311" s="20"/>
      <c r="L311" s="55">
        <v>0</v>
      </c>
      <c r="M311" s="33">
        <v>0</v>
      </c>
      <c r="N311" s="20"/>
      <c r="O311" s="22"/>
      <c r="P311" s="63">
        <f t="shared" si="38"/>
        <v>0</v>
      </c>
      <c r="Q311" s="33">
        <v>0</v>
      </c>
      <c r="R311" s="14"/>
      <c r="S311"/>
      <c r="T311"/>
      <c r="U311" s="47"/>
      <c r="V311" s="33">
        <f t="shared" si="39"/>
        <v>0</v>
      </c>
      <c r="W311" s="14"/>
      <c r="X311" s="70">
        <f t="shared" si="36"/>
        <v>0</v>
      </c>
      <c r="Y311" s="33">
        <v>0</v>
      </c>
      <c r="Z311" s="12"/>
      <c r="AA311" s="43">
        <f t="shared" si="40"/>
        <v>122822.19232862338</v>
      </c>
      <c r="AB311" s="81">
        <f t="shared" si="41"/>
        <v>9.3695021442421957E-4</v>
      </c>
      <c r="AC311" s="12"/>
    </row>
    <row r="312" spans="1:29" s="15" customFormat="1" x14ac:dyDescent="0.25">
      <c r="A312" s="1" t="s">
        <v>167</v>
      </c>
      <c r="B312" s="12"/>
      <c r="C312" s="43">
        <f t="shared" si="34"/>
        <v>45638.026318579905</v>
      </c>
      <c r="D312" s="33">
        <v>2.5652409060862675E-3</v>
      </c>
      <c r="E312" s="20"/>
      <c r="F312" s="73">
        <v>278287.08197143115</v>
      </c>
      <c r="G312" s="33">
        <f t="shared" si="37"/>
        <v>3.283446844745568E-3</v>
      </c>
      <c r="H312" s="20"/>
      <c r="I312" s="21">
        <v>55062.178015940735</v>
      </c>
      <c r="J312" s="33">
        <f t="shared" si="35"/>
        <v>3.8117899535063601E-3</v>
      </c>
      <c r="K312" s="20"/>
      <c r="L312" s="55">
        <v>0</v>
      </c>
      <c r="M312" s="33">
        <v>0</v>
      </c>
      <c r="N312" s="20"/>
      <c r="O312" s="22"/>
      <c r="P312" s="63">
        <f t="shared" si="38"/>
        <v>0</v>
      </c>
      <c r="Q312" s="33">
        <v>0</v>
      </c>
      <c r="R312" s="14"/>
      <c r="S312"/>
      <c r="T312"/>
      <c r="U312" s="47"/>
      <c r="V312" s="33">
        <f t="shared" si="39"/>
        <v>0</v>
      </c>
      <c r="W312" s="14"/>
      <c r="X312" s="70">
        <f t="shared" si="36"/>
        <v>0</v>
      </c>
      <c r="Y312" s="33">
        <v>0</v>
      </c>
      <c r="Z312" s="12"/>
      <c r="AA312" s="43">
        <f t="shared" si="40"/>
        <v>378987.28630595177</v>
      </c>
      <c r="AB312" s="81">
        <f t="shared" si="41"/>
        <v>2.8911079702789292E-3</v>
      </c>
      <c r="AC312" s="12"/>
    </row>
    <row r="313" spans="1:29" ht="15.75" thickBot="1" x14ac:dyDescent="0.3">
      <c r="A313" s="3" t="s">
        <v>29</v>
      </c>
      <c r="B313" s="12"/>
      <c r="C313" s="43">
        <f>$C$315*D313</f>
        <v>61451.941142237134</v>
      </c>
      <c r="D313" s="33">
        <v>3.4541159180736794E-3</v>
      </c>
      <c r="E313" s="20"/>
      <c r="F313" s="73">
        <v>207925.72234768909</v>
      </c>
      <c r="G313" s="33">
        <f t="shared" si="37"/>
        <v>2.4532689485530982E-3</v>
      </c>
      <c r="H313" s="20"/>
      <c r="I313" s="21">
        <v>42767.22625249371</v>
      </c>
      <c r="J313" s="33">
        <f>I313/14445228.8</f>
        <v>2.9606472036284885E-3</v>
      </c>
      <c r="K313" s="20"/>
      <c r="L313" s="55">
        <v>0</v>
      </c>
      <c r="M313" s="33">
        <v>0</v>
      </c>
      <c r="N313" s="20"/>
      <c r="O313" s="22"/>
      <c r="P313" s="63">
        <f t="shared" si="38"/>
        <v>0</v>
      </c>
      <c r="Q313" s="33">
        <v>0</v>
      </c>
      <c r="R313" s="14"/>
      <c r="V313" s="33">
        <f t="shared" si="39"/>
        <v>0</v>
      </c>
      <c r="W313" s="14"/>
      <c r="X313" s="70">
        <f>4189500*Y313</f>
        <v>32962.130000000005</v>
      </c>
      <c r="Y313" s="33">
        <v>7.8677956796753806E-3</v>
      </c>
      <c r="Z313" s="12"/>
      <c r="AA313" s="43">
        <f t="shared" si="40"/>
        <v>345107.01974241994</v>
      </c>
      <c r="AB313" s="81">
        <f t="shared" si="41"/>
        <v>2.6326520477815011E-3</v>
      </c>
      <c r="AC313" s="12"/>
    </row>
    <row r="314" spans="1:29" ht="15.75" thickBot="1" x14ac:dyDescent="0.3">
      <c r="B314" s="12"/>
      <c r="C314" s="22"/>
      <c r="D314" s="33"/>
      <c r="E314" s="20"/>
      <c r="F314" s="73"/>
      <c r="G314" s="33"/>
      <c r="H314" s="20"/>
      <c r="I314" s="21"/>
      <c r="J314" s="33"/>
      <c r="K314" s="20"/>
      <c r="L314" s="58"/>
      <c r="M314" s="33"/>
      <c r="N314" s="20"/>
      <c r="O314" s="22"/>
      <c r="P314" s="63"/>
      <c r="Q314" s="33"/>
      <c r="R314" s="14"/>
      <c r="V314" s="33"/>
      <c r="W314" s="14"/>
      <c r="Y314" s="33"/>
      <c r="Z314" s="12"/>
      <c r="AB314" s="81"/>
      <c r="AC314" s="12"/>
    </row>
    <row r="315" spans="1:29" s="42" customFormat="1" ht="15.75" thickBot="1" x14ac:dyDescent="0.3">
      <c r="A315" s="75" t="s">
        <v>333</v>
      </c>
      <c r="B315" s="37"/>
      <c r="C315" s="38">
        <v>17790931.920000002</v>
      </c>
      <c r="D315" s="39">
        <f>SUM(D6:D314)</f>
        <v>0.99999999999999956</v>
      </c>
      <c r="E315" s="40"/>
      <c r="F315" s="38">
        <v>84754556.76000002</v>
      </c>
      <c r="G315" s="39">
        <f>SUM(G6:G314)</f>
        <v>0.99999999999999967</v>
      </c>
      <c r="H315" s="40"/>
      <c r="I315" s="38">
        <f>SUM(I6:I314)</f>
        <v>14445228.799999995</v>
      </c>
      <c r="J315" s="39">
        <f>SUM(J6:J313)</f>
        <v>0.99999999999999944</v>
      </c>
      <c r="K315" s="40"/>
      <c r="L315" s="38">
        <v>1303000.02</v>
      </c>
      <c r="M315" s="39">
        <f>SUM(M6:M314)</f>
        <v>0.99999999999999956</v>
      </c>
      <c r="N315" s="40"/>
      <c r="O315" s="38"/>
      <c r="P315" s="64">
        <v>2426827.5</v>
      </c>
      <c r="Q315" s="39">
        <v>1</v>
      </c>
      <c r="R315" s="41"/>
      <c r="U315" s="38">
        <f>SUM(U5:U314)</f>
        <v>6177168</v>
      </c>
      <c r="V315" s="39">
        <f>SUM(V6:V314)</f>
        <v>0.99999999999999978</v>
      </c>
      <c r="W315" s="41"/>
      <c r="X315" s="71">
        <v>4189500</v>
      </c>
      <c r="Y315" s="39">
        <f>SUM(Y6:Y313)</f>
        <v>1</v>
      </c>
      <c r="Z315" s="37"/>
      <c r="AA315" s="51">
        <f>SUM(AA6:AA314)</f>
        <v>131087213.00000004</v>
      </c>
      <c r="AB315" s="83">
        <f>SUM(AB6:AB314)</f>
        <v>0.99999999999999856</v>
      </c>
      <c r="AC315" s="37"/>
    </row>
    <row r="316" spans="1:29" ht="15.75" thickBot="1" x14ac:dyDescent="0.3">
      <c r="C316" s="16"/>
      <c r="D316" s="34"/>
      <c r="E316" s="17"/>
      <c r="F316" s="74"/>
      <c r="G316" s="34"/>
      <c r="H316" s="17"/>
      <c r="I316" s="72" t="s">
        <v>308</v>
      </c>
      <c r="J316" s="60"/>
      <c r="K316" s="17"/>
      <c r="L316" s="59"/>
      <c r="M316" s="60"/>
      <c r="N316" s="17"/>
      <c r="O316" s="17"/>
      <c r="P316" s="65"/>
      <c r="Q316" s="60"/>
      <c r="V316" s="34"/>
      <c r="Y316" s="60"/>
      <c r="AB316" s="84"/>
    </row>
    <row r="317" spans="1:29" x14ac:dyDescent="0.25">
      <c r="A317" s="1" t="s">
        <v>334</v>
      </c>
      <c r="B317" s="8"/>
      <c r="C317" s="18">
        <v>17752922.490000002</v>
      </c>
      <c r="D317" s="35"/>
      <c r="E317" s="19"/>
      <c r="F317" s="18">
        <f>F315-F286-F281-F245-F169-F148-F69</f>
        <v>84465000.000000015</v>
      </c>
      <c r="G317" s="35"/>
      <c r="H317" s="19"/>
      <c r="I317" s="18">
        <f>I315-I286-I281-I245-I169-I148-I69</f>
        <v>14291660.577029917</v>
      </c>
      <c r="J317" s="60"/>
      <c r="K317" s="19"/>
      <c r="L317" s="18">
        <f>L315-L286-L281-L245-L169-L148-L69</f>
        <v>1303000.02</v>
      </c>
      <c r="M317" s="60"/>
      <c r="N317" s="19"/>
      <c r="O317" s="17"/>
      <c r="P317" s="18">
        <f>P315-P286-P281-P245-P169-P148-P69</f>
        <v>2426827.5</v>
      </c>
      <c r="Q317" s="60"/>
      <c r="R317" s="9"/>
      <c r="U317" s="18">
        <f>U315-U286-U281-U245-U169-U148-U69</f>
        <v>6042180</v>
      </c>
      <c r="V317" s="35"/>
      <c r="W317" s="9"/>
      <c r="X317" s="18">
        <f>X315-X286-X281-X245-X169-X148-X69</f>
        <v>4108746.08</v>
      </c>
      <c r="Y317" s="60"/>
      <c r="Z317" s="8"/>
      <c r="AA317" s="18">
        <f>AA315-AA286-AA281-AA245-AA169-AA148-AA69</f>
        <v>130390328.70723721</v>
      </c>
      <c r="AB317" s="85"/>
      <c r="AC317" s="8"/>
    </row>
    <row r="318" spans="1:29" x14ac:dyDescent="0.25">
      <c r="E318" s="10"/>
      <c r="F318" s="7"/>
      <c r="H318" s="10"/>
      <c r="K318" s="10"/>
      <c r="N318" s="10"/>
      <c r="P318" s="66"/>
      <c r="R318" s="10"/>
      <c r="W318" s="10"/>
    </row>
    <row r="319" spans="1:29" x14ac:dyDescent="0.25">
      <c r="E319" s="5"/>
      <c r="H319" s="5"/>
      <c r="K319" s="5"/>
      <c r="N319" s="5"/>
      <c r="R319" s="5"/>
      <c r="W319" s="5"/>
    </row>
    <row r="320" spans="1:29" x14ac:dyDescent="0.25">
      <c r="F320" s="7"/>
      <c r="P320" s="68"/>
    </row>
  </sheetData>
  <sortState ref="A2:U309">
    <sortCondition ref="A2:A309"/>
  </sortState>
  <printOptions gridLines="1"/>
  <pageMargins left="0.31496062992125984" right="0.31496062992125984" top="0.74803149606299213" bottom="0.74803149606299213" header="0.31496062992125984" footer="0.31496062992125984"/>
  <pageSetup paperSize="9" scale="56" fitToHeight="0" orientation="landscape" r:id="rId1"/>
  <ignoredErrors>
    <ignoredError sqref="P13 P300 P242 P25 P34 P38 P40 P47 P51 P56 P63 P78 P87 P92 P100 P105 P121 P127 P141 P147 P163 P165 P174 P177 P182 P191 P193 P197 P199 P223 P234 P269 P274 P276 P279 P28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GF-2016</vt:lpstr>
    </vt:vector>
  </TitlesOfParts>
  <Company>Vlaamse Overheid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Swaels, Stefaan</dc:creator>
  <cp:lastModifiedBy>Everaert, Veronique</cp:lastModifiedBy>
  <cp:lastPrinted>2015-11-12T12:27:49Z</cp:lastPrinted>
  <dcterms:created xsi:type="dcterms:W3CDTF">2014-07-10T12:46:32Z</dcterms:created>
  <dcterms:modified xsi:type="dcterms:W3CDTF">2015-11-12T12:28:31Z</dcterms:modified>
</cp:coreProperties>
</file>