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ecretariaat Veronique\Schriftelijke vragen\SV zittingjaar 2015-2016\1 - 100\"/>
    </mc:Choice>
  </mc:AlternateContent>
  <bookViews>
    <workbookView xWindow="-15" yWindow="4095" windowWidth="20520" windowHeight="3165" tabRatio="333"/>
  </bookViews>
  <sheets>
    <sheet name="SectSub2015" sheetId="4" r:id="rId1"/>
  </sheets>
  <calcPr calcId="152511"/>
</workbook>
</file>

<file path=xl/calcChain.xml><?xml version="1.0" encoding="utf-8"?>
<calcChain xmlns="http://schemas.openxmlformats.org/spreadsheetml/2006/main">
  <c r="P278" i="4" l="1"/>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5" i="4"/>
  <c r="J314" i="4" l="1"/>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l="1"/>
  <c r="Y314" i="4"/>
  <c r="X5" i="4" l="1"/>
  <c r="X6" i="4"/>
  <c r="X7" i="4"/>
  <c r="X8" i="4"/>
  <c r="X9"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X95" i="4"/>
  <c r="X96" i="4"/>
  <c r="X97" i="4"/>
  <c r="X98" i="4"/>
  <c r="X99" i="4"/>
  <c r="X100" i="4"/>
  <c r="X101" i="4"/>
  <c r="X102" i="4"/>
  <c r="X103" i="4"/>
  <c r="X104" i="4"/>
  <c r="X105" i="4"/>
  <c r="X106" i="4"/>
  <c r="X107" i="4"/>
  <c r="X108" i="4"/>
  <c r="X109" i="4"/>
  <c r="X110" i="4"/>
  <c r="X111" i="4"/>
  <c r="X112" i="4"/>
  <c r="X113" i="4"/>
  <c r="X114" i="4"/>
  <c r="X115" i="4"/>
  <c r="X116" i="4"/>
  <c r="X117" i="4"/>
  <c r="X118" i="4"/>
  <c r="X119" i="4"/>
  <c r="X120" i="4"/>
  <c r="X121" i="4"/>
  <c r="X122" i="4"/>
  <c r="X123" i="4"/>
  <c r="X124" i="4"/>
  <c r="X125" i="4"/>
  <c r="X126" i="4"/>
  <c r="X127" i="4"/>
  <c r="X128" i="4"/>
  <c r="X129" i="4"/>
  <c r="X130" i="4"/>
  <c r="X131" i="4"/>
  <c r="X132" i="4"/>
  <c r="X133" i="4"/>
  <c r="X134" i="4"/>
  <c r="X135" i="4"/>
  <c r="X136" i="4"/>
  <c r="X137" i="4"/>
  <c r="X138" i="4"/>
  <c r="X139" i="4"/>
  <c r="X140" i="4"/>
  <c r="X141" i="4"/>
  <c r="X142" i="4"/>
  <c r="X143" i="4"/>
  <c r="X144" i="4"/>
  <c r="X145" i="4"/>
  <c r="X146" i="4"/>
  <c r="X147" i="4"/>
  <c r="X148" i="4"/>
  <c r="X149" i="4"/>
  <c r="X150" i="4"/>
  <c r="X151" i="4"/>
  <c r="X152" i="4"/>
  <c r="X153" i="4"/>
  <c r="X154" i="4"/>
  <c r="X155" i="4"/>
  <c r="X156" i="4"/>
  <c r="X157" i="4"/>
  <c r="X158" i="4"/>
  <c r="X159" i="4"/>
  <c r="X160" i="4"/>
  <c r="X161" i="4"/>
  <c r="X162" i="4"/>
  <c r="X163" i="4"/>
  <c r="X164" i="4"/>
  <c r="X165" i="4"/>
  <c r="X166" i="4"/>
  <c r="X167" i="4"/>
  <c r="X168" i="4"/>
  <c r="X169" i="4"/>
  <c r="X170" i="4"/>
  <c r="X171" i="4"/>
  <c r="X172" i="4"/>
  <c r="X173" i="4"/>
  <c r="X174" i="4"/>
  <c r="X175" i="4"/>
  <c r="X176" i="4"/>
  <c r="X177" i="4"/>
  <c r="X178" i="4"/>
  <c r="X179" i="4"/>
  <c r="X180" i="4"/>
  <c r="X181" i="4"/>
  <c r="X182" i="4"/>
  <c r="X183" i="4"/>
  <c r="X184" i="4"/>
  <c r="X185" i="4"/>
  <c r="X186" i="4"/>
  <c r="X187" i="4"/>
  <c r="X188" i="4"/>
  <c r="X189" i="4"/>
  <c r="X190" i="4"/>
  <c r="X191"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251" i="4"/>
  <c r="X252" i="4"/>
  <c r="X253" i="4"/>
  <c r="X254" i="4"/>
  <c r="X255" i="4"/>
  <c r="X256" i="4"/>
  <c r="X257" i="4"/>
  <c r="X258" i="4"/>
  <c r="X259" i="4"/>
  <c r="X260" i="4"/>
  <c r="X261" i="4"/>
  <c r="X262" i="4"/>
  <c r="X263" i="4"/>
  <c r="X264" i="4"/>
  <c r="X265" i="4"/>
  <c r="X266" i="4"/>
  <c r="X267" i="4"/>
  <c r="X268" i="4"/>
  <c r="X269" i="4"/>
  <c r="X270" i="4"/>
  <c r="X271" i="4"/>
  <c r="X272" i="4"/>
  <c r="X273" i="4"/>
  <c r="X274" i="4"/>
  <c r="X275" i="4"/>
  <c r="X276" i="4"/>
  <c r="X277" i="4"/>
  <c r="X278" i="4"/>
  <c r="AA278" i="4" s="1"/>
  <c r="X279" i="4"/>
  <c r="X280" i="4"/>
  <c r="X281" i="4"/>
  <c r="X282" i="4"/>
  <c r="X283" i="4"/>
  <c r="X284" i="4"/>
  <c r="X285" i="4"/>
  <c r="X286" i="4"/>
  <c r="X287" i="4"/>
  <c r="X288" i="4"/>
  <c r="X289" i="4"/>
  <c r="X290" i="4"/>
  <c r="X291" i="4"/>
  <c r="X292" i="4"/>
  <c r="X293" i="4"/>
  <c r="X294" i="4"/>
  <c r="X295" i="4"/>
  <c r="X296" i="4"/>
  <c r="X297" i="4"/>
  <c r="X298" i="4"/>
  <c r="X299" i="4"/>
  <c r="X300" i="4"/>
  <c r="X301" i="4"/>
  <c r="X302" i="4"/>
  <c r="X303" i="4"/>
  <c r="X304" i="4"/>
  <c r="X305" i="4"/>
  <c r="X306" i="4"/>
  <c r="X307" i="4"/>
  <c r="X308" i="4"/>
  <c r="X309" i="4"/>
  <c r="X310" i="4"/>
  <c r="X311" i="4"/>
  <c r="X312" i="4"/>
  <c r="AA284" i="4" l="1"/>
  <c r="AA224" i="4"/>
  <c r="AA304" i="4"/>
  <c r="AA204" i="4"/>
  <c r="AA152" i="4"/>
  <c r="AA236" i="4"/>
  <c r="AA168" i="4"/>
  <c r="AA124" i="4"/>
  <c r="AA68" i="4"/>
  <c r="AA24" i="4"/>
  <c r="AA231" i="4"/>
  <c r="AA215" i="4"/>
  <c r="AA199" i="4"/>
  <c r="AA183" i="4"/>
  <c r="AA151" i="4"/>
  <c r="AA135" i="4"/>
  <c r="AA119" i="4"/>
  <c r="AA103" i="4"/>
  <c r="AA87" i="4"/>
  <c r="AA71" i="4"/>
  <c r="AA55" i="4"/>
  <c r="AA23" i="4"/>
  <c r="AA100" i="4"/>
  <c r="AA48" i="4"/>
  <c r="AA302" i="4"/>
  <c r="AA266" i="4"/>
  <c r="AA250" i="4"/>
  <c r="AA218" i="4"/>
  <c r="AA202" i="4"/>
  <c r="AA186" i="4"/>
  <c r="AA170" i="4"/>
  <c r="AA154" i="4"/>
  <c r="AA138" i="4"/>
  <c r="AA106" i="4"/>
  <c r="AA58" i="4"/>
  <c r="AA42" i="4"/>
  <c r="AA26" i="4"/>
  <c r="AA10" i="4"/>
  <c r="AA80" i="4"/>
  <c r="AA299" i="4"/>
  <c r="AA259" i="4"/>
  <c r="AA290" i="4"/>
  <c r="AA305" i="4"/>
  <c r="AA289" i="4"/>
  <c r="AA257" i="4"/>
  <c r="AA241" i="4"/>
  <c r="AA225" i="4"/>
  <c r="AA209" i="4"/>
  <c r="AA193" i="4"/>
  <c r="AA145" i="4"/>
  <c r="AA113" i="4"/>
  <c r="AA81" i="4"/>
  <c r="AA65" i="4"/>
  <c r="AA33" i="4"/>
  <c r="AA17" i="4"/>
  <c r="P13" i="4"/>
  <c r="AA13" i="4" s="1"/>
  <c r="P302" i="4"/>
  <c r="P301" i="4"/>
  <c r="AA301" i="4" s="1"/>
  <c r="P299" i="4"/>
  <c r="P288" i="4"/>
  <c r="AA288" i="4" s="1"/>
  <c r="P283" i="4"/>
  <c r="AA283" i="4" s="1"/>
  <c r="P282" i="4"/>
  <c r="AA282" i="4" s="1"/>
  <c r="P275" i="4"/>
  <c r="AA275" i="4" s="1"/>
  <c r="P273" i="4"/>
  <c r="AA273" i="4" s="1"/>
  <c r="P268" i="4"/>
  <c r="AA268" i="4" s="1"/>
  <c r="P260" i="4"/>
  <c r="AA260" i="4" s="1"/>
  <c r="P259" i="4"/>
  <c r="P252" i="4"/>
  <c r="AA252" i="4" s="1"/>
  <c r="P251" i="4"/>
  <c r="AA251" i="4" s="1"/>
  <c r="P250" i="4"/>
  <c r="P241" i="4"/>
  <c r="P233" i="4"/>
  <c r="AA233" i="4" s="1"/>
  <c r="P227" i="4"/>
  <c r="AA227" i="4" s="1"/>
  <c r="P226" i="4"/>
  <c r="AA226" i="4" s="1"/>
  <c r="P222" i="4"/>
  <c r="AA222" i="4" s="1"/>
  <c r="P219" i="4"/>
  <c r="AA219" i="4" s="1"/>
  <c r="P218" i="4"/>
  <c r="P210" i="4"/>
  <c r="AA210" i="4" s="1"/>
  <c r="P209" i="4"/>
  <c r="P208" i="4"/>
  <c r="AA208" i="4" s="1"/>
  <c r="P203" i="4"/>
  <c r="AA203" i="4" s="1"/>
  <c r="P202" i="4"/>
  <c r="P201" i="4"/>
  <c r="AA201" i="4" s="1"/>
  <c r="P200" i="4"/>
  <c r="AA200" i="4" s="1"/>
  <c r="P198" i="4"/>
  <c r="AA198" i="4" s="1"/>
  <c r="P196" i="4"/>
  <c r="AA196" i="4" s="1"/>
  <c r="P192" i="4"/>
  <c r="AA192" i="4" s="1"/>
  <c r="P190" i="4"/>
  <c r="AA190" i="4" s="1"/>
  <c r="P185" i="4"/>
  <c r="AA185" i="4" s="1"/>
  <c r="P184" i="4"/>
  <c r="AA184" i="4" s="1"/>
  <c r="P183" i="4"/>
  <c r="P181" i="4"/>
  <c r="AA181" i="4" s="1"/>
  <c r="P176" i="4"/>
  <c r="AA176" i="4" s="1"/>
  <c r="P173" i="4"/>
  <c r="AA173" i="4" s="1"/>
  <c r="P164" i="4"/>
  <c r="AA164" i="4" s="1"/>
  <c r="P162" i="4"/>
  <c r="AA162" i="4" s="1"/>
  <c r="P152" i="4"/>
  <c r="P151" i="4"/>
  <c r="P146" i="4"/>
  <c r="AA146" i="4" s="1"/>
  <c r="P140" i="4"/>
  <c r="AA140" i="4" s="1"/>
  <c r="P126" i="4"/>
  <c r="AA126" i="4" s="1"/>
  <c r="P124" i="4"/>
  <c r="P123" i="4"/>
  <c r="AA123" i="4" s="1"/>
  <c r="P120" i="4"/>
  <c r="AA120" i="4" s="1"/>
  <c r="P116" i="4"/>
  <c r="AA116" i="4" s="1"/>
  <c r="P115" i="4"/>
  <c r="AA115" i="4" s="1"/>
  <c r="P109" i="4"/>
  <c r="AA109" i="4" s="1"/>
  <c r="P108" i="4"/>
  <c r="AA108" i="4" s="1"/>
  <c r="P104" i="4"/>
  <c r="AA104" i="4" s="1"/>
  <c r="P102" i="4"/>
  <c r="AA102" i="4" s="1"/>
  <c r="P101" i="4"/>
  <c r="AA101" i="4" s="1"/>
  <c r="P99" i="4"/>
  <c r="AA99" i="4" s="1"/>
  <c r="P96" i="4"/>
  <c r="AA96" i="4" s="1"/>
  <c r="P95" i="4"/>
  <c r="AA95" i="4" s="1"/>
  <c r="P91" i="4"/>
  <c r="AA91" i="4" s="1"/>
  <c r="P86" i="4"/>
  <c r="AA86" i="4" s="1"/>
  <c r="P80" i="4"/>
  <c r="P79" i="4"/>
  <c r="AA79" i="4" s="1"/>
  <c r="P77" i="4"/>
  <c r="AA77" i="4" s="1"/>
  <c r="P74" i="4"/>
  <c r="AA74" i="4" s="1"/>
  <c r="P73" i="4"/>
  <c r="AA73" i="4" s="1"/>
  <c r="P71" i="4"/>
  <c r="P70" i="4"/>
  <c r="AA70" i="4" s="1"/>
  <c r="P69" i="4"/>
  <c r="AA69" i="4" s="1"/>
  <c r="P66" i="4"/>
  <c r="AA66" i="4" s="1"/>
  <c r="P65" i="4"/>
  <c r="P64" i="4"/>
  <c r="AA64" i="4" s="1"/>
  <c r="P62" i="4"/>
  <c r="AA62" i="4" s="1"/>
  <c r="P58" i="4"/>
  <c r="P57" i="4"/>
  <c r="AA57" i="4" s="1"/>
  <c r="P55" i="4"/>
  <c r="P50" i="4"/>
  <c r="AA50" i="4" s="1"/>
  <c r="P46" i="4"/>
  <c r="AA46" i="4" s="1"/>
  <c r="P43" i="4"/>
  <c r="AA43" i="4" s="1"/>
  <c r="P42" i="4"/>
  <c r="P39" i="4"/>
  <c r="AA39" i="4" s="1"/>
  <c r="P37" i="4"/>
  <c r="AA37" i="4" s="1"/>
  <c r="P33" i="4"/>
  <c r="P24" i="4"/>
  <c r="P22" i="4"/>
  <c r="AA22" i="4" s="1"/>
  <c r="P21" i="4"/>
  <c r="AA21" i="4" s="1"/>
  <c r="P12" i="4"/>
  <c r="AA12" i="4" s="1"/>
  <c r="P6" i="4"/>
  <c r="AA6" i="4" s="1"/>
  <c r="P7" i="4"/>
  <c r="AA7" i="4" s="1"/>
  <c r="P8" i="4"/>
  <c r="AA8" i="4" s="1"/>
  <c r="P9" i="4"/>
  <c r="AA9" i="4" s="1"/>
  <c r="P10" i="4"/>
  <c r="P11" i="4"/>
  <c r="AA11" i="4" s="1"/>
  <c r="P14" i="4"/>
  <c r="AA14" i="4" s="1"/>
  <c r="P15" i="4"/>
  <c r="AA15" i="4" s="1"/>
  <c r="P5" i="4"/>
  <c r="AA5" i="4" s="1"/>
  <c r="P16" i="4"/>
  <c r="AA16" i="4" s="1"/>
  <c r="P17" i="4"/>
  <c r="P18" i="4"/>
  <c r="AA18" i="4" s="1"/>
  <c r="P19" i="4"/>
  <c r="AA19" i="4" s="1"/>
  <c r="P20" i="4"/>
  <c r="AA20" i="4" s="1"/>
  <c r="P23" i="4"/>
  <c r="P25" i="4"/>
  <c r="AA25" i="4" s="1"/>
  <c r="P26" i="4"/>
  <c r="P27" i="4"/>
  <c r="AA27" i="4" s="1"/>
  <c r="P28" i="4"/>
  <c r="AA28" i="4" s="1"/>
  <c r="P29" i="4"/>
  <c r="AA29" i="4" s="1"/>
  <c r="P30" i="4"/>
  <c r="AA30" i="4" s="1"/>
  <c r="P31" i="4"/>
  <c r="AA31" i="4" s="1"/>
  <c r="P32" i="4"/>
  <c r="AA32" i="4" s="1"/>
  <c r="P34" i="4"/>
  <c r="AA34" i="4" s="1"/>
  <c r="P35" i="4"/>
  <c r="AA35" i="4" s="1"/>
  <c r="P36" i="4"/>
  <c r="AA36" i="4" s="1"/>
  <c r="P38" i="4"/>
  <c r="AA38" i="4" s="1"/>
  <c r="P40" i="4"/>
  <c r="AA40" i="4" s="1"/>
  <c r="P41" i="4"/>
  <c r="AA41" i="4" s="1"/>
  <c r="P44" i="4"/>
  <c r="AA44" i="4" s="1"/>
  <c r="P45" i="4"/>
  <c r="AA45" i="4" s="1"/>
  <c r="P47" i="4"/>
  <c r="AA47" i="4" s="1"/>
  <c r="P48" i="4"/>
  <c r="P49" i="4"/>
  <c r="AA49" i="4" s="1"/>
  <c r="P51" i="4"/>
  <c r="AA51" i="4" s="1"/>
  <c r="P52" i="4"/>
  <c r="AA52" i="4" s="1"/>
  <c r="P53" i="4"/>
  <c r="AA53" i="4" s="1"/>
  <c r="P54" i="4"/>
  <c r="AA54" i="4" s="1"/>
  <c r="P56" i="4"/>
  <c r="AA56" i="4" s="1"/>
  <c r="P59" i="4"/>
  <c r="AA59" i="4" s="1"/>
  <c r="P60" i="4"/>
  <c r="AA60" i="4" s="1"/>
  <c r="P61" i="4"/>
  <c r="AA61" i="4" s="1"/>
  <c r="P63" i="4"/>
  <c r="AA63" i="4" s="1"/>
  <c r="P67" i="4"/>
  <c r="AA67" i="4" s="1"/>
  <c r="P68" i="4"/>
  <c r="P72" i="4"/>
  <c r="AA72" i="4" s="1"/>
  <c r="P75" i="4"/>
  <c r="AA75" i="4" s="1"/>
  <c r="P76" i="4"/>
  <c r="AA76" i="4" s="1"/>
  <c r="P78" i="4"/>
  <c r="AA78" i="4" s="1"/>
  <c r="P81" i="4"/>
  <c r="P82" i="4"/>
  <c r="AA82" i="4" s="1"/>
  <c r="P83" i="4"/>
  <c r="AA83" i="4" s="1"/>
  <c r="P84" i="4"/>
  <c r="AA84" i="4" s="1"/>
  <c r="P85" i="4"/>
  <c r="AA85" i="4" s="1"/>
  <c r="P87" i="4"/>
  <c r="P88" i="4"/>
  <c r="AA88" i="4" s="1"/>
  <c r="P89" i="4"/>
  <c r="AA89" i="4" s="1"/>
  <c r="P90" i="4"/>
  <c r="AA90" i="4" s="1"/>
  <c r="P92" i="4"/>
  <c r="AA92" i="4" s="1"/>
  <c r="P93" i="4"/>
  <c r="AA93" i="4" s="1"/>
  <c r="P94" i="4"/>
  <c r="AA94" i="4" s="1"/>
  <c r="P97" i="4"/>
  <c r="AA97" i="4" s="1"/>
  <c r="P98" i="4"/>
  <c r="AA98" i="4" s="1"/>
  <c r="P100" i="4"/>
  <c r="P103" i="4"/>
  <c r="P105" i="4"/>
  <c r="AA105" i="4" s="1"/>
  <c r="P106" i="4"/>
  <c r="P107" i="4"/>
  <c r="AA107" i="4" s="1"/>
  <c r="P110" i="4"/>
  <c r="AA110" i="4" s="1"/>
  <c r="P111" i="4"/>
  <c r="AA111" i="4" s="1"/>
  <c r="P112" i="4"/>
  <c r="AA112" i="4" s="1"/>
  <c r="P113" i="4"/>
  <c r="P114" i="4"/>
  <c r="AA114" i="4" s="1"/>
  <c r="P117" i="4"/>
  <c r="AA117" i="4" s="1"/>
  <c r="P118" i="4"/>
  <c r="AA118" i="4" s="1"/>
  <c r="P119" i="4"/>
  <c r="P121" i="4"/>
  <c r="AA121" i="4" s="1"/>
  <c r="P122" i="4"/>
  <c r="AA122" i="4" s="1"/>
  <c r="P125" i="4"/>
  <c r="AA125" i="4" s="1"/>
  <c r="P127" i="4"/>
  <c r="AA127" i="4" s="1"/>
  <c r="P128" i="4"/>
  <c r="AA128" i="4" s="1"/>
  <c r="P129" i="4"/>
  <c r="AA129" i="4" s="1"/>
  <c r="P130" i="4"/>
  <c r="AA130" i="4" s="1"/>
  <c r="P131" i="4"/>
  <c r="AA131" i="4" s="1"/>
  <c r="P132" i="4"/>
  <c r="AA132" i="4" s="1"/>
  <c r="P133" i="4"/>
  <c r="AA133" i="4" s="1"/>
  <c r="P134" i="4"/>
  <c r="AA134" i="4" s="1"/>
  <c r="P135" i="4"/>
  <c r="P136" i="4"/>
  <c r="AA136" i="4" s="1"/>
  <c r="P137" i="4"/>
  <c r="AA137" i="4" s="1"/>
  <c r="P138" i="4"/>
  <c r="P139" i="4"/>
  <c r="AA139" i="4" s="1"/>
  <c r="P141" i="4"/>
  <c r="AA141" i="4" s="1"/>
  <c r="P142" i="4"/>
  <c r="AA142" i="4" s="1"/>
  <c r="P143" i="4"/>
  <c r="AA143" i="4" s="1"/>
  <c r="P144" i="4"/>
  <c r="AA144" i="4" s="1"/>
  <c r="P145" i="4"/>
  <c r="P147" i="4"/>
  <c r="AA147" i="4" s="1"/>
  <c r="P148" i="4"/>
  <c r="AA148" i="4" s="1"/>
  <c r="P149" i="4"/>
  <c r="AA149" i="4" s="1"/>
  <c r="P150" i="4"/>
  <c r="AA150" i="4" s="1"/>
  <c r="P153" i="4"/>
  <c r="AA153" i="4" s="1"/>
  <c r="P154" i="4"/>
  <c r="P155" i="4"/>
  <c r="AA155" i="4" s="1"/>
  <c r="P156" i="4"/>
  <c r="AA156" i="4" s="1"/>
  <c r="P157" i="4"/>
  <c r="AA157" i="4" s="1"/>
  <c r="P158" i="4"/>
  <c r="AA158" i="4" s="1"/>
  <c r="P159" i="4"/>
  <c r="AA159" i="4" s="1"/>
  <c r="P160" i="4"/>
  <c r="AA160" i="4" s="1"/>
  <c r="P161" i="4"/>
  <c r="AA161" i="4" s="1"/>
  <c r="P163" i="4"/>
  <c r="AA163" i="4" s="1"/>
  <c r="P165" i="4"/>
  <c r="AA165" i="4" s="1"/>
  <c r="P166" i="4"/>
  <c r="AA166" i="4" s="1"/>
  <c r="P167" i="4"/>
  <c r="AA167" i="4" s="1"/>
  <c r="P168" i="4"/>
  <c r="P169" i="4"/>
  <c r="AA169" i="4" s="1"/>
  <c r="P170" i="4"/>
  <c r="P171" i="4"/>
  <c r="AA171" i="4" s="1"/>
  <c r="P172" i="4"/>
  <c r="AA172" i="4" s="1"/>
  <c r="P174" i="4"/>
  <c r="AA174" i="4" s="1"/>
  <c r="P175" i="4"/>
  <c r="AA175" i="4" s="1"/>
  <c r="P177" i="4"/>
  <c r="AA177" i="4" s="1"/>
  <c r="P178" i="4"/>
  <c r="AA178" i="4" s="1"/>
  <c r="P179" i="4"/>
  <c r="AA179" i="4" s="1"/>
  <c r="P180" i="4"/>
  <c r="AA180" i="4" s="1"/>
  <c r="P182" i="4"/>
  <c r="AA182" i="4" s="1"/>
  <c r="P186" i="4"/>
  <c r="P187" i="4"/>
  <c r="AA187" i="4" s="1"/>
  <c r="P188" i="4"/>
  <c r="AA188" i="4" s="1"/>
  <c r="P189" i="4"/>
  <c r="AA189" i="4" s="1"/>
  <c r="P191" i="4"/>
  <c r="AA191" i="4" s="1"/>
  <c r="P193" i="4"/>
  <c r="P194" i="4"/>
  <c r="AA194" i="4" s="1"/>
  <c r="P195" i="4"/>
  <c r="AA195" i="4" s="1"/>
  <c r="P197" i="4"/>
  <c r="AA197" i="4" s="1"/>
  <c r="P199" i="4"/>
  <c r="P204" i="4"/>
  <c r="P205" i="4"/>
  <c r="AA205" i="4" s="1"/>
  <c r="P206" i="4"/>
  <c r="AA206" i="4" s="1"/>
  <c r="P207" i="4"/>
  <c r="AA207" i="4" s="1"/>
  <c r="P211" i="4"/>
  <c r="AA211" i="4" s="1"/>
  <c r="P212" i="4"/>
  <c r="AA212" i="4" s="1"/>
  <c r="P213" i="4"/>
  <c r="AA213" i="4" s="1"/>
  <c r="P214" i="4"/>
  <c r="AA214" i="4" s="1"/>
  <c r="P215" i="4"/>
  <c r="P216" i="4"/>
  <c r="AA216" i="4" s="1"/>
  <c r="P217" i="4"/>
  <c r="AA217" i="4" s="1"/>
  <c r="P220" i="4"/>
  <c r="AA220" i="4" s="1"/>
  <c r="P221" i="4"/>
  <c r="AA221" i="4" s="1"/>
  <c r="P223" i="4"/>
  <c r="AA223" i="4" s="1"/>
  <c r="P224" i="4"/>
  <c r="P225" i="4"/>
  <c r="P228" i="4"/>
  <c r="AA228" i="4" s="1"/>
  <c r="P229" i="4"/>
  <c r="AA229" i="4" s="1"/>
  <c r="P230" i="4"/>
  <c r="AA230" i="4" s="1"/>
  <c r="P231" i="4"/>
  <c r="P232" i="4"/>
  <c r="AA232" i="4" s="1"/>
  <c r="P234" i="4"/>
  <c r="AA234" i="4" s="1"/>
  <c r="P235" i="4"/>
  <c r="AA235" i="4" s="1"/>
  <c r="P236" i="4"/>
  <c r="P237" i="4"/>
  <c r="AA237" i="4" s="1"/>
  <c r="P238" i="4"/>
  <c r="AA238" i="4" s="1"/>
  <c r="P239" i="4"/>
  <c r="AA239" i="4" s="1"/>
  <c r="P240" i="4"/>
  <c r="AA240" i="4" s="1"/>
  <c r="P242" i="4"/>
  <c r="AA242" i="4" s="1"/>
  <c r="P243" i="4"/>
  <c r="AA243" i="4" s="1"/>
  <c r="P244" i="4"/>
  <c r="AA244" i="4" s="1"/>
  <c r="P245" i="4"/>
  <c r="AA245" i="4" s="1"/>
  <c r="P246" i="4"/>
  <c r="AA246" i="4" s="1"/>
  <c r="P247" i="4"/>
  <c r="AA247" i="4" s="1"/>
  <c r="P248" i="4"/>
  <c r="AA248" i="4" s="1"/>
  <c r="P249" i="4"/>
  <c r="AA249" i="4" s="1"/>
  <c r="P253" i="4"/>
  <c r="AA253" i="4" s="1"/>
  <c r="P254" i="4"/>
  <c r="AA254" i="4" s="1"/>
  <c r="P255" i="4"/>
  <c r="AA255" i="4" s="1"/>
  <c r="P256" i="4"/>
  <c r="AA256" i="4" s="1"/>
  <c r="P257" i="4"/>
  <c r="P258" i="4"/>
  <c r="AA258" i="4" s="1"/>
  <c r="P261" i="4"/>
  <c r="AA261" i="4" s="1"/>
  <c r="P262" i="4"/>
  <c r="AA262" i="4" s="1"/>
  <c r="P263" i="4"/>
  <c r="AA263" i="4" s="1"/>
  <c r="P264" i="4"/>
  <c r="AA264" i="4" s="1"/>
  <c r="P265" i="4"/>
  <c r="AA265" i="4" s="1"/>
  <c r="P266" i="4"/>
  <c r="P267" i="4"/>
  <c r="AA267" i="4" s="1"/>
  <c r="P269" i="4"/>
  <c r="AA269" i="4" s="1"/>
  <c r="P270" i="4"/>
  <c r="AA270" i="4" s="1"/>
  <c r="P271" i="4"/>
  <c r="AA271" i="4" s="1"/>
  <c r="P272" i="4"/>
  <c r="AA272" i="4" s="1"/>
  <c r="P274" i="4"/>
  <c r="AA274" i="4" s="1"/>
  <c r="P276" i="4"/>
  <c r="AA276" i="4" s="1"/>
  <c r="P277" i="4"/>
  <c r="AA277" i="4" s="1"/>
  <c r="P279" i="4"/>
  <c r="AA279" i="4" s="1"/>
  <c r="P280" i="4"/>
  <c r="AA280" i="4" s="1"/>
  <c r="P281" i="4"/>
  <c r="AA281" i="4" s="1"/>
  <c r="P284" i="4"/>
  <c r="P285" i="4"/>
  <c r="AA285" i="4" s="1"/>
  <c r="P286" i="4"/>
  <c r="AA286" i="4" s="1"/>
  <c r="P287" i="4"/>
  <c r="AA287" i="4" s="1"/>
  <c r="P289" i="4"/>
  <c r="P290" i="4"/>
  <c r="P291" i="4"/>
  <c r="AA291" i="4" s="1"/>
  <c r="P292" i="4"/>
  <c r="AA292" i="4" s="1"/>
  <c r="P293" i="4"/>
  <c r="AA293" i="4" s="1"/>
  <c r="P294" i="4"/>
  <c r="AA294" i="4" s="1"/>
  <c r="P295" i="4"/>
  <c r="AA295" i="4" s="1"/>
  <c r="P296" i="4"/>
  <c r="AA296" i="4" s="1"/>
  <c r="P297" i="4"/>
  <c r="AA297" i="4" s="1"/>
  <c r="P298" i="4"/>
  <c r="AA298" i="4" s="1"/>
  <c r="P300" i="4"/>
  <c r="AA300" i="4" s="1"/>
  <c r="P303" i="4"/>
  <c r="AA303" i="4" s="1"/>
  <c r="P304" i="4"/>
  <c r="P305" i="4"/>
  <c r="P306" i="4"/>
  <c r="AA306" i="4" s="1"/>
  <c r="P307" i="4"/>
  <c r="AA307" i="4" s="1"/>
  <c r="P308" i="4"/>
  <c r="AA308" i="4" s="1"/>
  <c r="P309" i="4"/>
  <c r="AA309" i="4" s="1"/>
  <c r="P310" i="4"/>
  <c r="AA310" i="4" s="1"/>
  <c r="P311" i="4"/>
  <c r="AA311" i="4" s="1"/>
  <c r="P312" i="4"/>
  <c r="AA312" i="4" s="1"/>
  <c r="L314" i="4"/>
  <c r="U314" i="4" l="1"/>
  <c r="V8" i="4" l="1"/>
  <c r="V12" i="4"/>
  <c r="V16" i="4"/>
  <c r="V20" i="4"/>
  <c r="V24" i="4"/>
  <c r="V28" i="4"/>
  <c r="V9" i="4"/>
  <c r="V13" i="4"/>
  <c r="V17" i="4"/>
  <c r="V21" i="4"/>
  <c r="V25" i="4"/>
  <c r="V29" i="4"/>
  <c r="V33" i="4"/>
  <c r="V37" i="4"/>
  <c r="V41" i="4"/>
  <c r="V45" i="4"/>
  <c r="V49" i="4"/>
  <c r="V53" i="4"/>
  <c r="V57" i="4"/>
  <c r="V61" i="4"/>
  <c r="V65" i="4"/>
  <c r="V69" i="4"/>
  <c r="V73" i="4"/>
  <c r="V77" i="4"/>
  <c r="V81" i="4"/>
  <c r="V85" i="4"/>
  <c r="V89" i="4"/>
  <c r="V93" i="4"/>
  <c r="V97" i="4"/>
  <c r="V101" i="4"/>
  <c r="V105" i="4"/>
  <c r="V109" i="4"/>
  <c r="V113" i="4"/>
  <c r="V117" i="4"/>
  <c r="V121" i="4"/>
  <c r="V125" i="4"/>
  <c r="V129" i="4"/>
  <c r="V133" i="4"/>
  <c r="V137" i="4"/>
  <c r="V141" i="4"/>
  <c r="V145" i="4"/>
  <c r="V149" i="4"/>
  <c r="V153" i="4"/>
  <c r="V157" i="4"/>
  <c r="V161" i="4"/>
  <c r="V165" i="4"/>
  <c r="V169" i="4"/>
  <c r="V173" i="4"/>
  <c r="V177" i="4"/>
  <c r="V181" i="4"/>
  <c r="V185" i="4"/>
  <c r="V189" i="4"/>
  <c r="V193" i="4"/>
  <c r="V197" i="4"/>
  <c r="V201" i="4"/>
  <c r="V205" i="4"/>
  <c r="V209" i="4"/>
  <c r="V213" i="4"/>
  <c r="V217" i="4"/>
  <c r="V221" i="4"/>
  <c r="V225" i="4"/>
  <c r="V229" i="4"/>
  <c r="V233" i="4"/>
  <c r="V237" i="4"/>
  <c r="V241" i="4"/>
  <c r="V245" i="4"/>
  <c r="V249" i="4"/>
  <c r="V253" i="4"/>
  <c r="V257" i="4"/>
  <c r="V261" i="4"/>
  <c r="V265" i="4"/>
  <c r="V269" i="4"/>
  <c r="V273" i="4"/>
  <c r="V277" i="4"/>
  <c r="V281" i="4"/>
  <c r="V285" i="4"/>
  <c r="V289" i="4"/>
  <c r="V293" i="4"/>
  <c r="V297" i="4"/>
  <c r="V301" i="4"/>
  <c r="V305" i="4"/>
  <c r="V309" i="4"/>
  <c r="V5" i="4"/>
  <c r="V7" i="4"/>
  <c r="V15" i="4"/>
  <c r="V23" i="4"/>
  <c r="V31" i="4"/>
  <c r="V36" i="4"/>
  <c r="V42" i="4"/>
  <c r="V47" i="4"/>
  <c r="V52" i="4"/>
  <c r="V58" i="4"/>
  <c r="V63" i="4"/>
  <c r="V68" i="4"/>
  <c r="V74" i="4"/>
  <c r="V79" i="4"/>
  <c r="V84" i="4"/>
  <c r="V90" i="4"/>
  <c r="V95" i="4"/>
  <c r="V100" i="4"/>
  <c r="V106" i="4"/>
  <c r="V111" i="4"/>
  <c r="V116" i="4"/>
  <c r="V122" i="4"/>
  <c r="V127" i="4"/>
  <c r="V132" i="4"/>
  <c r="V138" i="4"/>
  <c r="V143" i="4"/>
  <c r="V148" i="4"/>
  <c r="V154" i="4"/>
  <c r="V159" i="4"/>
  <c r="V164" i="4"/>
  <c r="V170" i="4"/>
  <c r="V175" i="4"/>
  <c r="V180" i="4"/>
  <c r="V186" i="4"/>
  <c r="V191" i="4"/>
  <c r="V196" i="4"/>
  <c r="V11" i="4"/>
  <c r="V19" i="4"/>
  <c r="V27" i="4"/>
  <c r="V34" i="4"/>
  <c r="V39" i="4"/>
  <c r="V44" i="4"/>
  <c r="V50" i="4"/>
  <c r="V55" i="4"/>
  <c r="V60" i="4"/>
  <c r="V66" i="4"/>
  <c r="V71" i="4"/>
  <c r="V76" i="4"/>
  <c r="V82" i="4"/>
  <c r="V87" i="4"/>
  <c r="V92" i="4"/>
  <c r="V98" i="4"/>
  <c r="V103" i="4"/>
  <c r="V108" i="4"/>
  <c r="V114" i="4"/>
  <c r="V119" i="4"/>
  <c r="V124" i="4"/>
  <c r="V130" i="4"/>
  <c r="V135" i="4"/>
  <c r="V140" i="4"/>
  <c r="V146" i="4"/>
  <c r="V151" i="4"/>
  <c r="V156" i="4"/>
  <c r="V162" i="4"/>
  <c r="V167" i="4"/>
  <c r="V172" i="4"/>
  <c r="V178" i="4"/>
  <c r="V183" i="4"/>
  <c r="V188" i="4"/>
  <c r="V194" i="4"/>
  <c r="V199" i="4"/>
  <c r="V204" i="4"/>
  <c r="V210" i="4"/>
  <c r="V215" i="4"/>
  <c r="V220" i="4"/>
  <c r="V226" i="4"/>
  <c r="V231" i="4"/>
  <c r="V236" i="4"/>
  <c r="V242" i="4"/>
  <c r="V247" i="4"/>
  <c r="V252" i="4"/>
  <c r="V258" i="4"/>
  <c r="V263" i="4"/>
  <c r="V268" i="4"/>
  <c r="V274" i="4"/>
  <c r="V279" i="4"/>
  <c r="V284" i="4"/>
  <c r="V290" i="4"/>
  <c r="V295" i="4"/>
  <c r="V300" i="4"/>
  <c r="V306" i="4"/>
  <c r="V311" i="4"/>
  <c r="V6" i="4"/>
  <c r="V14" i="4"/>
  <c r="V22" i="4"/>
  <c r="V30" i="4"/>
  <c r="V35" i="4"/>
  <c r="V40" i="4"/>
  <c r="V46" i="4"/>
  <c r="V51" i="4"/>
  <c r="V56" i="4"/>
  <c r="V62" i="4"/>
  <c r="V67" i="4"/>
  <c r="V72" i="4"/>
  <c r="V78" i="4"/>
  <c r="V83" i="4"/>
  <c r="V88" i="4"/>
  <c r="V94" i="4"/>
  <c r="V99" i="4"/>
  <c r="V104" i="4"/>
  <c r="V110" i="4"/>
  <c r="V115" i="4"/>
  <c r="V120" i="4"/>
  <c r="V126" i="4"/>
  <c r="V131" i="4"/>
  <c r="V136" i="4"/>
  <c r="V142" i="4"/>
  <c r="V147" i="4"/>
  <c r="V152" i="4"/>
  <c r="V158" i="4"/>
  <c r="V163" i="4"/>
  <c r="V168" i="4"/>
  <c r="V174" i="4"/>
  <c r="V179" i="4"/>
  <c r="V184" i="4"/>
  <c r="V190" i="4"/>
  <c r="V195" i="4"/>
  <c r="V200" i="4"/>
  <c r="V206" i="4"/>
  <c r="V211" i="4"/>
  <c r="V216" i="4"/>
  <c r="V222" i="4"/>
  <c r="V227" i="4"/>
  <c r="V232" i="4"/>
  <c r="V238" i="4"/>
  <c r="V243" i="4"/>
  <c r="V248" i="4"/>
  <c r="V107" i="4"/>
  <c r="V228" i="4"/>
  <c r="V286" i="4"/>
  <c r="V26" i="4"/>
  <c r="V48" i="4"/>
  <c r="V70" i="4"/>
  <c r="V91" i="4"/>
  <c r="V112" i="4"/>
  <c r="V134" i="4"/>
  <c r="V155" i="4"/>
  <c r="V176" i="4"/>
  <c r="V198" i="4"/>
  <c r="V208" i="4"/>
  <c r="V219" i="4"/>
  <c r="V230" i="4"/>
  <c r="V240" i="4"/>
  <c r="V251" i="4"/>
  <c r="V259" i="4"/>
  <c r="V266" i="4"/>
  <c r="V272" i="4"/>
  <c r="V280" i="4"/>
  <c r="V287" i="4"/>
  <c r="V294" i="4"/>
  <c r="V302" i="4"/>
  <c r="V308" i="4"/>
  <c r="V32" i="4"/>
  <c r="V54" i="4"/>
  <c r="V75" i="4"/>
  <c r="V96" i="4"/>
  <c r="V118" i="4"/>
  <c r="V139" i="4"/>
  <c r="V160" i="4"/>
  <c r="V182" i="4"/>
  <c r="V202" i="4"/>
  <c r="V212" i="4"/>
  <c r="V223" i="4"/>
  <c r="V234" i="4"/>
  <c r="V244" i="4"/>
  <c r="V254" i="4"/>
  <c r="V260" i="4"/>
  <c r="V267" i="4"/>
  <c r="V275" i="4"/>
  <c r="V282" i="4"/>
  <c r="V288" i="4"/>
  <c r="V296" i="4"/>
  <c r="V303" i="4"/>
  <c r="V310" i="4"/>
  <c r="V10" i="4"/>
  <c r="V38" i="4"/>
  <c r="V59" i="4"/>
  <c r="V80" i="4"/>
  <c r="V102" i="4"/>
  <c r="V123" i="4"/>
  <c r="V144" i="4"/>
  <c r="V166" i="4"/>
  <c r="V187" i="4"/>
  <c r="V203" i="4"/>
  <c r="V214" i="4"/>
  <c r="V224" i="4"/>
  <c r="V235" i="4"/>
  <c r="V246" i="4"/>
  <c r="V255" i="4"/>
  <c r="V262" i="4"/>
  <c r="V270" i="4"/>
  <c r="V276" i="4"/>
  <c r="V283" i="4"/>
  <c r="V291" i="4"/>
  <c r="V298" i="4"/>
  <c r="V304" i="4"/>
  <c r="V312" i="4"/>
  <c r="V18" i="4"/>
  <c r="V43" i="4"/>
  <c r="V64" i="4"/>
  <c r="V86" i="4"/>
  <c r="V128" i="4"/>
  <c r="V150" i="4"/>
  <c r="V171" i="4"/>
  <c r="V192" i="4"/>
  <c r="V207" i="4"/>
  <c r="V218" i="4"/>
  <c r="V239" i="4"/>
  <c r="V250" i="4"/>
  <c r="V256" i="4"/>
  <c r="V264" i="4"/>
  <c r="V271" i="4"/>
  <c r="V278" i="4"/>
  <c r="V292" i="4"/>
  <c r="V299" i="4"/>
  <c r="V307" i="4"/>
  <c r="C314" i="4"/>
  <c r="D7" i="4" l="1"/>
  <c r="D11" i="4"/>
  <c r="D15" i="4"/>
  <c r="D19" i="4"/>
  <c r="D23" i="4"/>
  <c r="D27" i="4"/>
  <c r="D31" i="4"/>
  <c r="D35" i="4"/>
  <c r="D39" i="4"/>
  <c r="D47" i="4"/>
  <c r="D51" i="4"/>
  <c r="D55" i="4"/>
  <c r="D59" i="4"/>
  <c r="D67" i="4"/>
  <c r="D71" i="4"/>
  <c r="D83" i="4"/>
  <c r="D95" i="4"/>
  <c r="D107" i="4"/>
  <c r="D6" i="4"/>
  <c r="D10" i="4"/>
  <c r="D14" i="4"/>
  <c r="D18" i="4"/>
  <c r="D22" i="4"/>
  <c r="D26" i="4"/>
  <c r="D30" i="4"/>
  <c r="D34" i="4"/>
  <c r="D38" i="4"/>
  <c r="D42" i="4"/>
  <c r="D46" i="4"/>
  <c r="D50" i="4"/>
  <c r="D54" i="4"/>
  <c r="D58" i="4"/>
  <c r="D62" i="4"/>
  <c r="D66" i="4"/>
  <c r="D70" i="4"/>
  <c r="D74" i="4"/>
  <c r="D78" i="4"/>
  <c r="D82" i="4"/>
  <c r="D86" i="4"/>
  <c r="D90" i="4"/>
  <c r="D94" i="4"/>
  <c r="D98" i="4"/>
  <c r="D102" i="4"/>
  <c r="D106" i="4"/>
  <c r="D110" i="4"/>
  <c r="D114" i="4"/>
  <c r="D118" i="4"/>
  <c r="D122" i="4"/>
  <c r="D126" i="4"/>
  <c r="D130" i="4"/>
  <c r="D134" i="4"/>
  <c r="D138" i="4"/>
  <c r="D142" i="4"/>
  <c r="D146" i="4"/>
  <c r="D150" i="4"/>
  <c r="D154" i="4"/>
  <c r="D158" i="4"/>
  <c r="D162" i="4"/>
  <c r="D166" i="4"/>
  <c r="D170" i="4"/>
  <c r="D174" i="4"/>
  <c r="D178" i="4"/>
  <c r="D182" i="4"/>
  <c r="D186" i="4"/>
  <c r="D190" i="4"/>
  <c r="D194" i="4"/>
  <c r="D198" i="4"/>
  <c r="D202" i="4"/>
  <c r="D206" i="4"/>
  <c r="D210" i="4"/>
  <c r="D214" i="4"/>
  <c r="D218" i="4"/>
  <c r="D222" i="4"/>
  <c r="D226" i="4"/>
  <c r="D230" i="4"/>
  <c r="D234" i="4"/>
  <c r="D238" i="4"/>
  <c r="D242" i="4"/>
  <c r="D246" i="4"/>
  <c r="D250" i="4"/>
  <c r="D254" i="4"/>
  <c r="D258" i="4"/>
  <c r="D262" i="4"/>
  <c r="D266" i="4"/>
  <c r="D270" i="4"/>
  <c r="D274" i="4"/>
  <c r="D278" i="4"/>
  <c r="D282" i="4"/>
  <c r="D286" i="4"/>
  <c r="D290" i="4"/>
  <c r="D294" i="4"/>
  <c r="D298" i="4"/>
  <c r="D302" i="4"/>
  <c r="D306" i="4"/>
  <c r="D310" i="4"/>
  <c r="D43" i="4"/>
  <c r="D63" i="4"/>
  <c r="D75" i="4"/>
  <c r="D79" i="4"/>
  <c r="D87" i="4"/>
  <c r="D91" i="4"/>
  <c r="D99" i="4"/>
  <c r="D103" i="4"/>
  <c r="D9" i="4"/>
  <c r="D17" i="4"/>
  <c r="D25" i="4"/>
  <c r="D33" i="4"/>
  <c r="D41" i="4"/>
  <c r="D49" i="4"/>
  <c r="D57" i="4"/>
  <c r="D65" i="4"/>
  <c r="D73" i="4"/>
  <c r="D81" i="4"/>
  <c r="D89" i="4"/>
  <c r="D97" i="4"/>
  <c r="D105" i="4"/>
  <c r="D112" i="4"/>
  <c r="D117" i="4"/>
  <c r="D123" i="4"/>
  <c r="D128" i="4"/>
  <c r="D133" i="4"/>
  <c r="D139" i="4"/>
  <c r="D144" i="4"/>
  <c r="D149" i="4"/>
  <c r="D155" i="4"/>
  <c r="D160" i="4"/>
  <c r="D165" i="4"/>
  <c r="D171" i="4"/>
  <c r="D176" i="4"/>
  <c r="D181" i="4"/>
  <c r="D187" i="4"/>
  <c r="D192" i="4"/>
  <c r="D197" i="4"/>
  <c r="D203" i="4"/>
  <c r="D208" i="4"/>
  <c r="D213" i="4"/>
  <c r="D219" i="4"/>
  <c r="D224" i="4"/>
  <c r="D229" i="4"/>
  <c r="D235" i="4"/>
  <c r="D240" i="4"/>
  <c r="D245" i="4"/>
  <c r="D251" i="4"/>
  <c r="D256" i="4"/>
  <c r="D261" i="4"/>
  <c r="D267" i="4"/>
  <c r="D272" i="4"/>
  <c r="D277" i="4"/>
  <c r="D283" i="4"/>
  <c r="D288" i="4"/>
  <c r="D293" i="4"/>
  <c r="D299" i="4"/>
  <c r="D304" i="4"/>
  <c r="D309" i="4"/>
  <c r="D20" i="4"/>
  <c r="D28" i="4"/>
  <c r="D44" i="4"/>
  <c r="D60" i="4"/>
  <c r="D76" i="4"/>
  <c r="D100" i="4"/>
  <c r="D113" i="4"/>
  <c r="D124" i="4"/>
  <c r="D135" i="4"/>
  <c r="D140" i="4"/>
  <c r="D151" i="4"/>
  <c r="D161" i="4"/>
  <c r="D167" i="4"/>
  <c r="D177" i="4"/>
  <c r="D188" i="4"/>
  <c r="D199" i="4"/>
  <c r="D209" i="4"/>
  <c r="D220" i="4"/>
  <c r="D231" i="4"/>
  <c r="D241" i="4"/>
  <c r="D257" i="4"/>
  <c r="D268" i="4"/>
  <c r="D273" i="4"/>
  <c r="D284" i="4"/>
  <c r="D295" i="4"/>
  <c r="D305" i="4"/>
  <c r="D13" i="4"/>
  <c r="D21" i="4"/>
  <c r="D37" i="4"/>
  <c r="D53" i="4"/>
  <c r="D61" i="4"/>
  <c r="D77" i="4"/>
  <c r="D93" i="4"/>
  <c r="D109" i="4"/>
  <c r="D12" i="4"/>
  <c r="D36" i="4"/>
  <c r="D52" i="4"/>
  <c r="D68" i="4"/>
  <c r="D84" i="4"/>
  <c r="D92" i="4"/>
  <c r="D108" i="4"/>
  <c r="D119" i="4"/>
  <c r="D129" i="4"/>
  <c r="D145" i="4"/>
  <c r="D156" i="4"/>
  <c r="D172" i="4"/>
  <c r="D183" i="4"/>
  <c r="D193" i="4"/>
  <c r="D204" i="4"/>
  <c r="D215" i="4"/>
  <c r="D225" i="4"/>
  <c r="D236" i="4"/>
  <c r="D247" i="4"/>
  <c r="D252" i="4"/>
  <c r="D263" i="4"/>
  <c r="D279" i="4"/>
  <c r="D289" i="4"/>
  <c r="D300" i="4"/>
  <c r="D311" i="4"/>
  <c r="D29" i="4"/>
  <c r="D45" i="4"/>
  <c r="D69" i="4"/>
  <c r="D85" i="4"/>
  <c r="D101" i="4"/>
  <c r="D115" i="4"/>
  <c r="D136" i="4"/>
  <c r="D223" i="4"/>
  <c r="D255" i="4"/>
  <c r="D276" i="4"/>
  <c r="D308" i="4"/>
  <c r="D32" i="4"/>
  <c r="D120" i="4"/>
  <c r="D141" i="4"/>
  <c r="D163" i="4"/>
  <c r="D195" i="4"/>
  <c r="D216" i="4"/>
  <c r="D237" i="4"/>
  <c r="D259" i="4"/>
  <c r="D291" i="4"/>
  <c r="D312" i="4"/>
  <c r="D8" i="4"/>
  <c r="D40" i="4"/>
  <c r="D72" i="4"/>
  <c r="D104" i="4"/>
  <c r="D121" i="4"/>
  <c r="D132" i="4"/>
  <c r="D143" i="4"/>
  <c r="D153" i="4"/>
  <c r="D164" i="4"/>
  <c r="D175" i="4"/>
  <c r="D185" i="4"/>
  <c r="D196" i="4"/>
  <c r="D207" i="4"/>
  <c r="D217" i="4"/>
  <c r="D228" i="4"/>
  <c r="D239" i="4"/>
  <c r="D249" i="4"/>
  <c r="D260" i="4"/>
  <c r="D271" i="4"/>
  <c r="D281" i="4"/>
  <c r="D292" i="4"/>
  <c r="D303" i="4"/>
  <c r="D16" i="4"/>
  <c r="D48" i="4"/>
  <c r="D80" i="4"/>
  <c r="D111" i="4"/>
  <c r="D125" i="4"/>
  <c r="D147" i="4"/>
  <c r="D157" i="4"/>
  <c r="D168" i="4"/>
  <c r="D179" i="4"/>
  <c r="D189" i="4"/>
  <c r="D200" i="4"/>
  <c r="D211" i="4"/>
  <c r="D221" i="4"/>
  <c r="D232" i="4"/>
  <c r="D243" i="4"/>
  <c r="D253" i="4"/>
  <c r="D264" i="4"/>
  <c r="D275" i="4"/>
  <c r="D285" i="4"/>
  <c r="D296" i="4"/>
  <c r="D307" i="4"/>
  <c r="D24" i="4"/>
  <c r="D56" i="4"/>
  <c r="D88" i="4"/>
  <c r="D116" i="4"/>
  <c r="D127" i="4"/>
  <c r="D137" i="4"/>
  <c r="D148" i="4"/>
  <c r="D159" i="4"/>
  <c r="D169" i="4"/>
  <c r="D180" i="4"/>
  <c r="D191" i="4"/>
  <c r="D201" i="4"/>
  <c r="D212" i="4"/>
  <c r="D233" i="4"/>
  <c r="D244" i="4"/>
  <c r="D265" i="4"/>
  <c r="D287" i="4"/>
  <c r="D297" i="4"/>
  <c r="D64" i="4"/>
  <c r="D96" i="4"/>
  <c r="D131" i="4"/>
  <c r="D152" i="4"/>
  <c r="D173" i="4"/>
  <c r="D184" i="4"/>
  <c r="D205" i="4"/>
  <c r="D227" i="4"/>
  <c r="D248" i="4"/>
  <c r="D269" i="4"/>
  <c r="D280" i="4"/>
  <c r="D301" i="4"/>
  <c r="V314" i="4"/>
  <c r="D5" i="4"/>
  <c r="M7" i="4"/>
  <c r="M11" i="4"/>
  <c r="M15" i="4"/>
  <c r="M19" i="4"/>
  <c r="M23" i="4"/>
  <c r="M27" i="4"/>
  <c r="M31" i="4"/>
  <c r="M35" i="4"/>
  <c r="M8" i="4"/>
  <c r="M13" i="4"/>
  <c r="M18" i="4"/>
  <c r="M24" i="4"/>
  <c r="M29" i="4"/>
  <c r="M34" i="4"/>
  <c r="M39" i="4"/>
  <c r="M43" i="4"/>
  <c r="M47" i="4"/>
  <c r="M51" i="4"/>
  <c r="M55" i="4"/>
  <c r="M59" i="4"/>
  <c r="M63" i="4"/>
  <c r="M67" i="4"/>
  <c r="M71" i="4"/>
  <c r="M75" i="4"/>
  <c r="M79" i="4"/>
  <c r="M83" i="4"/>
  <c r="M87" i="4"/>
  <c r="M91" i="4"/>
  <c r="M95" i="4"/>
  <c r="M99" i="4"/>
  <c r="M103" i="4"/>
  <c r="M107" i="4"/>
  <c r="M111" i="4"/>
  <c r="M115" i="4"/>
  <c r="M119" i="4"/>
  <c r="M9" i="4"/>
  <c r="M16" i="4"/>
  <c r="M22" i="4"/>
  <c r="M30" i="4"/>
  <c r="M37" i="4"/>
  <c r="M42" i="4"/>
  <c r="M48" i="4"/>
  <c r="M53" i="4"/>
  <c r="M58" i="4"/>
  <c r="M64" i="4"/>
  <c r="M69" i="4"/>
  <c r="M74" i="4"/>
  <c r="M80" i="4"/>
  <c r="M85" i="4"/>
  <c r="M90" i="4"/>
  <c r="M96" i="4"/>
  <c r="M101" i="4"/>
  <c r="M106" i="4"/>
  <c r="M112" i="4"/>
  <c r="M117" i="4"/>
  <c r="M122" i="4"/>
  <c r="M126" i="4"/>
  <c r="M130" i="4"/>
  <c r="M134" i="4"/>
  <c r="M138" i="4"/>
  <c r="M142" i="4"/>
  <c r="M146" i="4"/>
  <c r="M150" i="4"/>
  <c r="M154" i="4"/>
  <c r="M158" i="4"/>
  <c r="M162" i="4"/>
  <c r="M166" i="4"/>
  <c r="M170" i="4"/>
  <c r="M174" i="4"/>
  <c r="M6" i="4"/>
  <c r="M14" i="4"/>
  <c r="M21" i="4"/>
  <c r="M28" i="4"/>
  <c r="M36" i="4"/>
  <c r="M41" i="4"/>
  <c r="M46" i="4"/>
  <c r="M52" i="4"/>
  <c r="M57" i="4"/>
  <c r="M62" i="4"/>
  <c r="M68" i="4"/>
  <c r="M73" i="4"/>
  <c r="M78" i="4"/>
  <c r="M84" i="4"/>
  <c r="M89" i="4"/>
  <c r="M94" i="4"/>
  <c r="M100" i="4"/>
  <c r="M105" i="4"/>
  <c r="M110" i="4"/>
  <c r="M116" i="4"/>
  <c r="M121" i="4"/>
  <c r="M125" i="4"/>
  <c r="M129" i="4"/>
  <c r="M133" i="4"/>
  <c r="M137" i="4"/>
  <c r="M141" i="4"/>
  <c r="M145" i="4"/>
  <c r="M149" i="4"/>
  <c r="M153" i="4"/>
  <c r="M157" i="4"/>
  <c r="M161" i="4"/>
  <c r="M165" i="4"/>
  <c r="M169" i="4"/>
  <c r="M173" i="4"/>
  <c r="M177" i="4"/>
  <c r="M181" i="4"/>
  <c r="M185" i="4"/>
  <c r="M189" i="4"/>
  <c r="M193" i="4"/>
  <c r="M197" i="4"/>
  <c r="M201" i="4"/>
  <c r="M205" i="4"/>
  <c r="M209" i="4"/>
  <c r="M213" i="4"/>
  <c r="M217" i="4"/>
  <c r="M221" i="4"/>
  <c r="M225" i="4"/>
  <c r="M229" i="4"/>
  <c r="M233" i="4"/>
  <c r="M237" i="4"/>
  <c r="M241" i="4"/>
  <c r="M245" i="4"/>
  <c r="M249" i="4"/>
  <c r="M253" i="4"/>
  <c r="M257" i="4"/>
  <c r="M261" i="4"/>
  <c r="M265" i="4"/>
  <c r="M269" i="4"/>
  <c r="M273" i="4"/>
  <c r="M277" i="4"/>
  <c r="M281" i="4"/>
  <c r="M285" i="4"/>
  <c r="M289" i="4"/>
  <c r="M293" i="4"/>
  <c r="M297" i="4"/>
  <c r="M301" i="4"/>
  <c r="M305" i="4"/>
  <c r="M309" i="4"/>
  <c r="M5" i="4"/>
  <c r="M10" i="4"/>
  <c r="M25" i="4"/>
  <c r="M38" i="4"/>
  <c r="M49" i="4"/>
  <c r="M60" i="4"/>
  <c r="M70" i="4"/>
  <c r="M81" i="4"/>
  <c r="M92" i="4"/>
  <c r="M102" i="4"/>
  <c r="M113" i="4"/>
  <c r="M123" i="4"/>
  <c r="M131" i="4"/>
  <c r="M139" i="4"/>
  <c r="M147" i="4"/>
  <c r="M155" i="4"/>
  <c r="M163" i="4"/>
  <c r="M171" i="4"/>
  <c r="M178" i="4"/>
  <c r="M183" i="4"/>
  <c r="M188" i="4"/>
  <c r="M194" i="4"/>
  <c r="M199" i="4"/>
  <c r="M204" i="4"/>
  <c r="M210" i="4"/>
  <c r="M215" i="4"/>
  <c r="M220" i="4"/>
  <c r="M226" i="4"/>
  <c r="M231" i="4"/>
  <c r="M236" i="4"/>
  <c r="M242" i="4"/>
  <c r="M247" i="4"/>
  <c r="M252" i="4"/>
  <c r="M258" i="4"/>
  <c r="M263" i="4"/>
  <c r="M268" i="4"/>
  <c r="M274" i="4"/>
  <c r="M279" i="4"/>
  <c r="M284" i="4"/>
  <c r="M290" i="4"/>
  <c r="M295" i="4"/>
  <c r="M300" i="4"/>
  <c r="M306" i="4"/>
  <c r="M311" i="4"/>
  <c r="M17" i="4"/>
  <c r="M32" i="4"/>
  <c r="M44" i="4"/>
  <c r="M54" i="4"/>
  <c r="M65" i="4"/>
  <c r="M76" i="4"/>
  <c r="M86" i="4"/>
  <c r="M97" i="4"/>
  <c r="M108" i="4"/>
  <c r="M118" i="4"/>
  <c r="M127" i="4"/>
  <c r="M135" i="4"/>
  <c r="M143" i="4"/>
  <c r="M151" i="4"/>
  <c r="M159" i="4"/>
  <c r="M167" i="4"/>
  <c r="M175" i="4"/>
  <c r="M180" i="4"/>
  <c r="M186" i="4"/>
  <c r="M191" i="4"/>
  <c r="M196" i="4"/>
  <c r="M202" i="4"/>
  <c r="M207" i="4"/>
  <c r="M212" i="4"/>
  <c r="M218" i="4"/>
  <c r="M223" i="4"/>
  <c r="M228" i="4"/>
  <c r="M234" i="4"/>
  <c r="M239" i="4"/>
  <c r="M244" i="4"/>
  <c r="M250" i="4"/>
  <c r="M255" i="4"/>
  <c r="M260" i="4"/>
  <c r="M266" i="4"/>
  <c r="M271" i="4"/>
  <c r="M276" i="4"/>
  <c r="M282" i="4"/>
  <c r="M287" i="4"/>
  <c r="M292" i="4"/>
  <c r="M298" i="4"/>
  <c r="M303" i="4"/>
  <c r="M308" i="4"/>
  <c r="M12" i="4"/>
  <c r="M40" i="4"/>
  <c r="M61" i="4"/>
  <c r="M82" i="4"/>
  <c r="M104" i="4"/>
  <c r="M124" i="4"/>
  <c r="M140" i="4"/>
  <c r="M156" i="4"/>
  <c r="M172" i="4"/>
  <c r="M184" i="4"/>
  <c r="M195" i="4"/>
  <c r="M206" i="4"/>
  <c r="M216" i="4"/>
  <c r="M227" i="4"/>
  <c r="M238" i="4"/>
  <c r="M248" i="4"/>
  <c r="M259" i="4"/>
  <c r="M270" i="4"/>
  <c r="M280" i="4"/>
  <c r="M291" i="4"/>
  <c r="M302" i="4"/>
  <c r="M312" i="4"/>
  <c r="M20" i="4"/>
  <c r="M45" i="4"/>
  <c r="M66" i="4"/>
  <c r="M88" i="4"/>
  <c r="M109" i="4"/>
  <c r="M128" i="4"/>
  <c r="M144" i="4"/>
  <c r="M160" i="4"/>
  <c r="M176" i="4"/>
  <c r="M187" i="4"/>
  <c r="M198" i="4"/>
  <c r="M208" i="4"/>
  <c r="M219" i="4"/>
  <c r="M230" i="4"/>
  <c r="M240" i="4"/>
  <c r="M251" i="4"/>
  <c r="M262" i="4"/>
  <c r="M272" i="4"/>
  <c r="M283" i="4"/>
  <c r="M294" i="4"/>
  <c r="M304" i="4"/>
  <c r="M26" i="4"/>
  <c r="M72" i="4"/>
  <c r="M114" i="4"/>
  <c r="M148" i="4"/>
  <c r="M179" i="4"/>
  <c r="M200" i="4"/>
  <c r="M222" i="4"/>
  <c r="M243" i="4"/>
  <c r="M264" i="4"/>
  <c r="M286" i="4"/>
  <c r="M307" i="4"/>
  <c r="M33" i="4"/>
  <c r="M77" i="4"/>
  <c r="M120" i="4"/>
  <c r="M152" i="4"/>
  <c r="M182" i="4"/>
  <c r="M203" i="4"/>
  <c r="M224" i="4"/>
  <c r="M246" i="4"/>
  <c r="M267" i="4"/>
  <c r="M288" i="4"/>
  <c r="M310" i="4"/>
  <c r="M93" i="4"/>
  <c r="M164" i="4"/>
  <c r="M211" i="4"/>
  <c r="M254" i="4"/>
  <c r="M296" i="4"/>
  <c r="M98" i="4"/>
  <c r="M168" i="4"/>
  <c r="M214" i="4"/>
  <c r="M256" i="4"/>
  <c r="M299" i="4"/>
  <c r="M50" i="4"/>
  <c r="M132" i="4"/>
  <c r="M190" i="4"/>
  <c r="M232" i="4"/>
  <c r="M275" i="4"/>
  <c r="M192" i="4"/>
  <c r="M235" i="4"/>
  <c r="M56" i="4"/>
  <c r="M278" i="4"/>
  <c r="M136" i="4"/>
  <c r="M314" i="4" l="1"/>
  <c r="D314" i="4"/>
  <c r="G314" i="4"/>
  <c r="AA314" i="4" l="1"/>
  <c r="AB298" i="4" l="1"/>
  <c r="AB238" i="4"/>
  <c r="AB103" i="4"/>
  <c r="AB49" i="4"/>
  <c r="AB83" i="4"/>
  <c r="AB277" i="4"/>
  <c r="AB165" i="4"/>
  <c r="AB27" i="4"/>
  <c r="AB50" i="4"/>
  <c r="AB191" i="4"/>
  <c r="AB273" i="4"/>
  <c r="AB38" i="4"/>
  <c r="AB76" i="4"/>
  <c r="AB136" i="4"/>
  <c r="AB283" i="4"/>
  <c r="AB65" i="4"/>
  <c r="AB302" i="4"/>
  <c r="AB225" i="4"/>
  <c r="AB181" i="4"/>
  <c r="AB156" i="4"/>
  <c r="AB148" i="4"/>
  <c r="AB300" i="4"/>
  <c r="AB120" i="4"/>
  <c r="AB140" i="4"/>
  <c r="AB108" i="4"/>
  <c r="AB249" i="4"/>
  <c r="AB221" i="4"/>
  <c r="AB188" i="4"/>
  <c r="AB18" i="4"/>
  <c r="AB153" i="4"/>
  <c r="AB69" i="4"/>
  <c r="AB252" i="4"/>
  <c r="AB312" i="4"/>
  <c r="AB226" i="4"/>
  <c r="AB146" i="4"/>
  <c r="AB169" i="4"/>
  <c r="AB44" i="4"/>
  <c r="AB240" i="4"/>
  <c r="AB296" i="4"/>
  <c r="AB291" i="4"/>
  <c r="AB281" i="4"/>
  <c r="AB161" i="4"/>
  <c r="AB207" i="4"/>
  <c r="AB40" i="4"/>
  <c r="AB63" i="4"/>
  <c r="AB147" i="4"/>
  <c r="AB123" i="4"/>
  <c r="AB180" i="4"/>
  <c r="AB8" i="4"/>
  <c r="AB212" i="4"/>
  <c r="AB13" i="4"/>
  <c r="AB168" i="4"/>
  <c r="AB22" i="4"/>
  <c r="AB229" i="4"/>
  <c r="AB211" i="4"/>
  <c r="AB75" i="4"/>
  <c r="AB84" i="4"/>
  <c r="AB275" i="4"/>
  <c r="AB166" i="4"/>
  <c r="AB11" i="4"/>
  <c r="AB56" i="4"/>
  <c r="AB193" i="4"/>
  <c r="AB285" i="4"/>
  <c r="AB64" i="4"/>
  <c r="AB268" i="4"/>
  <c r="AB176" i="4"/>
  <c r="AB143" i="4"/>
  <c r="AB251" i="4"/>
  <c r="AB112" i="4"/>
  <c r="AB184" i="4"/>
  <c r="AB311" i="4"/>
  <c r="AB175" i="4"/>
  <c r="AB102" i="4"/>
  <c r="AB15" i="4"/>
  <c r="AB62" i="4"/>
  <c r="AB162" i="4"/>
  <c r="AB309" i="4"/>
  <c r="AB131" i="4"/>
  <c r="AB174" i="4"/>
  <c r="AB110" i="4"/>
  <c r="AB163" i="4"/>
  <c r="AB117" i="4"/>
  <c r="AB73" i="4"/>
  <c r="AB26" i="4"/>
  <c r="AB109" i="4"/>
  <c r="AB264" i="4"/>
  <c r="AB272" i="4"/>
  <c r="AB308" i="4"/>
  <c r="AB208" i="4"/>
  <c r="AB106" i="4"/>
  <c r="AB139" i="4"/>
  <c r="AB203" i="4"/>
  <c r="AB89" i="4"/>
  <c r="AB301" i="4"/>
  <c r="AB215" i="4"/>
  <c r="AB167" i="4"/>
  <c r="AB186" i="4"/>
  <c r="AB34" i="4"/>
  <c r="AB114" i="4"/>
  <c r="AB284" i="4"/>
  <c r="AB82" i="4"/>
  <c r="AB289" i="4"/>
  <c r="AB292" i="4"/>
  <c r="AB159" i="4"/>
  <c r="AB99" i="4"/>
  <c r="AB286" i="4"/>
  <c r="AB86" i="4"/>
  <c r="AB37" i="4"/>
  <c r="AB61" i="4"/>
  <c r="AB101" i="4"/>
  <c r="AB307" i="4"/>
  <c r="AB55" i="4"/>
  <c r="AB256" i="4"/>
  <c r="AB265" i="4"/>
  <c r="AB198" i="4"/>
  <c r="AB59" i="4"/>
  <c r="AB67" i="4"/>
  <c r="AB36" i="4"/>
  <c r="AB195" i="4"/>
  <c r="AB164" i="4"/>
  <c r="AB127" i="4"/>
  <c r="AB246" i="4"/>
  <c r="AB185" i="4"/>
  <c r="AB118" i="4"/>
  <c r="AB48" i="4"/>
  <c r="AB250" i="4"/>
  <c r="AB282" i="4"/>
  <c r="AB88" i="4"/>
  <c r="AB214" i="4"/>
  <c r="AB125" i="4"/>
  <c r="AB78" i="4"/>
  <c r="AB253" i="4"/>
  <c r="AB306" i="4"/>
  <c r="AB25" i="4"/>
  <c r="AB259" i="4"/>
  <c r="AB28" i="4"/>
  <c r="AB107" i="4"/>
  <c r="AB144" i="4"/>
  <c r="AB293" i="4"/>
  <c r="AB239" i="4"/>
  <c r="AB60" i="4"/>
  <c r="AB237" i="4"/>
  <c r="AB10" i="4"/>
  <c r="AB204" i="4"/>
  <c r="AB132" i="4"/>
  <c r="AB202" i="4"/>
  <c r="AB290" i="4"/>
  <c r="AB269" i="4"/>
  <c r="AB45" i="4"/>
  <c r="AB31" i="4"/>
  <c r="AB255" i="4"/>
  <c r="AB213" i="4"/>
  <c r="AB141" i="4"/>
  <c r="AB243" i="4"/>
  <c r="AB274" i="4"/>
  <c r="AB260" i="4"/>
  <c r="AB236" i="4"/>
  <c r="AB95" i="4"/>
  <c r="AB151" i="4"/>
  <c r="AB276" i="4"/>
  <c r="AB263" i="4"/>
  <c r="AB68" i="4"/>
  <c r="AB30" i="4"/>
  <c r="AB205" i="4"/>
  <c r="AB245" i="4"/>
  <c r="AB150" i="4"/>
  <c r="AB29" i="4"/>
  <c r="AB74" i="4"/>
  <c r="AB217" i="4"/>
  <c r="AB171" i="4"/>
  <c r="AB133" i="4"/>
  <c r="AB91" i="4"/>
  <c r="AB235" i="4"/>
  <c r="AB216" i="4"/>
  <c r="AB129" i="4"/>
  <c r="AB124" i="4"/>
  <c r="AB77" i="4"/>
  <c r="AB104" i="4"/>
  <c r="AB80" i="4"/>
  <c r="AB85" i="4"/>
  <c r="AB93" i="4"/>
  <c r="AB177" i="4"/>
  <c r="AB134" i="4"/>
  <c r="AB173" i="4"/>
  <c r="AB152" i="4"/>
  <c r="AB14" i="4"/>
  <c r="AB258" i="4"/>
  <c r="AB149" i="4"/>
  <c r="AB52" i="4"/>
  <c r="AB46" i="4"/>
  <c r="AB192" i="4"/>
  <c r="AB223" i="4"/>
  <c r="AB247" i="4"/>
  <c r="AB200" i="4"/>
  <c r="AB19" i="4"/>
  <c r="AB227" i="4"/>
  <c r="AB66" i="4"/>
  <c r="AB187" i="4"/>
  <c r="AB257" i="4"/>
  <c r="AB39" i="4"/>
  <c r="AB254" i="4"/>
  <c r="AB58" i="4"/>
  <c r="AB51" i="4"/>
  <c r="AB7" i="4"/>
  <c r="AB218" i="4"/>
  <c r="AB113" i="4"/>
  <c r="AB98" i="4"/>
  <c r="AB145" i="4"/>
  <c r="AB182" i="4"/>
  <c r="AB209" i="4"/>
  <c r="AB90" i="4"/>
  <c r="AB304" i="4"/>
  <c r="AB242" i="4"/>
  <c r="AB154" i="4"/>
  <c r="AB119" i="4"/>
  <c r="AB105" i="4"/>
  <c r="AB266" i="4"/>
  <c r="AB53" i="4"/>
  <c r="AB42" i="4"/>
  <c r="AB228" i="4"/>
  <c r="AB81" i="4"/>
  <c r="AB71" i="4"/>
  <c r="AB16" i="4"/>
  <c r="AB287" i="4"/>
  <c r="AB97" i="4"/>
  <c r="AB100" i="4"/>
  <c r="AB261" i="4"/>
  <c r="AB199" i="4"/>
  <c r="AB138" i="4"/>
  <c r="AB201" i="4"/>
  <c r="AB111" i="4"/>
  <c r="AB79" i="4"/>
  <c r="AB196" i="4"/>
  <c r="AB121" i="4"/>
  <c r="AB23" i="4"/>
  <c r="AB158" i="4"/>
  <c r="AB295" i="4"/>
  <c r="AB271" i="4"/>
  <c r="AB179" i="4"/>
  <c r="AB219" i="4"/>
  <c r="AB33" i="4"/>
  <c r="AB234" i="4"/>
  <c r="AB21" i="4"/>
  <c r="AB20" i="4"/>
  <c r="AB47" i="4"/>
  <c r="AB12" i="4"/>
  <c r="AB233" i="4"/>
  <c r="AB160" i="4"/>
  <c r="AB231" i="4"/>
  <c r="AB248" i="4"/>
  <c r="AB32" i="4"/>
  <c r="AB178" i="4"/>
  <c r="AB241" i="4"/>
  <c r="AB122" i="4"/>
  <c r="AB303" i="4"/>
  <c r="AB135" i="4"/>
  <c r="AB189" i="4"/>
  <c r="AB41" i="4"/>
  <c r="AB222" i="4"/>
  <c r="AB70" i="4"/>
  <c r="AB194" i="4"/>
  <c r="AB232" i="4"/>
  <c r="AB230" i="4"/>
  <c r="AB94" i="4"/>
  <c r="AB92" i="4"/>
  <c r="AB128" i="4"/>
  <c r="AB43" i="4"/>
  <c r="AB220" i="4"/>
  <c r="AB172" i="4"/>
  <c r="AB54" i="4"/>
  <c r="AB126" i="4"/>
  <c r="AB137" i="4"/>
  <c r="AB72" i="4"/>
  <c r="AB305" i="4"/>
  <c r="AB130" i="4"/>
  <c r="AB280" i="4"/>
  <c r="AB299" i="4"/>
  <c r="AB206" i="4"/>
  <c r="AB278" i="4"/>
  <c r="AB9" i="4"/>
  <c r="AB310" i="4"/>
  <c r="AB190" i="4"/>
  <c r="AB197" i="4"/>
  <c r="AB142" i="4"/>
  <c r="AB210" i="4"/>
  <c r="AB170" i="4"/>
  <c r="AB224" i="4"/>
  <c r="AB6" i="4"/>
  <c r="AB24" i="4"/>
  <c r="AB115" i="4"/>
  <c r="AB116" i="4"/>
  <c r="AB87" i="4"/>
  <c r="AB262" i="4"/>
  <c r="AB155" i="4"/>
  <c r="AB279" i="4"/>
  <c r="AB96" i="4"/>
  <c r="AB17" i="4"/>
  <c r="AB157" i="4"/>
  <c r="AB244" i="4"/>
  <c r="AB57" i="4"/>
  <c r="AB297" i="4"/>
  <c r="AB267" i="4"/>
  <c r="AB35" i="4"/>
  <c r="AB288" i="4"/>
  <c r="AB294" i="4"/>
  <c r="AB270" i="4"/>
  <c r="AB183" i="4"/>
  <c r="AB5" i="4"/>
  <c r="AB314" i="4" l="1"/>
</calcChain>
</file>

<file path=xl/sharedStrings.xml><?xml version="1.0" encoding="utf-8"?>
<sst xmlns="http://schemas.openxmlformats.org/spreadsheetml/2006/main" count="343" uniqueCount="336">
  <si>
    <t>GEMEENTE</t>
  </si>
  <si>
    <t>AARTSELAAR</t>
  </si>
  <si>
    <t>ANTWERPEN</t>
  </si>
  <si>
    <t>BOECHOUT</t>
  </si>
  <si>
    <t>BOOM</t>
  </si>
  <si>
    <t>BORSBEEK</t>
  </si>
  <si>
    <t>BRASSCHAAT</t>
  </si>
  <si>
    <t>BRECHT</t>
  </si>
  <si>
    <t>EDEGEM</t>
  </si>
  <si>
    <t>ESSEN</t>
  </si>
  <si>
    <t>HEMIKSEM</t>
  </si>
  <si>
    <t>HOVE</t>
  </si>
  <si>
    <t>KALMTHOUT</t>
  </si>
  <si>
    <t>KAPELLEN</t>
  </si>
  <si>
    <t>KONTICH</t>
  </si>
  <si>
    <t>LINT</t>
  </si>
  <si>
    <t>MORTSEL</t>
  </si>
  <si>
    <t>NIEL</t>
  </si>
  <si>
    <t>RANST</t>
  </si>
  <si>
    <t>RUMST</t>
  </si>
  <si>
    <t>SCHELLE</t>
  </si>
  <si>
    <t>SCHILDE</t>
  </si>
  <si>
    <t>SCHOTEN</t>
  </si>
  <si>
    <t>STABROEK</t>
  </si>
  <si>
    <t>WIJNEGEM</t>
  </si>
  <si>
    <t>WOMMELGEM</t>
  </si>
  <si>
    <t>WUUSTWEZEL</t>
  </si>
  <si>
    <t>ZANDHOVEN</t>
  </si>
  <si>
    <t>ZOERSEL</t>
  </si>
  <si>
    <t>ZWIJNDRECHT</t>
  </si>
  <si>
    <t>MALLE</t>
  </si>
  <si>
    <t>BERLAAR</t>
  </si>
  <si>
    <t>BONHEIDEN</t>
  </si>
  <si>
    <t>BORNEM</t>
  </si>
  <si>
    <t>DUFFEL</t>
  </si>
  <si>
    <t>HEIST-OP-DEN-BERG</t>
  </si>
  <si>
    <t>LIER</t>
  </si>
  <si>
    <t>MECHELEN</t>
  </si>
  <si>
    <t>NIJLEN</t>
  </si>
  <si>
    <t>PUTTE</t>
  </si>
  <si>
    <t>PUURS</t>
  </si>
  <si>
    <t>SINT-AMANDS</t>
  </si>
  <si>
    <t>SINT-KATELIJNE-WAVER</t>
  </si>
  <si>
    <t>WILLEBROEK</t>
  </si>
  <si>
    <t>ARENDONK</t>
  </si>
  <si>
    <t>BAARLE-HERTOG</t>
  </si>
  <si>
    <t>BALEN</t>
  </si>
  <si>
    <t>BEERSE</t>
  </si>
  <si>
    <t>DESSEL</t>
  </si>
  <si>
    <t>GEEL</t>
  </si>
  <si>
    <t>GROBBENDONK</t>
  </si>
  <si>
    <t>HERENTALS</t>
  </si>
  <si>
    <t>HERENTHOUT</t>
  </si>
  <si>
    <t>HERSELT</t>
  </si>
  <si>
    <t>HOOGSTRATEN</t>
  </si>
  <si>
    <t>HULSHOUT</t>
  </si>
  <si>
    <t>KASTERLEE</t>
  </si>
  <si>
    <t>LILLE</t>
  </si>
  <si>
    <t>MEERHOUT</t>
  </si>
  <si>
    <t>MERKSPLAS</t>
  </si>
  <si>
    <t>MOL</t>
  </si>
  <si>
    <t>OLEN</t>
  </si>
  <si>
    <t>OUD-TURNHOUT</t>
  </si>
  <si>
    <t>RAVELS</t>
  </si>
  <si>
    <t>RETIE</t>
  </si>
  <si>
    <t>RIJKEVORSEL</t>
  </si>
  <si>
    <t>TURNHOUT</t>
  </si>
  <si>
    <t>VORSELAAR</t>
  </si>
  <si>
    <t>VOSSELAAR</t>
  </si>
  <si>
    <t>WESTERLO</t>
  </si>
  <si>
    <t>LAAKDAL</t>
  </si>
  <si>
    <t>ASSE</t>
  </si>
  <si>
    <t>BEERSEL</t>
  </si>
  <si>
    <t>BEVER</t>
  </si>
  <si>
    <t>DILBEEK</t>
  </si>
  <si>
    <t>GALMAARDEN</t>
  </si>
  <si>
    <t>GOOIK</t>
  </si>
  <si>
    <t>GRIMBERGEN</t>
  </si>
  <si>
    <t>HALLE</t>
  </si>
  <si>
    <t>HERNE</t>
  </si>
  <si>
    <t>HOEILAART</t>
  </si>
  <si>
    <t>KAMPENHOUT</t>
  </si>
  <si>
    <t>KAPELLE-OP-DEN-BOS</t>
  </si>
  <si>
    <t>LIEDEKERKE</t>
  </si>
  <si>
    <t>LONDERZEEL</t>
  </si>
  <si>
    <t>MACHELEN</t>
  </si>
  <si>
    <t>MEISE</t>
  </si>
  <si>
    <t>MERCHTEM</t>
  </si>
  <si>
    <t>OPWIJK</t>
  </si>
  <si>
    <t>OVERIJSE</t>
  </si>
  <si>
    <t>PEPINGEN</t>
  </si>
  <si>
    <t>SINT-PIETERS-LEEUW</t>
  </si>
  <si>
    <t>STEENOKKERZEEL</t>
  </si>
  <si>
    <t>TERNAT</t>
  </si>
  <si>
    <t>VILVOORDE</t>
  </si>
  <si>
    <t>ZAVENTEM</t>
  </si>
  <si>
    <t>ZEMST</t>
  </si>
  <si>
    <t>ROOSDAAL</t>
  </si>
  <si>
    <t>DROGENBOS</t>
  </si>
  <si>
    <t>SINT-GENESIUS-RODE</t>
  </si>
  <si>
    <t>WEMMEL</t>
  </si>
  <si>
    <t>WEZEMBEEK-OPPEM</t>
  </si>
  <si>
    <t>LENNIK</t>
  </si>
  <si>
    <t>AFFLIGEM</t>
  </si>
  <si>
    <t>AARSCHOT</t>
  </si>
  <si>
    <t>BEGIJNENDIJK</t>
  </si>
  <si>
    <t>BEKKEVOORT</t>
  </si>
  <si>
    <t>BERTEM</t>
  </si>
  <si>
    <t>BIERBEEK</t>
  </si>
  <si>
    <t>BOORTMEERBEEK</t>
  </si>
  <si>
    <t>BOUTERSEM</t>
  </si>
  <si>
    <t>DIEST</t>
  </si>
  <si>
    <t>GEETBETS</t>
  </si>
  <si>
    <t>HAACHT</t>
  </si>
  <si>
    <t>HERENT</t>
  </si>
  <si>
    <t>HOEGAARDEN</t>
  </si>
  <si>
    <t>HOLSBEEK</t>
  </si>
  <si>
    <t>HULDENBERG</t>
  </si>
  <si>
    <t>KEERBERGEN</t>
  </si>
  <si>
    <t>KORTENAKEN</t>
  </si>
  <si>
    <t>KORTENBERG</t>
  </si>
  <si>
    <t>LANDEN</t>
  </si>
  <si>
    <t>LEUVEN</t>
  </si>
  <si>
    <t>LUBBEEK</t>
  </si>
  <si>
    <t>OUD-HEVERLEE</t>
  </si>
  <si>
    <t>ROTSELAAR</t>
  </si>
  <si>
    <t>TERVUREN</t>
  </si>
  <si>
    <t>TIENEN</t>
  </si>
  <si>
    <t>TREMELO</t>
  </si>
  <si>
    <t>ZOUTLEEUW</t>
  </si>
  <si>
    <t>LINTER</t>
  </si>
  <si>
    <t>SCHERPENHEUVEL-ZICHEM</t>
  </si>
  <si>
    <t>TIELT-WINGE</t>
  </si>
  <si>
    <t>GLABBEEK</t>
  </si>
  <si>
    <t>BEERNEM</t>
  </si>
  <si>
    <t>BLANKENBERGE</t>
  </si>
  <si>
    <t>BRUGGE</t>
  </si>
  <si>
    <t>DAMME</t>
  </si>
  <si>
    <t>JABBEKE</t>
  </si>
  <si>
    <t>OOSTKAMP</t>
  </si>
  <si>
    <t>TORHOUT</t>
  </si>
  <si>
    <t>ZEDELGEM</t>
  </si>
  <si>
    <t>ZUIENKERKE</t>
  </si>
  <si>
    <t>KNOKKE-HEIST</t>
  </si>
  <si>
    <t>DIKSMUIDE</t>
  </si>
  <si>
    <t>HOUTHULST</t>
  </si>
  <si>
    <t>KOEKELARE</t>
  </si>
  <si>
    <t>KORTEMARK</t>
  </si>
  <si>
    <t>LO-RENINGE</t>
  </si>
  <si>
    <t>IEPER</t>
  </si>
  <si>
    <t>MESEN</t>
  </si>
  <si>
    <t>POPERINGE</t>
  </si>
  <si>
    <t>WERVIK</t>
  </si>
  <si>
    <t>ZONNEBEKE</t>
  </si>
  <si>
    <t>HEUVELLAND</t>
  </si>
  <si>
    <t>LANGEMARK-POELKAPELLE</t>
  </si>
  <si>
    <t>VLETEREN</t>
  </si>
  <si>
    <t>ANZEGEM</t>
  </si>
  <si>
    <t>AVELGEM</t>
  </si>
  <si>
    <t>DEERLIJK</t>
  </si>
  <si>
    <t>HARELBEKE</t>
  </si>
  <si>
    <t>KORTRIJK</t>
  </si>
  <si>
    <t>KUURNE</t>
  </si>
  <si>
    <t>LENDELEDE</t>
  </si>
  <si>
    <t>MENEN</t>
  </si>
  <si>
    <t>WAREGEM</t>
  </si>
  <si>
    <t>WEVELGEM</t>
  </si>
  <si>
    <t>ZWEVEGEM</t>
  </si>
  <si>
    <t>SPIERE-HELKIJN</t>
  </si>
  <si>
    <t>BREDENE</t>
  </si>
  <si>
    <t>GISTEL</t>
  </si>
  <si>
    <t>ICHTEGEM</t>
  </si>
  <si>
    <t>MIDDELKERKE</t>
  </si>
  <si>
    <t>OOSTENDE</t>
  </si>
  <si>
    <t>OUDENBURG</t>
  </si>
  <si>
    <t>DE HAAN</t>
  </si>
  <si>
    <t>HOOGLEDE</t>
  </si>
  <si>
    <t>INGELMUNSTER</t>
  </si>
  <si>
    <t>IZEGEM</t>
  </si>
  <si>
    <t>LEDEGEM</t>
  </si>
  <si>
    <t>LICHTERVELDE</t>
  </si>
  <si>
    <t>MOORSLEDE</t>
  </si>
  <si>
    <t>ROESELARE</t>
  </si>
  <si>
    <t>STADEN</t>
  </si>
  <si>
    <t>DENTERGEM</t>
  </si>
  <si>
    <t>MEULEBEKE</t>
  </si>
  <si>
    <t>OOSTROZEBEKE</t>
  </si>
  <si>
    <t>PITTEM</t>
  </si>
  <si>
    <t>RUISELEDE</t>
  </si>
  <si>
    <t>TIELT</t>
  </si>
  <si>
    <t>WIELSBEKE</t>
  </si>
  <si>
    <t>WINGENE</t>
  </si>
  <si>
    <t>ARDOOIE</t>
  </si>
  <si>
    <t>ALVERINGEM</t>
  </si>
  <si>
    <t>DE PANNE</t>
  </si>
  <si>
    <t>KOKSIJDE</t>
  </si>
  <si>
    <t>NIEUWPOORT</t>
  </si>
  <si>
    <t>VEURNE</t>
  </si>
  <si>
    <t>AALST</t>
  </si>
  <si>
    <t>DENDERLEEUW</t>
  </si>
  <si>
    <t>GERAARDSBERGEN</t>
  </si>
  <si>
    <t>HAALTERT</t>
  </si>
  <si>
    <t>HERZELE</t>
  </si>
  <si>
    <t>LEDE</t>
  </si>
  <si>
    <t>NINOVE</t>
  </si>
  <si>
    <t>SINT-LIEVENS-HOUTEM</t>
  </si>
  <si>
    <t>ZOTTEGEM</t>
  </si>
  <si>
    <t>ERPE-MERE</t>
  </si>
  <si>
    <t>BERLARE</t>
  </si>
  <si>
    <t>BUGGENHOUT</t>
  </si>
  <si>
    <t>DENDERMONDE</t>
  </si>
  <si>
    <t>HAMME</t>
  </si>
  <si>
    <t>LAARNE</t>
  </si>
  <si>
    <t>LEBBEKE</t>
  </si>
  <si>
    <t>WAASMUNSTER</t>
  </si>
  <si>
    <t>WETTEREN</t>
  </si>
  <si>
    <t>WICHELEN</t>
  </si>
  <si>
    <t>ZELE</t>
  </si>
  <si>
    <t>ASSENEDE</t>
  </si>
  <si>
    <t>EEKLO</t>
  </si>
  <si>
    <t>KAPRIJKE</t>
  </si>
  <si>
    <t>MALDEGEM</t>
  </si>
  <si>
    <t>SINT-LAUREINS</t>
  </si>
  <si>
    <t>ZELZATE</t>
  </si>
  <si>
    <t>AALTER</t>
  </si>
  <si>
    <t>DEINZE</t>
  </si>
  <si>
    <t>DE PINTE</t>
  </si>
  <si>
    <t>DESTELBERGEN</t>
  </si>
  <si>
    <t>EVERGEM</t>
  </si>
  <si>
    <t>GAVERE</t>
  </si>
  <si>
    <t>GENT</t>
  </si>
  <si>
    <t>KNESSELARE</t>
  </si>
  <si>
    <t>LOCHRISTI</t>
  </si>
  <si>
    <t>LOVENDEGEM</t>
  </si>
  <si>
    <t>MELLE</t>
  </si>
  <si>
    <t>MERELBEKE</t>
  </si>
  <si>
    <t>MOERBEKE</t>
  </si>
  <si>
    <t>NAZARETH</t>
  </si>
  <si>
    <t>NEVELE</t>
  </si>
  <si>
    <t>OOSTERZELE</t>
  </si>
  <si>
    <t>SINT-MARTENS-LATEM</t>
  </si>
  <si>
    <t>WAARSCHOOT</t>
  </si>
  <si>
    <t>WACHTEBEKE</t>
  </si>
  <si>
    <t>ZOMERGEM</t>
  </si>
  <si>
    <t>ZULTE</t>
  </si>
  <si>
    <t>KRUISHOUTEM</t>
  </si>
  <si>
    <t>OUDENAARDE</t>
  </si>
  <si>
    <t>RONSE</t>
  </si>
  <si>
    <t>ZINGEM</t>
  </si>
  <si>
    <t>BRAKEL</t>
  </si>
  <si>
    <t>KLUISBERGEN</t>
  </si>
  <si>
    <t>WORTEGEM-PETEGEM</t>
  </si>
  <si>
    <t>HOREBEKE</t>
  </si>
  <si>
    <t>LIERDE</t>
  </si>
  <si>
    <t>MAARKEDAL</t>
  </si>
  <si>
    <t>ZWALM</t>
  </si>
  <si>
    <t>BEVEREN</t>
  </si>
  <si>
    <t>KRUIBEKE</t>
  </si>
  <si>
    <t>LOKEREN</t>
  </si>
  <si>
    <t>SINT-GILLIS-WAAS</t>
  </si>
  <si>
    <t>SINT-NIKLAAS</t>
  </si>
  <si>
    <t>STEKENE</t>
  </si>
  <si>
    <t>TEMSE</t>
  </si>
  <si>
    <t>AS</t>
  </si>
  <si>
    <t>BERINGEN</t>
  </si>
  <si>
    <t>DIEPENBEEK</t>
  </si>
  <si>
    <t>GENK</t>
  </si>
  <si>
    <t>GINGELOM</t>
  </si>
  <si>
    <t>HALEN</t>
  </si>
  <si>
    <t>HASSELT</t>
  </si>
  <si>
    <t>HERK-DE-STAD</t>
  </si>
  <si>
    <t>LEOPOLDSBURG</t>
  </si>
  <si>
    <t>LUMMEN</t>
  </si>
  <si>
    <t>NIEUWERKERKEN</t>
  </si>
  <si>
    <t>OPGLABBEEK</t>
  </si>
  <si>
    <t>SINT-TRUIDEN</t>
  </si>
  <si>
    <t>TESSENDERLO</t>
  </si>
  <si>
    <t>ZONHOVEN</t>
  </si>
  <si>
    <t>ZUTENDAAL</t>
  </si>
  <si>
    <t>HAM</t>
  </si>
  <si>
    <t>HEUSDEN-ZOLDER</t>
  </si>
  <si>
    <t>BOCHOLT</t>
  </si>
  <si>
    <t>BREE</t>
  </si>
  <si>
    <t>KINROOI</t>
  </si>
  <si>
    <t>LOMMEL</t>
  </si>
  <si>
    <t>MAASEIK</t>
  </si>
  <si>
    <t>NEERPELT</t>
  </si>
  <si>
    <t>OVERPELT</t>
  </si>
  <si>
    <t>PEER</t>
  </si>
  <si>
    <t>HAMONT-ACHEL</t>
  </si>
  <si>
    <t>HECHTEL-EKSEL</t>
  </si>
  <si>
    <t>HOUTHALEN-HELCHTEREN</t>
  </si>
  <si>
    <t>MEEUWEN-GRUITRODE</t>
  </si>
  <si>
    <t>DILSEN-STOKKEM</t>
  </si>
  <si>
    <t>ALKEN</t>
  </si>
  <si>
    <t>BILZEN</t>
  </si>
  <si>
    <t>BORGLOON</t>
  </si>
  <si>
    <t>HEERS</t>
  </si>
  <si>
    <t>HERSTAPPE</t>
  </si>
  <si>
    <t>HOESELT</t>
  </si>
  <si>
    <t>KORTESSEM</t>
  </si>
  <si>
    <t>LANAKEN</t>
  </si>
  <si>
    <t>RIEMST</t>
  </si>
  <si>
    <t>TONGEREN</t>
  </si>
  <si>
    <t>WELLEN</t>
  </si>
  <si>
    <t>MAASMECHELEN</t>
  </si>
  <si>
    <t>VOEREN</t>
  </si>
  <si>
    <t>flankerend onderwijs</t>
  </si>
  <si>
    <t/>
  </si>
  <si>
    <t>KRAAINEM</t>
  </si>
  <si>
    <t>LINKEBEEK</t>
  </si>
  <si>
    <t>sport</t>
  </si>
  <si>
    <t>cultuur</t>
  </si>
  <si>
    <t>ontwikkelingssamw</t>
  </si>
  <si>
    <t>jeugd</t>
  </si>
  <si>
    <t>integratie</t>
  </si>
  <si>
    <t>kinderarmoede</t>
  </si>
  <si>
    <t>Totaal</t>
  </si>
  <si>
    <t>%</t>
  </si>
  <si>
    <t>Begrotingsartikel</t>
  </si>
  <si>
    <t>Basisallocatie</t>
  </si>
  <si>
    <t>HC0/1HG-I-2-F/W</t>
  </si>
  <si>
    <t>HG 125</t>
  </si>
  <si>
    <t>HC0/1HD-H-2-H/WT</t>
  </si>
  <si>
    <t>HD129-4322 + HD128-4322</t>
  </si>
  <si>
    <t>HBO/1HF-G-2-Y/IS</t>
  </si>
  <si>
    <t>HF023 4140</t>
  </si>
  <si>
    <t>FB0/1FO-I-2-L/WT</t>
  </si>
  <si>
    <t>FO021</t>
  </si>
  <si>
    <t xml:space="preserve">DCO/1DE-A-2-B/WT </t>
  </si>
  <si>
    <t>DE 112</t>
  </si>
  <si>
    <t>BD0/1BJ-C-2-A/WT</t>
  </si>
  <si>
    <t>BJ 306 34.41</t>
  </si>
  <si>
    <t>GBO/1GC-B-2-H/WT</t>
  </si>
  <si>
    <t>GC073</t>
  </si>
  <si>
    <t>TOTAAL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</si>
</sst>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813]\ #,##0.00;[$€-813]&quot; -&quot;#,##0.00"/>
  </numFmts>
  <fonts count="15" x14ac:knownFonts="1">
    <font>
      <sz val="11"/>
      <color theme="1"/>
      <name val="Calibri"/>
      <family val="2"/>
      <scheme val="minor"/>
    </font>
    <font>
      <b/>
      <sz val="11"/>
      <color theme="1"/>
      <name val="Calibri"/>
      <family val="2"/>
      <scheme val="minor"/>
    </font>
    <font>
      <sz val="10"/>
      <name val="Arial"/>
      <family val="2"/>
    </font>
    <font>
      <sz val="11"/>
      <color theme="3"/>
      <name val="Calibri"/>
      <family val="2"/>
      <scheme val="minor"/>
    </font>
    <font>
      <b/>
      <sz val="11"/>
      <color rgb="FFFF0000"/>
      <name val="Calibri"/>
      <family val="2"/>
      <scheme val="minor"/>
    </font>
    <font>
      <sz val="11"/>
      <color theme="3" tint="0.39997558519241921"/>
      <name val="Calibri"/>
      <family val="2"/>
      <scheme val="minor"/>
    </font>
    <font>
      <b/>
      <sz val="10"/>
      <name val="Arial"/>
      <family val="2"/>
    </font>
    <font>
      <b/>
      <sz val="10"/>
      <color theme="1"/>
      <name val="Arial"/>
      <family val="2"/>
    </font>
    <font>
      <sz val="10"/>
      <color theme="1"/>
      <name val="Arial"/>
      <family val="2"/>
    </font>
    <font>
      <sz val="10"/>
      <color rgb="FF000000"/>
      <name val="Arial"/>
      <family val="2"/>
    </font>
    <font>
      <b/>
      <sz val="10"/>
      <color theme="3"/>
      <name val="Arial"/>
      <family val="2"/>
    </font>
    <font>
      <sz val="10"/>
      <color theme="3"/>
      <name val="Arial"/>
      <family val="2"/>
    </font>
    <font>
      <sz val="11"/>
      <color theme="1"/>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s>
  <borders count="3">
    <border>
      <left/>
      <right/>
      <top/>
      <bottom/>
      <diagonal/>
    </border>
    <border>
      <left style="medium">
        <color rgb="FFE2E2E2"/>
      </left>
      <right/>
      <top style="medium">
        <color rgb="FFE2E2E2"/>
      </top>
      <bottom style="medium">
        <color rgb="FFE2E2E2"/>
      </bottom>
      <diagonal/>
    </border>
    <border>
      <left style="thin">
        <color rgb="FFD0D7E5"/>
      </left>
      <right style="thin">
        <color rgb="FFD0D7E5"/>
      </right>
      <top style="thin">
        <color rgb="FFD0D7E5"/>
      </top>
      <bottom style="thin">
        <color rgb="FFD0D7E5"/>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80">
    <xf numFmtId="0" fontId="0" fillId="0" borderId="0" xfId="0"/>
    <xf numFmtId="1" fontId="2" fillId="0" borderId="0" xfId="0" applyNumberFormat="1" applyFont="1"/>
    <xf numFmtId="1" fontId="2" fillId="0" borderId="0" xfId="0" applyNumberFormat="1" applyFont="1" applyFill="1" applyBorder="1"/>
    <xf numFmtId="1" fontId="2" fillId="0" borderId="0" xfId="0" applyNumberFormat="1" applyFont="1" applyBorder="1"/>
    <xf numFmtId="1" fontId="2" fillId="0" borderId="0" xfId="0" applyNumberFormat="1" applyFont="1" applyFill="1"/>
    <xf numFmtId="4" fontId="0" fillId="0" borderId="0" xfId="0" applyNumberFormat="1"/>
    <xf numFmtId="1" fontId="2" fillId="0" borderId="0" xfId="0" applyNumberFormat="1" applyFont="1" applyBorder="1" applyAlignment="1">
      <alignment horizontal="left" wrapText="1"/>
    </xf>
    <xf numFmtId="4" fontId="1" fillId="0" borderId="0" xfId="0" applyNumberFormat="1" applyFont="1"/>
    <xf numFmtId="0" fontId="3" fillId="0" borderId="0" xfId="0" applyFont="1"/>
    <xf numFmtId="4" fontId="3" fillId="0" borderId="0" xfId="0" applyNumberFormat="1" applyFont="1"/>
    <xf numFmtId="4" fontId="4" fillId="0" borderId="0" xfId="0" applyNumberFormat="1" applyFont="1"/>
    <xf numFmtId="0" fontId="1" fillId="0" borderId="0" xfId="0" applyFont="1"/>
    <xf numFmtId="0" fontId="0" fillId="2" borderId="0" xfId="0" applyFill="1"/>
    <xf numFmtId="0" fontId="0" fillId="3" borderId="0" xfId="0" applyFill="1"/>
    <xf numFmtId="10" fontId="0" fillId="3" borderId="0" xfId="0" applyNumberFormat="1" applyFill="1"/>
    <xf numFmtId="0" fontId="5" fillId="0" borderId="0" xfId="0" applyFont="1"/>
    <xf numFmtId="4" fontId="6" fillId="0" borderId="0" xfId="0" applyNumberFormat="1" applyFont="1"/>
    <xf numFmtId="4" fontId="7" fillId="0" borderId="0" xfId="0" applyNumberFormat="1" applyFont="1"/>
    <xf numFmtId="0" fontId="8" fillId="0" borderId="0" xfId="0" applyFont="1"/>
    <xf numFmtId="4" fontId="10" fillId="0" borderId="0" xfId="0" applyNumberFormat="1" applyFont="1"/>
    <xf numFmtId="4" fontId="11" fillId="0" borderId="0" xfId="0" applyNumberFormat="1" applyFont="1"/>
    <xf numFmtId="4" fontId="2" fillId="3" borderId="0" xfId="0" applyNumberFormat="1" applyFont="1" applyFill="1"/>
    <xf numFmtId="4" fontId="2" fillId="0" borderId="2" xfId="0" applyNumberFormat="1" applyFont="1" applyFill="1" applyBorder="1" applyAlignment="1" applyProtection="1">
      <alignment horizontal="right" vertical="center" wrapText="1"/>
    </xf>
    <xf numFmtId="4" fontId="2" fillId="0" borderId="0" xfId="0" applyNumberFormat="1" applyFont="1"/>
    <xf numFmtId="0" fontId="1" fillId="0" borderId="0" xfId="0" applyFont="1" applyBorder="1"/>
    <xf numFmtId="1" fontId="2" fillId="4" borderId="0" xfId="0" applyNumberFormat="1" applyFont="1" applyFill="1"/>
    <xf numFmtId="0" fontId="0" fillId="4" borderId="0" xfId="0" applyFill="1"/>
    <xf numFmtId="4" fontId="2" fillId="4" borderId="0" xfId="0" applyNumberFormat="1" applyFont="1" applyFill="1"/>
    <xf numFmtId="4" fontId="2" fillId="4" borderId="2" xfId="0" applyNumberFormat="1" applyFont="1" applyFill="1" applyBorder="1" applyAlignment="1" applyProtection="1">
      <alignment horizontal="right" vertical="center" wrapText="1"/>
    </xf>
    <xf numFmtId="10" fontId="0" fillId="4" borderId="0" xfId="0" applyNumberFormat="1" applyFill="1"/>
    <xf numFmtId="0" fontId="5" fillId="4" borderId="0" xfId="0" applyFont="1" applyFill="1"/>
    <xf numFmtId="10" fontId="5" fillId="4" borderId="0" xfId="0" applyNumberFormat="1" applyFont="1" applyFill="1"/>
    <xf numFmtId="1" fontId="2" fillId="4" borderId="0" xfId="0" applyNumberFormat="1" applyFont="1" applyFill="1" applyBorder="1"/>
    <xf numFmtId="4" fontId="2" fillId="4" borderId="0" xfId="0" applyNumberFormat="1" applyFont="1" applyFill="1" applyBorder="1"/>
    <xf numFmtId="10" fontId="1" fillId="0" borderId="0" xfId="2" applyNumberFormat="1" applyFont="1" applyAlignment="1">
      <alignment horizontal="center"/>
    </xf>
    <xf numFmtId="10" fontId="2" fillId="0" borderId="0" xfId="2" applyNumberFormat="1" applyFont="1" applyAlignment="1">
      <alignment horizontal="center"/>
    </xf>
    <xf numFmtId="10" fontId="7" fillId="0" borderId="0" xfId="2" applyNumberFormat="1" applyFont="1" applyAlignment="1">
      <alignment horizontal="center"/>
    </xf>
    <xf numFmtId="10" fontId="10" fillId="0" borderId="0" xfId="2" applyNumberFormat="1" applyFont="1" applyAlignment="1">
      <alignment horizontal="center"/>
    </xf>
    <xf numFmtId="10" fontId="2" fillId="4" borderId="0" xfId="2" applyNumberFormat="1" applyFont="1" applyFill="1" applyAlignment="1">
      <alignment horizontal="center"/>
    </xf>
    <xf numFmtId="0" fontId="0" fillId="2" borderId="0" xfId="0" applyFill="1" applyAlignment="1">
      <alignment horizontal="right" vertical="center"/>
    </xf>
    <xf numFmtId="4" fontId="6" fillId="0" borderId="0" xfId="0" applyNumberFormat="1" applyFont="1" applyAlignment="1">
      <alignment horizontal="right" vertical="center"/>
    </xf>
    <xf numFmtId="10" fontId="6" fillId="0" borderId="0" xfId="2" applyNumberFormat="1" applyFont="1" applyAlignment="1">
      <alignment horizontal="right" vertical="center"/>
    </xf>
    <xf numFmtId="4" fontId="6" fillId="3" borderId="0" xfId="0" applyNumberFormat="1" applyFont="1" applyFill="1" applyAlignment="1">
      <alignment horizontal="right" vertical="center"/>
    </xf>
    <xf numFmtId="10" fontId="0" fillId="3" borderId="0" xfId="0" applyNumberFormat="1" applyFill="1" applyAlignment="1">
      <alignment horizontal="right" vertical="center"/>
    </xf>
    <xf numFmtId="0" fontId="0" fillId="0" borderId="0" xfId="0" applyAlignment="1">
      <alignment horizontal="right" vertical="center"/>
    </xf>
    <xf numFmtId="4" fontId="8" fillId="0" borderId="0" xfId="0" applyNumberFormat="1" applyFont="1"/>
    <xf numFmtId="4" fontId="8" fillId="4" borderId="0" xfId="0" applyNumberFormat="1" applyFont="1" applyFill="1"/>
    <xf numFmtId="0" fontId="6" fillId="0" borderId="0" xfId="0" applyFont="1"/>
    <xf numFmtId="3" fontId="2" fillId="0" borderId="0" xfId="0" applyNumberFormat="1" applyFont="1"/>
    <xf numFmtId="0" fontId="2" fillId="0" borderId="0" xfId="0" applyFont="1"/>
    <xf numFmtId="0" fontId="2" fillId="4" borderId="0" xfId="0" applyFont="1" applyFill="1"/>
    <xf numFmtId="3" fontId="2" fillId="4" borderId="0" xfId="0" applyNumberFormat="1" applyFont="1" applyFill="1"/>
    <xf numFmtId="0" fontId="7" fillId="0" borderId="0" xfId="0" applyFont="1"/>
    <xf numFmtId="4" fontId="7" fillId="0" borderId="0" xfId="0" applyNumberFormat="1" applyFont="1" applyAlignment="1">
      <alignment horizontal="right" vertical="center"/>
    </xf>
    <xf numFmtId="0" fontId="13" fillId="0" borderId="0" xfId="0" applyFont="1"/>
    <xf numFmtId="10" fontId="13" fillId="0" borderId="0" xfId="2" applyNumberFormat="1" applyFont="1" applyAlignment="1">
      <alignment horizontal="center"/>
    </xf>
    <xf numFmtId="0" fontId="13" fillId="0" borderId="0" xfId="0" applyFont="1" applyBorder="1"/>
    <xf numFmtId="4" fontId="2" fillId="0" borderId="0" xfId="0" applyNumberFormat="1" applyFont="1" applyBorder="1"/>
    <xf numFmtId="4" fontId="2" fillId="4" borderId="0" xfId="0" applyNumberFormat="1" applyFont="1" applyFill="1" applyBorder="1" applyAlignment="1">
      <alignment horizontal="right" vertical="top"/>
    </xf>
    <xf numFmtId="4" fontId="2" fillId="0" borderId="1" xfId="0" applyNumberFormat="1" applyFont="1" applyBorder="1"/>
    <xf numFmtId="4" fontId="2" fillId="4" borderId="1" xfId="0" applyNumberFormat="1" applyFont="1" applyFill="1" applyBorder="1" applyAlignment="1">
      <alignment horizontal="right" vertical="top"/>
    </xf>
    <xf numFmtId="4" fontId="2" fillId="0" borderId="1" xfId="0" applyNumberFormat="1" applyFont="1" applyBorder="1" applyAlignment="1">
      <alignment horizontal="right" vertical="top"/>
    </xf>
    <xf numFmtId="164" fontId="2" fillId="0" borderId="1" xfId="0" applyNumberFormat="1" applyFont="1" applyBorder="1" applyAlignment="1">
      <alignment horizontal="right" vertical="top"/>
    </xf>
    <xf numFmtId="10" fontId="6" fillId="0" borderId="0" xfId="2" applyNumberFormat="1" applyFont="1" applyAlignment="1">
      <alignment horizontal="center"/>
    </xf>
    <xf numFmtId="0" fontId="14" fillId="0" borderId="0" xfId="0" applyFont="1"/>
    <xf numFmtId="0" fontId="13" fillId="0" borderId="0" xfId="0" applyFont="1" applyAlignment="1">
      <alignment wrapText="1"/>
    </xf>
    <xf numFmtId="4" fontId="2" fillId="0" borderId="0" xfId="0" applyNumberFormat="1" applyFont="1" applyAlignment="1">
      <alignment wrapText="1"/>
    </xf>
    <xf numFmtId="4" fontId="6" fillId="0" borderId="0" xfId="0" applyNumberFormat="1" applyFont="1" applyAlignment="1">
      <alignment horizontal="right" vertical="center" wrapText="1"/>
    </xf>
    <xf numFmtId="0" fontId="2" fillId="0" borderId="0" xfId="0" applyFont="1" applyAlignment="1">
      <alignment wrapText="1"/>
    </xf>
    <xf numFmtId="4" fontId="6" fillId="0" borderId="0" xfId="0" applyNumberFormat="1" applyFont="1" applyAlignment="1">
      <alignment wrapText="1"/>
    </xf>
    <xf numFmtId="0" fontId="14" fillId="0" borderId="0" xfId="0" applyFont="1" applyAlignment="1">
      <alignment vertical="center" wrapText="1"/>
    </xf>
    <xf numFmtId="0" fontId="14" fillId="0" borderId="0" xfId="0" applyFont="1" applyAlignment="1">
      <alignment wrapText="1"/>
    </xf>
    <xf numFmtId="4" fontId="13" fillId="0" borderId="0" xfId="0" applyNumberFormat="1" applyFont="1" applyAlignment="1">
      <alignment wrapText="1"/>
    </xf>
    <xf numFmtId="4" fontId="6" fillId="0" borderId="0" xfId="0" applyNumberFormat="1" applyFont="1" applyAlignment="1"/>
    <xf numFmtId="4" fontId="2" fillId="0" borderId="0" xfId="0" applyNumberFormat="1" applyFont="1" applyAlignment="1"/>
    <xf numFmtId="4" fontId="6" fillId="0" borderId="0" xfId="1" applyNumberFormat="1" applyFont="1" applyAlignment="1">
      <alignment horizontal="right" vertical="center"/>
    </xf>
    <xf numFmtId="0" fontId="2" fillId="0" borderId="2" xfId="0" applyFont="1" applyFill="1" applyBorder="1" applyAlignment="1" applyProtection="1">
      <alignment vertical="center" wrapText="1"/>
    </xf>
    <xf numFmtId="4" fontId="2" fillId="0" borderId="0" xfId="0" applyNumberFormat="1" applyFont="1" applyFill="1" applyBorder="1" applyAlignment="1" applyProtection="1">
      <alignment horizontal="right" vertical="center" wrapText="1"/>
    </xf>
    <xf numFmtId="0" fontId="9" fillId="0" borderId="0" xfId="0" applyFont="1" applyFill="1" applyBorder="1" applyAlignment="1" applyProtection="1">
      <alignment vertical="center" wrapText="1"/>
    </xf>
    <xf numFmtId="3" fontId="2" fillId="0" borderId="0" xfId="0" applyNumberFormat="1" applyFont="1" applyAlignment="1">
      <alignment horizontal="left" vertical="center"/>
    </xf>
  </cellXfs>
  <cellStyles count="3">
    <cellStyle name="Komma" xfId="1" builtinId="3"/>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9"/>
  <sheetViews>
    <sheetView tabSelected="1" topLeftCell="A304" zoomScaleNormal="100" workbookViewId="0">
      <pane xSplit="1" topLeftCell="J1" activePane="topRight" state="frozen"/>
      <selection pane="topRight" activeCell="A317" sqref="A317"/>
    </sheetView>
  </sheetViews>
  <sheetFormatPr defaultRowHeight="15" x14ac:dyDescent="0.25"/>
  <cols>
    <col min="1" max="1" width="27.28515625" style="1" customWidth="1"/>
    <col min="2" max="2" width="2.42578125" customWidth="1"/>
    <col min="3" max="3" width="13.140625" style="7" bestFit="1" customWidth="1"/>
    <col min="4" max="4" width="9.7109375" style="34" customWidth="1"/>
    <col min="5" max="5" width="2.42578125" customWidth="1"/>
    <col min="6" max="6" width="13.85546875" customWidth="1"/>
    <col min="7" max="7" width="9.7109375" style="34" customWidth="1"/>
    <col min="8" max="8" width="2.42578125" customWidth="1"/>
    <col min="9" max="9" width="12.7109375" style="64" bestFit="1" customWidth="1"/>
    <col min="10" max="10" width="9.7109375" style="55" customWidth="1"/>
    <col min="11" max="11" width="2.42578125" customWidth="1"/>
    <col min="12" max="12" width="20.28515625" style="64" bestFit="1" customWidth="1"/>
    <col min="13" max="13" width="9.7109375" style="55" customWidth="1"/>
    <col min="14" max="14" width="2.42578125" customWidth="1"/>
    <col min="15" max="15" width="9.140625" hidden="1" customWidth="1"/>
    <col min="16" max="16" width="18.85546875" style="71" bestFit="1" customWidth="1"/>
    <col min="17" max="17" width="9.7109375" style="55" customWidth="1"/>
    <col min="18" max="18" width="2.42578125" customWidth="1"/>
    <col min="19" max="20" width="9.140625" hidden="1" customWidth="1"/>
    <col min="21" max="21" width="13.140625" style="49" bestFit="1" customWidth="1"/>
    <col min="22" max="22" width="9.7109375" style="34" customWidth="1"/>
    <col min="23" max="23" width="2.42578125" customWidth="1"/>
    <col min="24" max="24" width="14.85546875" style="74" bestFit="1" customWidth="1"/>
    <col min="25" max="25" width="9.7109375" style="55" customWidth="1"/>
    <col min="26" max="26" width="2.42578125" customWidth="1"/>
    <col min="27" max="27" width="15.42578125" style="18" bestFit="1" customWidth="1"/>
    <col min="28" max="28" width="9.7109375" style="34" customWidth="1"/>
    <col min="29" max="29" width="2.42578125" customWidth="1"/>
  </cols>
  <sheetData>
    <row r="1" spans="1:29" x14ac:dyDescent="0.25">
      <c r="A1" s="1" t="s">
        <v>319</v>
      </c>
      <c r="C1" s="7" t="s">
        <v>321</v>
      </c>
      <c r="F1" s="11" t="s">
        <v>323</v>
      </c>
      <c r="I1" s="54" t="s">
        <v>325</v>
      </c>
      <c r="L1" s="54" t="s">
        <v>327</v>
      </c>
      <c r="P1" s="65" t="s">
        <v>329</v>
      </c>
      <c r="U1" s="47" t="s">
        <v>331</v>
      </c>
      <c r="X1" s="73" t="s">
        <v>333</v>
      </c>
    </row>
    <row r="2" spans="1:29" x14ac:dyDescent="0.25">
      <c r="A2" s="1" t="s">
        <v>320</v>
      </c>
      <c r="C2" s="7" t="s">
        <v>322</v>
      </c>
      <c r="F2" s="11" t="s">
        <v>324</v>
      </c>
      <c r="I2" s="54" t="s">
        <v>326</v>
      </c>
      <c r="L2" s="54" t="s">
        <v>328</v>
      </c>
      <c r="P2" s="65" t="s">
        <v>330</v>
      </c>
      <c r="U2" s="47" t="s">
        <v>332</v>
      </c>
      <c r="X2" s="73" t="s">
        <v>334</v>
      </c>
    </row>
    <row r="4" spans="1:29" x14ac:dyDescent="0.25">
      <c r="A4" s="6" t="s">
        <v>0</v>
      </c>
      <c r="B4" s="12"/>
      <c r="C4" s="7" t="s">
        <v>314</v>
      </c>
      <c r="D4" s="34" t="s">
        <v>318</v>
      </c>
      <c r="E4" s="13"/>
      <c r="F4" s="24" t="s">
        <v>312</v>
      </c>
      <c r="G4" s="34" t="s">
        <v>318</v>
      </c>
      <c r="H4" s="13"/>
      <c r="I4" s="56" t="s">
        <v>311</v>
      </c>
      <c r="J4" s="55" t="s">
        <v>318</v>
      </c>
      <c r="K4" s="13"/>
      <c r="L4" s="56" t="s">
        <v>307</v>
      </c>
      <c r="M4" s="55" t="s">
        <v>318</v>
      </c>
      <c r="N4" s="13"/>
      <c r="O4" s="11"/>
      <c r="P4" s="65" t="s">
        <v>313</v>
      </c>
      <c r="Q4" s="55" t="s">
        <v>318</v>
      </c>
      <c r="R4" s="13"/>
      <c r="S4" s="11"/>
      <c r="T4" s="11"/>
      <c r="U4" s="47" t="s">
        <v>315</v>
      </c>
      <c r="V4" s="34" t="s">
        <v>318</v>
      </c>
      <c r="W4" s="13"/>
      <c r="X4" s="73" t="s">
        <v>316</v>
      </c>
      <c r="Y4" s="55" t="s">
        <v>318</v>
      </c>
      <c r="Z4" s="12"/>
      <c r="AA4" s="52" t="s">
        <v>317</v>
      </c>
      <c r="AB4" s="34" t="s">
        <v>318</v>
      </c>
      <c r="AC4" s="12"/>
    </row>
    <row r="5" spans="1:29" x14ac:dyDescent="0.25">
      <c r="A5" s="1" t="s">
        <v>198</v>
      </c>
      <c r="B5" s="12"/>
      <c r="C5" s="45">
        <v>284950.67000000004</v>
      </c>
      <c r="D5" s="35">
        <f>(C5/$C$314)</f>
        <v>1.5881688006168238E-2</v>
      </c>
      <c r="E5" s="21"/>
      <c r="F5" s="77">
        <v>1286847.6239198989</v>
      </c>
      <c r="G5" s="35">
        <f>F5/84754556.76</f>
        <v>1.518322640237354E-2</v>
      </c>
      <c r="H5" s="21"/>
      <c r="I5" s="22">
        <f t="shared" ref="I5:I68" si="0">14817000*J5</f>
        <v>193030.47845720252</v>
      </c>
      <c r="J5" s="35">
        <v>1.3027635719592531E-2</v>
      </c>
      <c r="K5" s="21"/>
      <c r="L5" s="57">
        <v>48138.12</v>
      </c>
      <c r="M5" s="35">
        <f>L5/$L$314</f>
        <v>3.7172292288114528E-2</v>
      </c>
      <c r="N5" s="21"/>
      <c r="O5" s="23"/>
      <c r="P5" s="66">
        <f>P314*Q5</f>
        <v>45000</v>
      </c>
      <c r="Q5" s="35">
        <v>1.8542727078871491E-2</v>
      </c>
      <c r="R5" s="14"/>
      <c r="U5" s="48">
        <v>115126</v>
      </c>
      <c r="V5" s="35">
        <f>U5/$U$314</f>
        <v>1.8749350598166268E-2</v>
      </c>
      <c r="W5" s="14"/>
      <c r="X5" s="74">
        <f t="shared" ref="X5:X68" si="1">4410000*Y5</f>
        <v>109980.53684210528</v>
      </c>
      <c r="Y5" s="35">
        <v>2.4938897243107775E-2</v>
      </c>
      <c r="Z5" s="12"/>
      <c r="AA5" s="45">
        <f>SUM(X5+U5+P5+L5+I5+F5+C5)</f>
        <v>2083073.4292192068</v>
      </c>
      <c r="AB5" s="35">
        <f>AA5/$AA$314</f>
        <v>1.5806516167906584E-2</v>
      </c>
      <c r="AC5" s="12"/>
    </row>
    <row r="6" spans="1:29" x14ac:dyDescent="0.25">
      <c r="A6" s="3" t="s">
        <v>224</v>
      </c>
      <c r="B6" s="12"/>
      <c r="C6" s="45">
        <v>37076.22</v>
      </c>
      <c r="D6" s="35">
        <f t="shared" ref="D6:D69" si="2">(C6/$C$314)</f>
        <v>2.0664382311789435E-3</v>
      </c>
      <c r="E6" s="21"/>
      <c r="F6" s="77">
        <v>236407.42787758104</v>
      </c>
      <c r="G6" s="35">
        <f t="shared" ref="G6:G69" si="3">F6/84754556.76</f>
        <v>2.7893182020527507E-3</v>
      </c>
      <c r="H6" s="21"/>
      <c r="I6" s="22">
        <f t="shared" si="0"/>
        <v>46835.000576155333</v>
      </c>
      <c r="J6" s="35">
        <v>3.1608963066852487E-3</v>
      </c>
      <c r="K6" s="21"/>
      <c r="L6" s="57">
        <v>0</v>
      </c>
      <c r="M6" s="35">
        <f t="shared" ref="M6:M69" si="4">L6/$L$314</f>
        <v>0</v>
      </c>
      <c r="N6" s="21"/>
      <c r="O6" s="23"/>
      <c r="P6" s="66">
        <f t="shared" ref="P6:P15" si="5">P315*Q6</f>
        <v>0</v>
      </c>
      <c r="Q6" s="35">
        <v>0</v>
      </c>
      <c r="R6" s="14"/>
      <c r="V6" s="35">
        <f t="shared" ref="V6:V69" si="6">U6/$U$314</f>
        <v>0</v>
      </c>
      <c r="W6" s="14"/>
      <c r="X6" s="74">
        <f t="shared" si="1"/>
        <v>0</v>
      </c>
      <c r="Y6" s="35">
        <v>0</v>
      </c>
      <c r="Z6" s="12"/>
      <c r="AA6" s="45">
        <f t="shared" ref="AA6:AA69" si="7">SUM(X6+U6+P6+L6+I6+F6+C6)</f>
        <v>320318.64845373633</v>
      </c>
      <c r="AB6" s="35">
        <f t="shared" ref="AB6:AB69" si="8">AA6/$AA$314</f>
        <v>2.4306017371474829E-3</v>
      </c>
      <c r="AC6" s="12"/>
    </row>
    <row r="7" spans="1:29" x14ac:dyDescent="0.25">
      <c r="A7" s="3" t="s">
        <v>104</v>
      </c>
      <c r="B7" s="12"/>
      <c r="C7" s="45">
        <v>46790.28</v>
      </c>
      <c r="D7" s="35">
        <f t="shared" si="2"/>
        <v>2.6078500839505077E-3</v>
      </c>
      <c r="E7" s="21"/>
      <c r="F7" s="77">
        <v>523666.97254847165</v>
      </c>
      <c r="G7" s="35">
        <f t="shared" si="3"/>
        <v>6.1786291211615042E-3</v>
      </c>
      <c r="H7" s="21"/>
      <c r="I7" s="22">
        <f t="shared" si="0"/>
        <v>67811.704006412212</v>
      </c>
      <c r="J7" s="35">
        <v>4.5766149697247897E-3</v>
      </c>
      <c r="K7" s="21"/>
      <c r="L7" s="23">
        <v>20206.27</v>
      </c>
      <c r="M7" s="35">
        <f t="shared" si="4"/>
        <v>1.5603296815342184E-2</v>
      </c>
      <c r="N7" s="21"/>
      <c r="O7" s="23"/>
      <c r="P7" s="66">
        <f t="shared" si="5"/>
        <v>0</v>
      </c>
      <c r="Q7" s="35">
        <v>0</v>
      </c>
      <c r="R7" s="14"/>
      <c r="V7" s="35">
        <f t="shared" si="6"/>
        <v>0</v>
      </c>
      <c r="W7" s="14"/>
      <c r="X7" s="74">
        <f t="shared" si="1"/>
        <v>0</v>
      </c>
      <c r="Y7" s="35">
        <v>0</v>
      </c>
      <c r="Z7" s="12"/>
      <c r="AA7" s="45">
        <f t="shared" si="7"/>
        <v>658475.22655488388</v>
      </c>
      <c r="AB7" s="35">
        <f t="shared" si="8"/>
        <v>4.9965590116556775E-3</v>
      </c>
      <c r="AC7" s="12"/>
    </row>
    <row r="8" spans="1:29" x14ac:dyDescent="0.25">
      <c r="A8" s="1" t="s">
        <v>1</v>
      </c>
      <c r="B8" s="12"/>
      <c r="C8" s="45">
        <v>23696.22</v>
      </c>
      <c r="D8" s="35">
        <f t="shared" si="2"/>
        <v>1.3207056960614406E-3</v>
      </c>
      <c r="E8" s="21"/>
      <c r="F8" s="77">
        <v>201859.07235349296</v>
      </c>
      <c r="G8" s="35">
        <f t="shared" si="3"/>
        <v>2.3816899063621856E-3</v>
      </c>
      <c r="H8" s="21"/>
      <c r="I8" s="22">
        <f t="shared" si="0"/>
        <v>33678.28012225953</v>
      </c>
      <c r="J8" s="35">
        <v>2.2729486483268899E-3</v>
      </c>
      <c r="K8" s="21"/>
      <c r="L8" s="57">
        <v>0</v>
      </c>
      <c r="M8" s="35">
        <f t="shared" si="4"/>
        <v>0</v>
      </c>
      <c r="N8" s="21"/>
      <c r="O8" s="23"/>
      <c r="P8" s="66">
        <f t="shared" si="5"/>
        <v>0</v>
      </c>
      <c r="Q8" s="35">
        <v>0</v>
      </c>
      <c r="R8" s="14"/>
      <c r="V8" s="35">
        <f t="shared" si="6"/>
        <v>0</v>
      </c>
      <c r="W8" s="14"/>
      <c r="X8" s="74">
        <f t="shared" si="1"/>
        <v>0</v>
      </c>
      <c r="Y8" s="35">
        <v>0</v>
      </c>
      <c r="Z8" s="12"/>
      <c r="AA8" s="45">
        <f t="shared" si="7"/>
        <v>259233.57247575247</v>
      </c>
      <c r="AB8" s="35">
        <f t="shared" si="8"/>
        <v>1.9670836357113201E-3</v>
      </c>
      <c r="AC8" s="12"/>
    </row>
    <row r="9" spans="1:29" x14ac:dyDescent="0.25">
      <c r="A9" s="3" t="s">
        <v>103</v>
      </c>
      <c r="B9" s="12"/>
      <c r="C9" s="45">
        <v>24516.75</v>
      </c>
      <c r="D9" s="35">
        <f t="shared" si="2"/>
        <v>1.3664378273798234E-3</v>
      </c>
      <c r="E9" s="21"/>
      <c r="F9" s="77">
        <v>147159.73515898763</v>
      </c>
      <c r="G9" s="35">
        <f t="shared" si="3"/>
        <v>1.7363046989402676E-3</v>
      </c>
      <c r="H9" s="21"/>
      <c r="I9" s="22">
        <f t="shared" si="0"/>
        <v>29749.422571409839</v>
      </c>
      <c r="J9" s="35">
        <v>2.0077898745636661E-3</v>
      </c>
      <c r="K9" s="21"/>
      <c r="L9" s="23">
        <v>0</v>
      </c>
      <c r="M9" s="35">
        <f t="shared" si="4"/>
        <v>0</v>
      </c>
      <c r="N9" s="21"/>
      <c r="O9" s="23"/>
      <c r="P9" s="66">
        <f t="shared" si="5"/>
        <v>0</v>
      </c>
      <c r="Q9" s="35">
        <v>0</v>
      </c>
      <c r="R9" s="14"/>
      <c r="V9" s="35">
        <f t="shared" si="6"/>
        <v>0</v>
      </c>
      <c r="W9" s="14"/>
      <c r="X9" s="74">
        <f t="shared" si="1"/>
        <v>0</v>
      </c>
      <c r="Y9" s="35">
        <v>0</v>
      </c>
      <c r="Z9" s="12"/>
      <c r="AA9" s="45">
        <f t="shared" si="7"/>
        <v>201425.90773039748</v>
      </c>
      <c r="AB9" s="35">
        <f t="shared" si="8"/>
        <v>1.5284347745576972E-3</v>
      </c>
      <c r="AC9" s="12"/>
    </row>
    <row r="10" spans="1:29" x14ac:dyDescent="0.25">
      <c r="A10" s="1" t="s">
        <v>294</v>
      </c>
      <c r="B10" s="12"/>
      <c r="C10" s="45">
        <v>20546.43</v>
      </c>
      <c r="D10" s="35">
        <f t="shared" si="2"/>
        <v>1.145152565882983E-3</v>
      </c>
      <c r="E10" s="21"/>
      <c r="F10" s="77">
        <v>151972.95229856513</v>
      </c>
      <c r="G10" s="35">
        <f t="shared" si="3"/>
        <v>1.7930947680949811E-3</v>
      </c>
      <c r="H10" s="21"/>
      <c r="I10" s="22">
        <f t="shared" si="0"/>
        <v>26683.687387673592</v>
      </c>
      <c r="J10" s="35">
        <v>1.8008832683858804E-3</v>
      </c>
      <c r="K10" s="21"/>
      <c r="L10" s="57">
        <v>0</v>
      </c>
      <c r="M10" s="35">
        <f t="shared" si="4"/>
        <v>0</v>
      </c>
      <c r="N10" s="21"/>
      <c r="O10" s="23"/>
      <c r="P10" s="66">
        <f t="shared" si="5"/>
        <v>0</v>
      </c>
      <c r="Q10" s="35">
        <v>0</v>
      </c>
      <c r="R10" s="14"/>
      <c r="V10" s="35">
        <f t="shared" si="6"/>
        <v>0</v>
      </c>
      <c r="W10" s="14"/>
      <c r="X10" s="74">
        <f t="shared" si="1"/>
        <v>0</v>
      </c>
      <c r="Y10" s="35">
        <v>0</v>
      </c>
      <c r="Z10" s="12"/>
      <c r="AA10" s="45">
        <f t="shared" si="7"/>
        <v>199203.06968623871</v>
      </c>
      <c r="AB10" s="35">
        <f t="shared" si="8"/>
        <v>1.5115677140927174E-3</v>
      </c>
      <c r="AC10" s="12"/>
    </row>
    <row r="11" spans="1:29" x14ac:dyDescent="0.25">
      <c r="A11" s="3" t="s">
        <v>193</v>
      </c>
      <c r="B11" s="12"/>
      <c r="C11" s="45">
        <v>10216.970000000001</v>
      </c>
      <c r="D11" s="35">
        <f t="shared" si="2"/>
        <v>5.6944147528546144E-4</v>
      </c>
      <c r="E11" s="21"/>
      <c r="F11" s="77">
        <v>85330.459605112948</v>
      </c>
      <c r="G11" s="35">
        <f t="shared" si="3"/>
        <v>1.0067949484621073E-3</v>
      </c>
      <c r="H11" s="21"/>
      <c r="I11" s="22">
        <f t="shared" si="0"/>
        <v>11767.706589879912</v>
      </c>
      <c r="J11" s="35">
        <v>7.9420304986703872E-4</v>
      </c>
      <c r="K11" s="21"/>
      <c r="L11" s="57">
        <v>0</v>
      </c>
      <c r="M11" s="35">
        <f t="shared" si="4"/>
        <v>0</v>
      </c>
      <c r="N11" s="21"/>
      <c r="O11" s="23"/>
      <c r="P11" s="66">
        <f t="shared" si="5"/>
        <v>0</v>
      </c>
      <c r="Q11" s="35">
        <v>0</v>
      </c>
      <c r="R11" s="14"/>
      <c r="V11" s="35">
        <f t="shared" si="6"/>
        <v>0</v>
      </c>
      <c r="W11" s="14"/>
      <c r="X11" s="74">
        <f t="shared" si="1"/>
        <v>0</v>
      </c>
      <c r="Y11" s="35">
        <v>0</v>
      </c>
      <c r="Z11" s="12"/>
      <c r="AA11" s="45">
        <f t="shared" si="7"/>
        <v>107315.13619499287</v>
      </c>
      <c r="AB11" s="35">
        <f t="shared" si="8"/>
        <v>8.1431523801974836E-4</v>
      </c>
      <c r="AC11" s="12"/>
    </row>
    <row r="12" spans="1:29" x14ac:dyDescent="0.25">
      <c r="A12" s="2" t="s">
        <v>2</v>
      </c>
      <c r="B12" s="12"/>
      <c r="C12" s="45">
        <v>2697733.4699999997</v>
      </c>
      <c r="D12" s="35">
        <f t="shared" si="2"/>
        <v>0.15035781910720761</v>
      </c>
      <c r="E12" s="21"/>
      <c r="F12" s="77">
        <v>6463296.8169430224</v>
      </c>
      <c r="G12" s="35">
        <f t="shared" si="3"/>
        <v>7.6258989062324742E-2</v>
      </c>
      <c r="H12" s="21"/>
      <c r="I12" s="22">
        <f t="shared" si="0"/>
        <v>1185269.8202204418</v>
      </c>
      <c r="J12" s="35">
        <v>7.999391376259983E-2</v>
      </c>
      <c r="K12" s="21"/>
      <c r="L12" s="23">
        <v>262046.14</v>
      </c>
      <c r="M12" s="35">
        <f t="shared" si="4"/>
        <v>0.20235222540996989</v>
      </c>
      <c r="N12" s="21"/>
      <c r="O12" s="23"/>
      <c r="P12" s="66">
        <f>P314*Q12</f>
        <v>45000</v>
      </c>
      <c r="Q12" s="35">
        <v>1.8542727078871491E-2</v>
      </c>
      <c r="R12" s="14"/>
      <c r="U12" s="48">
        <v>615710</v>
      </c>
      <c r="V12" s="35">
        <f t="shared" si="6"/>
        <v>0.10027415750392572</v>
      </c>
      <c r="W12" s="14"/>
      <c r="X12" s="74">
        <f t="shared" si="1"/>
        <v>578776.48421052645</v>
      </c>
      <c r="Y12" s="35">
        <v>0.1312418331543144</v>
      </c>
      <c r="Z12" s="12"/>
      <c r="AA12" s="45">
        <f t="shared" si="7"/>
        <v>11847832.731373992</v>
      </c>
      <c r="AB12" s="35">
        <f t="shared" si="8"/>
        <v>8.9902236280413259E-2</v>
      </c>
      <c r="AC12" s="12"/>
    </row>
    <row r="13" spans="1:29" x14ac:dyDescent="0.25">
      <c r="A13" s="1" t="s">
        <v>157</v>
      </c>
      <c r="B13" s="12"/>
      <c r="C13" s="45">
        <v>27593.760000000002</v>
      </c>
      <c r="D13" s="35">
        <f t="shared" si="2"/>
        <v>1.537934573858292E-3</v>
      </c>
      <c r="E13" s="21"/>
      <c r="F13" s="77">
        <v>174925.1648288384</v>
      </c>
      <c r="G13" s="35">
        <f t="shared" si="3"/>
        <v>2.0639027742682327E-3</v>
      </c>
      <c r="H13" s="21"/>
      <c r="I13" s="22">
        <f t="shared" si="0"/>
        <v>34126.349110651754</v>
      </c>
      <c r="J13" s="35">
        <v>2.3031888446144125E-3</v>
      </c>
      <c r="K13" s="21"/>
      <c r="L13" s="57">
        <v>0</v>
      </c>
      <c r="M13" s="35">
        <f t="shared" si="4"/>
        <v>0</v>
      </c>
      <c r="N13" s="21"/>
      <c r="O13" s="23"/>
      <c r="P13" s="66">
        <f>P314*Q13</f>
        <v>13500</v>
      </c>
      <c r="Q13" s="35">
        <v>5.5628181236614472E-3</v>
      </c>
      <c r="R13" s="14"/>
      <c r="V13" s="35">
        <f t="shared" si="6"/>
        <v>0</v>
      </c>
      <c r="W13" s="14"/>
      <c r="X13" s="74">
        <f t="shared" si="1"/>
        <v>0</v>
      </c>
      <c r="Y13" s="35">
        <v>0</v>
      </c>
      <c r="Z13" s="12"/>
      <c r="AA13" s="45">
        <f t="shared" si="7"/>
        <v>250145.27393949017</v>
      </c>
      <c r="AB13" s="35">
        <f t="shared" si="8"/>
        <v>1.8981209502211417E-3</v>
      </c>
      <c r="AC13" s="12"/>
    </row>
    <row r="14" spans="1:29" x14ac:dyDescent="0.25">
      <c r="A14" s="3" t="s">
        <v>192</v>
      </c>
      <c r="B14" s="12"/>
      <c r="C14" s="45">
        <v>12313.1</v>
      </c>
      <c r="D14" s="35">
        <f t="shared" si="2"/>
        <v>6.8626900434643682E-4</v>
      </c>
      <c r="E14" s="21"/>
      <c r="F14" s="77">
        <v>89604.495217433476</v>
      </c>
      <c r="G14" s="35">
        <f t="shared" si="3"/>
        <v>1.0572233357454405E-3</v>
      </c>
      <c r="H14" s="21"/>
      <c r="I14" s="22">
        <f t="shared" si="0"/>
        <v>21431.847192150031</v>
      </c>
      <c r="J14" s="35">
        <v>1.4464363361105508E-3</v>
      </c>
      <c r="K14" s="21"/>
      <c r="L14" s="57">
        <v>0</v>
      </c>
      <c r="M14" s="35">
        <f t="shared" si="4"/>
        <v>0</v>
      </c>
      <c r="N14" s="21"/>
      <c r="O14" s="23"/>
      <c r="P14" s="66">
        <f t="shared" si="5"/>
        <v>0</v>
      </c>
      <c r="Q14" s="35">
        <v>0</v>
      </c>
      <c r="R14" s="14"/>
      <c r="V14" s="35">
        <f t="shared" si="6"/>
        <v>0</v>
      </c>
      <c r="W14" s="14"/>
      <c r="X14" s="74">
        <f t="shared" si="1"/>
        <v>0</v>
      </c>
      <c r="Y14" s="35">
        <v>0</v>
      </c>
      <c r="Z14" s="12"/>
      <c r="AA14" s="45">
        <f t="shared" si="7"/>
        <v>123349.44240958351</v>
      </c>
      <c r="AB14" s="35">
        <f t="shared" si="8"/>
        <v>9.3598474657715475E-4</v>
      </c>
      <c r="AC14" s="12"/>
    </row>
    <row r="15" spans="1:29" x14ac:dyDescent="0.25">
      <c r="A15" s="3" t="s">
        <v>44</v>
      </c>
      <c r="B15" s="12"/>
      <c r="C15" s="45">
        <v>45377.599999999999</v>
      </c>
      <c r="D15" s="35">
        <f t="shared" si="2"/>
        <v>2.529114550489387E-3</v>
      </c>
      <c r="E15" s="21"/>
      <c r="F15" s="77">
        <v>150733.59612421974</v>
      </c>
      <c r="G15" s="35">
        <f t="shared" si="3"/>
        <v>1.7784718826511356E-3</v>
      </c>
      <c r="H15" s="21"/>
      <c r="I15" s="22">
        <f t="shared" si="0"/>
        <v>30407.376506996312</v>
      </c>
      <c r="J15" s="35">
        <v>2.0521952154279755E-3</v>
      </c>
      <c r="K15" s="21"/>
      <c r="L15" s="23">
        <v>0</v>
      </c>
      <c r="M15" s="35">
        <f t="shared" si="4"/>
        <v>0</v>
      </c>
      <c r="N15" s="21"/>
      <c r="O15" s="23"/>
      <c r="P15" s="66">
        <f t="shared" si="5"/>
        <v>0</v>
      </c>
      <c r="Q15" s="35">
        <v>0</v>
      </c>
      <c r="R15" s="14"/>
      <c r="V15" s="35">
        <f t="shared" si="6"/>
        <v>0</v>
      </c>
      <c r="W15" s="14"/>
      <c r="X15" s="74">
        <f t="shared" si="1"/>
        <v>0</v>
      </c>
      <c r="Y15" s="35">
        <v>0</v>
      </c>
      <c r="Z15" s="12"/>
      <c r="AA15" s="45">
        <f t="shared" si="7"/>
        <v>226518.57263121606</v>
      </c>
      <c r="AB15" s="35">
        <f t="shared" si="8"/>
        <v>1.7188397827956055E-3</v>
      </c>
      <c r="AC15" s="12"/>
    </row>
    <row r="16" spans="1:29" x14ac:dyDescent="0.25">
      <c r="A16" s="1" t="s">
        <v>263</v>
      </c>
      <c r="B16" s="12"/>
      <c r="C16" s="45">
        <v>14796.08</v>
      </c>
      <c r="D16" s="35">
        <f t="shared" si="2"/>
        <v>8.2465756713014809E-4</v>
      </c>
      <c r="E16" s="21"/>
      <c r="F16" s="77">
        <v>89871.362842035393</v>
      </c>
      <c r="G16" s="35">
        <f t="shared" si="3"/>
        <v>1.0603720469747092E-3</v>
      </c>
      <c r="H16" s="21"/>
      <c r="I16" s="22">
        <f t="shared" si="0"/>
        <v>18875.495700480726</v>
      </c>
      <c r="J16" s="35">
        <v>1.2739080583438432E-3</v>
      </c>
      <c r="K16" s="21"/>
      <c r="L16" s="57">
        <v>0</v>
      </c>
      <c r="M16" s="35">
        <f t="shared" si="4"/>
        <v>0</v>
      </c>
      <c r="N16" s="21"/>
      <c r="O16" s="23"/>
      <c r="P16" s="66">
        <f t="shared" ref="P16:P18" si="9">PRODUCT(P325,Q16)</f>
        <v>0</v>
      </c>
      <c r="Q16" s="35">
        <v>0</v>
      </c>
      <c r="R16" s="14"/>
      <c r="V16" s="35">
        <f t="shared" si="6"/>
        <v>0</v>
      </c>
      <c r="W16" s="14"/>
      <c r="X16" s="74">
        <f t="shared" si="1"/>
        <v>0</v>
      </c>
      <c r="Y16" s="35">
        <v>0</v>
      </c>
      <c r="Z16" s="12"/>
      <c r="AA16" s="45">
        <f t="shared" si="7"/>
        <v>123542.93854251612</v>
      </c>
      <c r="AB16" s="35">
        <f t="shared" si="8"/>
        <v>9.3745300963054743E-4</v>
      </c>
      <c r="AC16" s="12"/>
    </row>
    <row r="17" spans="1:29" x14ac:dyDescent="0.25">
      <c r="A17" s="3" t="s">
        <v>71</v>
      </c>
      <c r="B17" s="12"/>
      <c r="C17" s="45">
        <v>63055.38</v>
      </c>
      <c r="D17" s="35">
        <f t="shared" si="2"/>
        <v>3.5143832870102756E-3</v>
      </c>
      <c r="E17" s="21"/>
      <c r="F17" s="77">
        <v>497770.52871626738</v>
      </c>
      <c r="G17" s="35">
        <f t="shared" si="3"/>
        <v>5.8730827904133484E-3</v>
      </c>
      <c r="H17" s="21"/>
      <c r="I17" s="22">
        <f t="shared" si="0"/>
        <v>72811.210613735937</v>
      </c>
      <c r="J17" s="35">
        <v>4.9140318967224091E-3</v>
      </c>
      <c r="K17" s="21"/>
      <c r="L17" s="57">
        <v>14041.4</v>
      </c>
      <c r="M17" s="35">
        <f t="shared" si="4"/>
        <v>1.0842779587867812E-2</v>
      </c>
      <c r="N17" s="21"/>
      <c r="O17" s="23"/>
      <c r="P17" s="66">
        <f t="shared" si="9"/>
        <v>0</v>
      </c>
      <c r="Q17" s="35">
        <v>0</v>
      </c>
      <c r="R17" s="14"/>
      <c r="U17" s="48">
        <v>97911</v>
      </c>
      <c r="V17" s="35">
        <f t="shared" si="6"/>
        <v>1.5945726129780045E-2</v>
      </c>
      <c r="W17" s="14"/>
      <c r="X17" s="74">
        <f t="shared" si="1"/>
        <v>61403.61052631581</v>
      </c>
      <c r="Y17" s="35">
        <v>1.3923721207781363E-2</v>
      </c>
      <c r="Z17" s="12"/>
      <c r="AA17" s="45">
        <f t="shared" si="7"/>
        <v>806993.12985631905</v>
      </c>
      <c r="AB17" s="35">
        <f t="shared" si="8"/>
        <v>6.1235239120901513E-3</v>
      </c>
      <c r="AC17" s="12"/>
    </row>
    <row r="18" spans="1:29" x14ac:dyDescent="0.25">
      <c r="A18" s="3" t="s">
        <v>218</v>
      </c>
      <c r="B18" s="12"/>
      <c r="C18" s="45">
        <v>24596.170000000002</v>
      </c>
      <c r="D18" s="35">
        <f t="shared" si="2"/>
        <v>1.3708642906039665E-3</v>
      </c>
      <c r="E18" s="21"/>
      <c r="F18" s="77">
        <v>155937.62410971231</v>
      </c>
      <c r="G18" s="35">
        <f t="shared" si="3"/>
        <v>1.8398730412959605E-3</v>
      </c>
      <c r="H18" s="21"/>
      <c r="I18" s="22">
        <f t="shared" si="0"/>
        <v>32878.830716654462</v>
      </c>
      <c r="J18" s="35">
        <v>2.2189937717928369E-3</v>
      </c>
      <c r="K18" s="21"/>
      <c r="L18" s="57">
        <v>0</v>
      </c>
      <c r="M18" s="35">
        <f t="shared" si="4"/>
        <v>0</v>
      </c>
      <c r="N18" s="21"/>
      <c r="O18" s="23"/>
      <c r="P18" s="66">
        <f t="shared" si="9"/>
        <v>0</v>
      </c>
      <c r="Q18" s="35">
        <v>0</v>
      </c>
      <c r="R18" s="14"/>
      <c r="V18" s="35">
        <f t="shared" si="6"/>
        <v>0</v>
      </c>
      <c r="W18" s="14"/>
      <c r="X18" s="74">
        <f t="shared" si="1"/>
        <v>0</v>
      </c>
      <c r="Y18" s="35">
        <v>0</v>
      </c>
      <c r="Z18" s="12"/>
      <c r="AA18" s="45">
        <f t="shared" si="7"/>
        <v>213412.62482636678</v>
      </c>
      <c r="AB18" s="35">
        <f t="shared" si="8"/>
        <v>1.6193908757300784E-3</v>
      </c>
      <c r="AC18" s="12"/>
    </row>
    <row r="19" spans="1:29" x14ac:dyDescent="0.25">
      <c r="A19" s="1" t="s">
        <v>158</v>
      </c>
      <c r="B19" s="12"/>
      <c r="C19" s="45">
        <v>17800.29</v>
      </c>
      <c r="D19" s="35">
        <f t="shared" si="2"/>
        <v>9.9209681521126572E-4</v>
      </c>
      <c r="E19" s="21"/>
      <c r="F19" s="77">
        <v>113764.97356339298</v>
      </c>
      <c r="G19" s="35">
        <f t="shared" si="3"/>
        <v>1.3422873991960332E-3</v>
      </c>
      <c r="H19" s="21"/>
      <c r="I19" s="22">
        <f t="shared" si="0"/>
        <v>22735.963774154759</v>
      </c>
      <c r="J19" s="35">
        <v>1.5344512232000243E-3</v>
      </c>
      <c r="K19" s="21"/>
      <c r="L19" s="23">
        <v>0</v>
      </c>
      <c r="M19" s="35">
        <f t="shared" si="4"/>
        <v>0</v>
      </c>
      <c r="N19" s="21"/>
      <c r="O19" s="23"/>
      <c r="P19" s="66">
        <f t="shared" ref="P19:P68" si="10">PRODUCT($P328,Q19)</f>
        <v>0</v>
      </c>
      <c r="Q19" s="35">
        <v>0</v>
      </c>
      <c r="R19" s="14"/>
      <c r="V19" s="35">
        <f t="shared" si="6"/>
        <v>0</v>
      </c>
      <c r="W19" s="14"/>
      <c r="X19" s="74">
        <f t="shared" si="1"/>
        <v>0</v>
      </c>
      <c r="Y19" s="35">
        <v>0</v>
      </c>
      <c r="Z19" s="12"/>
      <c r="AA19" s="45">
        <f t="shared" si="7"/>
        <v>154301.22733754775</v>
      </c>
      <c r="AB19" s="35">
        <f t="shared" si="8"/>
        <v>1.1708491935173736E-3</v>
      </c>
      <c r="AC19" s="12"/>
    </row>
    <row r="20" spans="1:29" x14ac:dyDescent="0.25">
      <c r="A20" s="1" t="s">
        <v>45</v>
      </c>
      <c r="B20" s="12"/>
      <c r="C20" s="45">
        <v>5227.6000000000004</v>
      </c>
      <c r="D20" s="35">
        <f t="shared" si="2"/>
        <v>2.9135959645592365E-4</v>
      </c>
      <c r="E20" s="21"/>
      <c r="F20" s="77">
        <v>140907.25587645607</v>
      </c>
      <c r="G20" s="35">
        <f t="shared" si="3"/>
        <v>1.6625330986682404E-3</v>
      </c>
      <c r="H20" s="21"/>
      <c r="I20" s="22">
        <f t="shared" si="0"/>
        <v>6112.6043048033544</v>
      </c>
      <c r="J20" s="35">
        <v>4.1253994093293878E-4</v>
      </c>
      <c r="K20" s="21"/>
      <c r="L20" s="57">
        <v>0</v>
      </c>
      <c r="M20" s="35">
        <f t="shared" si="4"/>
        <v>0</v>
      </c>
      <c r="N20" s="21"/>
      <c r="O20" s="23"/>
      <c r="P20" s="66">
        <f t="shared" si="10"/>
        <v>0</v>
      </c>
      <c r="Q20" s="35">
        <v>0</v>
      </c>
      <c r="R20" s="14"/>
      <c r="V20" s="35">
        <f t="shared" si="6"/>
        <v>0</v>
      </c>
      <c r="W20" s="14"/>
      <c r="X20" s="74">
        <f t="shared" si="1"/>
        <v>0</v>
      </c>
      <c r="Y20" s="35">
        <v>0</v>
      </c>
      <c r="Z20" s="12"/>
      <c r="AA20" s="45">
        <f t="shared" si="7"/>
        <v>152247.46018125943</v>
      </c>
      <c r="AB20" s="35">
        <f t="shared" si="8"/>
        <v>1.1552650555289423E-3</v>
      </c>
      <c r="AC20" s="12"/>
    </row>
    <row r="21" spans="1:29" x14ac:dyDescent="0.25">
      <c r="A21" s="3" t="s">
        <v>46</v>
      </c>
      <c r="B21" s="12"/>
      <c r="C21" s="45">
        <v>38280.550000000003</v>
      </c>
      <c r="D21" s="35">
        <f t="shared" si="2"/>
        <v>2.1335614048723713E-3</v>
      </c>
      <c r="E21" s="21"/>
      <c r="F21" s="77">
        <v>232496.72459485533</v>
      </c>
      <c r="G21" s="35">
        <f t="shared" si="3"/>
        <v>2.7431766914104419E-3</v>
      </c>
      <c r="H21" s="21"/>
      <c r="I21" s="22">
        <f t="shared" si="0"/>
        <v>50867.621471685321</v>
      </c>
      <c r="J21" s="35">
        <v>3.4330580732729512E-3</v>
      </c>
      <c r="K21" s="21"/>
      <c r="L21" s="57">
        <v>0</v>
      </c>
      <c r="M21" s="35">
        <f t="shared" si="4"/>
        <v>0</v>
      </c>
      <c r="N21" s="21"/>
      <c r="O21" s="23"/>
      <c r="P21" s="66">
        <f>P314*Q21</f>
        <v>31500</v>
      </c>
      <c r="Q21" s="35">
        <v>1.2979908955210043E-2</v>
      </c>
      <c r="R21" s="14"/>
      <c r="V21" s="35">
        <f t="shared" si="6"/>
        <v>0</v>
      </c>
      <c r="W21" s="14"/>
      <c r="X21" s="74">
        <f t="shared" si="1"/>
        <v>0</v>
      </c>
      <c r="Y21" s="35">
        <v>0</v>
      </c>
      <c r="Z21" s="12"/>
      <c r="AA21" s="45">
        <f t="shared" si="7"/>
        <v>353144.89606654068</v>
      </c>
      <c r="AB21" s="35">
        <f t="shared" si="8"/>
        <v>2.6796897464059868E-3</v>
      </c>
      <c r="AC21" s="12"/>
    </row>
    <row r="22" spans="1:29" x14ac:dyDescent="0.25">
      <c r="A22" s="3" t="s">
        <v>134</v>
      </c>
      <c r="B22" s="12"/>
      <c r="C22" s="45">
        <v>27865.07</v>
      </c>
      <c r="D22" s="35">
        <f t="shared" si="2"/>
        <v>1.5530560009212762E-3</v>
      </c>
      <c r="E22" s="21"/>
      <c r="F22" s="77">
        <v>168473.03620860114</v>
      </c>
      <c r="G22" s="35">
        <f t="shared" si="3"/>
        <v>1.9877755562531848E-3</v>
      </c>
      <c r="H22" s="21"/>
      <c r="I22" s="22">
        <f t="shared" si="0"/>
        <v>36215.765551259683</v>
      </c>
      <c r="J22" s="35">
        <v>2.4442036546709648E-3</v>
      </c>
      <c r="K22" s="21"/>
      <c r="L22" s="23">
        <v>0</v>
      </c>
      <c r="M22" s="35">
        <f t="shared" si="4"/>
        <v>0</v>
      </c>
      <c r="N22" s="21"/>
      <c r="O22" s="23"/>
      <c r="P22" s="66">
        <f>P314*Q22</f>
        <v>13500</v>
      </c>
      <c r="Q22" s="35">
        <v>5.5628181236614472E-3</v>
      </c>
      <c r="R22" s="14"/>
      <c r="V22" s="35">
        <f t="shared" si="6"/>
        <v>0</v>
      </c>
      <c r="W22" s="14"/>
      <c r="X22" s="74">
        <f t="shared" si="1"/>
        <v>0</v>
      </c>
      <c r="Y22" s="35">
        <v>0</v>
      </c>
      <c r="Z22" s="12"/>
      <c r="AA22" s="45">
        <f t="shared" si="7"/>
        <v>246053.87175986083</v>
      </c>
      <c r="AB22" s="35">
        <f t="shared" si="8"/>
        <v>1.8670750860693629E-3</v>
      </c>
      <c r="AC22" s="12"/>
    </row>
    <row r="23" spans="1:29" x14ac:dyDescent="0.25">
      <c r="A23" s="1" t="s">
        <v>47</v>
      </c>
      <c r="B23" s="12"/>
      <c r="C23" s="45">
        <v>33919.81</v>
      </c>
      <c r="D23" s="35">
        <f t="shared" si="2"/>
        <v>1.8905161361736937E-3</v>
      </c>
      <c r="E23" s="21"/>
      <c r="F23" s="77">
        <v>216073.53490724444</v>
      </c>
      <c r="G23" s="35">
        <f t="shared" si="3"/>
        <v>2.5494031609309361E-3</v>
      </c>
      <c r="H23" s="21"/>
      <c r="I23" s="22">
        <f t="shared" si="0"/>
        <v>40484.212230154008</v>
      </c>
      <c r="J23" s="35">
        <v>2.7322813140415745E-3</v>
      </c>
      <c r="K23" s="21"/>
      <c r="L23" s="57">
        <v>0</v>
      </c>
      <c r="M23" s="35">
        <f t="shared" si="4"/>
        <v>0</v>
      </c>
      <c r="N23" s="21"/>
      <c r="O23" s="23"/>
      <c r="P23" s="66">
        <f t="shared" si="10"/>
        <v>0</v>
      </c>
      <c r="Q23" s="35">
        <v>0</v>
      </c>
      <c r="R23" s="14"/>
      <c r="V23" s="35">
        <f t="shared" si="6"/>
        <v>0</v>
      </c>
      <c r="W23" s="14"/>
      <c r="X23" s="74">
        <f t="shared" si="1"/>
        <v>0</v>
      </c>
      <c r="Y23" s="35">
        <v>0</v>
      </c>
      <c r="Z23" s="12"/>
      <c r="AA23" s="45">
        <f t="shared" si="7"/>
        <v>290477.55713739846</v>
      </c>
      <c r="AB23" s="35">
        <f t="shared" si="8"/>
        <v>2.204165315971264E-3</v>
      </c>
      <c r="AC23" s="12"/>
    </row>
    <row r="24" spans="1:29" x14ac:dyDescent="0.25">
      <c r="A24" s="1" t="s">
        <v>72</v>
      </c>
      <c r="B24" s="12"/>
      <c r="C24" s="45">
        <v>50628.270000000004</v>
      </c>
      <c r="D24" s="35">
        <f t="shared" si="2"/>
        <v>2.8217599503522735E-3</v>
      </c>
      <c r="E24" s="21"/>
      <c r="F24" s="77">
        <v>373647.28557707631</v>
      </c>
      <c r="G24" s="35">
        <f t="shared" si="3"/>
        <v>4.408580492434591E-3</v>
      </c>
      <c r="H24" s="21"/>
      <c r="I24" s="22">
        <f t="shared" si="0"/>
        <v>57173.60291884742</v>
      </c>
      <c r="J24" s="35">
        <v>3.8586490462878733E-3</v>
      </c>
      <c r="K24" s="21"/>
      <c r="L24" s="57">
        <v>0</v>
      </c>
      <c r="M24" s="35">
        <f t="shared" si="4"/>
        <v>0</v>
      </c>
      <c r="N24" s="21"/>
      <c r="O24" s="23"/>
      <c r="P24" s="66">
        <f>P314*Q24</f>
        <v>30267</v>
      </c>
      <c r="Q24" s="35">
        <v>1.2471838233248964E-2</v>
      </c>
      <c r="R24" s="14"/>
      <c r="U24" s="48">
        <v>88815</v>
      </c>
      <c r="V24" s="35">
        <f t="shared" si="6"/>
        <v>1.4464357081598746E-2</v>
      </c>
      <c r="W24" s="14"/>
      <c r="X24" s="74">
        <f t="shared" si="1"/>
        <v>0</v>
      </c>
      <c r="Y24" s="35">
        <v>0</v>
      </c>
      <c r="Z24" s="12"/>
      <c r="AA24" s="45">
        <f t="shared" si="7"/>
        <v>600531.15849592374</v>
      </c>
      <c r="AB24" s="35">
        <f t="shared" si="8"/>
        <v>4.5568751120095979E-3</v>
      </c>
      <c r="AC24" s="12"/>
    </row>
    <row r="25" spans="1:29" x14ac:dyDescent="0.25">
      <c r="A25" s="3" t="s">
        <v>105</v>
      </c>
      <c r="B25" s="12"/>
      <c r="C25" s="45">
        <v>16827.560000000001</v>
      </c>
      <c r="D25" s="35">
        <f t="shared" si="2"/>
        <v>9.3788183696875093E-4</v>
      </c>
      <c r="E25" s="21"/>
      <c r="F25" s="77">
        <v>53428.71957423212</v>
      </c>
      <c r="G25" s="35">
        <f t="shared" si="3"/>
        <v>6.3039347519126961E-4</v>
      </c>
      <c r="H25" s="21"/>
      <c r="I25" s="22">
        <f t="shared" si="0"/>
        <v>23492.964538754248</v>
      </c>
      <c r="J25" s="35">
        <v>1.5855412390331544E-3</v>
      </c>
      <c r="K25" s="21"/>
      <c r="L25" s="23">
        <v>0</v>
      </c>
      <c r="M25" s="35">
        <f t="shared" si="4"/>
        <v>0</v>
      </c>
      <c r="N25" s="21"/>
      <c r="O25" s="23"/>
      <c r="P25" s="66">
        <f t="shared" si="10"/>
        <v>0</v>
      </c>
      <c r="Q25" s="35">
        <v>0</v>
      </c>
      <c r="R25" s="14"/>
      <c r="V25" s="35">
        <f t="shared" si="6"/>
        <v>0</v>
      </c>
      <c r="W25" s="14"/>
      <c r="X25" s="74">
        <f t="shared" si="1"/>
        <v>0</v>
      </c>
      <c r="Y25" s="35">
        <v>0</v>
      </c>
      <c r="Z25" s="12"/>
      <c r="AA25" s="45">
        <f t="shared" si="7"/>
        <v>93749.244112986373</v>
      </c>
      <c r="AB25" s="35">
        <f t="shared" si="8"/>
        <v>7.1137623955790075E-4</v>
      </c>
      <c r="AC25" s="12"/>
    </row>
    <row r="26" spans="1:29" x14ac:dyDescent="0.25">
      <c r="A26" s="3" t="s">
        <v>106</v>
      </c>
      <c r="B26" s="12"/>
      <c r="C26" s="45">
        <v>10733.11</v>
      </c>
      <c r="D26" s="35">
        <f t="shared" si="2"/>
        <v>5.9820847010426165E-4</v>
      </c>
      <c r="E26" s="21"/>
      <c r="F26" s="77">
        <v>54427.470019718494</v>
      </c>
      <c r="G26" s="35">
        <f t="shared" si="3"/>
        <v>6.4217750762169746E-4</v>
      </c>
      <c r="H26" s="21"/>
      <c r="I26" s="22">
        <f t="shared" si="0"/>
        <v>14335.849370717433</v>
      </c>
      <c r="J26" s="35">
        <v>9.675271222728915E-4</v>
      </c>
      <c r="K26" s="21"/>
      <c r="L26" s="23">
        <v>0</v>
      </c>
      <c r="M26" s="35">
        <f t="shared" si="4"/>
        <v>0</v>
      </c>
      <c r="N26" s="21"/>
      <c r="O26" s="23"/>
      <c r="P26" s="66">
        <f t="shared" si="10"/>
        <v>0</v>
      </c>
      <c r="Q26" s="35">
        <v>0</v>
      </c>
      <c r="R26" s="14"/>
      <c r="V26" s="35">
        <f t="shared" si="6"/>
        <v>0</v>
      </c>
      <c r="W26" s="14"/>
      <c r="X26" s="74">
        <f t="shared" si="1"/>
        <v>0</v>
      </c>
      <c r="Y26" s="35">
        <v>0</v>
      </c>
      <c r="Z26" s="12"/>
      <c r="AA26" s="45">
        <f t="shared" si="7"/>
        <v>79496.429390435922</v>
      </c>
      <c r="AB26" s="35">
        <f t="shared" si="8"/>
        <v>6.0322482099047436E-4</v>
      </c>
      <c r="AC26" s="12"/>
    </row>
    <row r="27" spans="1:29" x14ac:dyDescent="0.25">
      <c r="A27" s="1" t="s">
        <v>264</v>
      </c>
      <c r="B27" s="12"/>
      <c r="C27" s="45">
        <v>159725.35</v>
      </c>
      <c r="D27" s="35">
        <f t="shared" si="2"/>
        <v>8.902271313754144E-3</v>
      </c>
      <c r="E27" s="21"/>
      <c r="F27" s="77">
        <v>504007.00183432881</v>
      </c>
      <c r="G27" s="35">
        <f t="shared" si="3"/>
        <v>5.946665537541875E-3</v>
      </c>
      <c r="H27" s="21"/>
      <c r="I27" s="22">
        <f t="shared" si="0"/>
        <v>102963.89527469876</v>
      </c>
      <c r="J27" s="35">
        <v>6.9490379479448449E-3</v>
      </c>
      <c r="K27" s="21"/>
      <c r="L27" s="57">
        <v>17532.79</v>
      </c>
      <c r="M27" s="35">
        <f t="shared" si="4"/>
        <v>1.3538833558646069E-2</v>
      </c>
      <c r="N27" s="21"/>
      <c r="O27" s="23"/>
      <c r="P27" s="66">
        <f t="shared" si="10"/>
        <v>0</v>
      </c>
      <c r="Q27" s="35">
        <v>0</v>
      </c>
      <c r="R27" s="14"/>
      <c r="U27" s="48">
        <v>139296</v>
      </c>
      <c r="V27" s="35">
        <f t="shared" si="6"/>
        <v>2.2685662152095692E-2</v>
      </c>
      <c r="W27" s="14"/>
      <c r="X27" s="74">
        <f t="shared" si="1"/>
        <v>74236.442105263181</v>
      </c>
      <c r="Y27" s="35">
        <v>1.683366034132952E-2</v>
      </c>
      <c r="Z27" s="12"/>
      <c r="AA27" s="45">
        <f t="shared" si="7"/>
        <v>997761.47921429074</v>
      </c>
      <c r="AB27" s="35">
        <f t="shared" si="8"/>
        <v>7.5710883407631626E-3</v>
      </c>
      <c r="AC27" s="12"/>
    </row>
    <row r="28" spans="1:29" x14ac:dyDescent="0.25">
      <c r="A28" s="3" t="s">
        <v>31</v>
      </c>
      <c r="B28" s="12"/>
      <c r="C28" s="45">
        <v>19388.419999999998</v>
      </c>
      <c r="D28" s="35">
        <f t="shared" si="2"/>
        <v>1.0806110312797379E-3</v>
      </c>
      <c r="E28" s="21"/>
      <c r="F28" s="77">
        <v>71549.798325957454</v>
      </c>
      <c r="G28" s="35">
        <f t="shared" si="3"/>
        <v>8.4420001780630453E-4</v>
      </c>
      <c r="H28" s="21"/>
      <c r="I28" s="22">
        <f t="shared" si="0"/>
        <v>25846.505856730229</v>
      </c>
      <c r="J28" s="35">
        <v>1.744381849006562E-3</v>
      </c>
      <c r="K28" s="21"/>
      <c r="L28" s="23">
        <v>0</v>
      </c>
      <c r="M28" s="35">
        <f t="shared" si="4"/>
        <v>0</v>
      </c>
      <c r="N28" s="21"/>
      <c r="O28" s="23"/>
      <c r="P28" s="66">
        <f t="shared" si="10"/>
        <v>0</v>
      </c>
      <c r="Q28" s="35">
        <v>0</v>
      </c>
      <c r="R28" s="14"/>
      <c r="V28" s="35">
        <f t="shared" si="6"/>
        <v>0</v>
      </c>
      <c r="W28" s="14"/>
      <c r="X28" s="74">
        <f t="shared" si="1"/>
        <v>0</v>
      </c>
      <c r="Y28" s="35">
        <v>0</v>
      </c>
      <c r="Z28" s="12"/>
      <c r="AA28" s="45">
        <f t="shared" si="7"/>
        <v>116784.72418268769</v>
      </c>
      <c r="AB28" s="35">
        <f t="shared" si="8"/>
        <v>8.861711762364903E-4</v>
      </c>
      <c r="AC28" s="12"/>
    </row>
    <row r="29" spans="1:29" x14ac:dyDescent="0.25">
      <c r="A29" s="3" t="s">
        <v>208</v>
      </c>
      <c r="B29" s="12"/>
      <c r="C29" s="45">
        <v>26409.280000000002</v>
      </c>
      <c r="D29" s="35">
        <f t="shared" si="2"/>
        <v>1.4719177372965596E-3</v>
      </c>
      <c r="E29" s="21"/>
      <c r="F29" s="77">
        <v>180937.86530430964</v>
      </c>
      <c r="G29" s="35">
        <f t="shared" si="3"/>
        <v>2.1348452781916197E-3</v>
      </c>
      <c r="H29" s="21"/>
      <c r="I29" s="22">
        <f t="shared" si="0"/>
        <v>34642.807576219624</v>
      </c>
      <c r="J29" s="35">
        <v>2.338044649808978E-3</v>
      </c>
      <c r="K29" s="21"/>
      <c r="L29" s="57">
        <v>0</v>
      </c>
      <c r="M29" s="35">
        <f t="shared" si="4"/>
        <v>0</v>
      </c>
      <c r="N29" s="21"/>
      <c r="O29" s="23"/>
      <c r="P29" s="66">
        <f t="shared" si="10"/>
        <v>0</v>
      </c>
      <c r="Q29" s="35">
        <v>0</v>
      </c>
      <c r="R29" s="14"/>
      <c r="V29" s="35">
        <f t="shared" si="6"/>
        <v>0</v>
      </c>
      <c r="W29" s="14"/>
      <c r="X29" s="74">
        <f t="shared" si="1"/>
        <v>0</v>
      </c>
      <c r="Y29" s="35">
        <v>0</v>
      </c>
      <c r="Z29" s="12"/>
      <c r="AA29" s="45">
        <f t="shared" si="7"/>
        <v>241989.95288052925</v>
      </c>
      <c r="AB29" s="35">
        <f t="shared" si="8"/>
        <v>1.8362377672450846E-3</v>
      </c>
      <c r="AC29" s="12"/>
    </row>
    <row r="30" spans="1:29" x14ac:dyDescent="0.25">
      <c r="A30" s="1" t="s">
        <v>107</v>
      </c>
      <c r="B30" s="12"/>
      <c r="C30" s="45">
        <v>19739.13</v>
      </c>
      <c r="D30" s="35">
        <f t="shared" si="2"/>
        <v>1.1001578068695033E-3</v>
      </c>
      <c r="E30" s="21"/>
      <c r="F30" s="77">
        <v>55023.05331655153</v>
      </c>
      <c r="G30" s="35">
        <f t="shared" si="3"/>
        <v>6.4920466131821852E-4</v>
      </c>
      <c r="H30" s="21"/>
      <c r="I30" s="22">
        <f t="shared" si="0"/>
        <v>22728.889000653828</v>
      </c>
      <c r="J30" s="35">
        <v>1.533973746416537E-3</v>
      </c>
      <c r="K30" s="21"/>
      <c r="L30" s="57">
        <v>0</v>
      </c>
      <c r="M30" s="35">
        <f t="shared" si="4"/>
        <v>0</v>
      </c>
      <c r="N30" s="21"/>
      <c r="O30" s="23"/>
      <c r="P30" s="66">
        <f t="shared" si="10"/>
        <v>0</v>
      </c>
      <c r="Q30" s="35">
        <v>0</v>
      </c>
      <c r="R30" s="14"/>
      <c r="V30" s="35">
        <f t="shared" si="6"/>
        <v>0</v>
      </c>
      <c r="W30" s="14"/>
      <c r="X30" s="74">
        <f t="shared" si="1"/>
        <v>0</v>
      </c>
      <c r="Y30" s="35">
        <v>0</v>
      </c>
      <c r="Z30" s="12"/>
      <c r="AA30" s="45">
        <f t="shared" si="7"/>
        <v>97491.072317205369</v>
      </c>
      <c r="AB30" s="35">
        <f t="shared" si="8"/>
        <v>7.3976951037490015E-4</v>
      </c>
      <c r="AC30" s="12"/>
    </row>
    <row r="31" spans="1:29" x14ac:dyDescent="0.25">
      <c r="A31" s="3" t="s">
        <v>73</v>
      </c>
      <c r="B31" s="12"/>
      <c r="C31" s="45">
        <v>0</v>
      </c>
      <c r="D31" s="35">
        <f t="shared" si="2"/>
        <v>0</v>
      </c>
      <c r="E31" s="21"/>
      <c r="F31" s="77">
        <v>0</v>
      </c>
      <c r="G31" s="35">
        <f t="shared" si="3"/>
        <v>0</v>
      </c>
      <c r="H31" s="21"/>
      <c r="I31" s="22">
        <f t="shared" si="0"/>
        <v>5119.7777568395368</v>
      </c>
      <c r="J31" s="35">
        <v>3.4553403231690202E-4</v>
      </c>
      <c r="K31" s="21"/>
      <c r="L31" s="23">
        <v>0</v>
      </c>
      <c r="M31" s="35">
        <f t="shared" si="4"/>
        <v>0</v>
      </c>
      <c r="N31" s="21"/>
      <c r="O31" s="23"/>
      <c r="P31" s="66">
        <f t="shared" si="10"/>
        <v>0</v>
      </c>
      <c r="Q31" s="35">
        <v>0</v>
      </c>
      <c r="R31" s="14"/>
      <c r="V31" s="35">
        <f t="shared" si="6"/>
        <v>0</v>
      </c>
      <c r="W31" s="14"/>
      <c r="X31" s="74">
        <f t="shared" si="1"/>
        <v>0</v>
      </c>
      <c r="Y31" s="35">
        <v>0</v>
      </c>
      <c r="Z31" s="12"/>
      <c r="AA31" s="45">
        <f t="shared" si="7"/>
        <v>5119.7777568395368</v>
      </c>
      <c r="AB31" s="35">
        <f t="shared" si="8"/>
        <v>3.8849254545916741E-5</v>
      </c>
      <c r="AC31" s="12"/>
    </row>
    <row r="32" spans="1:29" x14ac:dyDescent="0.25">
      <c r="A32" s="3" t="s">
        <v>256</v>
      </c>
      <c r="B32" s="12"/>
      <c r="C32" s="45">
        <v>86248.7</v>
      </c>
      <c r="D32" s="35">
        <f t="shared" si="2"/>
        <v>4.8070599179064998E-3</v>
      </c>
      <c r="E32" s="21"/>
      <c r="F32" s="77">
        <v>701459.23683560954</v>
      </c>
      <c r="G32" s="35">
        <f t="shared" si="3"/>
        <v>8.2763601586866402E-3</v>
      </c>
      <c r="H32" s="21"/>
      <c r="I32" s="22">
        <f t="shared" si="0"/>
        <v>110253.27023849012</v>
      </c>
      <c r="J32" s="35">
        <v>7.4409981938644886E-3</v>
      </c>
      <c r="K32" s="21"/>
      <c r="L32" s="57">
        <v>0</v>
      </c>
      <c r="M32" s="35">
        <f t="shared" si="4"/>
        <v>0</v>
      </c>
      <c r="N32" s="21"/>
      <c r="O32" s="23"/>
      <c r="P32" s="66">
        <f t="shared" si="10"/>
        <v>0</v>
      </c>
      <c r="Q32" s="35">
        <v>0</v>
      </c>
      <c r="R32" s="14"/>
      <c r="V32" s="35">
        <f t="shared" si="6"/>
        <v>0</v>
      </c>
      <c r="W32" s="14"/>
      <c r="X32" s="74">
        <f t="shared" si="1"/>
        <v>0</v>
      </c>
      <c r="Y32" s="35">
        <v>0</v>
      </c>
      <c r="Z32" s="12"/>
      <c r="AA32" s="45">
        <f t="shared" si="7"/>
        <v>897961.20707409957</v>
      </c>
      <c r="AB32" s="35">
        <f t="shared" si="8"/>
        <v>6.8137964503199649E-3</v>
      </c>
      <c r="AC32" s="12"/>
    </row>
    <row r="33" spans="1:29" x14ac:dyDescent="0.25">
      <c r="A33" s="3" t="s">
        <v>108</v>
      </c>
      <c r="B33" s="12"/>
      <c r="C33" s="45">
        <v>18706.849999999999</v>
      </c>
      <c r="D33" s="35">
        <f t="shared" si="2"/>
        <v>1.0426238172319027E-3</v>
      </c>
      <c r="E33" s="21"/>
      <c r="F33" s="77">
        <v>225430.25010731936</v>
      </c>
      <c r="G33" s="35">
        <f t="shared" si="3"/>
        <v>2.6598009443394481E-3</v>
      </c>
      <c r="H33" s="21"/>
      <c r="I33" s="22">
        <f t="shared" si="0"/>
        <v>22660.499523478171</v>
      </c>
      <c r="J33" s="35">
        <v>1.529358137509494E-3</v>
      </c>
      <c r="K33" s="21"/>
      <c r="L33" s="57">
        <v>0</v>
      </c>
      <c r="M33" s="35">
        <f t="shared" si="4"/>
        <v>0</v>
      </c>
      <c r="N33" s="21"/>
      <c r="O33" s="23"/>
      <c r="P33" s="66">
        <f>P314*Q33</f>
        <v>43200</v>
      </c>
      <c r="Q33" s="35">
        <v>1.780101799571663E-2</v>
      </c>
      <c r="R33" s="14"/>
      <c r="V33" s="35">
        <f t="shared" si="6"/>
        <v>0</v>
      </c>
      <c r="W33" s="14"/>
      <c r="X33" s="74">
        <f t="shared" si="1"/>
        <v>0</v>
      </c>
      <c r="Y33" s="35">
        <v>0</v>
      </c>
      <c r="Z33" s="12"/>
      <c r="AA33" s="45">
        <f t="shared" si="7"/>
        <v>309997.59963079751</v>
      </c>
      <c r="AB33" s="35">
        <f t="shared" si="8"/>
        <v>2.352284850761637E-3</v>
      </c>
      <c r="AC33" s="12"/>
    </row>
    <row r="34" spans="1:29" x14ac:dyDescent="0.25">
      <c r="A34" s="3" t="s">
        <v>295</v>
      </c>
      <c r="B34" s="12"/>
      <c r="C34" s="45">
        <v>109216.26999999999</v>
      </c>
      <c r="D34" s="35">
        <f t="shared" si="2"/>
        <v>6.0871544023301692E-3</v>
      </c>
      <c r="E34" s="21"/>
      <c r="F34" s="77">
        <v>412676.99646373664</v>
      </c>
      <c r="G34" s="35">
        <f t="shared" si="3"/>
        <v>4.8690832946282356E-3</v>
      </c>
      <c r="H34" s="21"/>
      <c r="I34" s="22">
        <f t="shared" si="0"/>
        <v>73950.249147385635</v>
      </c>
      <c r="J34" s="35">
        <v>4.9909056588638475E-3</v>
      </c>
      <c r="K34" s="21"/>
      <c r="L34" s="57">
        <v>0</v>
      </c>
      <c r="M34" s="35">
        <f t="shared" si="4"/>
        <v>0</v>
      </c>
      <c r="N34" s="21"/>
      <c r="O34" s="23"/>
      <c r="P34" s="66">
        <f t="shared" si="10"/>
        <v>0</v>
      </c>
      <c r="Q34" s="35">
        <v>0</v>
      </c>
      <c r="R34" s="14"/>
      <c r="V34" s="35">
        <f t="shared" si="6"/>
        <v>0</v>
      </c>
      <c r="W34" s="14"/>
      <c r="X34" s="74">
        <f t="shared" si="1"/>
        <v>48299.221052631598</v>
      </c>
      <c r="Y34" s="35">
        <v>1.0952204320324625E-2</v>
      </c>
      <c r="Z34" s="12"/>
      <c r="AA34" s="45">
        <f t="shared" si="7"/>
        <v>644142.73666375387</v>
      </c>
      <c r="AB34" s="35">
        <f t="shared" si="8"/>
        <v>4.8878030119809948E-3</v>
      </c>
      <c r="AC34" s="12"/>
    </row>
    <row r="35" spans="1:29" x14ac:dyDescent="0.25">
      <c r="A35" s="1" t="s">
        <v>135</v>
      </c>
      <c r="B35" s="12"/>
      <c r="C35" s="45">
        <v>68844.78</v>
      </c>
      <c r="D35" s="35">
        <f t="shared" si="2"/>
        <v>3.8370547323622389E-3</v>
      </c>
      <c r="E35" s="21"/>
      <c r="F35" s="77">
        <v>345653.24529687094</v>
      </c>
      <c r="G35" s="35">
        <f t="shared" si="3"/>
        <v>4.0782850918052622E-3</v>
      </c>
      <c r="H35" s="21"/>
      <c r="I35" s="22">
        <f t="shared" si="0"/>
        <v>45601.631729159897</v>
      </c>
      <c r="J35" s="35">
        <v>3.0776561874306472E-3</v>
      </c>
      <c r="K35" s="21"/>
      <c r="L35" s="23">
        <v>0</v>
      </c>
      <c r="M35" s="35">
        <f t="shared" si="4"/>
        <v>0</v>
      </c>
      <c r="N35" s="21"/>
      <c r="O35" s="23"/>
      <c r="P35" s="66">
        <f t="shared" si="10"/>
        <v>0</v>
      </c>
      <c r="Q35" s="35">
        <v>0</v>
      </c>
      <c r="R35" s="14"/>
      <c r="V35" s="35">
        <f t="shared" si="6"/>
        <v>0</v>
      </c>
      <c r="W35" s="14"/>
      <c r="X35" s="74">
        <f t="shared" si="1"/>
        <v>30298.673684210538</v>
      </c>
      <c r="Y35" s="35">
        <v>6.8704475474400317E-3</v>
      </c>
      <c r="Z35" s="12"/>
      <c r="AA35" s="45">
        <f t="shared" si="7"/>
        <v>490398.33071024134</v>
      </c>
      <c r="AB35" s="35">
        <f t="shared" si="8"/>
        <v>3.7211790205548831E-3</v>
      </c>
      <c r="AC35" s="12"/>
    </row>
    <row r="36" spans="1:29" x14ac:dyDescent="0.25">
      <c r="A36" s="1" t="s">
        <v>281</v>
      </c>
      <c r="B36" s="12"/>
      <c r="C36" s="45">
        <v>23246.25</v>
      </c>
      <c r="D36" s="35">
        <f t="shared" si="2"/>
        <v>1.2956266774645179E-3</v>
      </c>
      <c r="E36" s="21"/>
      <c r="F36" s="77">
        <v>162709.50533027132</v>
      </c>
      <c r="G36" s="35">
        <f t="shared" si="3"/>
        <v>1.9197729485037225E-3</v>
      </c>
      <c r="H36" s="21"/>
      <c r="I36" s="22">
        <f t="shared" si="0"/>
        <v>30018.263964445174</v>
      </c>
      <c r="J36" s="35">
        <v>2.0259339923361795E-3</v>
      </c>
      <c r="K36" s="21"/>
      <c r="L36" s="57">
        <v>0</v>
      </c>
      <c r="M36" s="35">
        <f t="shared" si="4"/>
        <v>0</v>
      </c>
      <c r="N36" s="21"/>
      <c r="O36" s="23"/>
      <c r="P36" s="66">
        <f t="shared" si="10"/>
        <v>0</v>
      </c>
      <c r="Q36" s="35">
        <v>0</v>
      </c>
      <c r="R36" s="14"/>
      <c r="V36" s="35">
        <f t="shared" si="6"/>
        <v>0</v>
      </c>
      <c r="W36" s="14"/>
      <c r="X36" s="74">
        <f t="shared" si="1"/>
        <v>0</v>
      </c>
      <c r="Y36" s="35">
        <v>0</v>
      </c>
      <c r="Z36" s="12"/>
      <c r="AA36" s="45">
        <f t="shared" si="7"/>
        <v>215974.01929471651</v>
      </c>
      <c r="AB36" s="35">
        <f t="shared" si="8"/>
        <v>1.6388269275314457E-3</v>
      </c>
      <c r="AC36" s="12"/>
    </row>
    <row r="37" spans="1:29" x14ac:dyDescent="0.25">
      <c r="A37" s="1" t="s">
        <v>3</v>
      </c>
      <c r="B37" s="12"/>
      <c r="C37" s="45">
        <v>24768.21</v>
      </c>
      <c r="D37" s="35">
        <f t="shared" si="2"/>
        <v>1.3804529173111124E-3</v>
      </c>
      <c r="E37" s="21"/>
      <c r="F37" s="77">
        <v>150440.56165235749</v>
      </c>
      <c r="G37" s="35">
        <f t="shared" si="3"/>
        <v>1.7750144346617368E-3</v>
      </c>
      <c r="H37" s="21"/>
      <c r="I37" s="22">
        <f t="shared" si="0"/>
        <v>30006.472675276957</v>
      </c>
      <c r="J37" s="35">
        <v>2.0251381976970342E-3</v>
      </c>
      <c r="K37" s="21"/>
      <c r="L37" s="57">
        <v>0</v>
      </c>
      <c r="M37" s="35">
        <f t="shared" si="4"/>
        <v>0</v>
      </c>
      <c r="N37" s="21"/>
      <c r="O37" s="23"/>
      <c r="P37" s="66">
        <f>P314*Q37</f>
        <v>13950</v>
      </c>
      <c r="Q37" s="35">
        <v>5.7482453944501617E-3</v>
      </c>
      <c r="R37" s="14"/>
      <c r="V37" s="35">
        <f t="shared" si="6"/>
        <v>0</v>
      </c>
      <c r="W37" s="14"/>
      <c r="X37" s="74">
        <f t="shared" si="1"/>
        <v>0</v>
      </c>
      <c r="Y37" s="35">
        <v>0</v>
      </c>
      <c r="Z37" s="12"/>
      <c r="AA37" s="45">
        <f t="shared" si="7"/>
        <v>219165.24432763443</v>
      </c>
      <c r="AB37" s="35">
        <f t="shared" si="8"/>
        <v>1.6630421805180638E-3</v>
      </c>
      <c r="AC37" s="12"/>
    </row>
    <row r="38" spans="1:29" x14ac:dyDescent="0.25">
      <c r="A38" s="1" t="s">
        <v>32</v>
      </c>
      <c r="B38" s="12"/>
      <c r="C38" s="45">
        <v>26356.34</v>
      </c>
      <c r="D38" s="35">
        <f t="shared" si="2"/>
        <v>1.4689671333795848E-3</v>
      </c>
      <c r="E38" s="21"/>
      <c r="F38" s="77">
        <v>206748.87956035114</v>
      </c>
      <c r="G38" s="35">
        <f t="shared" si="3"/>
        <v>2.4393836445372867E-3</v>
      </c>
      <c r="H38" s="21"/>
      <c r="I38" s="22">
        <f t="shared" si="0"/>
        <v>34718.271826896213</v>
      </c>
      <c r="J38" s="35">
        <v>2.343137735499508E-3</v>
      </c>
      <c r="K38" s="21"/>
      <c r="L38" s="57">
        <v>0</v>
      </c>
      <c r="M38" s="35">
        <f t="shared" si="4"/>
        <v>0</v>
      </c>
      <c r="N38" s="21"/>
      <c r="O38" s="23"/>
      <c r="P38" s="66">
        <f t="shared" si="10"/>
        <v>0</v>
      </c>
      <c r="Q38" s="35">
        <v>0</v>
      </c>
      <c r="R38" s="14"/>
      <c r="V38" s="35">
        <f t="shared" si="6"/>
        <v>0</v>
      </c>
      <c r="W38" s="14"/>
      <c r="X38" s="74">
        <f t="shared" si="1"/>
        <v>0</v>
      </c>
      <c r="Y38" s="35">
        <v>0</v>
      </c>
      <c r="Z38" s="12"/>
      <c r="AA38" s="45">
        <f t="shared" si="7"/>
        <v>267823.49138724734</v>
      </c>
      <c r="AB38" s="35">
        <f t="shared" si="8"/>
        <v>2.0322645795278053E-3</v>
      </c>
      <c r="AC38" s="12"/>
    </row>
    <row r="39" spans="1:29" x14ac:dyDescent="0.25">
      <c r="A39" s="3" t="s">
        <v>4</v>
      </c>
      <c r="B39" s="12"/>
      <c r="C39" s="45">
        <v>73604.94</v>
      </c>
      <c r="D39" s="35">
        <f t="shared" si="2"/>
        <v>4.1023616220756121E-3</v>
      </c>
      <c r="E39" s="21"/>
      <c r="F39" s="77">
        <v>351330.44363845332</v>
      </c>
      <c r="G39" s="35">
        <f t="shared" si="3"/>
        <v>4.1452690813228825E-3</v>
      </c>
      <c r="H39" s="21"/>
      <c r="I39" s="22">
        <f t="shared" si="0"/>
        <v>40481.853972320365</v>
      </c>
      <c r="J39" s="35">
        <v>2.7321221551137452E-3</v>
      </c>
      <c r="K39" s="21"/>
      <c r="L39" s="57">
        <v>0</v>
      </c>
      <c r="M39" s="35">
        <f t="shared" si="4"/>
        <v>0</v>
      </c>
      <c r="N39" s="21"/>
      <c r="O39" s="23"/>
      <c r="P39" s="66">
        <f>P314*Q39</f>
        <v>18633.599999999999</v>
      </c>
      <c r="Q39" s="35">
        <v>7.6781724288191066E-3</v>
      </c>
      <c r="R39" s="14"/>
      <c r="U39" s="48">
        <v>93715</v>
      </c>
      <c r="V39" s="35">
        <f t="shared" si="6"/>
        <v>1.5262368112391221E-2</v>
      </c>
      <c r="W39" s="14"/>
      <c r="X39" s="74">
        <f t="shared" si="1"/>
        <v>39905.1052631579</v>
      </c>
      <c r="Y39" s="35">
        <v>9.0487767036639237E-3</v>
      </c>
      <c r="Z39" s="12"/>
      <c r="AA39" s="45">
        <f t="shared" si="7"/>
        <v>617670.94287393149</v>
      </c>
      <c r="AB39" s="35">
        <f t="shared" si="8"/>
        <v>4.6869330711219468E-3</v>
      </c>
      <c r="AC39" s="12"/>
    </row>
    <row r="40" spans="1:29" x14ac:dyDescent="0.25">
      <c r="A40" s="3" t="s">
        <v>109</v>
      </c>
      <c r="B40" s="12"/>
      <c r="C40" s="45">
        <v>0</v>
      </c>
      <c r="D40" s="35">
        <f t="shared" si="2"/>
        <v>0</v>
      </c>
      <c r="E40" s="21"/>
      <c r="F40" s="77">
        <v>150447.90890006261</v>
      </c>
      <c r="G40" s="35">
        <f t="shared" si="3"/>
        <v>1.7751011231890088E-3</v>
      </c>
      <c r="H40" s="21"/>
      <c r="I40" s="22">
        <f t="shared" si="0"/>
        <v>28221.271495209003</v>
      </c>
      <c r="J40" s="35">
        <v>1.9046548893304313E-3</v>
      </c>
      <c r="K40" s="21"/>
      <c r="L40" s="23">
        <v>0</v>
      </c>
      <c r="M40" s="35">
        <f t="shared" si="4"/>
        <v>0</v>
      </c>
      <c r="N40" s="21"/>
      <c r="O40" s="23"/>
      <c r="P40" s="66">
        <f t="shared" si="10"/>
        <v>0</v>
      </c>
      <c r="Q40" s="35">
        <v>0</v>
      </c>
      <c r="R40" s="14"/>
      <c r="V40" s="35">
        <f t="shared" si="6"/>
        <v>0</v>
      </c>
      <c r="W40" s="14"/>
      <c r="X40" s="74">
        <f t="shared" si="1"/>
        <v>0</v>
      </c>
      <c r="Y40" s="35">
        <v>0</v>
      </c>
      <c r="Z40" s="12"/>
      <c r="AA40" s="45">
        <f t="shared" si="7"/>
        <v>178669.18039527163</v>
      </c>
      <c r="AB40" s="35">
        <f t="shared" si="8"/>
        <v>1.3557550343691166E-3</v>
      </c>
      <c r="AC40" s="12"/>
    </row>
    <row r="41" spans="1:29" x14ac:dyDescent="0.25">
      <c r="A41" s="3" t="s">
        <v>296</v>
      </c>
      <c r="B41" s="12"/>
      <c r="C41" s="45">
        <v>16867.27</v>
      </c>
      <c r="D41" s="35">
        <f t="shared" si="2"/>
        <v>9.4009506858082229E-4</v>
      </c>
      <c r="E41" s="21"/>
      <c r="F41" s="77">
        <v>174417.01663115108</v>
      </c>
      <c r="G41" s="35">
        <f t="shared" si="3"/>
        <v>2.0579072476899244E-3</v>
      </c>
      <c r="H41" s="21"/>
      <c r="I41" s="22">
        <f t="shared" si="0"/>
        <v>24749.915964086111</v>
      </c>
      <c r="J41" s="35">
        <v>1.6703729475660465E-3</v>
      </c>
      <c r="K41" s="21"/>
      <c r="L41" s="57">
        <v>0</v>
      </c>
      <c r="M41" s="35">
        <f t="shared" si="4"/>
        <v>0</v>
      </c>
      <c r="N41" s="21"/>
      <c r="O41" s="23"/>
      <c r="P41" s="66">
        <f t="shared" si="10"/>
        <v>0</v>
      </c>
      <c r="Q41" s="35">
        <v>0</v>
      </c>
      <c r="R41" s="14"/>
      <c r="V41" s="35">
        <f t="shared" si="6"/>
        <v>0</v>
      </c>
      <c r="W41" s="14"/>
      <c r="X41" s="74">
        <f t="shared" si="1"/>
        <v>26315.789473684221</v>
      </c>
      <c r="Y41" s="35">
        <v>5.9672992003819095E-3</v>
      </c>
      <c r="Z41" s="12"/>
      <c r="AA41" s="45">
        <f t="shared" si="7"/>
        <v>242349.99206892142</v>
      </c>
      <c r="AB41" s="35">
        <f t="shared" si="8"/>
        <v>1.8389697713946137E-3</v>
      </c>
      <c r="AC41" s="12"/>
    </row>
    <row r="42" spans="1:29" x14ac:dyDescent="0.25">
      <c r="A42" s="3" t="s">
        <v>33</v>
      </c>
      <c r="B42" s="12"/>
      <c r="C42" s="45">
        <v>36778.44</v>
      </c>
      <c r="D42" s="35">
        <f t="shared" si="2"/>
        <v>2.049841502157472E-3</v>
      </c>
      <c r="E42" s="21"/>
      <c r="F42" s="77">
        <v>516785.49092262413</v>
      </c>
      <c r="G42" s="35">
        <f t="shared" si="3"/>
        <v>6.0974360633612749E-3</v>
      </c>
      <c r="H42" s="21"/>
      <c r="I42" s="22">
        <f t="shared" si="0"/>
        <v>49207.40795680046</v>
      </c>
      <c r="J42" s="35">
        <v>3.3210101880812889E-3</v>
      </c>
      <c r="K42" s="21"/>
      <c r="L42" s="57">
        <v>0</v>
      </c>
      <c r="M42" s="35">
        <f t="shared" si="4"/>
        <v>0</v>
      </c>
      <c r="N42" s="21"/>
      <c r="O42" s="23"/>
      <c r="P42" s="66">
        <f>P314*Q42</f>
        <v>40500.000000000007</v>
      </c>
      <c r="Q42" s="35">
        <v>1.6688454370984342E-2</v>
      </c>
      <c r="R42" s="14"/>
      <c r="V42" s="35">
        <f t="shared" si="6"/>
        <v>0</v>
      </c>
      <c r="W42" s="14"/>
      <c r="X42" s="74">
        <f t="shared" si="1"/>
        <v>0</v>
      </c>
      <c r="Y42" s="35">
        <v>0</v>
      </c>
      <c r="Z42" s="12"/>
      <c r="AA42" s="45">
        <f t="shared" si="7"/>
        <v>643271.33887942461</v>
      </c>
      <c r="AB42" s="35">
        <f t="shared" si="8"/>
        <v>4.8811907807588626E-3</v>
      </c>
      <c r="AC42" s="12"/>
    </row>
    <row r="43" spans="1:29" x14ac:dyDescent="0.25">
      <c r="A43" s="3" t="s">
        <v>5</v>
      </c>
      <c r="B43" s="12"/>
      <c r="C43" s="45">
        <v>36246.01</v>
      </c>
      <c r="D43" s="35">
        <f t="shared" si="2"/>
        <v>2.0201665863373961E-3</v>
      </c>
      <c r="E43" s="21"/>
      <c r="F43" s="77">
        <v>139324.11884538722</v>
      </c>
      <c r="G43" s="35">
        <f t="shared" si="3"/>
        <v>1.6438540200252852E-3</v>
      </c>
      <c r="H43" s="21"/>
      <c r="I43" s="22">
        <f t="shared" si="0"/>
        <v>24132.052411671571</v>
      </c>
      <c r="J43" s="35">
        <v>1.6286733084748312E-3</v>
      </c>
      <c r="K43" s="21"/>
      <c r="L43" s="57">
        <v>0</v>
      </c>
      <c r="M43" s="35">
        <f t="shared" si="4"/>
        <v>0</v>
      </c>
      <c r="N43" s="21"/>
      <c r="O43" s="23"/>
      <c r="P43" s="66">
        <f>P314*Q43</f>
        <v>13500</v>
      </c>
      <c r="Q43" s="35">
        <v>5.5628181236614472E-3</v>
      </c>
      <c r="R43" s="14"/>
      <c r="V43" s="35">
        <f t="shared" si="6"/>
        <v>0</v>
      </c>
      <c r="W43" s="14"/>
      <c r="X43" s="74">
        <f t="shared" si="1"/>
        <v>26315.789473684221</v>
      </c>
      <c r="Y43" s="35">
        <v>5.9672992003819095E-3</v>
      </c>
      <c r="Z43" s="12"/>
      <c r="AA43" s="45">
        <f t="shared" si="7"/>
        <v>239517.97073074302</v>
      </c>
      <c r="AB43" s="35">
        <f t="shared" si="8"/>
        <v>1.8174801827695252E-3</v>
      </c>
      <c r="AC43" s="12"/>
    </row>
    <row r="44" spans="1:29" x14ac:dyDescent="0.25">
      <c r="A44" s="3" t="s">
        <v>110</v>
      </c>
      <c r="B44" s="12"/>
      <c r="C44" s="45">
        <v>15616.61</v>
      </c>
      <c r="D44" s="35">
        <f t="shared" si="2"/>
        <v>8.7038969844853117E-4</v>
      </c>
      <c r="E44" s="21"/>
      <c r="F44" s="77">
        <v>87833.475850805</v>
      </c>
      <c r="G44" s="35">
        <f t="shared" si="3"/>
        <v>1.0363274755777862E-3</v>
      </c>
      <c r="H44" s="21"/>
      <c r="I44" s="22">
        <f t="shared" si="0"/>
        <v>18375.545039748355</v>
      </c>
      <c r="J44" s="35">
        <v>1.2401663656440814E-3</v>
      </c>
      <c r="K44" s="21"/>
      <c r="L44" s="57">
        <v>0</v>
      </c>
      <c r="M44" s="35">
        <f t="shared" si="4"/>
        <v>0</v>
      </c>
      <c r="N44" s="21"/>
      <c r="O44" s="23"/>
      <c r="P44" s="66">
        <f t="shared" si="10"/>
        <v>0</v>
      </c>
      <c r="Q44" s="35">
        <v>0</v>
      </c>
      <c r="R44" s="14"/>
      <c r="V44" s="35">
        <f t="shared" si="6"/>
        <v>0</v>
      </c>
      <c r="W44" s="14"/>
      <c r="X44" s="74">
        <f t="shared" si="1"/>
        <v>0</v>
      </c>
      <c r="Y44" s="35">
        <v>0</v>
      </c>
      <c r="Z44" s="12"/>
      <c r="AA44" s="45">
        <f t="shared" si="7"/>
        <v>121825.63089055335</v>
      </c>
      <c r="AB44" s="35">
        <f t="shared" si="8"/>
        <v>9.244219513945477E-4</v>
      </c>
      <c r="AC44" s="12"/>
    </row>
    <row r="45" spans="1:29" x14ac:dyDescent="0.25">
      <c r="A45" s="3" t="s">
        <v>249</v>
      </c>
      <c r="B45" s="12"/>
      <c r="C45" s="45">
        <v>24966.73</v>
      </c>
      <c r="D45" s="35">
        <f t="shared" si="2"/>
        <v>1.391517403325427E-3</v>
      </c>
      <c r="E45" s="21"/>
      <c r="F45" s="77">
        <v>92720.155962585646</v>
      </c>
      <c r="G45" s="35">
        <f t="shared" si="3"/>
        <v>1.0939843178596506E-3</v>
      </c>
      <c r="H45" s="21"/>
      <c r="I45" s="22">
        <f t="shared" si="0"/>
        <v>33793.834756108045</v>
      </c>
      <c r="J45" s="35">
        <v>2.280747435790514E-3</v>
      </c>
      <c r="K45" s="21"/>
      <c r="L45" s="57">
        <v>0</v>
      </c>
      <c r="M45" s="35">
        <f t="shared" si="4"/>
        <v>0</v>
      </c>
      <c r="N45" s="21"/>
      <c r="O45" s="23"/>
      <c r="P45" s="66">
        <f t="shared" si="10"/>
        <v>0</v>
      </c>
      <c r="Q45" s="35">
        <v>0</v>
      </c>
      <c r="R45" s="14"/>
      <c r="V45" s="35">
        <f t="shared" si="6"/>
        <v>0</v>
      </c>
      <c r="W45" s="14"/>
      <c r="X45" s="74">
        <f t="shared" si="1"/>
        <v>0</v>
      </c>
      <c r="Y45" s="35">
        <v>0</v>
      </c>
      <c r="Z45" s="12"/>
      <c r="AA45" s="45">
        <f t="shared" si="7"/>
        <v>151480.72071869369</v>
      </c>
      <c r="AB45" s="35">
        <f t="shared" si="8"/>
        <v>1.1494469794392482E-3</v>
      </c>
      <c r="AC45" s="12"/>
    </row>
    <row r="46" spans="1:29" x14ac:dyDescent="0.25">
      <c r="A46" s="1" t="s">
        <v>6</v>
      </c>
      <c r="B46" s="12"/>
      <c r="C46" s="45">
        <v>66079.44</v>
      </c>
      <c r="D46" s="35">
        <f t="shared" si="2"/>
        <v>3.6829288722230887E-3</v>
      </c>
      <c r="E46" s="21"/>
      <c r="F46" s="77">
        <v>551945.68303407042</v>
      </c>
      <c r="G46" s="35">
        <f t="shared" si="3"/>
        <v>6.5122832816767407E-3</v>
      </c>
      <c r="H46" s="21"/>
      <c r="I46" s="22">
        <f t="shared" si="0"/>
        <v>87965.375452727574</v>
      </c>
      <c r="J46" s="35">
        <v>5.9367871669519859E-3</v>
      </c>
      <c r="K46" s="21"/>
      <c r="L46" s="57">
        <v>0</v>
      </c>
      <c r="M46" s="35">
        <f t="shared" si="4"/>
        <v>0</v>
      </c>
      <c r="N46" s="21"/>
      <c r="O46" s="23"/>
      <c r="P46" s="66">
        <f>P314*Q46</f>
        <v>45000</v>
      </c>
      <c r="Q46" s="35">
        <v>1.8542727078871491E-2</v>
      </c>
      <c r="R46" s="14"/>
      <c r="V46" s="35">
        <f t="shared" si="6"/>
        <v>0</v>
      </c>
      <c r="W46" s="14"/>
      <c r="X46" s="74">
        <f t="shared" si="1"/>
        <v>0</v>
      </c>
      <c r="Y46" s="35">
        <v>0</v>
      </c>
      <c r="Z46" s="12"/>
      <c r="AA46" s="45">
        <f t="shared" si="7"/>
        <v>750990.49848679802</v>
      </c>
      <c r="AB46" s="35">
        <f t="shared" si="8"/>
        <v>5.6985717784923239E-3</v>
      </c>
      <c r="AC46" s="12"/>
    </row>
    <row r="47" spans="1:29" x14ac:dyDescent="0.25">
      <c r="A47" s="3" t="s">
        <v>7</v>
      </c>
      <c r="B47" s="12"/>
      <c r="C47" s="45">
        <v>52732.539999999994</v>
      </c>
      <c r="D47" s="35">
        <f t="shared" si="2"/>
        <v>2.9390411612395455E-3</v>
      </c>
      <c r="E47" s="21"/>
      <c r="F47" s="77">
        <v>263910.00096879562</v>
      </c>
      <c r="G47" s="35">
        <f t="shared" si="3"/>
        <v>3.1138148915828938E-3</v>
      </c>
      <c r="H47" s="21"/>
      <c r="I47" s="22">
        <f t="shared" si="0"/>
        <v>65809.543105649063</v>
      </c>
      <c r="J47" s="35">
        <v>4.441489039997912E-3</v>
      </c>
      <c r="K47" s="21"/>
      <c r="L47" s="57">
        <v>0</v>
      </c>
      <c r="M47" s="35">
        <f t="shared" si="4"/>
        <v>0</v>
      </c>
      <c r="N47" s="21"/>
      <c r="O47" s="23"/>
      <c r="P47" s="66">
        <f t="shared" si="10"/>
        <v>0</v>
      </c>
      <c r="Q47" s="35">
        <v>0</v>
      </c>
      <c r="R47" s="14"/>
      <c r="V47" s="35">
        <f t="shared" si="6"/>
        <v>0</v>
      </c>
      <c r="W47" s="14"/>
      <c r="X47" s="74">
        <f t="shared" si="1"/>
        <v>0</v>
      </c>
      <c r="Y47" s="35">
        <v>0</v>
      </c>
      <c r="Z47" s="12"/>
      <c r="AA47" s="45">
        <f t="shared" si="7"/>
        <v>382452.08407444466</v>
      </c>
      <c r="AB47" s="35">
        <f t="shared" si="8"/>
        <v>2.9020748695537816E-3</v>
      </c>
      <c r="AC47" s="12"/>
    </row>
    <row r="48" spans="1:29" x14ac:dyDescent="0.25">
      <c r="A48" s="1" t="s">
        <v>169</v>
      </c>
      <c r="B48" s="12"/>
      <c r="C48" s="45">
        <v>56814.53</v>
      </c>
      <c r="D48" s="35">
        <f t="shared" si="2"/>
        <v>3.1665503354566084E-3</v>
      </c>
      <c r="E48" s="21"/>
      <c r="F48" s="77">
        <v>177261.76068634243</v>
      </c>
      <c r="G48" s="35">
        <f t="shared" si="3"/>
        <v>2.091471744561129E-3</v>
      </c>
      <c r="H48" s="21"/>
      <c r="I48" s="22">
        <f t="shared" si="0"/>
        <v>38901.82122377937</v>
      </c>
      <c r="J48" s="35">
        <v>2.6254856734682711E-3</v>
      </c>
      <c r="K48" s="21"/>
      <c r="L48" s="57">
        <v>0</v>
      </c>
      <c r="M48" s="35">
        <f t="shared" si="4"/>
        <v>0</v>
      </c>
      <c r="N48" s="21"/>
      <c r="O48" s="23"/>
      <c r="P48" s="66">
        <f t="shared" si="10"/>
        <v>0</v>
      </c>
      <c r="Q48" s="35">
        <v>0</v>
      </c>
      <c r="R48" s="14"/>
      <c r="V48" s="35">
        <f t="shared" si="6"/>
        <v>0</v>
      </c>
      <c r="W48" s="14"/>
      <c r="X48" s="74">
        <f t="shared" si="1"/>
        <v>0</v>
      </c>
      <c r="Y48" s="35">
        <v>0</v>
      </c>
      <c r="Z48" s="12"/>
      <c r="AA48" s="45">
        <f t="shared" si="7"/>
        <v>272978.11191012181</v>
      </c>
      <c r="AB48" s="35">
        <f t="shared" si="8"/>
        <v>2.0713782235748028E-3</v>
      </c>
      <c r="AC48" s="12"/>
    </row>
    <row r="49" spans="1:29" x14ac:dyDescent="0.25">
      <c r="A49" s="3" t="s">
        <v>282</v>
      </c>
      <c r="B49" s="12"/>
      <c r="C49" s="45">
        <v>27064.39</v>
      </c>
      <c r="D49" s="35">
        <f t="shared" si="2"/>
        <v>1.5084302067345885E-3</v>
      </c>
      <c r="E49" s="21"/>
      <c r="F49" s="77">
        <v>292731.92303731368</v>
      </c>
      <c r="G49" s="35">
        <f t="shared" si="3"/>
        <v>3.4538782836921024E-3</v>
      </c>
      <c r="H49" s="21"/>
      <c r="I49" s="22">
        <f t="shared" si="0"/>
        <v>36267.647223599837</v>
      </c>
      <c r="J49" s="35">
        <v>2.4477051510832042E-3</v>
      </c>
      <c r="K49" s="21"/>
      <c r="L49" s="57">
        <v>0</v>
      </c>
      <c r="M49" s="35">
        <f t="shared" si="4"/>
        <v>0</v>
      </c>
      <c r="N49" s="21"/>
      <c r="O49" s="23"/>
      <c r="P49" s="66">
        <f t="shared" si="10"/>
        <v>0</v>
      </c>
      <c r="Q49" s="35">
        <v>0</v>
      </c>
      <c r="R49" s="14"/>
      <c r="V49" s="35">
        <f t="shared" si="6"/>
        <v>0</v>
      </c>
      <c r="W49" s="14"/>
      <c r="X49" s="74">
        <f t="shared" si="1"/>
        <v>0</v>
      </c>
      <c r="Y49" s="35">
        <v>0</v>
      </c>
      <c r="Z49" s="12"/>
      <c r="AA49" s="45">
        <f t="shared" si="7"/>
        <v>356063.96026091353</v>
      </c>
      <c r="AB49" s="35">
        <f t="shared" si="8"/>
        <v>2.7018398227001317E-3</v>
      </c>
      <c r="AC49" s="12"/>
    </row>
    <row r="50" spans="1:29" x14ac:dyDescent="0.25">
      <c r="A50" s="1" t="s">
        <v>136</v>
      </c>
      <c r="B50" s="12"/>
      <c r="C50" s="45">
        <v>363046.2</v>
      </c>
      <c r="D50" s="35">
        <f t="shared" si="2"/>
        <v>2.0234332069564723E-2</v>
      </c>
      <c r="E50" s="21"/>
      <c r="F50" s="77">
        <v>1809578.6635650359</v>
      </c>
      <c r="G50" s="35">
        <f t="shared" si="3"/>
        <v>2.135081266119096E-2</v>
      </c>
      <c r="H50" s="21"/>
      <c r="I50" s="22">
        <f t="shared" si="0"/>
        <v>276317.07036798185</v>
      </c>
      <c r="J50" s="35">
        <v>1.8648651573731651E-2</v>
      </c>
      <c r="K50" s="21"/>
      <c r="L50" s="57">
        <v>76018.710000000006</v>
      </c>
      <c r="M50" s="35">
        <f t="shared" si="4"/>
        <v>5.8701704750526496E-2</v>
      </c>
      <c r="N50" s="21"/>
      <c r="O50" s="23"/>
      <c r="P50" s="66">
        <f>P314*Q50</f>
        <v>45000</v>
      </c>
      <c r="Q50" s="35">
        <v>1.8542727078871491E-2</v>
      </c>
      <c r="R50" s="14"/>
      <c r="U50" s="48">
        <v>56989</v>
      </c>
      <c r="V50" s="35">
        <f t="shared" si="6"/>
        <v>9.2811940069045876E-3</v>
      </c>
      <c r="W50" s="14"/>
      <c r="X50" s="74">
        <f t="shared" si="1"/>
        <v>0</v>
      </c>
      <c r="Y50" s="35">
        <v>0</v>
      </c>
      <c r="Z50" s="12"/>
      <c r="AA50" s="45">
        <f t="shared" si="7"/>
        <v>2626949.6439330177</v>
      </c>
      <c r="AB50" s="35">
        <f t="shared" si="8"/>
        <v>1.9933489351197584E-2</v>
      </c>
      <c r="AC50" s="12"/>
    </row>
    <row r="51" spans="1:29" x14ac:dyDescent="0.25">
      <c r="A51" s="3" t="s">
        <v>209</v>
      </c>
      <c r="B51" s="12"/>
      <c r="C51" s="45">
        <v>26157.82</v>
      </c>
      <c r="D51" s="35">
        <f t="shared" si="2"/>
        <v>1.4579026473652704E-3</v>
      </c>
      <c r="E51" s="21"/>
      <c r="F51" s="77">
        <v>160923.91503125994</v>
      </c>
      <c r="G51" s="35">
        <f t="shared" si="3"/>
        <v>1.8987051691739616E-3</v>
      </c>
      <c r="H51" s="21"/>
      <c r="I51" s="22">
        <f t="shared" si="0"/>
        <v>33574.516777579229</v>
      </c>
      <c r="J51" s="35">
        <v>2.2659456555024111E-3</v>
      </c>
      <c r="K51" s="21"/>
      <c r="L51" s="57">
        <v>0</v>
      </c>
      <c r="M51" s="35">
        <f t="shared" si="4"/>
        <v>0</v>
      </c>
      <c r="N51" s="21"/>
      <c r="O51" s="23"/>
      <c r="P51" s="66">
        <f t="shared" si="10"/>
        <v>0</v>
      </c>
      <c r="Q51" s="35">
        <v>0</v>
      </c>
      <c r="R51" s="14"/>
      <c r="V51" s="35">
        <f t="shared" si="6"/>
        <v>0</v>
      </c>
      <c r="W51" s="14"/>
      <c r="X51" s="74">
        <f t="shared" si="1"/>
        <v>0</v>
      </c>
      <c r="Y51" s="35">
        <v>0</v>
      </c>
      <c r="Z51" s="12"/>
      <c r="AA51" s="45">
        <f t="shared" si="7"/>
        <v>220656.25180883918</v>
      </c>
      <c r="AB51" s="35">
        <f t="shared" si="8"/>
        <v>1.6743560562209317E-3</v>
      </c>
      <c r="AC51" s="12"/>
    </row>
    <row r="52" spans="1:29" x14ac:dyDescent="0.25">
      <c r="A52" s="1" t="s">
        <v>137</v>
      </c>
      <c r="B52" s="12"/>
      <c r="C52" s="45">
        <v>19031.09</v>
      </c>
      <c r="D52" s="35">
        <f t="shared" si="2"/>
        <v>1.0606952908631807E-3</v>
      </c>
      <c r="E52" s="21"/>
      <c r="F52" s="77">
        <v>134228.23702339933</v>
      </c>
      <c r="G52" s="35">
        <f t="shared" si="3"/>
        <v>1.5837288537003886E-3</v>
      </c>
      <c r="H52" s="21"/>
      <c r="I52" s="22">
        <f t="shared" si="0"/>
        <v>25572.94794802761</v>
      </c>
      <c r="J52" s="35">
        <v>1.7259194133783903E-3</v>
      </c>
      <c r="K52" s="21"/>
      <c r="L52" s="23">
        <v>0</v>
      </c>
      <c r="M52" s="35">
        <f t="shared" si="4"/>
        <v>0</v>
      </c>
      <c r="N52" s="21"/>
      <c r="O52" s="23"/>
      <c r="P52" s="66">
        <f t="shared" si="10"/>
        <v>0</v>
      </c>
      <c r="Q52" s="35">
        <v>0</v>
      </c>
      <c r="R52" s="14"/>
      <c r="V52" s="35">
        <f t="shared" si="6"/>
        <v>0</v>
      </c>
      <c r="W52" s="14"/>
      <c r="X52" s="74">
        <f t="shared" si="1"/>
        <v>0</v>
      </c>
      <c r="Y52" s="35">
        <v>0</v>
      </c>
      <c r="Z52" s="12"/>
      <c r="AA52" s="45">
        <f t="shared" si="7"/>
        <v>178832.27497142693</v>
      </c>
      <c r="AB52" s="35">
        <f t="shared" si="8"/>
        <v>1.3569926081477149E-3</v>
      </c>
      <c r="AC52" s="12"/>
    </row>
    <row r="53" spans="1:29" x14ac:dyDescent="0.25">
      <c r="A53" s="3" t="s">
        <v>175</v>
      </c>
      <c r="B53" s="12"/>
      <c r="C53" s="45">
        <v>17244.449999999997</v>
      </c>
      <c r="D53" s="35">
        <f t="shared" si="2"/>
        <v>9.6111714612907471E-4</v>
      </c>
      <c r="E53" s="21"/>
      <c r="F53" s="77">
        <v>148031.15865718026</v>
      </c>
      <c r="G53" s="35">
        <f t="shared" si="3"/>
        <v>1.7465864292861681E-3</v>
      </c>
      <c r="H53" s="21"/>
      <c r="I53" s="22">
        <f t="shared" si="0"/>
        <v>29414.549959032498</v>
      </c>
      <c r="J53" s="35">
        <v>1.9851893068119388E-3</v>
      </c>
      <c r="K53" s="21"/>
      <c r="L53" s="57">
        <v>0</v>
      </c>
      <c r="M53" s="35">
        <f t="shared" si="4"/>
        <v>0</v>
      </c>
      <c r="N53" s="21"/>
      <c r="O53" s="23"/>
      <c r="P53" s="66">
        <f t="shared" si="10"/>
        <v>0</v>
      </c>
      <c r="Q53" s="35">
        <v>0</v>
      </c>
      <c r="R53" s="14"/>
      <c r="V53" s="35">
        <f t="shared" si="6"/>
        <v>0</v>
      </c>
      <c r="W53" s="14"/>
      <c r="X53" s="74">
        <f t="shared" si="1"/>
        <v>26315.789473684221</v>
      </c>
      <c r="Y53" s="35">
        <v>5.9672992003819095E-3</v>
      </c>
      <c r="Z53" s="12"/>
      <c r="AA53" s="45">
        <f t="shared" si="7"/>
        <v>221005.94808989699</v>
      </c>
      <c r="AB53" s="35">
        <f t="shared" si="8"/>
        <v>1.6770095776200639E-3</v>
      </c>
      <c r="AC53" s="12"/>
    </row>
    <row r="54" spans="1:29" x14ac:dyDescent="0.25">
      <c r="A54" s="3" t="s">
        <v>194</v>
      </c>
      <c r="B54" s="12"/>
      <c r="C54" s="45">
        <v>33312.300000000003</v>
      </c>
      <c r="D54" s="35">
        <f t="shared" si="2"/>
        <v>1.8566566464570098E-3</v>
      </c>
      <c r="E54" s="21"/>
      <c r="F54" s="77">
        <v>134399.84705873745</v>
      </c>
      <c r="G54" s="35">
        <f t="shared" si="3"/>
        <v>1.5857536420055658E-3</v>
      </c>
      <c r="H54" s="21"/>
      <c r="I54" s="22">
        <f t="shared" si="0"/>
        <v>25346.555195997858</v>
      </c>
      <c r="J54" s="35">
        <v>1.7106401563068002E-3</v>
      </c>
      <c r="K54" s="21"/>
      <c r="L54" s="57">
        <v>0</v>
      </c>
      <c r="M54" s="35">
        <f t="shared" si="4"/>
        <v>0</v>
      </c>
      <c r="N54" s="21"/>
      <c r="O54" s="23"/>
      <c r="P54" s="66">
        <f t="shared" si="10"/>
        <v>0</v>
      </c>
      <c r="Q54" s="35">
        <v>0</v>
      </c>
      <c r="R54" s="14"/>
      <c r="V54" s="35">
        <f t="shared" si="6"/>
        <v>0</v>
      </c>
      <c r="W54" s="14"/>
      <c r="X54" s="74">
        <f t="shared" si="1"/>
        <v>26315.789473684221</v>
      </c>
      <c r="Y54" s="35">
        <v>5.9672992003819095E-3</v>
      </c>
      <c r="Z54" s="12"/>
      <c r="AA54" s="45">
        <f t="shared" si="7"/>
        <v>219374.4917284195</v>
      </c>
      <c r="AB54" s="35">
        <f t="shared" si="8"/>
        <v>1.6646299653638632E-3</v>
      </c>
      <c r="AC54" s="12"/>
    </row>
    <row r="55" spans="1:29" x14ac:dyDescent="0.25">
      <c r="A55" s="3" t="s">
        <v>226</v>
      </c>
      <c r="B55" s="12"/>
      <c r="C55" s="45">
        <v>18918.599999999999</v>
      </c>
      <c r="D55" s="35">
        <f t="shared" si="2"/>
        <v>1.0544256755511201E-3</v>
      </c>
      <c r="E55" s="21"/>
      <c r="F55" s="77">
        <v>131231.27282332064</v>
      </c>
      <c r="G55" s="35">
        <f t="shared" si="3"/>
        <v>1.5483683454911934E-3</v>
      </c>
      <c r="H55" s="21"/>
      <c r="I55" s="22">
        <f t="shared" si="0"/>
        <v>24063.662934495918</v>
      </c>
      <c r="J55" s="35">
        <v>1.6240576995677882E-3</v>
      </c>
      <c r="K55" s="21"/>
      <c r="L55" s="57">
        <v>0</v>
      </c>
      <c r="M55" s="35">
        <f t="shared" si="4"/>
        <v>0</v>
      </c>
      <c r="N55" s="21"/>
      <c r="O55" s="23"/>
      <c r="P55" s="66">
        <f>P314*Q55</f>
        <v>22500</v>
      </c>
      <c r="Q55" s="35">
        <v>9.2713635394357456E-3</v>
      </c>
      <c r="R55" s="14"/>
      <c r="V55" s="35">
        <f t="shared" si="6"/>
        <v>0</v>
      </c>
      <c r="W55" s="14"/>
      <c r="X55" s="74">
        <f t="shared" si="1"/>
        <v>0</v>
      </c>
      <c r="Y55" s="35">
        <v>0</v>
      </c>
      <c r="Z55" s="12"/>
      <c r="AA55" s="45">
        <f t="shared" si="7"/>
        <v>196713.53575781657</v>
      </c>
      <c r="AB55" s="35">
        <f t="shared" si="8"/>
        <v>1.492676945414963E-3</v>
      </c>
      <c r="AC55" s="12"/>
    </row>
    <row r="56" spans="1:29" x14ac:dyDescent="0.25">
      <c r="A56" s="1" t="s">
        <v>159</v>
      </c>
      <c r="B56" s="12"/>
      <c r="C56" s="45">
        <v>21426.519999999997</v>
      </c>
      <c r="D56" s="35">
        <f t="shared" si="2"/>
        <v>1.1942042659451326E-3</v>
      </c>
      <c r="E56" s="21"/>
      <c r="F56" s="77">
        <v>137566.52982935042</v>
      </c>
      <c r="G56" s="35">
        <f t="shared" si="3"/>
        <v>1.6231166215510795E-3</v>
      </c>
      <c r="H56" s="21"/>
      <c r="I56" s="22">
        <f t="shared" si="0"/>
        <v>26917.154913204271</v>
      </c>
      <c r="J56" s="35">
        <v>1.8166400022409579E-3</v>
      </c>
      <c r="K56" s="21"/>
      <c r="L56" s="57">
        <v>0</v>
      </c>
      <c r="M56" s="35">
        <f t="shared" si="4"/>
        <v>0</v>
      </c>
      <c r="N56" s="21"/>
      <c r="O56" s="23"/>
      <c r="P56" s="66">
        <f t="shared" si="10"/>
        <v>0</v>
      </c>
      <c r="Q56" s="35">
        <v>0</v>
      </c>
      <c r="R56" s="14"/>
      <c r="V56" s="35">
        <f t="shared" si="6"/>
        <v>0</v>
      </c>
      <c r="W56" s="14"/>
      <c r="X56" s="74">
        <f t="shared" si="1"/>
        <v>0</v>
      </c>
      <c r="Y56" s="35">
        <v>0</v>
      </c>
      <c r="Z56" s="12"/>
      <c r="AA56" s="45">
        <f t="shared" si="7"/>
        <v>185910.20474255466</v>
      </c>
      <c r="AB56" s="35">
        <f t="shared" si="8"/>
        <v>1.410700465870509E-3</v>
      </c>
      <c r="AC56" s="12"/>
    </row>
    <row r="57" spans="1:29" x14ac:dyDescent="0.25">
      <c r="A57" s="3" t="s">
        <v>225</v>
      </c>
      <c r="B57" s="12"/>
      <c r="C57" s="45">
        <v>54075.83</v>
      </c>
      <c r="D57" s="35">
        <f t="shared" si="2"/>
        <v>3.0139092522035215E-3</v>
      </c>
      <c r="E57" s="21"/>
      <c r="F57" s="77">
        <v>422638.74277981528</v>
      </c>
      <c r="G57" s="35">
        <f t="shared" si="3"/>
        <v>4.986619704431987E-3</v>
      </c>
      <c r="H57" s="21"/>
      <c r="I57" s="22">
        <f t="shared" si="0"/>
        <v>70096.855847212544</v>
      </c>
      <c r="J57" s="35">
        <v>4.7308399707911546E-3</v>
      </c>
      <c r="K57" s="21"/>
      <c r="L57" s="57">
        <v>0</v>
      </c>
      <c r="M57" s="35">
        <f t="shared" si="4"/>
        <v>0</v>
      </c>
      <c r="N57" s="21"/>
      <c r="O57" s="23"/>
      <c r="P57" s="66">
        <f>P314*Q57</f>
        <v>13500</v>
      </c>
      <c r="Q57" s="35">
        <v>5.5628181236614472E-3</v>
      </c>
      <c r="R57" s="14"/>
      <c r="V57" s="35">
        <f t="shared" si="6"/>
        <v>0</v>
      </c>
      <c r="W57" s="14"/>
      <c r="X57" s="74">
        <f t="shared" si="1"/>
        <v>0</v>
      </c>
      <c r="Y57" s="35">
        <v>0</v>
      </c>
      <c r="Z57" s="12"/>
      <c r="AA57" s="45">
        <f t="shared" si="7"/>
        <v>560311.42862702778</v>
      </c>
      <c r="AB57" s="35">
        <f t="shared" si="8"/>
        <v>4.2516848092943307E-3</v>
      </c>
      <c r="AC57" s="12"/>
    </row>
    <row r="58" spans="1:29" x14ac:dyDescent="0.25">
      <c r="A58" s="1" t="s">
        <v>199</v>
      </c>
      <c r="B58" s="12"/>
      <c r="C58" s="45">
        <v>36414.5</v>
      </c>
      <c r="D58" s="35">
        <f t="shared" si="2"/>
        <v>2.0295573542628031E-3</v>
      </c>
      <c r="E58" s="21"/>
      <c r="F58" s="77">
        <v>194872.95185314876</v>
      </c>
      <c r="G58" s="35">
        <f t="shared" si="3"/>
        <v>2.2992622379581513E-3</v>
      </c>
      <c r="H58" s="21"/>
      <c r="I58" s="22">
        <f t="shared" si="0"/>
        <v>44969.618629743498</v>
      </c>
      <c r="J58" s="35">
        <v>3.0350015947724573E-3</v>
      </c>
      <c r="K58" s="21"/>
      <c r="L58" s="57">
        <v>14041.4</v>
      </c>
      <c r="M58" s="35">
        <f t="shared" si="4"/>
        <v>1.0842779587867812E-2</v>
      </c>
      <c r="N58" s="21"/>
      <c r="O58" s="23"/>
      <c r="P58" s="66">
        <f>P314*Q58</f>
        <v>18900</v>
      </c>
      <c r="Q58" s="35">
        <v>7.7879453731260258E-3</v>
      </c>
      <c r="R58" s="14"/>
      <c r="U58" s="48">
        <v>57884</v>
      </c>
      <c r="V58" s="35">
        <f t="shared" si="6"/>
        <v>9.4269531645697433E-3</v>
      </c>
      <c r="W58" s="14"/>
      <c r="X58" s="74">
        <f t="shared" si="1"/>
        <v>35965.873684210535</v>
      </c>
      <c r="Y58" s="35">
        <v>8.1555269125193966E-3</v>
      </c>
      <c r="Z58" s="12"/>
      <c r="AA58" s="45">
        <f t="shared" si="7"/>
        <v>403048.34416710277</v>
      </c>
      <c r="AB58" s="35">
        <f t="shared" si="8"/>
        <v>3.058360823561191E-3</v>
      </c>
      <c r="AC58" s="12"/>
    </row>
    <row r="59" spans="1:29" x14ac:dyDescent="0.25">
      <c r="A59" s="1" t="s">
        <v>210</v>
      </c>
      <c r="B59" s="12"/>
      <c r="C59" s="45">
        <v>78506.559999999998</v>
      </c>
      <c r="D59" s="35">
        <f t="shared" si="2"/>
        <v>4.3755527662297719E-3</v>
      </c>
      <c r="E59" s="21"/>
      <c r="F59" s="77">
        <v>594582.34126275661</v>
      </c>
      <c r="G59" s="35">
        <f t="shared" si="3"/>
        <v>7.0153436463179092E-3</v>
      </c>
      <c r="H59" s="21"/>
      <c r="I59" s="22">
        <f t="shared" si="0"/>
        <v>104904.74147178719</v>
      </c>
      <c r="J59" s="35">
        <v>7.0800257455481668E-3</v>
      </c>
      <c r="K59" s="21"/>
      <c r="L59" s="57">
        <v>0</v>
      </c>
      <c r="M59" s="35">
        <f t="shared" si="4"/>
        <v>0</v>
      </c>
      <c r="N59" s="21"/>
      <c r="O59" s="23"/>
      <c r="P59" s="66">
        <f t="shared" si="10"/>
        <v>0</v>
      </c>
      <c r="Q59" s="35">
        <v>0</v>
      </c>
      <c r="R59" s="14"/>
      <c r="V59" s="35">
        <f t="shared" si="6"/>
        <v>0</v>
      </c>
      <c r="W59" s="14"/>
      <c r="X59" s="74">
        <f t="shared" si="1"/>
        <v>0</v>
      </c>
      <c r="Y59" s="35">
        <v>0</v>
      </c>
      <c r="Z59" s="12"/>
      <c r="AA59" s="45">
        <f t="shared" si="7"/>
        <v>777993.64273454389</v>
      </c>
      <c r="AB59" s="35">
        <f t="shared" si="8"/>
        <v>5.9034736461601829E-3</v>
      </c>
      <c r="AC59" s="12"/>
    </row>
    <row r="60" spans="1:29" x14ac:dyDescent="0.25">
      <c r="A60" s="3" t="s">
        <v>184</v>
      </c>
      <c r="B60" s="12"/>
      <c r="C60" s="45">
        <v>16179.07</v>
      </c>
      <c r="D60" s="35">
        <f t="shared" si="2"/>
        <v>9.0173833235751392E-4</v>
      </c>
      <c r="E60" s="21"/>
      <c r="F60" s="77">
        <v>54796.676345538108</v>
      </c>
      <c r="G60" s="35">
        <f t="shared" si="3"/>
        <v>6.465336902263107E-4</v>
      </c>
      <c r="H60" s="21"/>
      <c r="I60" s="22">
        <f t="shared" si="0"/>
        <v>19665.512074751219</v>
      </c>
      <c r="J60" s="35">
        <v>1.3272262991665803E-3</v>
      </c>
      <c r="K60" s="21"/>
      <c r="L60" s="57">
        <v>0</v>
      </c>
      <c r="M60" s="35">
        <f t="shared" si="4"/>
        <v>0</v>
      </c>
      <c r="N60" s="21"/>
      <c r="O60" s="23"/>
      <c r="P60" s="66">
        <f t="shared" si="10"/>
        <v>0</v>
      </c>
      <c r="Q60" s="35">
        <v>0</v>
      </c>
      <c r="R60" s="14"/>
      <c r="V60" s="35">
        <f t="shared" si="6"/>
        <v>0</v>
      </c>
      <c r="W60" s="14"/>
      <c r="X60" s="74">
        <f t="shared" si="1"/>
        <v>0</v>
      </c>
      <c r="Y60" s="35">
        <v>0</v>
      </c>
      <c r="Z60" s="12"/>
      <c r="AA60" s="45">
        <f t="shared" si="7"/>
        <v>90641.258420289319</v>
      </c>
      <c r="AB60" s="35">
        <f t="shared" si="8"/>
        <v>6.8779261287813833E-4</v>
      </c>
      <c r="AC60" s="12"/>
    </row>
    <row r="61" spans="1:29" x14ac:dyDescent="0.25">
      <c r="A61" s="1" t="s">
        <v>48</v>
      </c>
      <c r="B61" s="12"/>
      <c r="C61" s="45">
        <v>17105.48</v>
      </c>
      <c r="D61" s="35">
        <f t="shared" si="2"/>
        <v>9.5337167150984627E-4</v>
      </c>
      <c r="E61" s="21"/>
      <c r="F61" s="77">
        <v>90651.843952074312</v>
      </c>
      <c r="G61" s="35">
        <f t="shared" si="3"/>
        <v>1.0695807684862736E-3</v>
      </c>
      <c r="H61" s="21"/>
      <c r="I61" s="22">
        <f t="shared" si="0"/>
        <v>21769.078062361019</v>
      </c>
      <c r="J61" s="35">
        <v>1.4691960627901072E-3</v>
      </c>
      <c r="K61" s="21"/>
      <c r="L61" s="23">
        <v>0</v>
      </c>
      <c r="M61" s="35">
        <f t="shared" si="4"/>
        <v>0</v>
      </c>
      <c r="N61" s="21"/>
      <c r="O61" s="23"/>
      <c r="P61" s="66">
        <f t="shared" si="10"/>
        <v>0</v>
      </c>
      <c r="Q61" s="35">
        <v>0</v>
      </c>
      <c r="R61" s="14"/>
      <c r="V61" s="35">
        <f t="shared" si="6"/>
        <v>0</v>
      </c>
      <c r="W61" s="14"/>
      <c r="X61" s="74">
        <f t="shared" si="1"/>
        <v>0</v>
      </c>
      <c r="Y61" s="35">
        <v>0</v>
      </c>
      <c r="Z61" s="12"/>
      <c r="AA61" s="45">
        <f t="shared" si="7"/>
        <v>129526.40201443533</v>
      </c>
      <c r="AB61" s="35">
        <f t="shared" si="8"/>
        <v>9.8285597564332972E-4</v>
      </c>
      <c r="AC61" s="12"/>
    </row>
    <row r="62" spans="1:29" x14ac:dyDescent="0.25">
      <c r="A62" s="3" t="s">
        <v>227</v>
      </c>
      <c r="B62" s="12"/>
      <c r="C62" s="45">
        <v>31802.300000000003</v>
      </c>
      <c r="D62" s="35">
        <f t="shared" si="2"/>
        <v>1.7724969956328374E-3</v>
      </c>
      <c r="E62" s="21"/>
      <c r="F62" s="77">
        <v>188040.25861342097</v>
      </c>
      <c r="G62" s="35">
        <f t="shared" si="3"/>
        <v>2.2186448233797707E-3</v>
      </c>
      <c r="H62" s="21"/>
      <c r="I62" s="22">
        <f t="shared" si="0"/>
        <v>41705.789787981215</v>
      </c>
      <c r="J62" s="35">
        <v>2.8147256386570302E-3</v>
      </c>
      <c r="K62" s="21"/>
      <c r="L62" s="57">
        <v>0</v>
      </c>
      <c r="M62" s="35">
        <f t="shared" si="4"/>
        <v>0</v>
      </c>
      <c r="N62" s="21"/>
      <c r="O62" s="23"/>
      <c r="P62" s="66">
        <f>P314*Q62</f>
        <v>22950</v>
      </c>
      <c r="Q62" s="35">
        <v>9.4567908102244601E-3</v>
      </c>
      <c r="R62" s="14"/>
      <c r="V62" s="35">
        <f t="shared" si="6"/>
        <v>0</v>
      </c>
      <c r="W62" s="14"/>
      <c r="X62" s="74">
        <f t="shared" si="1"/>
        <v>0</v>
      </c>
      <c r="Y62" s="35">
        <v>0</v>
      </c>
      <c r="Z62" s="12"/>
      <c r="AA62" s="45">
        <f t="shared" si="7"/>
        <v>284498.34840140218</v>
      </c>
      <c r="AB62" s="35">
        <f t="shared" si="8"/>
        <v>2.1587946352112303E-3</v>
      </c>
      <c r="AC62" s="12"/>
    </row>
    <row r="63" spans="1:29" x14ac:dyDescent="0.25">
      <c r="A63" s="3" t="s">
        <v>265</v>
      </c>
      <c r="B63" s="12"/>
      <c r="C63" s="45">
        <v>32821.360000000001</v>
      </c>
      <c r="D63" s="35">
        <f t="shared" si="2"/>
        <v>1.8292941703142156E-3</v>
      </c>
      <c r="E63" s="21"/>
      <c r="F63" s="77">
        <v>192429.1127927248</v>
      </c>
      <c r="G63" s="35">
        <f t="shared" si="3"/>
        <v>2.2704279291746814E-3</v>
      </c>
      <c r="H63" s="21"/>
      <c r="I63" s="22">
        <f t="shared" si="0"/>
        <v>43337.704208862364</v>
      </c>
      <c r="J63" s="35">
        <v>2.9248636167147441E-3</v>
      </c>
      <c r="K63" s="21"/>
      <c r="L63" s="57">
        <v>0</v>
      </c>
      <c r="M63" s="35">
        <f t="shared" si="4"/>
        <v>0</v>
      </c>
      <c r="N63" s="21"/>
      <c r="O63" s="23"/>
      <c r="P63" s="66">
        <f t="shared" si="10"/>
        <v>0</v>
      </c>
      <c r="Q63" s="35">
        <v>0</v>
      </c>
      <c r="R63" s="14"/>
      <c r="V63" s="35">
        <f t="shared" si="6"/>
        <v>0</v>
      </c>
      <c r="W63" s="14"/>
      <c r="X63" s="74">
        <f t="shared" si="1"/>
        <v>0</v>
      </c>
      <c r="Y63" s="35">
        <v>0</v>
      </c>
      <c r="Z63" s="12"/>
      <c r="AA63" s="45">
        <f t="shared" si="7"/>
        <v>268588.17700158717</v>
      </c>
      <c r="AB63" s="35">
        <f t="shared" si="8"/>
        <v>2.0380670708643489E-3</v>
      </c>
      <c r="AC63" s="12"/>
    </row>
    <row r="64" spans="1:29" x14ac:dyDescent="0.25">
      <c r="A64" s="3" t="s">
        <v>111</v>
      </c>
      <c r="B64" s="12"/>
      <c r="C64" s="45">
        <v>38717.29</v>
      </c>
      <c r="D64" s="35">
        <f t="shared" si="2"/>
        <v>2.1579030511643905E-3</v>
      </c>
      <c r="E64" s="21"/>
      <c r="F64" s="77">
        <v>441823.97483790549</v>
      </c>
      <c r="G64" s="35">
        <f t="shared" si="3"/>
        <v>5.2129819531594171E-3</v>
      </c>
      <c r="H64" s="21"/>
      <c r="I64" s="22">
        <f t="shared" si="0"/>
        <v>54850.718952708798</v>
      </c>
      <c r="J64" s="35">
        <v>3.7018775023762432E-3</v>
      </c>
      <c r="K64" s="21"/>
      <c r="L64" s="23">
        <v>15704.6</v>
      </c>
      <c r="M64" s="35">
        <f t="shared" si="4"/>
        <v>1.2127103872521888E-2</v>
      </c>
      <c r="N64" s="21"/>
      <c r="O64" s="23"/>
      <c r="P64" s="66">
        <f>P314*Q64</f>
        <v>13500</v>
      </c>
      <c r="Q64" s="35">
        <v>5.5628181236614472E-3</v>
      </c>
      <c r="R64" s="14"/>
      <c r="U64" s="48">
        <v>70170</v>
      </c>
      <c r="V64" s="35">
        <f t="shared" si="6"/>
        <v>1.1427843679736351E-2</v>
      </c>
      <c r="W64" s="14"/>
      <c r="X64" s="74">
        <f t="shared" si="1"/>
        <v>38623.284210526333</v>
      </c>
      <c r="Y64" s="35">
        <v>8.758114333452683E-3</v>
      </c>
      <c r="Z64" s="12"/>
      <c r="AA64" s="45">
        <f t="shared" si="7"/>
        <v>673389.86800114065</v>
      </c>
      <c r="AB64" s="35">
        <f t="shared" si="8"/>
        <v>5.1097324206445067E-3</v>
      </c>
      <c r="AC64" s="12"/>
    </row>
    <row r="65" spans="1:29" x14ac:dyDescent="0.25">
      <c r="A65" s="1" t="s">
        <v>144</v>
      </c>
      <c r="B65" s="12"/>
      <c r="C65" s="45">
        <v>30875.899999999998</v>
      </c>
      <c r="D65" s="35">
        <f t="shared" si="2"/>
        <v>1.7208642138291856E-3</v>
      </c>
      <c r="E65" s="21"/>
      <c r="F65" s="77">
        <v>306642.95281520614</v>
      </c>
      <c r="G65" s="35">
        <f t="shared" si="3"/>
        <v>3.6180114030155198E-3</v>
      </c>
      <c r="H65" s="21"/>
      <c r="I65" s="22">
        <f t="shared" si="0"/>
        <v>38750.892722426208</v>
      </c>
      <c r="J65" s="35">
        <v>2.615299502087211E-3</v>
      </c>
      <c r="K65" s="21"/>
      <c r="L65" s="23">
        <v>0</v>
      </c>
      <c r="M65" s="35">
        <f t="shared" si="4"/>
        <v>0</v>
      </c>
      <c r="N65" s="21"/>
      <c r="O65" s="23"/>
      <c r="P65" s="66">
        <f>P314*Q65</f>
        <v>13500</v>
      </c>
      <c r="Q65" s="35">
        <v>5.5628181236614472E-3</v>
      </c>
      <c r="R65" s="14"/>
      <c r="V65" s="35">
        <f t="shared" si="6"/>
        <v>0</v>
      </c>
      <c r="W65" s="14"/>
      <c r="X65" s="74">
        <f t="shared" si="1"/>
        <v>0</v>
      </c>
      <c r="Y65" s="35">
        <v>0</v>
      </c>
      <c r="Z65" s="12"/>
      <c r="AA65" s="45">
        <f t="shared" si="7"/>
        <v>389769.74553763238</v>
      </c>
      <c r="AB65" s="35">
        <f t="shared" si="8"/>
        <v>2.957601829192693E-3</v>
      </c>
      <c r="AC65" s="12"/>
    </row>
    <row r="66" spans="1:29" x14ac:dyDescent="0.25">
      <c r="A66" s="3" t="s">
        <v>74</v>
      </c>
      <c r="B66" s="12"/>
      <c r="C66" s="45">
        <v>78711.7</v>
      </c>
      <c r="D66" s="35">
        <f t="shared" si="2"/>
        <v>4.3869862170708776E-3</v>
      </c>
      <c r="E66" s="21"/>
      <c r="F66" s="77">
        <v>823674.64782231452</v>
      </c>
      <c r="G66" s="35">
        <f t="shared" si="3"/>
        <v>9.7183523731322087E-3</v>
      </c>
      <c r="H66" s="21"/>
      <c r="I66" s="22">
        <f t="shared" si="0"/>
        <v>95245.317385184346</v>
      </c>
      <c r="J66" s="35">
        <v>6.4281107771603126E-3</v>
      </c>
      <c r="K66" s="21"/>
      <c r="L66" s="57">
        <v>0</v>
      </c>
      <c r="M66" s="35">
        <f t="shared" si="4"/>
        <v>0</v>
      </c>
      <c r="N66" s="21"/>
      <c r="O66" s="23"/>
      <c r="P66" s="66">
        <f>P314*Q66</f>
        <v>45000</v>
      </c>
      <c r="Q66" s="35">
        <v>1.8542727078871491E-2</v>
      </c>
      <c r="R66" s="14"/>
      <c r="U66" s="48">
        <v>88876</v>
      </c>
      <c r="V66" s="35">
        <f t="shared" si="6"/>
        <v>1.4474291504635141E-2</v>
      </c>
      <c r="W66" s="14"/>
      <c r="X66" s="74">
        <f t="shared" si="1"/>
        <v>64379.463157894759</v>
      </c>
      <c r="Y66" s="35">
        <v>1.459851772287863E-2</v>
      </c>
      <c r="Z66" s="12"/>
      <c r="AA66" s="45">
        <f t="shared" si="7"/>
        <v>1195887.1283653935</v>
      </c>
      <c r="AB66" s="35">
        <f t="shared" si="8"/>
        <v>9.0744805076719073E-3</v>
      </c>
      <c r="AC66" s="12"/>
    </row>
    <row r="67" spans="1:29" x14ac:dyDescent="0.25">
      <c r="A67" s="3" t="s">
        <v>293</v>
      </c>
      <c r="B67" s="12"/>
      <c r="C67" s="45">
        <v>69159.16</v>
      </c>
      <c r="D67" s="35">
        <f t="shared" si="2"/>
        <v>3.8545766601940958E-3</v>
      </c>
      <c r="E67" s="21"/>
      <c r="F67" s="77">
        <v>234612.76995332944</v>
      </c>
      <c r="G67" s="35">
        <f t="shared" si="3"/>
        <v>2.7681434358471585E-3</v>
      </c>
      <c r="H67" s="21"/>
      <c r="I67" s="22">
        <f t="shared" si="0"/>
        <v>47040.169007682292</v>
      </c>
      <c r="J67" s="35">
        <v>3.1747431334063774E-3</v>
      </c>
      <c r="K67" s="21"/>
      <c r="L67" s="57">
        <v>0</v>
      </c>
      <c r="M67" s="35">
        <f t="shared" si="4"/>
        <v>0</v>
      </c>
      <c r="N67" s="21"/>
      <c r="O67" s="23"/>
      <c r="P67" s="66">
        <f t="shared" si="10"/>
        <v>0</v>
      </c>
      <c r="Q67" s="35">
        <v>0</v>
      </c>
      <c r="R67" s="14"/>
      <c r="U67" s="48">
        <v>75283</v>
      </c>
      <c r="V67" s="35">
        <f t="shared" si="6"/>
        <v>1.2260543761459195E-2</v>
      </c>
      <c r="W67" s="14"/>
      <c r="X67" s="74">
        <f t="shared" si="1"/>
        <v>37090.905263157911</v>
      </c>
      <c r="Y67" s="35">
        <v>8.410636114094764E-3</v>
      </c>
      <c r="Z67" s="12"/>
      <c r="AA67" s="45">
        <f t="shared" si="7"/>
        <v>463186.00422416965</v>
      </c>
      <c r="AB67" s="35">
        <f t="shared" si="8"/>
        <v>3.5146898624988133E-3</v>
      </c>
      <c r="AC67" s="12"/>
    </row>
    <row r="68" spans="1:29" s="26" customFormat="1" x14ac:dyDescent="0.25">
      <c r="A68" s="32" t="s">
        <v>98</v>
      </c>
      <c r="C68" s="33">
        <v>0</v>
      </c>
      <c r="D68" s="38">
        <f t="shared" si="2"/>
        <v>0</v>
      </c>
      <c r="E68" s="27"/>
      <c r="F68" s="46">
        <v>0</v>
      </c>
      <c r="G68" s="38">
        <f t="shared" si="3"/>
        <v>0</v>
      </c>
      <c r="H68" s="27"/>
      <c r="I68" s="46">
        <f t="shared" si="0"/>
        <v>0</v>
      </c>
      <c r="J68" s="38">
        <v>0</v>
      </c>
      <c r="K68" s="27"/>
      <c r="L68" s="33">
        <v>0</v>
      </c>
      <c r="M68" s="38">
        <f t="shared" si="4"/>
        <v>0</v>
      </c>
      <c r="N68" s="27"/>
      <c r="O68" s="27"/>
      <c r="P68" s="33">
        <f t="shared" si="10"/>
        <v>0</v>
      </c>
      <c r="Q68" s="38">
        <v>0</v>
      </c>
      <c r="R68" s="29"/>
      <c r="U68" s="50"/>
      <c r="V68" s="38">
        <f t="shared" si="6"/>
        <v>0</v>
      </c>
      <c r="W68" s="29"/>
      <c r="X68" s="46">
        <f t="shared" si="1"/>
        <v>26315.789473684221</v>
      </c>
      <c r="Y68" s="38">
        <v>5.9672992003819095E-3</v>
      </c>
      <c r="AA68" s="45">
        <f t="shared" si="7"/>
        <v>26315.789473684221</v>
      </c>
      <c r="AB68" s="38">
        <f t="shared" si="8"/>
        <v>1.9968616850099671E-4</v>
      </c>
    </row>
    <row r="69" spans="1:29" x14ac:dyDescent="0.25">
      <c r="A69" s="1" t="s">
        <v>34</v>
      </c>
      <c r="B69" s="12"/>
      <c r="C69" s="45">
        <v>31167.059999999998</v>
      </c>
      <c r="D69" s="35">
        <f t="shared" si="2"/>
        <v>1.7370919780238653E-3</v>
      </c>
      <c r="E69" s="21"/>
      <c r="F69" s="77">
        <v>197416.03103425761</v>
      </c>
      <c r="G69" s="35">
        <f t="shared" si="3"/>
        <v>2.3292674586604446E-3</v>
      </c>
      <c r="H69" s="21"/>
      <c r="I69" s="22">
        <f t="shared" ref="I69:I132" si="11">14817000*J69</f>
        <v>39951.245959750624</v>
      </c>
      <c r="J69" s="35">
        <v>2.6963113963522052E-3</v>
      </c>
      <c r="K69" s="21"/>
      <c r="L69" s="57">
        <v>0</v>
      </c>
      <c r="M69" s="35">
        <f t="shared" si="4"/>
        <v>0</v>
      </c>
      <c r="N69" s="21"/>
      <c r="O69" s="23"/>
      <c r="P69" s="66">
        <f>P314*Q69</f>
        <v>22500</v>
      </c>
      <c r="Q69" s="35">
        <v>9.2713635394357456E-3</v>
      </c>
      <c r="R69" s="14"/>
      <c r="V69" s="35">
        <f t="shared" si="6"/>
        <v>0</v>
      </c>
      <c r="W69" s="14"/>
      <c r="X69" s="74">
        <f t="shared" ref="X69:X132" si="12">4410000*Y69</f>
        <v>0</v>
      </c>
      <c r="Y69" s="35">
        <v>0</v>
      </c>
      <c r="Z69" s="12"/>
      <c r="AA69" s="45">
        <f t="shared" si="7"/>
        <v>291034.33699400822</v>
      </c>
      <c r="AB69" s="35">
        <f t="shared" si="8"/>
        <v>2.2083902029493316E-3</v>
      </c>
      <c r="AC69" s="12"/>
    </row>
    <row r="70" spans="1:29" x14ac:dyDescent="0.25">
      <c r="A70" s="1" t="s">
        <v>8</v>
      </c>
      <c r="B70" s="12"/>
      <c r="C70" s="45">
        <v>36659.340000000004</v>
      </c>
      <c r="D70" s="35">
        <f t="shared" ref="D70:D133" si="13">(C70/$C$314)</f>
        <v>2.0432034793673006E-3</v>
      </c>
      <c r="E70" s="21"/>
      <c r="F70" s="77">
        <v>277825.878219301</v>
      </c>
      <c r="G70" s="35">
        <f t="shared" ref="G70:G133" si="14">F70/84754556.76</f>
        <v>3.2780052051481104E-3</v>
      </c>
      <c r="H70" s="21"/>
      <c r="I70" s="22">
        <f t="shared" si="11"/>
        <v>49674.343007861826</v>
      </c>
      <c r="J70" s="35">
        <v>3.3525236557914438E-3</v>
      </c>
      <c r="K70" s="21"/>
      <c r="L70" s="57">
        <v>0</v>
      </c>
      <c r="M70" s="35">
        <f t="shared" ref="M70:M133" si="15">L70/$L$314</f>
        <v>0</v>
      </c>
      <c r="N70" s="21"/>
      <c r="O70" s="23"/>
      <c r="P70" s="66">
        <f>P314*Q70</f>
        <v>45000</v>
      </c>
      <c r="Q70" s="35">
        <v>1.8542727078871491E-2</v>
      </c>
      <c r="R70" s="14"/>
      <c r="V70" s="35">
        <f t="shared" ref="V70:V133" si="16">U70/$U$314</f>
        <v>0</v>
      </c>
      <c r="W70" s="14"/>
      <c r="X70" s="74">
        <f t="shared" si="12"/>
        <v>0</v>
      </c>
      <c r="Y70" s="35">
        <v>0</v>
      </c>
      <c r="Z70" s="12"/>
      <c r="AA70" s="45">
        <f t="shared" ref="AA70:AA133" si="17">SUM(X70+U70+P70+L70+I70+F70+C70)</f>
        <v>409159.56122716283</v>
      </c>
      <c r="AB70" s="35">
        <f t="shared" ref="AB70:AB133" si="18">AA70/$AA$314</f>
        <v>3.104733193306041E-3</v>
      </c>
      <c r="AC70" s="12"/>
    </row>
    <row r="71" spans="1:29" x14ac:dyDescent="0.25">
      <c r="A71" s="1" t="s">
        <v>219</v>
      </c>
      <c r="B71" s="12"/>
      <c r="C71" s="45">
        <v>82795.25</v>
      </c>
      <c r="D71" s="35">
        <f t="shared" si="13"/>
        <v>4.6145823376821694E-3</v>
      </c>
      <c r="E71" s="21"/>
      <c r="F71" s="77">
        <v>416355.515313162</v>
      </c>
      <c r="G71" s="35">
        <f t="shared" si="14"/>
        <v>4.9124853132340536E-3</v>
      </c>
      <c r="H71" s="21"/>
      <c r="I71" s="22">
        <f t="shared" si="11"/>
        <v>47811.319319283641</v>
      </c>
      <c r="J71" s="35">
        <v>3.2267881028064816E-3</v>
      </c>
      <c r="K71" s="21"/>
      <c r="L71" s="57">
        <v>0</v>
      </c>
      <c r="M71" s="35">
        <f t="shared" si="15"/>
        <v>0</v>
      </c>
      <c r="N71" s="21"/>
      <c r="O71" s="23"/>
      <c r="P71" s="66">
        <f>P314*Q71</f>
        <v>13500</v>
      </c>
      <c r="Q71" s="35">
        <v>5.5628181236614472E-3</v>
      </c>
      <c r="R71" s="14"/>
      <c r="V71" s="35">
        <f t="shared" si="16"/>
        <v>0</v>
      </c>
      <c r="W71" s="14"/>
      <c r="X71" s="74">
        <f t="shared" si="12"/>
        <v>36150.147368421065</v>
      </c>
      <c r="Y71" s="35">
        <v>8.1973123284401501E-3</v>
      </c>
      <c r="Z71" s="12"/>
      <c r="AA71" s="45">
        <f t="shared" si="17"/>
        <v>596612.23200086667</v>
      </c>
      <c r="AB71" s="35">
        <f t="shared" si="18"/>
        <v>4.5271380061850681E-3</v>
      </c>
      <c r="AC71" s="12"/>
    </row>
    <row r="72" spans="1:29" x14ac:dyDescent="0.25">
      <c r="A72" s="3" t="s">
        <v>207</v>
      </c>
      <c r="B72" s="12"/>
      <c r="C72" s="45">
        <v>32722.09</v>
      </c>
      <c r="D72" s="35">
        <f t="shared" si="13"/>
        <v>1.8237613699583774E-3</v>
      </c>
      <c r="E72" s="21"/>
      <c r="F72" s="77">
        <v>126618.13273962062</v>
      </c>
      <c r="G72" s="35">
        <f t="shared" si="14"/>
        <v>1.4939389406302477E-3</v>
      </c>
      <c r="H72" s="21"/>
      <c r="I72" s="22">
        <f t="shared" si="11"/>
        <v>45927.071310202664</v>
      </c>
      <c r="J72" s="35">
        <v>3.099620119471058E-3</v>
      </c>
      <c r="K72" s="21"/>
      <c r="L72" s="57">
        <v>0</v>
      </c>
      <c r="M72" s="35">
        <f t="shared" si="15"/>
        <v>0</v>
      </c>
      <c r="N72" s="21"/>
      <c r="O72" s="23"/>
      <c r="P72" s="66">
        <f t="shared" ref="P72:P133" si="19">PRODUCT($P381,Q72)</f>
        <v>0</v>
      </c>
      <c r="Q72" s="35">
        <v>0</v>
      </c>
      <c r="R72" s="14"/>
      <c r="V72" s="35">
        <f t="shared" si="16"/>
        <v>0</v>
      </c>
      <c r="W72" s="14"/>
      <c r="X72" s="74">
        <f t="shared" si="12"/>
        <v>0</v>
      </c>
      <c r="Y72" s="35">
        <v>0</v>
      </c>
      <c r="Z72" s="12"/>
      <c r="AA72" s="45">
        <f t="shared" si="17"/>
        <v>205267.29404982328</v>
      </c>
      <c r="AB72" s="35">
        <f t="shared" si="18"/>
        <v>1.5575834997603121E-3</v>
      </c>
      <c r="AC72" s="12"/>
    </row>
    <row r="73" spans="1:29" x14ac:dyDescent="0.25">
      <c r="A73" s="3" t="s">
        <v>9</v>
      </c>
      <c r="B73" s="12"/>
      <c r="C73" s="45">
        <v>36169.67</v>
      </c>
      <c r="D73" s="35">
        <f t="shared" si="13"/>
        <v>2.0159117865069871E-3</v>
      </c>
      <c r="E73" s="21"/>
      <c r="F73" s="77">
        <v>189157.65807973951</v>
      </c>
      <c r="G73" s="35">
        <f t="shared" si="14"/>
        <v>2.2318287689873525E-3</v>
      </c>
      <c r="H73" s="21"/>
      <c r="I73" s="22">
        <f t="shared" si="11"/>
        <v>42625.510343102091</v>
      </c>
      <c r="J73" s="35">
        <v>2.8767976205103657E-3</v>
      </c>
      <c r="K73" s="21"/>
      <c r="L73" s="57">
        <v>0</v>
      </c>
      <c r="M73" s="35">
        <f t="shared" si="15"/>
        <v>0</v>
      </c>
      <c r="N73" s="21"/>
      <c r="O73" s="23"/>
      <c r="P73" s="66">
        <f>P314*Q73</f>
        <v>45000</v>
      </c>
      <c r="Q73" s="35">
        <v>1.8542727078871491E-2</v>
      </c>
      <c r="R73" s="14"/>
      <c r="V73" s="35">
        <f t="shared" si="16"/>
        <v>0</v>
      </c>
      <c r="W73" s="14"/>
      <c r="X73" s="74">
        <f t="shared" si="12"/>
        <v>0</v>
      </c>
      <c r="Y73" s="35">
        <v>0</v>
      </c>
      <c r="Z73" s="12"/>
      <c r="AA73" s="45">
        <f t="shared" si="17"/>
        <v>312952.83842284157</v>
      </c>
      <c r="AB73" s="35">
        <f t="shared" si="18"/>
        <v>2.3747094225944109E-3</v>
      </c>
      <c r="AC73" s="12"/>
    </row>
    <row r="74" spans="1:29" x14ac:dyDescent="0.25">
      <c r="A74" s="3" t="s">
        <v>228</v>
      </c>
      <c r="B74" s="12"/>
      <c r="C74" s="45">
        <v>61579.74</v>
      </c>
      <c r="D74" s="35">
        <f t="shared" si="13"/>
        <v>3.4321386862538636E-3</v>
      </c>
      <c r="E74" s="21"/>
      <c r="F74" s="77">
        <v>435685.00245329738</v>
      </c>
      <c r="G74" s="35">
        <f t="shared" si="14"/>
        <v>5.1405495953100108E-3</v>
      </c>
      <c r="H74" s="21"/>
      <c r="I74" s="22">
        <f t="shared" si="11"/>
        <v>79454.422931109031</v>
      </c>
      <c r="J74" s="35">
        <v>5.3623825964168878E-3</v>
      </c>
      <c r="K74" s="21"/>
      <c r="L74" s="57">
        <v>0</v>
      </c>
      <c r="M74" s="35">
        <f t="shared" si="15"/>
        <v>0</v>
      </c>
      <c r="N74" s="21"/>
      <c r="O74" s="23"/>
      <c r="P74" s="66">
        <f>P314*Q74</f>
        <v>45000</v>
      </c>
      <c r="Q74" s="35">
        <v>1.8542727078871491E-2</v>
      </c>
      <c r="R74" s="14"/>
      <c r="V74" s="35">
        <f t="shared" si="16"/>
        <v>0</v>
      </c>
      <c r="W74" s="14"/>
      <c r="X74" s="74">
        <f t="shared" si="12"/>
        <v>0</v>
      </c>
      <c r="Y74" s="35">
        <v>0</v>
      </c>
      <c r="Z74" s="12"/>
      <c r="AA74" s="45">
        <f t="shared" si="17"/>
        <v>621719.16538440646</v>
      </c>
      <c r="AB74" s="35">
        <f t="shared" si="18"/>
        <v>4.7176512847314838E-3</v>
      </c>
      <c r="AC74" s="12"/>
    </row>
    <row r="75" spans="1:29" x14ac:dyDescent="0.25">
      <c r="A75" s="3" t="s">
        <v>75</v>
      </c>
      <c r="B75" s="12"/>
      <c r="C75" s="45">
        <v>15616.61</v>
      </c>
      <c r="D75" s="35">
        <f t="shared" si="13"/>
        <v>8.7038969844853117E-4</v>
      </c>
      <c r="E75" s="21"/>
      <c r="F75" s="77">
        <v>94438.718071665993</v>
      </c>
      <c r="G75" s="35">
        <f t="shared" si="14"/>
        <v>1.114261246614606E-3</v>
      </c>
      <c r="H75" s="21"/>
      <c r="I75" s="22">
        <f t="shared" si="11"/>
        <v>20127.730610145303</v>
      </c>
      <c r="J75" s="35">
        <v>1.3584214490210773E-3</v>
      </c>
      <c r="K75" s="21"/>
      <c r="L75" s="57">
        <v>0</v>
      </c>
      <c r="M75" s="35">
        <f t="shared" si="15"/>
        <v>0</v>
      </c>
      <c r="N75" s="21"/>
      <c r="O75" s="23"/>
      <c r="P75" s="66">
        <f t="shared" si="19"/>
        <v>0</v>
      </c>
      <c r="Q75" s="35">
        <v>0</v>
      </c>
      <c r="R75" s="14"/>
      <c r="V75" s="35">
        <f t="shared" si="16"/>
        <v>0</v>
      </c>
      <c r="W75" s="14"/>
      <c r="X75" s="74">
        <f t="shared" si="12"/>
        <v>0</v>
      </c>
      <c r="Y75" s="35">
        <v>0</v>
      </c>
      <c r="Z75" s="12"/>
      <c r="AA75" s="45">
        <f t="shared" si="17"/>
        <v>130183.05868181129</v>
      </c>
      <c r="AB75" s="35">
        <f t="shared" si="18"/>
        <v>9.8783873529262952E-4</v>
      </c>
      <c r="AC75" s="12"/>
    </row>
    <row r="76" spans="1:29" x14ac:dyDescent="0.25">
      <c r="A76" s="3" t="s">
        <v>229</v>
      </c>
      <c r="B76" s="12"/>
      <c r="C76" s="45">
        <v>22438.95</v>
      </c>
      <c r="D76" s="35">
        <f t="shared" si="13"/>
        <v>1.2506319184510382E-3</v>
      </c>
      <c r="E76" s="21"/>
      <c r="F76" s="77">
        <v>148380.37628710864</v>
      </c>
      <c r="G76" s="35">
        <f t="shared" si="14"/>
        <v>1.7507067697525485E-3</v>
      </c>
      <c r="H76" s="21"/>
      <c r="I76" s="22">
        <f t="shared" si="11"/>
        <v>29546.612397716515</v>
      </c>
      <c r="J76" s="35">
        <v>1.9941022067703662E-3</v>
      </c>
      <c r="K76" s="21"/>
      <c r="L76" s="57">
        <v>0</v>
      </c>
      <c r="M76" s="35">
        <f t="shared" si="15"/>
        <v>0</v>
      </c>
      <c r="N76" s="21"/>
      <c r="O76" s="23"/>
      <c r="P76" s="66">
        <f t="shared" si="19"/>
        <v>0</v>
      </c>
      <c r="Q76" s="35">
        <v>0</v>
      </c>
      <c r="R76" s="14"/>
      <c r="V76" s="35">
        <f t="shared" si="16"/>
        <v>0</v>
      </c>
      <c r="W76" s="14"/>
      <c r="X76" s="74">
        <f t="shared" si="12"/>
        <v>0</v>
      </c>
      <c r="Y76" s="35">
        <v>0</v>
      </c>
      <c r="Z76" s="12"/>
      <c r="AA76" s="45">
        <f t="shared" si="17"/>
        <v>200365.93868482517</v>
      </c>
      <c r="AB76" s="35">
        <f t="shared" si="18"/>
        <v>1.5203916505749776E-3</v>
      </c>
      <c r="AC76" s="12"/>
    </row>
    <row r="77" spans="1:29" x14ac:dyDescent="0.25">
      <c r="A77" s="3" t="s">
        <v>49</v>
      </c>
      <c r="B77" s="12"/>
      <c r="C77" s="45">
        <v>122519.8</v>
      </c>
      <c r="D77" s="35">
        <f t="shared" si="13"/>
        <v>6.8286248920844117E-3</v>
      </c>
      <c r="E77" s="21"/>
      <c r="F77" s="77">
        <v>632110.86592004751</v>
      </c>
      <c r="G77" s="35">
        <f t="shared" si="14"/>
        <v>7.4581342889916786E-3</v>
      </c>
      <c r="H77" s="21"/>
      <c r="I77" s="22">
        <f t="shared" si="11"/>
        <v>89255.34248773045</v>
      </c>
      <c r="J77" s="35">
        <v>6.0238471004744852E-3</v>
      </c>
      <c r="K77" s="21"/>
      <c r="L77" s="23">
        <v>21311.33</v>
      </c>
      <c r="M77" s="35">
        <f t="shared" si="15"/>
        <v>1.6456624974312745E-2</v>
      </c>
      <c r="N77" s="21"/>
      <c r="O77" s="23"/>
      <c r="P77" s="66">
        <f>P314*Q77</f>
        <v>22500</v>
      </c>
      <c r="Q77" s="35">
        <v>9.2713635394357456E-3</v>
      </c>
      <c r="R77" s="14"/>
      <c r="U77" s="48">
        <v>56989</v>
      </c>
      <c r="V77" s="35">
        <f t="shared" si="16"/>
        <v>9.2811940069045876E-3</v>
      </c>
      <c r="W77" s="14"/>
      <c r="X77" s="74">
        <f t="shared" si="12"/>
        <v>49146.231578947387</v>
      </c>
      <c r="Y77" s="35">
        <v>1.1144270199307797E-2</v>
      </c>
      <c r="Z77" s="12"/>
      <c r="AA77" s="45">
        <f t="shared" si="17"/>
        <v>993832.56998672546</v>
      </c>
      <c r="AB77" s="35">
        <f t="shared" si="18"/>
        <v>7.5412754852216156E-3</v>
      </c>
      <c r="AC77" s="12"/>
    </row>
    <row r="78" spans="1:29" x14ac:dyDescent="0.25">
      <c r="A78" s="1" t="s">
        <v>112</v>
      </c>
      <c r="B78" s="12"/>
      <c r="C78" s="45">
        <v>10170.65</v>
      </c>
      <c r="D78" s="35">
        <f t="shared" si="13"/>
        <v>5.6685983619527878E-4</v>
      </c>
      <c r="E78" s="21"/>
      <c r="F78" s="77">
        <v>54402.852462724542</v>
      </c>
      <c r="G78" s="35">
        <f t="shared" si="14"/>
        <v>6.4188705058982763E-4</v>
      </c>
      <c r="H78" s="21"/>
      <c r="I78" s="22">
        <f t="shared" si="11"/>
        <v>14024.559336676522</v>
      </c>
      <c r="J78" s="35">
        <v>9.465181437994548E-4</v>
      </c>
      <c r="K78" s="21"/>
      <c r="L78" s="23">
        <v>0</v>
      </c>
      <c r="M78" s="35">
        <f t="shared" si="15"/>
        <v>0</v>
      </c>
      <c r="N78" s="21"/>
      <c r="O78" s="23"/>
      <c r="P78" s="66">
        <f t="shared" si="19"/>
        <v>0</v>
      </c>
      <c r="Q78" s="35">
        <v>0</v>
      </c>
      <c r="R78" s="14"/>
      <c r="V78" s="35">
        <f t="shared" si="16"/>
        <v>0</v>
      </c>
      <c r="W78" s="14"/>
      <c r="X78" s="74">
        <f t="shared" si="12"/>
        <v>0</v>
      </c>
      <c r="Y78" s="35">
        <v>0</v>
      </c>
      <c r="Z78" s="12"/>
      <c r="AA78" s="45">
        <f t="shared" si="17"/>
        <v>78598.061799401054</v>
      </c>
      <c r="AB78" s="35">
        <f t="shared" si="18"/>
        <v>5.9640794086842394E-4</v>
      </c>
      <c r="AC78" s="12"/>
    </row>
    <row r="79" spans="1:29" x14ac:dyDescent="0.25">
      <c r="A79" s="1" t="s">
        <v>266</v>
      </c>
      <c r="B79" s="12"/>
      <c r="C79" s="45">
        <v>508100.49</v>
      </c>
      <c r="D79" s="35">
        <f t="shared" si="13"/>
        <v>2.8318913789398013E-2</v>
      </c>
      <c r="E79" s="21"/>
      <c r="F79" s="77">
        <v>1113960.3936065324</v>
      </c>
      <c r="G79" s="35">
        <f t="shared" si="14"/>
        <v>1.3143368760230093E-2</v>
      </c>
      <c r="H79" s="21"/>
      <c r="I79" s="22">
        <f t="shared" si="11"/>
        <v>153909.33925489432</v>
      </c>
      <c r="J79" s="35">
        <v>1.0387348265836156E-2</v>
      </c>
      <c r="K79" s="21"/>
      <c r="L79" s="57">
        <v>37805.050000000003</v>
      </c>
      <c r="M79" s="35">
        <f t="shared" si="15"/>
        <v>2.9193087901371803E-2</v>
      </c>
      <c r="N79" s="21"/>
      <c r="O79" s="23"/>
      <c r="P79" s="66">
        <f>P314*Q79</f>
        <v>45000</v>
      </c>
      <c r="Q79" s="35">
        <v>1.8542727078871491E-2</v>
      </c>
      <c r="R79" s="14"/>
      <c r="U79" s="48">
        <v>315394</v>
      </c>
      <c r="V79" s="35">
        <f t="shared" si="16"/>
        <v>5.1364875723625004E-2</v>
      </c>
      <c r="W79" s="14"/>
      <c r="X79" s="74">
        <f t="shared" si="12"/>
        <v>94137.915789473715</v>
      </c>
      <c r="Y79" s="35">
        <v>2.1346466165413542E-2</v>
      </c>
      <c r="Z79" s="12"/>
      <c r="AA79" s="45">
        <f t="shared" si="17"/>
        <v>2268307.1886509005</v>
      </c>
      <c r="AB79" s="35">
        <f t="shared" si="18"/>
        <v>1.7212083716428694E-2</v>
      </c>
      <c r="AC79" s="12"/>
    </row>
    <row r="80" spans="1:29" x14ac:dyDescent="0.25">
      <c r="A80" s="4" t="s">
        <v>230</v>
      </c>
      <c r="B80" s="12"/>
      <c r="C80" s="45">
        <v>1330503.77</v>
      </c>
      <c r="D80" s="35">
        <f t="shared" si="13"/>
        <v>7.4155452121486914E-2</v>
      </c>
      <c r="E80" s="21"/>
      <c r="F80" s="77">
        <v>3041551.4432673049</v>
      </c>
      <c r="G80" s="35">
        <f t="shared" si="14"/>
        <v>3.5886583088152825E-2</v>
      </c>
      <c r="H80" s="21"/>
      <c r="I80" s="22">
        <f t="shared" si="11"/>
        <v>585418.64113927248</v>
      </c>
      <c r="J80" s="35">
        <v>3.9509930562142977E-2</v>
      </c>
      <c r="K80" s="21"/>
      <c r="L80" s="57">
        <v>142577.03</v>
      </c>
      <c r="M80" s="35">
        <f t="shared" si="15"/>
        <v>0.11009808926337948</v>
      </c>
      <c r="N80" s="21"/>
      <c r="O80" s="23"/>
      <c r="P80" s="66">
        <f>P314*Q80</f>
        <v>45000</v>
      </c>
      <c r="Q80" s="35">
        <v>1.8542727078871491E-2</v>
      </c>
      <c r="R80" s="14"/>
      <c r="U80" s="48">
        <v>288273</v>
      </c>
      <c r="V80" s="35">
        <f t="shared" si="16"/>
        <v>4.6947966097885659E-2</v>
      </c>
      <c r="W80" s="14"/>
      <c r="X80" s="74">
        <f t="shared" si="12"/>
        <v>288869.12631578953</v>
      </c>
      <c r="Y80" s="35">
        <v>6.5503203246210784E-2</v>
      </c>
      <c r="Z80" s="12"/>
      <c r="AA80" s="45">
        <f t="shared" si="17"/>
        <v>5722193.0107223671</v>
      </c>
      <c r="AB80" s="35">
        <f t="shared" si="18"/>
        <v>4.3420426313904609E-2</v>
      </c>
      <c r="AC80" s="12"/>
    </row>
    <row r="81" spans="1:29" x14ac:dyDescent="0.25">
      <c r="A81" s="3" t="s">
        <v>200</v>
      </c>
      <c r="B81" s="12"/>
      <c r="C81" s="45">
        <v>118007.08</v>
      </c>
      <c r="D81" s="35">
        <f t="shared" si="13"/>
        <v>6.5771090381325833E-3</v>
      </c>
      <c r="E81" s="21"/>
      <c r="F81" s="77">
        <v>434896.19509618258</v>
      </c>
      <c r="G81" s="35">
        <f t="shared" si="14"/>
        <v>5.1312426342772438E-3</v>
      </c>
      <c r="H81" s="21"/>
      <c r="I81" s="22">
        <f t="shared" si="11"/>
        <v>76947.594853946226</v>
      </c>
      <c r="J81" s="35">
        <v>5.1931966561345909E-3</v>
      </c>
      <c r="K81" s="21"/>
      <c r="L81" s="57">
        <v>16613.78</v>
      </c>
      <c r="M81" s="35">
        <f t="shared" si="15"/>
        <v>1.2829173348905841E-2</v>
      </c>
      <c r="N81" s="21"/>
      <c r="O81" s="23"/>
      <c r="P81" s="66">
        <f t="shared" si="19"/>
        <v>0</v>
      </c>
      <c r="Q81" s="35">
        <v>0</v>
      </c>
      <c r="R81" s="14"/>
      <c r="U81" s="48">
        <v>56989</v>
      </c>
      <c r="V81" s="35">
        <f t="shared" si="16"/>
        <v>9.2811940069045876E-3</v>
      </c>
      <c r="W81" s="14"/>
      <c r="X81" s="74">
        <f t="shared" si="12"/>
        <v>48202.242105263169</v>
      </c>
      <c r="Y81" s="35">
        <v>1.0930213629311377E-2</v>
      </c>
      <c r="Z81" s="12"/>
      <c r="AA81" s="45">
        <f t="shared" si="17"/>
        <v>751655.89205539192</v>
      </c>
      <c r="AB81" s="35">
        <f t="shared" si="18"/>
        <v>5.703620834398117E-3</v>
      </c>
      <c r="AC81" s="12"/>
    </row>
    <row r="82" spans="1:29" x14ac:dyDescent="0.25">
      <c r="A82" s="3" t="s">
        <v>267</v>
      </c>
      <c r="B82" s="12"/>
      <c r="C82" s="45">
        <v>14617.41</v>
      </c>
      <c r="D82" s="35">
        <f t="shared" si="13"/>
        <v>8.1469941824752895E-4</v>
      </c>
      <c r="E82" s="21"/>
      <c r="F82" s="77">
        <v>54790.764329920254</v>
      </c>
      <c r="G82" s="35">
        <f t="shared" si="14"/>
        <v>6.4646393568043299E-4</v>
      </c>
      <c r="H82" s="21"/>
      <c r="I82" s="22">
        <f t="shared" si="11"/>
        <v>19443.835838388753</v>
      </c>
      <c r="J82" s="35">
        <v>1.3122653599506482E-3</v>
      </c>
      <c r="K82" s="21"/>
      <c r="L82" s="57">
        <v>0</v>
      </c>
      <c r="M82" s="35">
        <f t="shared" si="15"/>
        <v>0</v>
      </c>
      <c r="N82" s="21"/>
      <c r="O82" s="23"/>
      <c r="P82" s="66">
        <f t="shared" si="19"/>
        <v>0</v>
      </c>
      <c r="Q82" s="35">
        <v>0</v>
      </c>
      <c r="R82" s="14"/>
      <c r="V82" s="35">
        <f t="shared" si="16"/>
        <v>0</v>
      </c>
      <c r="W82" s="14"/>
      <c r="X82" s="74">
        <f t="shared" si="12"/>
        <v>0</v>
      </c>
      <c r="Y82" s="35">
        <v>0</v>
      </c>
      <c r="Z82" s="12"/>
      <c r="AA82" s="45">
        <f t="shared" si="17"/>
        <v>88852.010168309003</v>
      </c>
      <c r="AB82" s="35">
        <f t="shared" si="18"/>
        <v>6.7421566401660628E-4</v>
      </c>
      <c r="AC82" s="12"/>
    </row>
    <row r="83" spans="1:29" x14ac:dyDescent="0.25">
      <c r="A83" s="3" t="s">
        <v>170</v>
      </c>
      <c r="B83" s="12"/>
      <c r="C83" s="45">
        <v>22644.09</v>
      </c>
      <c r="D83" s="35">
        <f t="shared" si="13"/>
        <v>1.2620653692921445E-3</v>
      </c>
      <c r="E83" s="21"/>
      <c r="F83" s="77">
        <v>142811.33361387919</v>
      </c>
      <c r="G83" s="35">
        <f t="shared" si="14"/>
        <v>1.6849988847004289E-3</v>
      </c>
      <c r="H83" s="21"/>
      <c r="I83" s="22">
        <f t="shared" si="11"/>
        <v>27808.57637432143</v>
      </c>
      <c r="J83" s="35">
        <v>1.8768020769603449E-3</v>
      </c>
      <c r="K83" s="21"/>
      <c r="L83" s="57">
        <v>0</v>
      </c>
      <c r="M83" s="35">
        <f t="shared" si="15"/>
        <v>0</v>
      </c>
      <c r="N83" s="21"/>
      <c r="O83" s="23"/>
      <c r="P83" s="66">
        <f t="shared" si="19"/>
        <v>0</v>
      </c>
      <c r="Q83" s="35">
        <v>0</v>
      </c>
      <c r="R83" s="14"/>
      <c r="V83" s="35">
        <f t="shared" si="16"/>
        <v>0</v>
      </c>
      <c r="W83" s="14"/>
      <c r="X83" s="74">
        <f t="shared" si="12"/>
        <v>0</v>
      </c>
      <c r="Y83" s="35">
        <v>0</v>
      </c>
      <c r="Z83" s="12"/>
      <c r="AA83" s="45">
        <f t="shared" si="17"/>
        <v>193263.99998820061</v>
      </c>
      <c r="AB83" s="35">
        <f t="shared" si="18"/>
        <v>1.4665016113391766E-3</v>
      </c>
      <c r="AC83" s="12"/>
    </row>
    <row r="84" spans="1:29" x14ac:dyDescent="0.25">
      <c r="A84" s="3" t="s">
        <v>133</v>
      </c>
      <c r="B84" s="12"/>
      <c r="C84" s="45">
        <v>9641.27</v>
      </c>
      <c r="D84" s="35">
        <f t="shared" si="13"/>
        <v>5.3735491172289443E-4</v>
      </c>
      <c r="E84" s="21"/>
      <c r="F84" s="77">
        <v>121863.03774715435</v>
      </c>
      <c r="G84" s="35">
        <f t="shared" si="14"/>
        <v>1.4378346416492349E-3</v>
      </c>
      <c r="H84" s="21"/>
      <c r="I84" s="22">
        <f t="shared" si="11"/>
        <v>12425.660525466386</v>
      </c>
      <c r="J84" s="35">
        <v>8.3860839073134823E-4</v>
      </c>
      <c r="K84" s="21"/>
      <c r="L84" s="57">
        <v>0</v>
      </c>
      <c r="M84" s="35">
        <f t="shared" si="15"/>
        <v>0</v>
      </c>
      <c r="N84" s="21"/>
      <c r="O84" s="23"/>
      <c r="P84" s="66">
        <f t="shared" si="19"/>
        <v>0</v>
      </c>
      <c r="Q84" s="35">
        <v>0</v>
      </c>
      <c r="R84" s="14"/>
      <c r="V84" s="35">
        <f t="shared" si="16"/>
        <v>0</v>
      </c>
      <c r="W84" s="14"/>
      <c r="X84" s="74">
        <f t="shared" si="12"/>
        <v>0</v>
      </c>
      <c r="Y84" s="35">
        <v>0</v>
      </c>
      <c r="Z84" s="12"/>
      <c r="AA84" s="45">
        <f t="shared" si="17"/>
        <v>143929.96827262072</v>
      </c>
      <c r="AB84" s="35">
        <f t="shared" si="18"/>
        <v>1.0921513080795263E-3</v>
      </c>
      <c r="AC84" s="12"/>
    </row>
    <row r="85" spans="1:29" x14ac:dyDescent="0.25">
      <c r="A85" s="3" t="s">
        <v>76</v>
      </c>
      <c r="B85" s="12"/>
      <c r="C85" s="45">
        <v>17026.07</v>
      </c>
      <c r="D85" s="35">
        <f t="shared" si="13"/>
        <v>9.4894576563438432E-4</v>
      </c>
      <c r="E85" s="21"/>
      <c r="F85" s="77">
        <v>95105.948914684515</v>
      </c>
      <c r="G85" s="35">
        <f t="shared" si="14"/>
        <v>1.1221337536339976E-3</v>
      </c>
      <c r="H85" s="21"/>
      <c r="I85" s="22">
        <f t="shared" si="11"/>
        <v>21651.165170678858</v>
      </c>
      <c r="J85" s="35">
        <v>1.4612381163986541E-3</v>
      </c>
      <c r="K85" s="21"/>
      <c r="L85" s="57">
        <v>0</v>
      </c>
      <c r="M85" s="35">
        <f t="shared" si="15"/>
        <v>0</v>
      </c>
      <c r="N85" s="21"/>
      <c r="O85" s="23"/>
      <c r="P85" s="66">
        <f t="shared" si="19"/>
        <v>0</v>
      </c>
      <c r="Q85" s="35">
        <v>0</v>
      </c>
      <c r="R85" s="14"/>
      <c r="V85" s="35">
        <f t="shared" si="16"/>
        <v>0</v>
      </c>
      <c r="W85" s="14"/>
      <c r="X85" s="74">
        <f t="shared" si="12"/>
        <v>0</v>
      </c>
      <c r="Y85" s="35">
        <v>0</v>
      </c>
      <c r="Z85" s="12"/>
      <c r="AA85" s="45">
        <f t="shared" si="17"/>
        <v>133783.18408536338</v>
      </c>
      <c r="AB85" s="35">
        <f t="shared" si="18"/>
        <v>1.0151567547150495E-3</v>
      </c>
      <c r="AC85" s="12"/>
    </row>
    <row r="86" spans="1:29" x14ac:dyDescent="0.25">
      <c r="A86" s="1" t="s">
        <v>77</v>
      </c>
      <c r="B86" s="12"/>
      <c r="C86" s="45">
        <v>68951.31</v>
      </c>
      <c r="D86" s="35">
        <f t="shared" si="13"/>
        <v>3.8429921678604503E-3</v>
      </c>
      <c r="E86" s="21"/>
      <c r="F86" s="77">
        <v>748335.03837865288</v>
      </c>
      <c r="G86" s="35">
        <f t="shared" si="14"/>
        <v>8.8294372242157769E-3</v>
      </c>
      <c r="H86" s="21"/>
      <c r="I86" s="22">
        <f t="shared" si="11"/>
        <v>84449.213022765471</v>
      </c>
      <c r="J86" s="35">
        <v>5.6994812055588496E-3</v>
      </c>
      <c r="K86" s="21"/>
      <c r="L86" s="57">
        <v>14041.4</v>
      </c>
      <c r="M86" s="35">
        <f t="shared" si="15"/>
        <v>1.0842779587867812E-2</v>
      </c>
      <c r="N86" s="21"/>
      <c r="O86" s="23"/>
      <c r="P86" s="66">
        <f>P314*Q86</f>
        <v>24750</v>
      </c>
      <c r="Q86" s="35">
        <v>1.019849989337932E-2</v>
      </c>
      <c r="R86" s="14"/>
      <c r="U86" s="48">
        <v>96831</v>
      </c>
      <c r="V86" s="35">
        <f t="shared" si="16"/>
        <v>1.5769837984217622E-2</v>
      </c>
      <c r="W86" s="14"/>
      <c r="X86" s="74">
        <f t="shared" si="12"/>
        <v>54401.242105263176</v>
      </c>
      <c r="Y86" s="35">
        <v>1.2335882563551741E-2</v>
      </c>
      <c r="Z86" s="12"/>
      <c r="AA86" s="45">
        <f t="shared" si="17"/>
        <v>1091759.2035066816</v>
      </c>
      <c r="AB86" s="35">
        <f t="shared" si="18"/>
        <v>8.2843500664100643E-3</v>
      </c>
      <c r="AC86" s="12"/>
    </row>
    <row r="87" spans="1:29" x14ac:dyDescent="0.25">
      <c r="A87" s="1" t="s">
        <v>50</v>
      </c>
      <c r="B87" s="12"/>
      <c r="C87" s="45">
        <v>19295.78</v>
      </c>
      <c r="D87" s="35">
        <f t="shared" si="13"/>
        <v>1.0754477530993728E-3</v>
      </c>
      <c r="E87" s="21"/>
      <c r="F87" s="77">
        <v>137050.27399609706</v>
      </c>
      <c r="G87" s="35">
        <f t="shared" si="14"/>
        <v>1.617025434799726E-3</v>
      </c>
      <c r="H87" s="21"/>
      <c r="I87" s="22">
        <f t="shared" si="11"/>
        <v>26051.674288257193</v>
      </c>
      <c r="J87" s="35">
        <v>1.7582286757276907E-3</v>
      </c>
      <c r="K87" s="21"/>
      <c r="L87" s="57">
        <v>0</v>
      </c>
      <c r="M87" s="35">
        <f t="shared" si="15"/>
        <v>0</v>
      </c>
      <c r="N87" s="21"/>
      <c r="O87" s="23"/>
      <c r="P87" s="66">
        <f t="shared" si="19"/>
        <v>0</v>
      </c>
      <c r="Q87" s="35">
        <v>0</v>
      </c>
      <c r="R87" s="14"/>
      <c r="V87" s="35">
        <f t="shared" si="16"/>
        <v>0</v>
      </c>
      <c r="W87" s="14"/>
      <c r="X87" s="74">
        <f t="shared" si="12"/>
        <v>0</v>
      </c>
      <c r="Y87" s="35">
        <v>0</v>
      </c>
      <c r="Z87" s="12"/>
      <c r="AA87" s="45">
        <f t="shared" si="17"/>
        <v>182397.72828435426</v>
      </c>
      <c r="AB87" s="35">
        <f t="shared" si="18"/>
        <v>1.3840475331667653E-3</v>
      </c>
      <c r="AC87" s="12"/>
    </row>
    <row r="88" spans="1:29" x14ac:dyDescent="0.25">
      <c r="A88" s="3" t="s">
        <v>113</v>
      </c>
      <c r="B88" s="12"/>
      <c r="C88" s="45">
        <v>26204.15</v>
      </c>
      <c r="D88" s="35">
        <f t="shared" si="13"/>
        <v>1.4604848438041339E-3</v>
      </c>
      <c r="E88" s="21"/>
      <c r="F88" s="77">
        <v>158203.0476634439</v>
      </c>
      <c r="G88" s="35">
        <f t="shared" si="14"/>
        <v>1.8666022655445941E-3</v>
      </c>
      <c r="H88" s="21"/>
      <c r="I88" s="22">
        <f t="shared" si="11"/>
        <v>33454.245628063414</v>
      </c>
      <c r="J88" s="35">
        <v>2.2578285501831286E-3</v>
      </c>
      <c r="K88" s="21"/>
      <c r="L88" s="23">
        <v>0</v>
      </c>
      <c r="M88" s="35">
        <f t="shared" si="15"/>
        <v>0</v>
      </c>
      <c r="N88" s="21"/>
      <c r="O88" s="23"/>
      <c r="P88" s="66">
        <f t="shared" si="19"/>
        <v>0</v>
      </c>
      <c r="Q88" s="35">
        <v>0</v>
      </c>
      <c r="R88" s="14"/>
      <c r="V88" s="35">
        <f t="shared" si="16"/>
        <v>0</v>
      </c>
      <c r="W88" s="14"/>
      <c r="X88" s="74">
        <f t="shared" si="12"/>
        <v>0</v>
      </c>
      <c r="Y88" s="35">
        <v>0</v>
      </c>
      <c r="Z88" s="12"/>
      <c r="AA88" s="45">
        <f t="shared" si="17"/>
        <v>217861.44329150731</v>
      </c>
      <c r="AB88" s="35">
        <f t="shared" si="18"/>
        <v>1.6531488412491735E-3</v>
      </c>
      <c r="AC88" s="12"/>
    </row>
    <row r="89" spans="1:29" x14ac:dyDescent="0.25">
      <c r="A89" s="3" t="s">
        <v>201</v>
      </c>
      <c r="B89" s="12"/>
      <c r="C89" s="45">
        <v>30108.3</v>
      </c>
      <c r="D89" s="35">
        <f t="shared" si="13"/>
        <v>1.6780821290790964E-3</v>
      </c>
      <c r="E89" s="21"/>
      <c r="F89" s="77">
        <v>186757.15162253383</v>
      </c>
      <c r="G89" s="35">
        <f t="shared" si="14"/>
        <v>2.2035057318673165E-3</v>
      </c>
      <c r="H89" s="21"/>
      <c r="I89" s="22">
        <f t="shared" si="11"/>
        <v>41762.387975988655</v>
      </c>
      <c r="J89" s="35">
        <v>2.8185454529249276E-3</v>
      </c>
      <c r="K89" s="21"/>
      <c r="L89" s="57">
        <v>0</v>
      </c>
      <c r="M89" s="35">
        <f t="shared" si="15"/>
        <v>0</v>
      </c>
      <c r="N89" s="21"/>
      <c r="O89" s="23"/>
      <c r="P89" s="66">
        <f t="shared" si="19"/>
        <v>0</v>
      </c>
      <c r="Q89" s="35">
        <v>0</v>
      </c>
      <c r="R89" s="14"/>
      <c r="V89" s="35">
        <f t="shared" si="16"/>
        <v>0</v>
      </c>
      <c r="W89" s="14"/>
      <c r="X89" s="74">
        <f t="shared" si="12"/>
        <v>0</v>
      </c>
      <c r="Y89" s="35">
        <v>0</v>
      </c>
      <c r="Z89" s="12"/>
      <c r="AA89" s="45">
        <f t="shared" si="17"/>
        <v>258627.83959852246</v>
      </c>
      <c r="AB89" s="35">
        <f t="shared" si="18"/>
        <v>1.9624872895705327E-3</v>
      </c>
      <c r="AC89" s="12"/>
    </row>
    <row r="90" spans="1:29" x14ac:dyDescent="0.25">
      <c r="A90" s="3" t="s">
        <v>268</v>
      </c>
      <c r="B90" s="12"/>
      <c r="C90" s="45">
        <v>16509.940000000002</v>
      </c>
      <c r="D90" s="35">
        <f t="shared" si="13"/>
        <v>9.201793281642651E-4</v>
      </c>
      <c r="E90" s="21"/>
      <c r="F90" s="77">
        <v>91512.336874767658</v>
      </c>
      <c r="G90" s="35">
        <f t="shared" si="14"/>
        <v>1.0797335314242007E-3</v>
      </c>
      <c r="H90" s="21"/>
      <c r="I90" s="22">
        <f t="shared" si="11"/>
        <v>22054.427260231856</v>
      </c>
      <c r="J90" s="35">
        <v>1.4884542930574242E-3</v>
      </c>
      <c r="K90" s="21"/>
      <c r="L90" s="57">
        <v>0</v>
      </c>
      <c r="M90" s="35">
        <f t="shared" si="15"/>
        <v>0</v>
      </c>
      <c r="N90" s="21"/>
      <c r="O90" s="23"/>
      <c r="P90" s="66">
        <f t="shared" si="19"/>
        <v>0</v>
      </c>
      <c r="Q90" s="35">
        <v>0</v>
      </c>
      <c r="R90" s="14"/>
      <c r="V90" s="35">
        <f t="shared" si="16"/>
        <v>0</v>
      </c>
      <c r="W90" s="14"/>
      <c r="X90" s="74">
        <f t="shared" si="12"/>
        <v>0</v>
      </c>
      <c r="Y90" s="35">
        <v>0</v>
      </c>
      <c r="Z90" s="12"/>
      <c r="AA90" s="45">
        <f t="shared" si="17"/>
        <v>130076.70413499951</v>
      </c>
      <c r="AB90" s="35">
        <f t="shared" si="18"/>
        <v>9.8703170907832034E-4</v>
      </c>
      <c r="AC90" s="12"/>
    </row>
    <row r="91" spans="1:29" x14ac:dyDescent="0.25">
      <c r="A91" s="1" t="s">
        <v>78</v>
      </c>
      <c r="B91" s="12"/>
      <c r="C91" s="45">
        <v>72107.72</v>
      </c>
      <c r="D91" s="35">
        <f t="shared" si="13"/>
        <v>4.0189142628656999E-3</v>
      </c>
      <c r="E91" s="21"/>
      <c r="F91" s="77">
        <v>545478.68883115402</v>
      </c>
      <c r="G91" s="35">
        <f t="shared" si="14"/>
        <v>6.4359806679868473E-3</v>
      </c>
      <c r="H91" s="21"/>
      <c r="I91" s="22">
        <f t="shared" si="11"/>
        <v>86906.517685421757</v>
      </c>
      <c r="J91" s="35">
        <v>5.8653248083567365E-3</v>
      </c>
      <c r="K91" s="21"/>
      <c r="L91" s="23">
        <v>0</v>
      </c>
      <c r="M91" s="35">
        <f t="shared" si="15"/>
        <v>0</v>
      </c>
      <c r="N91" s="21"/>
      <c r="O91" s="23"/>
      <c r="P91" s="66">
        <f>P314*Q91</f>
        <v>31500</v>
      </c>
      <c r="Q91" s="35">
        <v>1.2979908955210043E-2</v>
      </c>
      <c r="R91" s="14"/>
      <c r="U91" s="48">
        <v>73963</v>
      </c>
      <c r="V91" s="35">
        <f t="shared" si="16"/>
        <v>1.2045569361327344E-2</v>
      </c>
      <c r="W91" s="14"/>
      <c r="X91" s="74">
        <f t="shared" si="12"/>
        <v>56567.263157894755</v>
      </c>
      <c r="Y91" s="35">
        <v>1.2827043799976135E-2</v>
      </c>
      <c r="Z91" s="12"/>
      <c r="AA91" s="45">
        <f t="shared" si="17"/>
        <v>866523.18967447057</v>
      </c>
      <c r="AB91" s="35">
        <f t="shared" si="18"/>
        <v>6.5752424352075803E-3</v>
      </c>
      <c r="AC91" s="12"/>
    </row>
    <row r="92" spans="1:29" x14ac:dyDescent="0.25">
      <c r="A92" s="3" t="s">
        <v>279</v>
      </c>
      <c r="B92" s="12"/>
      <c r="C92" s="45">
        <v>18667.14</v>
      </c>
      <c r="D92" s="35">
        <f t="shared" si="13"/>
        <v>1.0404105856198311E-3</v>
      </c>
      <c r="E92" s="21"/>
      <c r="F92" s="77">
        <v>131630.70456660778</v>
      </c>
      <c r="G92" s="35">
        <f t="shared" si="14"/>
        <v>1.5530811510152457E-3</v>
      </c>
      <c r="H92" s="21"/>
      <c r="I92" s="22">
        <f t="shared" si="11"/>
        <v>24509.373665054496</v>
      </c>
      <c r="J92" s="35">
        <v>1.6541387369274818E-3</v>
      </c>
      <c r="K92" s="21"/>
      <c r="L92" s="57">
        <v>0</v>
      </c>
      <c r="M92" s="35">
        <f t="shared" si="15"/>
        <v>0</v>
      </c>
      <c r="N92" s="21"/>
      <c r="O92" s="23"/>
      <c r="P92" s="66">
        <f t="shared" si="19"/>
        <v>0</v>
      </c>
      <c r="Q92" s="35">
        <v>0</v>
      </c>
      <c r="R92" s="14"/>
      <c r="U92" s="48">
        <v>59246</v>
      </c>
      <c r="V92" s="35">
        <f t="shared" si="16"/>
        <v>9.6487676592512447E-3</v>
      </c>
      <c r="W92" s="14"/>
      <c r="X92" s="74">
        <f t="shared" si="12"/>
        <v>0</v>
      </c>
      <c r="Y92" s="35">
        <v>0</v>
      </c>
      <c r="Z92" s="12"/>
      <c r="AA92" s="45">
        <f t="shared" si="17"/>
        <v>234053.21823166229</v>
      </c>
      <c r="AB92" s="35">
        <f t="shared" si="18"/>
        <v>1.7760132342123135E-3</v>
      </c>
      <c r="AC92" s="12"/>
    </row>
    <row r="93" spans="1:29" x14ac:dyDescent="0.25">
      <c r="A93" s="3" t="s">
        <v>211</v>
      </c>
      <c r="B93" s="12"/>
      <c r="C93" s="45">
        <v>47227.020000000004</v>
      </c>
      <c r="D93" s="35">
        <f t="shared" si="13"/>
        <v>2.6321917302425269E-3</v>
      </c>
      <c r="E93" s="21"/>
      <c r="F93" s="77">
        <v>254578.90133478201</v>
      </c>
      <c r="G93" s="35">
        <f t="shared" si="14"/>
        <v>3.0037193404913276E-3</v>
      </c>
      <c r="H93" s="21"/>
      <c r="I93" s="22">
        <f t="shared" si="11"/>
        <v>57626.38842290693</v>
      </c>
      <c r="J93" s="35">
        <v>3.889207560431054E-3</v>
      </c>
      <c r="K93" s="21"/>
      <c r="L93" s="57">
        <v>0</v>
      </c>
      <c r="M93" s="35">
        <f t="shared" si="15"/>
        <v>0</v>
      </c>
      <c r="N93" s="21"/>
      <c r="O93" s="23"/>
      <c r="P93" s="66">
        <f t="shared" si="19"/>
        <v>0</v>
      </c>
      <c r="Q93" s="35">
        <v>0</v>
      </c>
      <c r="R93" s="14"/>
      <c r="V93" s="35">
        <f t="shared" si="16"/>
        <v>0</v>
      </c>
      <c r="W93" s="14"/>
      <c r="X93" s="74">
        <f t="shared" si="12"/>
        <v>0</v>
      </c>
      <c r="Y93" s="35">
        <v>0</v>
      </c>
      <c r="Z93" s="12"/>
      <c r="AA93" s="45">
        <f t="shared" si="17"/>
        <v>359432.30975768896</v>
      </c>
      <c r="AB93" s="35">
        <f t="shared" si="18"/>
        <v>2.7273991092970989E-3</v>
      </c>
      <c r="AC93" s="12"/>
    </row>
    <row r="94" spans="1:29" x14ac:dyDescent="0.25">
      <c r="A94" s="3" t="s">
        <v>289</v>
      </c>
      <c r="B94" s="12"/>
      <c r="C94" s="45">
        <v>25568.89</v>
      </c>
      <c r="D94" s="35">
        <f t="shared" si="13"/>
        <v>1.4250787114978003E-3</v>
      </c>
      <c r="E94" s="21"/>
      <c r="F94" s="77">
        <v>160937.8016145681</v>
      </c>
      <c r="G94" s="35">
        <f t="shared" si="14"/>
        <v>1.8988690138548735E-3</v>
      </c>
      <c r="H94" s="21"/>
      <c r="I94" s="22">
        <f t="shared" si="11"/>
        <v>33546.217683575509</v>
      </c>
      <c r="J94" s="35">
        <v>2.2640357483684624E-3</v>
      </c>
      <c r="K94" s="21"/>
      <c r="L94" s="57">
        <v>0</v>
      </c>
      <c r="M94" s="35">
        <f t="shared" si="15"/>
        <v>0</v>
      </c>
      <c r="N94" s="21"/>
      <c r="O94" s="23"/>
      <c r="P94" s="66">
        <f t="shared" si="19"/>
        <v>0</v>
      </c>
      <c r="Q94" s="35">
        <v>0</v>
      </c>
      <c r="R94" s="14"/>
      <c r="V94" s="35">
        <f t="shared" si="16"/>
        <v>0</v>
      </c>
      <c r="W94" s="14"/>
      <c r="X94" s="74">
        <f t="shared" si="12"/>
        <v>0</v>
      </c>
      <c r="Y94" s="35">
        <v>0</v>
      </c>
      <c r="Z94" s="12"/>
      <c r="AA94" s="45">
        <f t="shared" si="17"/>
        <v>220052.90929814364</v>
      </c>
      <c r="AB94" s="35">
        <f t="shared" si="18"/>
        <v>1.6697778483592582E-3</v>
      </c>
      <c r="AC94" s="12"/>
    </row>
    <row r="95" spans="1:29" x14ac:dyDescent="0.25">
      <c r="A95" s="1" t="s">
        <v>160</v>
      </c>
      <c r="B95" s="12"/>
      <c r="C95" s="45">
        <v>48914.41</v>
      </c>
      <c r="D95" s="35">
        <f t="shared" si="13"/>
        <v>2.7262381893181564E-3</v>
      </c>
      <c r="E95" s="21"/>
      <c r="F95" s="77">
        <v>277060.50981799577</v>
      </c>
      <c r="G95" s="35">
        <f t="shared" si="14"/>
        <v>3.2689747950962649E-3</v>
      </c>
      <c r="H95" s="21"/>
      <c r="I95" s="22">
        <f t="shared" si="11"/>
        <v>63571.556421521615</v>
      </c>
      <c r="J95" s="35">
        <v>4.2904472174881293E-3</v>
      </c>
      <c r="K95" s="21"/>
      <c r="L95" s="57">
        <v>0</v>
      </c>
      <c r="M95" s="35">
        <f t="shared" si="15"/>
        <v>0</v>
      </c>
      <c r="N95" s="21"/>
      <c r="O95" s="23"/>
      <c r="P95" s="66">
        <f>P314*Q95</f>
        <v>45000</v>
      </c>
      <c r="Q95" s="35">
        <v>1.8542727078871491E-2</v>
      </c>
      <c r="R95" s="14"/>
      <c r="U95" s="48">
        <v>56989</v>
      </c>
      <c r="V95" s="35">
        <f t="shared" si="16"/>
        <v>9.2811940069045876E-3</v>
      </c>
      <c r="W95" s="14"/>
      <c r="X95" s="74">
        <f t="shared" si="12"/>
        <v>0</v>
      </c>
      <c r="Y95" s="35">
        <v>0</v>
      </c>
      <c r="Z95" s="12"/>
      <c r="AA95" s="45">
        <f t="shared" si="17"/>
        <v>491535.47623951745</v>
      </c>
      <c r="AB95" s="35">
        <f t="shared" si="18"/>
        <v>3.7298077654381121E-3</v>
      </c>
      <c r="AC95" s="12"/>
    </row>
    <row r="96" spans="1:29" x14ac:dyDescent="0.25">
      <c r="A96" s="1" t="s">
        <v>269</v>
      </c>
      <c r="B96" s="12"/>
      <c r="C96" s="45">
        <v>231239.41999999998</v>
      </c>
      <c r="D96" s="35">
        <f t="shared" si="13"/>
        <v>1.2888098572174961E-2</v>
      </c>
      <c r="E96" s="21"/>
      <c r="F96" s="77">
        <v>1512248.6466188182</v>
      </c>
      <c r="G96" s="35">
        <f t="shared" si="14"/>
        <v>1.7842682499078628E-2</v>
      </c>
      <c r="H96" s="21"/>
      <c r="I96" s="22">
        <f t="shared" si="11"/>
        <v>175897.73529578416</v>
      </c>
      <c r="J96" s="35">
        <v>1.1871346108914367E-2</v>
      </c>
      <c r="K96" s="21"/>
      <c r="L96" s="57">
        <v>46745.91</v>
      </c>
      <c r="M96" s="35">
        <f t="shared" si="15"/>
        <v>3.6097226684255551E-2</v>
      </c>
      <c r="N96" s="21"/>
      <c r="O96" s="23"/>
      <c r="P96" s="66">
        <f>P314*Q96</f>
        <v>45000</v>
      </c>
      <c r="Q96" s="35">
        <v>1.8542727078871491E-2</v>
      </c>
      <c r="R96" s="14"/>
      <c r="U96" s="48">
        <v>114404</v>
      </c>
      <c r="V96" s="35">
        <f t="shared" si="16"/>
        <v>1.8631766115669909E-2</v>
      </c>
      <c r="W96" s="14"/>
      <c r="X96" s="74">
        <f t="shared" si="12"/>
        <v>107274.64210526321</v>
      </c>
      <c r="Y96" s="35">
        <v>2.432531567012771E-2</v>
      </c>
      <c r="Z96" s="12"/>
      <c r="AA96" s="45">
        <f t="shared" si="17"/>
        <v>2232810.3540198654</v>
      </c>
      <c r="AB96" s="35">
        <f t="shared" si="18"/>
        <v>1.6942731094176069E-2</v>
      </c>
      <c r="AC96" s="12"/>
    </row>
    <row r="97" spans="1:29" x14ac:dyDescent="0.25">
      <c r="A97" s="3" t="s">
        <v>290</v>
      </c>
      <c r="B97" s="12"/>
      <c r="C97" s="45">
        <v>22763.200000000001</v>
      </c>
      <c r="D97" s="35">
        <f t="shared" si="13"/>
        <v>1.2687039494309971E-3</v>
      </c>
      <c r="E97" s="21"/>
      <c r="F97" s="77">
        <v>149801.1515001966</v>
      </c>
      <c r="G97" s="35">
        <f t="shared" si="14"/>
        <v>1.7674701777320295E-3</v>
      </c>
      <c r="H97" s="21"/>
      <c r="I97" s="22">
        <f t="shared" si="11"/>
        <v>28157.598533700635</v>
      </c>
      <c r="J97" s="35">
        <v>1.9003575982790466E-3</v>
      </c>
      <c r="K97" s="21"/>
      <c r="L97" s="57">
        <v>0</v>
      </c>
      <c r="M97" s="35">
        <f t="shared" si="15"/>
        <v>0</v>
      </c>
      <c r="N97" s="21"/>
      <c r="O97" s="23"/>
      <c r="P97" s="66">
        <f t="shared" si="19"/>
        <v>0</v>
      </c>
      <c r="Q97" s="35">
        <v>0</v>
      </c>
      <c r="R97" s="14"/>
      <c r="V97" s="35">
        <f t="shared" si="16"/>
        <v>0</v>
      </c>
      <c r="W97" s="14"/>
      <c r="X97" s="74">
        <f t="shared" si="12"/>
        <v>0</v>
      </c>
      <c r="Y97" s="35">
        <v>0</v>
      </c>
      <c r="Z97" s="12"/>
      <c r="AA97" s="45">
        <f t="shared" si="17"/>
        <v>200721.95003389724</v>
      </c>
      <c r="AB97" s="35">
        <f t="shared" si="18"/>
        <v>1.5230930911800623E-3</v>
      </c>
      <c r="AC97" s="12"/>
    </row>
    <row r="98" spans="1:29" x14ac:dyDescent="0.25">
      <c r="A98" s="3" t="s">
        <v>297</v>
      </c>
      <c r="B98" s="12"/>
      <c r="C98" s="45">
        <v>11970.53</v>
      </c>
      <c r="D98" s="35">
        <f t="shared" si="13"/>
        <v>6.6717591058296872E-4</v>
      </c>
      <c r="E98" s="21"/>
      <c r="F98" s="77">
        <v>88727.967615725138</v>
      </c>
      <c r="G98" s="35">
        <f t="shared" si="14"/>
        <v>1.0468813832272955E-3</v>
      </c>
      <c r="H98" s="21"/>
      <c r="I98" s="22">
        <f t="shared" si="11"/>
        <v>16750.705392368141</v>
      </c>
      <c r="J98" s="35">
        <v>1.130505864369855E-3</v>
      </c>
      <c r="K98" s="21"/>
      <c r="L98" s="57">
        <v>0</v>
      </c>
      <c r="M98" s="35">
        <f t="shared" si="15"/>
        <v>0</v>
      </c>
      <c r="N98" s="21"/>
      <c r="O98" s="23"/>
      <c r="P98" s="66">
        <f t="shared" si="19"/>
        <v>0</v>
      </c>
      <c r="Q98" s="35">
        <v>0</v>
      </c>
      <c r="R98" s="14"/>
      <c r="V98" s="35">
        <f t="shared" si="16"/>
        <v>0</v>
      </c>
      <c r="W98" s="14"/>
      <c r="X98" s="74">
        <f t="shared" si="12"/>
        <v>26315.789473684221</v>
      </c>
      <c r="Y98" s="35">
        <v>5.9672992003819095E-3</v>
      </c>
      <c r="Z98" s="12"/>
      <c r="AA98" s="45">
        <f t="shared" si="17"/>
        <v>143764.9924817775</v>
      </c>
      <c r="AB98" s="35">
        <f t="shared" si="18"/>
        <v>1.090899459503908E-3</v>
      </c>
      <c r="AC98" s="12"/>
    </row>
    <row r="99" spans="1:29" x14ac:dyDescent="0.25">
      <c r="A99" s="3" t="s">
        <v>35</v>
      </c>
      <c r="B99" s="12"/>
      <c r="C99" s="45">
        <v>70360.78</v>
      </c>
      <c r="D99" s="35">
        <f t="shared" si="13"/>
        <v>3.9215487923949842E-3</v>
      </c>
      <c r="E99" s="21"/>
      <c r="F99" s="77">
        <v>578248.57318757765</v>
      </c>
      <c r="G99" s="35">
        <f t="shared" si="14"/>
        <v>6.8226251813811927E-3</v>
      </c>
      <c r="H99" s="21"/>
      <c r="I99" s="22">
        <f t="shared" si="11"/>
        <v>95537.741356556129</v>
      </c>
      <c r="J99" s="35">
        <v>6.4478464842111175E-3</v>
      </c>
      <c r="K99" s="21"/>
      <c r="L99" s="57">
        <v>0</v>
      </c>
      <c r="M99" s="35">
        <f t="shared" si="15"/>
        <v>0</v>
      </c>
      <c r="N99" s="21"/>
      <c r="O99" s="23"/>
      <c r="P99" s="66">
        <f>P314*Q99</f>
        <v>27000</v>
      </c>
      <c r="Q99" s="35">
        <v>1.1125636247322894E-2</v>
      </c>
      <c r="R99" s="14"/>
      <c r="U99" s="48">
        <v>56989</v>
      </c>
      <c r="V99" s="35">
        <f t="shared" si="16"/>
        <v>9.2811940069045876E-3</v>
      </c>
      <c r="W99" s="14"/>
      <c r="X99" s="74">
        <f t="shared" si="12"/>
        <v>0</v>
      </c>
      <c r="Y99" s="35">
        <v>0</v>
      </c>
      <c r="Z99" s="12"/>
      <c r="AA99" s="45">
        <f t="shared" si="17"/>
        <v>828136.09454413387</v>
      </c>
      <c r="AB99" s="35">
        <f t="shared" si="18"/>
        <v>6.283958301242093E-3</v>
      </c>
      <c r="AC99" s="12"/>
    </row>
    <row r="100" spans="1:29" x14ac:dyDescent="0.25">
      <c r="A100" s="1" t="s">
        <v>10</v>
      </c>
      <c r="B100" s="12"/>
      <c r="C100" s="45">
        <v>39005.910000000003</v>
      </c>
      <c r="D100" s="35">
        <f t="shared" si="13"/>
        <v>2.1739892487941076E-3</v>
      </c>
      <c r="E100" s="21"/>
      <c r="F100" s="77">
        <v>103384.48165236249</v>
      </c>
      <c r="G100" s="35">
        <f t="shared" si="14"/>
        <v>1.2198103040656203E-3</v>
      </c>
      <c r="H100" s="21"/>
      <c r="I100" s="22">
        <f t="shared" si="11"/>
        <v>25009.324325786867</v>
      </c>
      <c r="J100" s="35">
        <v>1.6878804296272436E-3</v>
      </c>
      <c r="K100" s="21"/>
      <c r="L100" s="23">
        <v>0</v>
      </c>
      <c r="M100" s="35">
        <f t="shared" si="15"/>
        <v>0</v>
      </c>
      <c r="N100" s="21"/>
      <c r="O100" s="23"/>
      <c r="P100" s="66">
        <f t="shared" si="19"/>
        <v>0</v>
      </c>
      <c r="Q100" s="35">
        <v>0</v>
      </c>
      <c r="R100" s="14"/>
      <c r="V100" s="35">
        <f t="shared" si="16"/>
        <v>0</v>
      </c>
      <c r="W100" s="14"/>
      <c r="X100" s="74">
        <f t="shared" si="12"/>
        <v>27996.873684210535</v>
      </c>
      <c r="Y100" s="35">
        <v>6.3484974340613457E-3</v>
      </c>
      <c r="Z100" s="12"/>
      <c r="AA100" s="45">
        <f t="shared" si="17"/>
        <v>195396.58966235988</v>
      </c>
      <c r="AB100" s="35">
        <f t="shared" si="18"/>
        <v>1.4826838604578474E-3</v>
      </c>
      <c r="AC100" s="12"/>
    </row>
    <row r="101" spans="1:29" x14ac:dyDescent="0.25">
      <c r="A101" s="3" t="s">
        <v>114</v>
      </c>
      <c r="B101" s="12"/>
      <c r="C101" s="45">
        <v>41178.89</v>
      </c>
      <c r="D101" s="35">
        <f t="shared" si="13"/>
        <v>2.2951000024682201E-3</v>
      </c>
      <c r="E101" s="21"/>
      <c r="F101" s="77">
        <v>230357.03117390984</v>
      </c>
      <c r="G101" s="35">
        <f t="shared" si="14"/>
        <v>2.7179309287902152E-3</v>
      </c>
      <c r="H101" s="21"/>
      <c r="I101" s="22">
        <f t="shared" si="11"/>
        <v>48679.158202064369</v>
      </c>
      <c r="J101" s="35">
        <v>3.2853585882475782E-3</v>
      </c>
      <c r="K101" s="21"/>
      <c r="L101" s="57">
        <v>0</v>
      </c>
      <c r="M101" s="35">
        <f t="shared" si="15"/>
        <v>0</v>
      </c>
      <c r="N101" s="21"/>
      <c r="O101" s="23"/>
      <c r="P101" s="66">
        <f>P314*Q101</f>
        <v>45000</v>
      </c>
      <c r="Q101" s="35">
        <v>1.8542727078871491E-2</v>
      </c>
      <c r="R101" s="14"/>
      <c r="V101" s="35">
        <f t="shared" si="16"/>
        <v>0</v>
      </c>
      <c r="W101" s="14"/>
      <c r="X101" s="74">
        <f t="shared" si="12"/>
        <v>0</v>
      </c>
      <c r="Y101" s="35">
        <v>0</v>
      </c>
      <c r="Z101" s="12"/>
      <c r="AA101" s="45">
        <f t="shared" si="17"/>
        <v>365215.07937597425</v>
      </c>
      <c r="AB101" s="35">
        <f t="shared" si="18"/>
        <v>2.7712791954162745E-3</v>
      </c>
      <c r="AC101" s="12"/>
    </row>
    <row r="102" spans="1:29" x14ac:dyDescent="0.25">
      <c r="A102" s="3" t="s">
        <v>51</v>
      </c>
      <c r="B102" s="12"/>
      <c r="C102" s="45">
        <v>83996.98</v>
      </c>
      <c r="D102" s="35">
        <f t="shared" si="13"/>
        <v>4.6815606007185491E-3</v>
      </c>
      <c r="E102" s="21"/>
      <c r="F102" s="77">
        <v>562776.07743264968</v>
      </c>
      <c r="G102" s="35">
        <f t="shared" si="14"/>
        <v>6.6400686753193237E-3</v>
      </c>
      <c r="H102" s="21"/>
      <c r="I102" s="22">
        <f t="shared" si="11"/>
        <v>64540.800391148994</v>
      </c>
      <c r="J102" s="35">
        <v>4.3558615368258754E-3</v>
      </c>
      <c r="K102" s="21"/>
      <c r="L102" s="23">
        <v>0</v>
      </c>
      <c r="M102" s="35">
        <f t="shared" si="15"/>
        <v>0</v>
      </c>
      <c r="N102" s="21"/>
      <c r="O102" s="23"/>
      <c r="P102" s="66">
        <f>P314*Q102</f>
        <v>27000</v>
      </c>
      <c r="Q102" s="35">
        <v>1.1125636247322894E-2</v>
      </c>
      <c r="R102" s="14"/>
      <c r="V102" s="35">
        <f t="shared" si="16"/>
        <v>0</v>
      </c>
      <c r="W102" s="14"/>
      <c r="X102" s="74">
        <f t="shared" si="12"/>
        <v>0</v>
      </c>
      <c r="Y102" s="35">
        <v>0</v>
      </c>
      <c r="Z102" s="12"/>
      <c r="AA102" s="45">
        <f t="shared" si="17"/>
        <v>738313.85782379867</v>
      </c>
      <c r="AB102" s="35">
        <f t="shared" si="18"/>
        <v>5.6023804859609092E-3</v>
      </c>
      <c r="AC102" s="12"/>
    </row>
    <row r="103" spans="1:29" x14ac:dyDescent="0.25">
      <c r="A103" s="1" t="s">
        <v>52</v>
      </c>
      <c r="B103" s="12"/>
      <c r="C103" s="45">
        <v>14815.93</v>
      </c>
      <c r="D103" s="35">
        <f t="shared" si="13"/>
        <v>8.2576390426184333E-4</v>
      </c>
      <c r="E103" s="21"/>
      <c r="F103" s="77">
        <v>90740.039439080778</v>
      </c>
      <c r="G103" s="35">
        <f t="shared" si="14"/>
        <v>1.0706213672502577E-3</v>
      </c>
      <c r="H103" s="21"/>
      <c r="I103" s="22">
        <f t="shared" si="11"/>
        <v>20627.681270877678</v>
      </c>
      <c r="J103" s="35">
        <v>1.3921631417208394E-3</v>
      </c>
      <c r="K103" s="21"/>
      <c r="L103" s="23">
        <v>0</v>
      </c>
      <c r="M103" s="35">
        <f t="shared" si="15"/>
        <v>0</v>
      </c>
      <c r="N103" s="21"/>
      <c r="O103" s="23"/>
      <c r="P103" s="66">
        <f t="shared" si="19"/>
        <v>0</v>
      </c>
      <c r="Q103" s="35">
        <v>0</v>
      </c>
      <c r="R103" s="14"/>
      <c r="V103" s="35">
        <f t="shared" si="16"/>
        <v>0</v>
      </c>
      <c r="W103" s="14"/>
      <c r="X103" s="74">
        <f t="shared" si="12"/>
        <v>0</v>
      </c>
      <c r="Y103" s="35">
        <v>0</v>
      </c>
      <c r="Z103" s="12"/>
      <c r="AA103" s="45">
        <f t="shared" si="17"/>
        <v>126183.65070995846</v>
      </c>
      <c r="AB103" s="35">
        <f t="shared" si="18"/>
        <v>9.5749093003410731E-4</v>
      </c>
      <c r="AC103" s="12"/>
    </row>
    <row r="104" spans="1:29" x14ac:dyDescent="0.25">
      <c r="A104" s="3" t="s">
        <v>270</v>
      </c>
      <c r="B104" s="12"/>
      <c r="C104" s="45">
        <v>22108.1</v>
      </c>
      <c r="D104" s="35">
        <f t="shared" si="13"/>
        <v>1.2321920373416491E-3</v>
      </c>
      <c r="E104" s="21"/>
      <c r="F104" s="77">
        <v>159391.05864748755</v>
      </c>
      <c r="G104" s="35">
        <f t="shared" si="14"/>
        <v>1.8806193406076816E-3</v>
      </c>
      <c r="H104" s="21"/>
      <c r="I104" s="22">
        <f t="shared" si="11"/>
        <v>29044.303479150502</v>
      </c>
      <c r="J104" s="35">
        <v>1.9602013551427754E-3</v>
      </c>
      <c r="K104" s="21"/>
      <c r="L104" s="57">
        <v>0</v>
      </c>
      <c r="M104" s="35">
        <f t="shared" si="15"/>
        <v>0</v>
      </c>
      <c r="N104" s="21"/>
      <c r="O104" s="23"/>
      <c r="P104" s="66">
        <f>P314*Q104</f>
        <v>13500</v>
      </c>
      <c r="Q104" s="35">
        <v>5.5628181236614472E-3</v>
      </c>
      <c r="R104" s="14"/>
      <c r="V104" s="35">
        <f t="shared" si="16"/>
        <v>0</v>
      </c>
      <c r="W104" s="14"/>
      <c r="X104" s="74">
        <f t="shared" si="12"/>
        <v>0</v>
      </c>
      <c r="Y104" s="35">
        <v>0</v>
      </c>
      <c r="Z104" s="12"/>
      <c r="AA104" s="45">
        <f t="shared" si="17"/>
        <v>224043.46212663807</v>
      </c>
      <c r="AB104" s="35">
        <f t="shared" si="18"/>
        <v>1.7000584601311272E-3</v>
      </c>
      <c r="AC104" s="12"/>
    </row>
    <row r="105" spans="1:29" x14ac:dyDescent="0.25">
      <c r="A105" s="1" t="s">
        <v>79</v>
      </c>
      <c r="B105" s="12"/>
      <c r="C105" s="45">
        <v>12102.869999999999</v>
      </c>
      <c r="D105" s="35">
        <f t="shared" si="13"/>
        <v>6.7455186302672432E-4</v>
      </c>
      <c r="E105" s="21"/>
      <c r="F105" s="77">
        <v>54505.618882113944</v>
      </c>
      <c r="G105" s="35">
        <f t="shared" si="14"/>
        <v>6.4309956851591875E-4</v>
      </c>
      <c r="H105" s="21"/>
      <c r="I105" s="22">
        <f t="shared" si="11"/>
        <v>15498.470482703564</v>
      </c>
      <c r="J105" s="35">
        <v>1.0459924736926209E-3</v>
      </c>
      <c r="K105" s="21"/>
      <c r="L105" s="23">
        <v>0</v>
      </c>
      <c r="M105" s="35">
        <f t="shared" si="15"/>
        <v>0</v>
      </c>
      <c r="N105" s="21"/>
      <c r="O105" s="23"/>
      <c r="P105" s="66">
        <f t="shared" si="19"/>
        <v>0</v>
      </c>
      <c r="Q105" s="35">
        <v>0</v>
      </c>
      <c r="R105" s="14"/>
      <c r="V105" s="35">
        <f t="shared" si="16"/>
        <v>0</v>
      </c>
      <c r="W105" s="14"/>
      <c r="X105" s="74">
        <f t="shared" si="12"/>
        <v>0</v>
      </c>
      <c r="Y105" s="35">
        <v>0</v>
      </c>
      <c r="Z105" s="12"/>
      <c r="AA105" s="45">
        <f t="shared" si="17"/>
        <v>82106.959364817507</v>
      </c>
      <c r="AB105" s="35">
        <f t="shared" si="18"/>
        <v>6.2303371666744235E-4</v>
      </c>
      <c r="AC105" s="12"/>
    </row>
    <row r="106" spans="1:29" x14ac:dyDescent="0.25">
      <c r="A106" s="3" t="s">
        <v>53</v>
      </c>
      <c r="B106" s="12"/>
      <c r="C106" s="45">
        <v>24139.58</v>
      </c>
      <c r="D106" s="35">
        <f t="shared" si="13"/>
        <v>1.3454163071802518E-3</v>
      </c>
      <c r="E106" s="21"/>
      <c r="F106" s="77">
        <v>162051.57973369956</v>
      </c>
      <c r="G106" s="35">
        <f t="shared" si="14"/>
        <v>1.9120102319994665E-3</v>
      </c>
      <c r="H106" s="21"/>
      <c r="I106" s="22">
        <f t="shared" si="11"/>
        <v>33956.554546629428</v>
      </c>
      <c r="J106" s="35">
        <v>2.2917294018107194E-3</v>
      </c>
      <c r="K106" s="21"/>
      <c r="L106" s="57">
        <v>0</v>
      </c>
      <c r="M106" s="35">
        <f t="shared" si="15"/>
        <v>0</v>
      </c>
      <c r="N106" s="21"/>
      <c r="O106" s="23"/>
      <c r="P106" s="66">
        <f t="shared" si="19"/>
        <v>0</v>
      </c>
      <c r="Q106" s="35">
        <v>0</v>
      </c>
      <c r="R106" s="14"/>
      <c r="V106" s="35">
        <f t="shared" si="16"/>
        <v>0</v>
      </c>
      <c r="W106" s="14"/>
      <c r="X106" s="74">
        <f t="shared" si="12"/>
        <v>0</v>
      </c>
      <c r="Y106" s="35">
        <v>0</v>
      </c>
      <c r="Z106" s="12"/>
      <c r="AA106" s="45">
        <f t="shared" si="17"/>
        <v>220147.714280329</v>
      </c>
      <c r="AB106" s="35">
        <f t="shared" si="18"/>
        <v>1.6704972356178594E-3</v>
      </c>
      <c r="AC106" s="12"/>
    </row>
    <row r="107" spans="1:29" x14ac:dyDescent="0.25">
      <c r="A107" s="1" t="s">
        <v>298</v>
      </c>
      <c r="B107" s="12"/>
      <c r="C107" s="45">
        <v>0</v>
      </c>
      <c r="D107" s="35">
        <f t="shared" si="13"/>
        <v>0</v>
      </c>
      <c r="E107" s="21"/>
      <c r="F107" s="77">
        <v>0</v>
      </c>
      <c r="G107" s="35">
        <f t="shared" si="14"/>
        <v>0</v>
      </c>
      <c r="H107" s="21"/>
      <c r="I107" s="22">
        <f t="shared" si="11"/>
        <v>0</v>
      </c>
      <c r="J107" s="35">
        <v>0</v>
      </c>
      <c r="K107" s="21"/>
      <c r="L107" s="57">
        <v>0</v>
      </c>
      <c r="M107" s="35">
        <f t="shared" si="15"/>
        <v>0</v>
      </c>
      <c r="N107" s="21"/>
      <c r="O107" s="23"/>
      <c r="P107" s="66">
        <f t="shared" si="19"/>
        <v>0</v>
      </c>
      <c r="Q107" s="35">
        <v>0</v>
      </c>
      <c r="R107" s="14"/>
      <c r="V107" s="35">
        <f t="shared" si="16"/>
        <v>0</v>
      </c>
      <c r="W107" s="14"/>
      <c r="X107" s="74">
        <f t="shared" si="12"/>
        <v>0</v>
      </c>
      <c r="Y107" s="35">
        <v>0</v>
      </c>
      <c r="Z107" s="12"/>
      <c r="AA107" s="45">
        <f t="shared" si="17"/>
        <v>0</v>
      </c>
      <c r="AB107" s="35">
        <f t="shared" si="18"/>
        <v>0</v>
      </c>
      <c r="AC107" s="12"/>
    </row>
    <row r="108" spans="1:29" x14ac:dyDescent="0.25">
      <c r="A108" s="3" t="s">
        <v>202</v>
      </c>
      <c r="B108" s="12"/>
      <c r="C108" s="45">
        <v>30743.559999999998</v>
      </c>
      <c r="D108" s="35">
        <f t="shared" si="13"/>
        <v>1.71348826138543E-3</v>
      </c>
      <c r="E108" s="21"/>
      <c r="F108" s="77">
        <v>187579.91029763417</v>
      </c>
      <c r="G108" s="35">
        <f t="shared" si="14"/>
        <v>2.2132132768838061E-3</v>
      </c>
      <c r="H108" s="21"/>
      <c r="I108" s="22">
        <f t="shared" si="11"/>
        <v>40618.632926671671</v>
      </c>
      <c r="J108" s="35">
        <v>2.7413533729278307E-3</v>
      </c>
      <c r="K108" s="21"/>
      <c r="L108" s="57">
        <v>0</v>
      </c>
      <c r="M108" s="35">
        <f t="shared" si="15"/>
        <v>0</v>
      </c>
      <c r="N108" s="21"/>
      <c r="O108" s="23"/>
      <c r="P108" s="66">
        <f>P314*Q108</f>
        <v>13500</v>
      </c>
      <c r="Q108" s="35">
        <v>5.5628181236614472E-3</v>
      </c>
      <c r="R108" s="14"/>
      <c r="V108" s="35">
        <f t="shared" si="16"/>
        <v>0</v>
      </c>
      <c r="W108" s="14"/>
      <c r="X108" s="74">
        <f t="shared" si="12"/>
        <v>0</v>
      </c>
      <c r="Y108" s="35">
        <v>0</v>
      </c>
      <c r="Z108" s="12"/>
      <c r="AA108" s="45">
        <f t="shared" si="17"/>
        <v>272442.10322430584</v>
      </c>
      <c r="AB108" s="35">
        <f t="shared" si="18"/>
        <v>2.0673109497861566E-3</v>
      </c>
      <c r="AC108" s="12"/>
    </row>
    <row r="109" spans="1:29" x14ac:dyDescent="0.25">
      <c r="A109" s="1" t="s">
        <v>280</v>
      </c>
      <c r="B109" s="12"/>
      <c r="C109" s="45">
        <v>230363.31</v>
      </c>
      <c r="D109" s="35">
        <f t="shared" si="13"/>
        <v>1.2839268696887831E-2</v>
      </c>
      <c r="E109" s="21"/>
      <c r="F109" s="77">
        <v>468629.14869772369</v>
      </c>
      <c r="G109" s="35">
        <f t="shared" si="14"/>
        <v>5.5292501856241631E-3</v>
      </c>
      <c r="H109" s="21"/>
      <c r="I109" s="22">
        <f t="shared" si="11"/>
        <v>75471.32545008554</v>
      </c>
      <c r="J109" s="35">
        <v>5.093563167313595E-3</v>
      </c>
      <c r="K109" s="21"/>
      <c r="L109" s="57">
        <v>14060.35</v>
      </c>
      <c r="M109" s="35">
        <f t="shared" si="15"/>
        <v>1.0857412792049026E-2</v>
      </c>
      <c r="N109" s="21"/>
      <c r="O109" s="23"/>
      <c r="P109" s="66">
        <f>P314*Q109</f>
        <v>13500</v>
      </c>
      <c r="Q109" s="35">
        <v>5.5628181236614472E-3</v>
      </c>
      <c r="R109" s="14"/>
      <c r="U109" s="48">
        <v>192070</v>
      </c>
      <c r="V109" s="35">
        <f t="shared" si="16"/>
        <v>3.1280403813124712E-2</v>
      </c>
      <c r="W109" s="14"/>
      <c r="X109" s="74">
        <f t="shared" si="12"/>
        <v>54412.557894736863</v>
      </c>
      <c r="Y109" s="35">
        <v>1.2338448502207906E-2</v>
      </c>
      <c r="Z109" s="12"/>
      <c r="AA109" s="45">
        <f t="shared" si="17"/>
        <v>1048506.6920425461</v>
      </c>
      <c r="AB109" s="35">
        <f t="shared" si="18"/>
        <v>7.956146791301957E-3</v>
      </c>
      <c r="AC109" s="12"/>
    </row>
    <row r="110" spans="1:29" x14ac:dyDescent="0.25">
      <c r="A110" s="1" t="s">
        <v>154</v>
      </c>
      <c r="B110" s="12"/>
      <c r="C110" s="45">
        <v>15087.24</v>
      </c>
      <c r="D110" s="35">
        <f t="shared" si="13"/>
        <v>8.4088533132482758E-4</v>
      </c>
      <c r="E110" s="21"/>
      <c r="F110" s="77">
        <v>88377.552374915947</v>
      </c>
      <c r="G110" s="35">
        <f t="shared" si="14"/>
        <v>1.0427469124188236E-3</v>
      </c>
      <c r="H110" s="21"/>
      <c r="I110" s="22">
        <f t="shared" si="11"/>
        <v>18724.567199127559</v>
      </c>
      <c r="J110" s="35">
        <v>1.2637218869627832E-3</v>
      </c>
      <c r="K110" s="21"/>
      <c r="L110" s="23">
        <v>0</v>
      </c>
      <c r="M110" s="35">
        <f t="shared" si="15"/>
        <v>0</v>
      </c>
      <c r="N110" s="21"/>
      <c r="O110" s="23"/>
      <c r="P110" s="66">
        <f t="shared" si="19"/>
        <v>0</v>
      </c>
      <c r="Q110" s="35">
        <v>0</v>
      </c>
      <c r="R110" s="14"/>
      <c r="V110" s="35">
        <f t="shared" si="16"/>
        <v>0</v>
      </c>
      <c r="W110" s="14"/>
      <c r="X110" s="74">
        <f t="shared" si="12"/>
        <v>0</v>
      </c>
      <c r="Y110" s="35">
        <v>0</v>
      </c>
      <c r="Z110" s="12"/>
      <c r="AA110" s="45">
        <f t="shared" si="17"/>
        <v>122189.35957404351</v>
      </c>
      <c r="AB110" s="35">
        <f t="shared" si="18"/>
        <v>9.271819517073901E-4</v>
      </c>
      <c r="AC110" s="12"/>
    </row>
    <row r="111" spans="1:29" x14ac:dyDescent="0.25">
      <c r="A111" s="3" t="s">
        <v>115</v>
      </c>
      <c r="B111" s="12"/>
      <c r="C111" s="45">
        <v>12996.2</v>
      </c>
      <c r="D111" s="35">
        <f t="shared" si="13"/>
        <v>7.2434149274245825E-4</v>
      </c>
      <c r="E111" s="21"/>
      <c r="F111" s="77">
        <v>87771.247609245402</v>
      </c>
      <c r="G111" s="35">
        <f t="shared" si="14"/>
        <v>1.0355932585169171E-3</v>
      </c>
      <c r="H111" s="21"/>
      <c r="I111" s="22">
        <f t="shared" si="11"/>
        <v>15892.299540921993</v>
      </c>
      <c r="J111" s="35">
        <v>1.0725720146400751E-3</v>
      </c>
      <c r="K111" s="21"/>
      <c r="L111" s="23">
        <v>0</v>
      </c>
      <c r="M111" s="35">
        <f t="shared" si="15"/>
        <v>0</v>
      </c>
      <c r="N111" s="21"/>
      <c r="O111" s="23"/>
      <c r="P111" s="66">
        <f t="shared" si="19"/>
        <v>0</v>
      </c>
      <c r="Q111" s="35">
        <v>0</v>
      </c>
      <c r="R111" s="14"/>
      <c r="V111" s="35">
        <f t="shared" si="16"/>
        <v>0</v>
      </c>
      <c r="W111" s="14"/>
      <c r="X111" s="74">
        <f t="shared" si="12"/>
        <v>0</v>
      </c>
      <c r="Y111" s="35">
        <v>0</v>
      </c>
      <c r="Z111" s="12"/>
      <c r="AA111" s="45">
        <f t="shared" si="17"/>
        <v>116659.74715016739</v>
      </c>
      <c r="AB111" s="35">
        <f t="shared" si="18"/>
        <v>8.8522284121505548E-4</v>
      </c>
      <c r="AC111" s="12"/>
    </row>
    <row r="112" spans="1:29" x14ac:dyDescent="0.25">
      <c r="A112" s="3" t="s">
        <v>80</v>
      </c>
      <c r="B112" s="12"/>
      <c r="C112" s="45">
        <v>21704.45</v>
      </c>
      <c r="D112" s="35">
        <f t="shared" si="13"/>
        <v>1.2096946578349092E-3</v>
      </c>
      <c r="E112" s="21"/>
      <c r="F112" s="77">
        <v>137464.52379782181</v>
      </c>
      <c r="G112" s="35">
        <f t="shared" si="14"/>
        <v>1.6219130752707601E-3</v>
      </c>
      <c r="H112" s="21"/>
      <c r="I112" s="22">
        <f t="shared" si="11"/>
        <v>24853.679308766412</v>
      </c>
      <c r="J112" s="35">
        <v>1.6773759403905253E-3</v>
      </c>
      <c r="K112" s="21"/>
      <c r="L112" s="57">
        <v>0</v>
      </c>
      <c r="M112" s="35">
        <f t="shared" si="15"/>
        <v>0</v>
      </c>
      <c r="N112" s="21"/>
      <c r="O112" s="23"/>
      <c r="P112" s="66">
        <f t="shared" si="19"/>
        <v>0</v>
      </c>
      <c r="Q112" s="35">
        <v>0</v>
      </c>
      <c r="R112" s="14"/>
      <c r="V112" s="35">
        <f t="shared" si="16"/>
        <v>0</v>
      </c>
      <c r="W112" s="14"/>
      <c r="X112" s="74">
        <f t="shared" si="12"/>
        <v>26315.789473684221</v>
      </c>
      <c r="Y112" s="35">
        <v>5.9672992003819095E-3</v>
      </c>
      <c r="Z112" s="12"/>
      <c r="AA112" s="45">
        <f t="shared" si="17"/>
        <v>210338.44258027244</v>
      </c>
      <c r="AB112" s="35">
        <f t="shared" si="18"/>
        <v>1.5960637521182164E-3</v>
      </c>
      <c r="AC112" s="12"/>
    </row>
    <row r="113" spans="1:29" x14ac:dyDescent="0.25">
      <c r="A113" s="3" t="s">
        <v>299</v>
      </c>
      <c r="B113" s="12"/>
      <c r="C113" s="45">
        <v>16953.29</v>
      </c>
      <c r="D113" s="35">
        <f t="shared" si="13"/>
        <v>9.4488938193439543E-4</v>
      </c>
      <c r="E113" s="21"/>
      <c r="F113" s="77">
        <v>131311.37017960945</v>
      </c>
      <c r="G113" s="35">
        <f t="shared" si="14"/>
        <v>1.5493133962277057E-3</v>
      </c>
      <c r="H113" s="21"/>
      <c r="I113" s="22">
        <f t="shared" si="11"/>
        <v>22610.976108971667</v>
      </c>
      <c r="J113" s="35">
        <v>1.5260158000250839E-3</v>
      </c>
      <c r="K113" s="21"/>
      <c r="L113" s="57">
        <v>0</v>
      </c>
      <c r="M113" s="35">
        <f t="shared" si="15"/>
        <v>0</v>
      </c>
      <c r="N113" s="21"/>
      <c r="O113" s="23"/>
      <c r="P113" s="66">
        <f t="shared" si="19"/>
        <v>0</v>
      </c>
      <c r="Q113" s="35">
        <v>0</v>
      </c>
      <c r="R113" s="14"/>
      <c r="V113" s="35">
        <f t="shared" si="16"/>
        <v>0</v>
      </c>
      <c r="W113" s="14"/>
      <c r="X113" s="74">
        <f t="shared" si="12"/>
        <v>0</v>
      </c>
      <c r="Y113" s="35">
        <v>0</v>
      </c>
      <c r="Z113" s="12"/>
      <c r="AA113" s="45">
        <f t="shared" si="17"/>
        <v>170875.63628858112</v>
      </c>
      <c r="AB113" s="35">
        <f t="shared" si="18"/>
        <v>1.2966170418241916E-3</v>
      </c>
      <c r="AC113" s="12"/>
    </row>
    <row r="114" spans="1:29" x14ac:dyDescent="0.25">
      <c r="A114" s="3" t="s">
        <v>116</v>
      </c>
      <c r="B114" s="12"/>
      <c r="C114" s="45">
        <v>19037.71</v>
      </c>
      <c r="D114" s="35">
        <f t="shared" si="13"/>
        <v>1.0610642556899727E-3</v>
      </c>
      <c r="E114" s="21"/>
      <c r="F114" s="77">
        <v>96151.187573011572</v>
      </c>
      <c r="G114" s="35">
        <f t="shared" si="14"/>
        <v>1.1344662900578133E-3</v>
      </c>
      <c r="H114" s="21"/>
      <c r="I114" s="22">
        <f t="shared" si="11"/>
        <v>22931.699174347148</v>
      </c>
      <c r="J114" s="35">
        <v>1.5476614142098367E-3</v>
      </c>
      <c r="K114" s="21"/>
      <c r="L114" s="57">
        <v>0</v>
      </c>
      <c r="M114" s="35">
        <f t="shared" si="15"/>
        <v>0</v>
      </c>
      <c r="N114" s="21"/>
      <c r="O114" s="23"/>
      <c r="P114" s="66">
        <f t="shared" si="19"/>
        <v>0</v>
      </c>
      <c r="Q114" s="35">
        <v>0</v>
      </c>
      <c r="R114" s="14"/>
      <c r="V114" s="35">
        <f t="shared" si="16"/>
        <v>0</v>
      </c>
      <c r="W114" s="14"/>
      <c r="X114" s="74">
        <f t="shared" si="12"/>
        <v>0</v>
      </c>
      <c r="Y114" s="35">
        <v>0</v>
      </c>
      <c r="Z114" s="12"/>
      <c r="AA114" s="45">
        <f t="shared" si="17"/>
        <v>138120.59674735871</v>
      </c>
      <c r="AB114" s="35">
        <f t="shared" si="18"/>
        <v>1.0480693647109485E-3</v>
      </c>
      <c r="AC114" s="12"/>
    </row>
    <row r="115" spans="1:29" x14ac:dyDescent="0.25">
      <c r="A115" s="1" t="s">
        <v>176</v>
      </c>
      <c r="B115" s="12"/>
      <c r="C115" s="45">
        <v>19289.169999999998</v>
      </c>
      <c r="D115" s="35">
        <f t="shared" si="13"/>
        <v>1.0750793456212617E-3</v>
      </c>
      <c r="E115" s="21"/>
      <c r="F115" s="77">
        <v>118997.03134640487</v>
      </c>
      <c r="G115" s="35">
        <f t="shared" si="14"/>
        <v>1.4040192751331292E-3</v>
      </c>
      <c r="H115" s="21"/>
      <c r="I115" s="22">
        <f t="shared" si="11"/>
        <v>23334.96126390015</v>
      </c>
      <c r="J115" s="35">
        <v>1.574877590868607E-3</v>
      </c>
      <c r="K115" s="21"/>
      <c r="L115" s="57">
        <v>0</v>
      </c>
      <c r="M115" s="35">
        <f t="shared" si="15"/>
        <v>0</v>
      </c>
      <c r="N115" s="21"/>
      <c r="O115" s="23"/>
      <c r="P115" s="66">
        <f>P314*Q115</f>
        <v>31500</v>
      </c>
      <c r="Q115" s="35">
        <v>1.2979908955210043E-2</v>
      </c>
      <c r="R115" s="14"/>
      <c r="V115" s="35">
        <f t="shared" si="16"/>
        <v>0</v>
      </c>
      <c r="W115" s="14"/>
      <c r="X115" s="74">
        <f t="shared" si="12"/>
        <v>0</v>
      </c>
      <c r="Y115" s="35">
        <v>0</v>
      </c>
      <c r="Z115" s="12"/>
      <c r="AA115" s="45">
        <f t="shared" si="17"/>
        <v>193121.16261030501</v>
      </c>
      <c r="AB115" s="35">
        <f t="shared" si="18"/>
        <v>1.4654177506881699E-3</v>
      </c>
      <c r="AC115" s="12"/>
    </row>
    <row r="116" spans="1:29" x14ac:dyDescent="0.25">
      <c r="A116" s="1" t="s">
        <v>54</v>
      </c>
      <c r="B116" s="12"/>
      <c r="C116" s="45">
        <v>39934.86</v>
      </c>
      <c r="D116" s="35">
        <f t="shared" si="13"/>
        <v>2.2257641545114022E-3</v>
      </c>
      <c r="E116" s="21"/>
      <c r="F116" s="77">
        <v>203110.87037421085</v>
      </c>
      <c r="G116" s="35">
        <f t="shared" si="14"/>
        <v>2.396459590359975E-3</v>
      </c>
      <c r="H116" s="21"/>
      <c r="I116" s="22">
        <f t="shared" si="11"/>
        <v>48075.44419665169</v>
      </c>
      <c r="J116" s="35">
        <v>3.2446139027233374E-3</v>
      </c>
      <c r="K116" s="21"/>
      <c r="L116" s="23">
        <v>0</v>
      </c>
      <c r="M116" s="35">
        <f t="shared" si="15"/>
        <v>0</v>
      </c>
      <c r="N116" s="21"/>
      <c r="O116" s="23"/>
      <c r="P116" s="66">
        <f>P314*Q116</f>
        <v>45000</v>
      </c>
      <c r="Q116" s="35">
        <v>1.8542727078871491E-2</v>
      </c>
      <c r="R116" s="14"/>
      <c r="V116" s="35">
        <f t="shared" si="16"/>
        <v>0</v>
      </c>
      <c r="W116" s="14"/>
      <c r="X116" s="74">
        <f t="shared" si="12"/>
        <v>0</v>
      </c>
      <c r="Y116" s="35">
        <v>0</v>
      </c>
      <c r="Z116" s="12"/>
      <c r="AA116" s="45">
        <f t="shared" si="17"/>
        <v>336121.17457086255</v>
      </c>
      <c r="AB116" s="35">
        <f t="shared" si="18"/>
        <v>2.5505124810801861E-3</v>
      </c>
      <c r="AC116" s="12"/>
    </row>
    <row r="117" spans="1:29" x14ac:dyDescent="0.25">
      <c r="A117" s="3" t="s">
        <v>252</v>
      </c>
      <c r="B117" s="12"/>
      <c r="C117" s="45">
        <v>3632.85</v>
      </c>
      <c r="D117" s="35">
        <f t="shared" si="13"/>
        <v>2.024764155606592E-4</v>
      </c>
      <c r="E117" s="21"/>
      <c r="F117" s="77">
        <v>0</v>
      </c>
      <c r="G117" s="35">
        <f t="shared" si="14"/>
        <v>0</v>
      </c>
      <c r="H117" s="21"/>
      <c r="I117" s="22">
        <f t="shared" si="11"/>
        <v>0</v>
      </c>
      <c r="J117" s="35">
        <v>0</v>
      </c>
      <c r="K117" s="21"/>
      <c r="L117" s="57">
        <v>0</v>
      </c>
      <c r="M117" s="35">
        <f t="shared" si="15"/>
        <v>0</v>
      </c>
      <c r="N117" s="21"/>
      <c r="O117" s="23"/>
      <c r="P117" s="66">
        <f t="shared" si="19"/>
        <v>0</v>
      </c>
      <c r="Q117" s="35">
        <v>0</v>
      </c>
      <c r="R117" s="14"/>
      <c r="V117" s="35">
        <f t="shared" si="16"/>
        <v>0</v>
      </c>
      <c r="W117" s="14"/>
      <c r="X117" s="74">
        <f t="shared" si="12"/>
        <v>0</v>
      </c>
      <c r="Y117" s="35">
        <v>0</v>
      </c>
      <c r="Z117" s="12"/>
      <c r="AA117" s="45">
        <f t="shared" si="17"/>
        <v>3632.85</v>
      </c>
      <c r="AB117" s="35">
        <f t="shared" si="18"/>
        <v>2.756633609507613E-5</v>
      </c>
      <c r="AC117" s="12"/>
    </row>
    <row r="118" spans="1:29" x14ac:dyDescent="0.25">
      <c r="A118" s="1" t="s">
        <v>291</v>
      </c>
      <c r="B118" s="12"/>
      <c r="C118" s="45">
        <v>127067.78</v>
      </c>
      <c r="D118" s="35">
        <f t="shared" si="13"/>
        <v>7.0821059574852855E-3</v>
      </c>
      <c r="E118" s="21"/>
      <c r="F118" s="77">
        <v>430587.70440891874</v>
      </c>
      <c r="G118" s="35">
        <f t="shared" si="14"/>
        <v>5.0804077192948644E-3</v>
      </c>
      <c r="H118" s="21"/>
      <c r="I118" s="22">
        <f t="shared" si="11"/>
        <v>71587.274798075072</v>
      </c>
      <c r="J118" s="35">
        <v>4.8314284131791233E-3</v>
      </c>
      <c r="K118" s="21"/>
      <c r="L118" s="57">
        <v>0</v>
      </c>
      <c r="M118" s="35">
        <f t="shared" si="15"/>
        <v>0</v>
      </c>
      <c r="N118" s="21"/>
      <c r="O118" s="23"/>
      <c r="P118" s="66">
        <f t="shared" si="19"/>
        <v>0</v>
      </c>
      <c r="Q118" s="35">
        <v>0</v>
      </c>
      <c r="R118" s="14"/>
      <c r="U118" s="48">
        <v>158000</v>
      </c>
      <c r="V118" s="35">
        <f t="shared" si="16"/>
        <v>2.5731784258206405E-2</v>
      </c>
      <c r="W118" s="14"/>
      <c r="X118" s="74">
        <f t="shared" si="12"/>
        <v>48396.210526315808</v>
      </c>
      <c r="Y118" s="35">
        <v>1.0974197398257553E-2</v>
      </c>
      <c r="Z118" s="12"/>
      <c r="AA118" s="45">
        <f t="shared" si="17"/>
        <v>835638.9697333097</v>
      </c>
      <c r="AB118" s="35">
        <f t="shared" si="18"/>
        <v>6.3408906764142658E-3</v>
      </c>
      <c r="AC118" s="12"/>
    </row>
    <row r="119" spans="1:29" x14ac:dyDescent="0.25">
      <c r="A119" s="1" t="s">
        <v>145</v>
      </c>
      <c r="B119" s="12"/>
      <c r="C119" s="45">
        <v>19203.14</v>
      </c>
      <c r="D119" s="35">
        <f t="shared" si="13"/>
        <v>1.0702844749190077E-3</v>
      </c>
      <c r="E119" s="21"/>
      <c r="F119" s="77">
        <v>127106.13065899634</v>
      </c>
      <c r="G119" s="35">
        <f t="shared" si="14"/>
        <v>1.4996967185955975E-3</v>
      </c>
      <c r="H119" s="21"/>
      <c r="I119" s="22">
        <f t="shared" si="11"/>
        <v>22943.490463515365</v>
      </c>
      <c r="J119" s="35">
        <v>1.548457208848982E-3</v>
      </c>
      <c r="K119" s="21"/>
      <c r="L119" s="23">
        <v>0</v>
      </c>
      <c r="M119" s="35">
        <f t="shared" si="15"/>
        <v>0</v>
      </c>
      <c r="N119" s="21"/>
      <c r="O119" s="23"/>
      <c r="P119" s="66">
        <f t="shared" si="19"/>
        <v>0</v>
      </c>
      <c r="Q119" s="35">
        <v>0</v>
      </c>
      <c r="R119" s="14"/>
      <c r="V119" s="35">
        <f t="shared" si="16"/>
        <v>0</v>
      </c>
      <c r="W119" s="14"/>
      <c r="X119" s="74">
        <f t="shared" si="12"/>
        <v>0</v>
      </c>
      <c r="Y119" s="35">
        <v>0</v>
      </c>
      <c r="Z119" s="12"/>
      <c r="AA119" s="45">
        <f t="shared" si="17"/>
        <v>169252.7611225117</v>
      </c>
      <c r="AB119" s="35">
        <f t="shared" si="18"/>
        <v>1.2843025443172145E-3</v>
      </c>
      <c r="AC119" s="12"/>
    </row>
    <row r="120" spans="1:29" x14ac:dyDescent="0.25">
      <c r="A120" s="1" t="s">
        <v>11</v>
      </c>
      <c r="B120" s="12"/>
      <c r="C120" s="45">
        <v>15973.939999999999</v>
      </c>
      <c r="D120" s="35">
        <f t="shared" si="13"/>
        <v>8.9030543886508835E-4</v>
      </c>
      <c r="E120" s="21"/>
      <c r="F120" s="77">
        <v>90037.621647802996</v>
      </c>
      <c r="G120" s="35">
        <f t="shared" si="14"/>
        <v>1.0623336973227654E-3</v>
      </c>
      <c r="H120" s="21"/>
      <c r="I120" s="22">
        <f t="shared" si="11"/>
        <v>19335.355978041163</v>
      </c>
      <c r="J120" s="35">
        <v>1.304944049270511E-3</v>
      </c>
      <c r="K120" s="21"/>
      <c r="L120" s="57">
        <v>0</v>
      </c>
      <c r="M120" s="35">
        <f t="shared" si="15"/>
        <v>0</v>
      </c>
      <c r="N120" s="21"/>
      <c r="O120" s="23"/>
      <c r="P120" s="66">
        <f>P314*Q120</f>
        <v>22500</v>
      </c>
      <c r="Q120" s="35">
        <v>9.2713635394357456E-3</v>
      </c>
      <c r="R120" s="14"/>
      <c r="V120" s="35">
        <f t="shared" si="16"/>
        <v>0</v>
      </c>
      <c r="W120" s="14"/>
      <c r="X120" s="74">
        <f t="shared" si="12"/>
        <v>0</v>
      </c>
      <c r="Y120" s="35">
        <v>0</v>
      </c>
      <c r="Z120" s="12"/>
      <c r="AA120" s="45">
        <f t="shared" si="17"/>
        <v>147846.91762584416</v>
      </c>
      <c r="AB120" s="35">
        <f t="shared" si="18"/>
        <v>1.1218734112047168E-3</v>
      </c>
      <c r="AC120" s="12"/>
    </row>
    <row r="121" spans="1:29" x14ac:dyDescent="0.25">
      <c r="A121" s="3" t="s">
        <v>117</v>
      </c>
      <c r="B121" s="12"/>
      <c r="C121" s="45">
        <v>18812.73</v>
      </c>
      <c r="D121" s="35">
        <f t="shared" si="13"/>
        <v>1.048525025065852E-3</v>
      </c>
      <c r="E121" s="21"/>
      <c r="F121" s="77">
        <v>91738.837408808467</v>
      </c>
      <c r="G121" s="35">
        <f t="shared" si="14"/>
        <v>1.0824059604085464E-3</v>
      </c>
      <c r="H121" s="21"/>
      <c r="I121" s="22">
        <f t="shared" si="11"/>
        <v>22469.480638953071</v>
      </c>
      <c r="J121" s="35">
        <v>1.5164662643553399E-3</v>
      </c>
      <c r="K121" s="21"/>
      <c r="L121" s="57">
        <v>0</v>
      </c>
      <c r="M121" s="35">
        <f t="shared" si="15"/>
        <v>0</v>
      </c>
      <c r="N121" s="21"/>
      <c r="O121" s="23"/>
      <c r="P121" s="66">
        <f t="shared" si="19"/>
        <v>0</v>
      </c>
      <c r="Q121" s="35">
        <v>0</v>
      </c>
      <c r="R121" s="14"/>
      <c r="V121" s="35">
        <f t="shared" si="16"/>
        <v>0</v>
      </c>
      <c r="W121" s="14"/>
      <c r="X121" s="74">
        <f t="shared" si="12"/>
        <v>0</v>
      </c>
      <c r="Y121" s="35">
        <v>0</v>
      </c>
      <c r="Z121" s="12"/>
      <c r="AA121" s="45">
        <f t="shared" si="17"/>
        <v>133021.04804776155</v>
      </c>
      <c r="AB121" s="35">
        <f t="shared" si="18"/>
        <v>1.0093736097564903E-3</v>
      </c>
      <c r="AC121" s="12"/>
    </row>
    <row r="122" spans="1:29" x14ac:dyDescent="0.25">
      <c r="A122" s="3" t="s">
        <v>55</v>
      </c>
      <c r="B122" s="12"/>
      <c r="C122" s="45">
        <v>17998.809999999998</v>
      </c>
      <c r="D122" s="35">
        <f t="shared" si="13"/>
        <v>1.0031613012255799E-3</v>
      </c>
      <c r="E122" s="21"/>
      <c r="F122" s="77">
        <v>118387.92265049755</v>
      </c>
      <c r="G122" s="35">
        <f t="shared" si="14"/>
        <v>1.396832538287438E-3</v>
      </c>
      <c r="H122" s="21"/>
      <c r="I122" s="22">
        <f t="shared" si="11"/>
        <v>23726.432064284934</v>
      </c>
      <c r="J122" s="35">
        <v>1.601297972888232E-3</v>
      </c>
      <c r="K122" s="21"/>
      <c r="L122" s="23">
        <v>0</v>
      </c>
      <c r="M122" s="35">
        <f t="shared" si="15"/>
        <v>0</v>
      </c>
      <c r="N122" s="21"/>
      <c r="O122" s="23"/>
      <c r="P122" s="66">
        <f t="shared" si="19"/>
        <v>0</v>
      </c>
      <c r="Q122" s="35">
        <v>0</v>
      </c>
      <c r="R122" s="14"/>
      <c r="V122" s="35">
        <f t="shared" si="16"/>
        <v>0</v>
      </c>
      <c r="W122" s="14"/>
      <c r="X122" s="74">
        <f t="shared" si="12"/>
        <v>0</v>
      </c>
      <c r="Y122" s="35">
        <v>0</v>
      </c>
      <c r="Z122" s="12"/>
      <c r="AA122" s="45">
        <f t="shared" si="17"/>
        <v>160113.1647147825</v>
      </c>
      <c r="AB122" s="35">
        <f t="shared" si="18"/>
        <v>1.2149506067616275E-3</v>
      </c>
      <c r="AC122" s="12"/>
    </row>
    <row r="123" spans="1:29" x14ac:dyDescent="0.25">
      <c r="A123" s="1" t="s">
        <v>171</v>
      </c>
      <c r="B123" s="12"/>
      <c r="C123" s="45">
        <v>25740.940000000002</v>
      </c>
      <c r="D123" s="35">
        <f t="shared" si="13"/>
        <v>1.4346678955536275E-3</v>
      </c>
      <c r="E123" s="21"/>
      <c r="F123" s="77">
        <v>156101.55422765616</v>
      </c>
      <c r="G123" s="35">
        <f t="shared" si="14"/>
        <v>1.8418072159788398E-3</v>
      </c>
      <c r="H123" s="21"/>
      <c r="I123" s="22">
        <f t="shared" si="11"/>
        <v>32775.067371974154</v>
      </c>
      <c r="J123" s="35">
        <v>2.2119907789683573E-3</v>
      </c>
      <c r="K123" s="21"/>
      <c r="L123" s="57">
        <v>0</v>
      </c>
      <c r="M123" s="35">
        <f t="shared" si="15"/>
        <v>0</v>
      </c>
      <c r="N123" s="21"/>
      <c r="O123" s="23"/>
      <c r="P123" s="66">
        <f>P314*Q123</f>
        <v>13500</v>
      </c>
      <c r="Q123" s="35">
        <v>5.5628181236614472E-3</v>
      </c>
      <c r="R123" s="14"/>
      <c r="V123" s="35">
        <f t="shared" si="16"/>
        <v>0</v>
      </c>
      <c r="W123" s="14"/>
      <c r="X123" s="74">
        <f t="shared" si="12"/>
        <v>0</v>
      </c>
      <c r="Y123" s="35">
        <v>0</v>
      </c>
      <c r="Z123" s="12"/>
      <c r="AA123" s="45">
        <f t="shared" si="17"/>
        <v>228117.56159963031</v>
      </c>
      <c r="AB123" s="35">
        <f t="shared" si="18"/>
        <v>1.7309730300575697E-3</v>
      </c>
      <c r="AC123" s="12"/>
    </row>
    <row r="124" spans="1:29" x14ac:dyDescent="0.25">
      <c r="A124" s="3" t="s">
        <v>149</v>
      </c>
      <c r="B124" s="12"/>
      <c r="C124" s="45">
        <v>118931.85</v>
      </c>
      <c r="D124" s="35">
        <f t="shared" si="13"/>
        <v>6.6286509721012396E-3</v>
      </c>
      <c r="E124" s="21"/>
      <c r="F124" s="77">
        <v>564196.52948089666</v>
      </c>
      <c r="G124" s="35">
        <f t="shared" si="14"/>
        <v>6.6568282703493497E-3</v>
      </c>
      <c r="H124" s="21"/>
      <c r="I124" s="22">
        <f t="shared" si="11"/>
        <v>82744.192609041391</v>
      </c>
      <c r="J124" s="35">
        <v>5.5844093007384353E-3</v>
      </c>
      <c r="K124" s="21"/>
      <c r="L124" s="23">
        <v>0</v>
      </c>
      <c r="M124" s="35">
        <f t="shared" si="15"/>
        <v>0</v>
      </c>
      <c r="N124" s="21"/>
      <c r="O124" s="23"/>
      <c r="P124" s="66">
        <f>P314*Q124</f>
        <v>19800</v>
      </c>
      <c r="Q124" s="35">
        <v>8.1587999147034549E-3</v>
      </c>
      <c r="R124" s="14"/>
      <c r="V124" s="35">
        <f t="shared" si="16"/>
        <v>0</v>
      </c>
      <c r="W124" s="14"/>
      <c r="X124" s="74">
        <f t="shared" si="12"/>
        <v>42809.831578947378</v>
      </c>
      <c r="Y124" s="35">
        <v>9.7074448024823991E-3</v>
      </c>
      <c r="Z124" s="12"/>
      <c r="AA124" s="45">
        <f t="shared" si="17"/>
        <v>828482.40366888547</v>
      </c>
      <c r="AB124" s="35">
        <f t="shared" si="18"/>
        <v>6.2865861206471592E-3</v>
      </c>
      <c r="AC124" s="12"/>
    </row>
    <row r="125" spans="1:29" x14ac:dyDescent="0.25">
      <c r="A125" s="3" t="s">
        <v>177</v>
      </c>
      <c r="B125" s="12"/>
      <c r="C125" s="45">
        <v>19580.32</v>
      </c>
      <c r="D125" s="35">
        <f t="shared" si="13"/>
        <v>1.0913065524672603E-3</v>
      </c>
      <c r="E125" s="21"/>
      <c r="F125" s="77">
        <v>134694.86804388609</v>
      </c>
      <c r="G125" s="35">
        <f t="shared" si="14"/>
        <v>1.5892345284195441E-3</v>
      </c>
      <c r="H125" s="21"/>
      <c r="I125" s="22">
        <f t="shared" si="11"/>
        <v>25299.390039324993</v>
      </c>
      <c r="J125" s="35">
        <v>1.7074569777502189E-3</v>
      </c>
      <c r="K125" s="21"/>
      <c r="L125" s="57">
        <v>0</v>
      </c>
      <c r="M125" s="35">
        <f t="shared" si="15"/>
        <v>0</v>
      </c>
      <c r="N125" s="21"/>
      <c r="O125" s="23"/>
      <c r="P125" s="66">
        <f t="shared" si="19"/>
        <v>0</v>
      </c>
      <c r="Q125" s="35">
        <v>0</v>
      </c>
      <c r="R125" s="14"/>
      <c r="V125" s="35">
        <f t="shared" si="16"/>
        <v>0</v>
      </c>
      <c r="W125" s="14"/>
      <c r="X125" s="74">
        <f t="shared" si="12"/>
        <v>0</v>
      </c>
      <c r="Y125" s="35">
        <v>0</v>
      </c>
      <c r="Z125" s="12"/>
      <c r="AA125" s="45">
        <f t="shared" si="17"/>
        <v>179574.57808321109</v>
      </c>
      <c r="AB125" s="35">
        <f t="shared" si="18"/>
        <v>1.3626252593895397E-3</v>
      </c>
      <c r="AC125" s="12"/>
    </row>
    <row r="126" spans="1:29" x14ac:dyDescent="0.25">
      <c r="A126" s="1" t="s">
        <v>178</v>
      </c>
      <c r="B126" s="12"/>
      <c r="C126" s="45">
        <v>88098.29</v>
      </c>
      <c r="D126" s="35">
        <f t="shared" si="13"/>
        <v>4.9101465725872153E-3</v>
      </c>
      <c r="E126" s="21"/>
      <c r="F126" s="77">
        <v>283729.91926946153</v>
      </c>
      <c r="G126" s="35">
        <f t="shared" si="14"/>
        <v>3.3476656608906739E-3</v>
      </c>
      <c r="H126" s="21"/>
      <c r="I126" s="22">
        <f t="shared" si="11"/>
        <v>64529.009101980773</v>
      </c>
      <c r="J126" s="35">
        <v>4.3550657421867296E-3</v>
      </c>
      <c r="K126" s="21"/>
      <c r="L126" s="57">
        <v>0</v>
      </c>
      <c r="M126" s="35">
        <f t="shared" si="15"/>
        <v>0</v>
      </c>
      <c r="N126" s="21"/>
      <c r="O126" s="23"/>
      <c r="P126" s="66">
        <f>P314*Q126</f>
        <v>29925.000000000004</v>
      </c>
      <c r="Q126" s="35">
        <v>1.2330913507449541E-2</v>
      </c>
      <c r="R126" s="14"/>
      <c r="U126" s="48">
        <v>56989</v>
      </c>
      <c r="V126" s="35">
        <f t="shared" si="16"/>
        <v>9.2811940069045876E-3</v>
      </c>
      <c r="W126" s="14"/>
      <c r="X126" s="74">
        <f t="shared" si="12"/>
        <v>0</v>
      </c>
      <c r="Y126" s="35">
        <v>0</v>
      </c>
      <c r="Z126" s="12"/>
      <c r="AA126" s="45">
        <f t="shared" si="17"/>
        <v>523271.21837144229</v>
      </c>
      <c r="AB126" s="35">
        <f t="shared" si="18"/>
        <v>3.970620937970782E-3</v>
      </c>
      <c r="AC126" s="12"/>
    </row>
    <row r="127" spans="1:29" x14ac:dyDescent="0.25">
      <c r="A127" s="3" t="s">
        <v>138</v>
      </c>
      <c r="B127" s="12"/>
      <c r="C127" s="45">
        <v>25357.15</v>
      </c>
      <c r="D127" s="35">
        <f t="shared" si="13"/>
        <v>1.4132774105272638E-3</v>
      </c>
      <c r="E127" s="21"/>
      <c r="F127" s="77">
        <v>157497.68336920539</v>
      </c>
      <c r="G127" s="35">
        <f t="shared" si="14"/>
        <v>1.8582798304897345E-3</v>
      </c>
      <c r="H127" s="21"/>
      <c r="I127" s="22">
        <f t="shared" si="11"/>
        <v>32499.151205437895</v>
      </c>
      <c r="J127" s="35">
        <v>2.193369184412357E-3</v>
      </c>
      <c r="K127" s="21"/>
      <c r="L127" s="57">
        <v>0</v>
      </c>
      <c r="M127" s="35">
        <f t="shared" si="15"/>
        <v>0</v>
      </c>
      <c r="N127" s="21"/>
      <c r="O127" s="23"/>
      <c r="P127" s="66">
        <f t="shared" si="19"/>
        <v>0</v>
      </c>
      <c r="Q127" s="35">
        <v>0</v>
      </c>
      <c r="R127" s="14"/>
      <c r="V127" s="35">
        <f t="shared" si="16"/>
        <v>0</v>
      </c>
      <c r="W127" s="14"/>
      <c r="X127" s="74">
        <f t="shared" si="12"/>
        <v>0</v>
      </c>
      <c r="Y127" s="35">
        <v>0</v>
      </c>
      <c r="Z127" s="12"/>
      <c r="AA127" s="45">
        <f t="shared" si="17"/>
        <v>215353.98457464328</v>
      </c>
      <c r="AB127" s="35">
        <f t="shared" si="18"/>
        <v>1.6341220579430633E-3</v>
      </c>
      <c r="AC127" s="12"/>
    </row>
    <row r="128" spans="1:29" x14ac:dyDescent="0.25">
      <c r="A128" s="1" t="s">
        <v>12</v>
      </c>
      <c r="B128" s="12"/>
      <c r="C128" s="45">
        <v>35441.770000000004</v>
      </c>
      <c r="D128" s="35">
        <f t="shared" si="13"/>
        <v>1.9753423760202888E-3</v>
      </c>
      <c r="E128" s="21"/>
      <c r="F128" s="77">
        <v>196024.1885792737</v>
      </c>
      <c r="G128" s="35">
        <f t="shared" si="14"/>
        <v>2.3128454218025894E-3</v>
      </c>
      <c r="H128" s="21"/>
      <c r="I128" s="22">
        <f t="shared" si="11"/>
        <v>42745.781492617898</v>
      </c>
      <c r="J128" s="35">
        <v>2.8849147258296483E-3</v>
      </c>
      <c r="K128" s="21"/>
      <c r="L128" s="23">
        <v>0</v>
      </c>
      <c r="M128" s="35">
        <f t="shared" si="15"/>
        <v>0</v>
      </c>
      <c r="N128" s="21"/>
      <c r="O128" s="23"/>
      <c r="P128" s="66">
        <f t="shared" si="19"/>
        <v>0</v>
      </c>
      <c r="Q128" s="35">
        <v>0</v>
      </c>
      <c r="R128" s="14"/>
      <c r="V128" s="35">
        <f t="shared" si="16"/>
        <v>0</v>
      </c>
      <c r="W128" s="14"/>
      <c r="X128" s="74">
        <f t="shared" si="12"/>
        <v>0</v>
      </c>
      <c r="Y128" s="35">
        <v>0</v>
      </c>
      <c r="Z128" s="12"/>
      <c r="AA128" s="45">
        <f t="shared" si="17"/>
        <v>274211.74007189163</v>
      </c>
      <c r="AB128" s="35">
        <f t="shared" si="18"/>
        <v>2.0807390858519951E-3</v>
      </c>
      <c r="AC128" s="12"/>
    </row>
    <row r="129" spans="1:29" x14ac:dyDescent="0.25">
      <c r="A129" s="3" t="s">
        <v>81</v>
      </c>
      <c r="B129" s="12"/>
      <c r="C129" s="45">
        <v>22194.120000000003</v>
      </c>
      <c r="D129" s="35">
        <f t="shared" si="13"/>
        <v>1.2369863506952222E-3</v>
      </c>
      <c r="E129" s="21"/>
      <c r="F129" s="77">
        <v>139207.69395904787</v>
      </c>
      <c r="G129" s="35">
        <f t="shared" si="14"/>
        <v>1.6424803489120136E-3</v>
      </c>
      <c r="H129" s="21"/>
      <c r="I129" s="22">
        <f t="shared" si="11"/>
        <v>26686.045645507238</v>
      </c>
      <c r="J129" s="35">
        <v>1.8010424273137097E-3</v>
      </c>
      <c r="K129" s="21"/>
      <c r="L129" s="57">
        <v>0</v>
      </c>
      <c r="M129" s="35">
        <f t="shared" si="15"/>
        <v>0</v>
      </c>
      <c r="N129" s="21"/>
      <c r="O129" s="23"/>
      <c r="P129" s="66">
        <f t="shared" si="19"/>
        <v>0</v>
      </c>
      <c r="Q129" s="35">
        <v>0</v>
      </c>
      <c r="R129" s="14"/>
      <c r="V129" s="35">
        <f t="shared" si="16"/>
        <v>0</v>
      </c>
      <c r="W129" s="14"/>
      <c r="X129" s="74">
        <f t="shared" si="12"/>
        <v>0</v>
      </c>
      <c r="Y129" s="35">
        <v>0</v>
      </c>
      <c r="Z129" s="12"/>
      <c r="AA129" s="45">
        <f t="shared" si="17"/>
        <v>188087.85960455509</v>
      </c>
      <c r="AB129" s="35">
        <f t="shared" si="18"/>
        <v>1.4272246729875053E-3</v>
      </c>
      <c r="AC129" s="12"/>
    </row>
    <row r="130" spans="1:29" x14ac:dyDescent="0.25">
      <c r="A130" s="3" t="s">
        <v>13</v>
      </c>
      <c r="B130" s="12"/>
      <c r="C130" s="45">
        <v>47088.05</v>
      </c>
      <c r="D130" s="35">
        <f t="shared" si="13"/>
        <v>2.6244462556232985E-3</v>
      </c>
      <c r="E130" s="21"/>
      <c r="F130" s="77">
        <v>323259.12894189241</v>
      </c>
      <c r="G130" s="35">
        <f t="shared" si="14"/>
        <v>3.8140619371919704E-3</v>
      </c>
      <c r="H130" s="21"/>
      <c r="I130" s="22">
        <f t="shared" si="11"/>
        <v>62602.312451894228</v>
      </c>
      <c r="J130" s="35">
        <v>4.2250328981503832E-3</v>
      </c>
      <c r="K130" s="21"/>
      <c r="L130" s="57">
        <v>0</v>
      </c>
      <c r="M130" s="35">
        <f t="shared" si="15"/>
        <v>0</v>
      </c>
      <c r="N130" s="21"/>
      <c r="O130" s="23"/>
      <c r="P130" s="66">
        <f t="shared" si="19"/>
        <v>0</v>
      </c>
      <c r="Q130" s="35">
        <v>0</v>
      </c>
      <c r="R130" s="14"/>
      <c r="V130" s="35">
        <f t="shared" si="16"/>
        <v>0</v>
      </c>
      <c r="W130" s="14"/>
      <c r="X130" s="74">
        <f t="shared" si="12"/>
        <v>0</v>
      </c>
      <c r="Y130" s="35">
        <v>0</v>
      </c>
      <c r="Z130" s="12"/>
      <c r="AA130" s="45">
        <f t="shared" si="17"/>
        <v>432949.49139378662</v>
      </c>
      <c r="AB130" s="35">
        <f t="shared" si="18"/>
        <v>3.2852529534534575E-3</v>
      </c>
      <c r="AC130" s="12"/>
    </row>
    <row r="131" spans="1:29" x14ac:dyDescent="0.25">
      <c r="A131" s="1" t="s">
        <v>82</v>
      </c>
      <c r="B131" s="12"/>
      <c r="C131" s="45">
        <v>16225.39</v>
      </c>
      <c r="D131" s="35">
        <f t="shared" si="13"/>
        <v>9.0431997144769648E-4</v>
      </c>
      <c r="E131" s="21"/>
      <c r="F131" s="77">
        <v>96824.948246784843</v>
      </c>
      <c r="G131" s="35">
        <f t="shared" si="14"/>
        <v>1.1424158410852721E-3</v>
      </c>
      <c r="H131" s="21"/>
      <c r="I131" s="22">
        <f t="shared" si="11"/>
        <v>21604.000014005993</v>
      </c>
      <c r="J131" s="35">
        <v>1.4580549378420727E-3</v>
      </c>
      <c r="K131" s="21"/>
      <c r="L131" s="57">
        <v>0</v>
      </c>
      <c r="M131" s="35">
        <f t="shared" si="15"/>
        <v>0</v>
      </c>
      <c r="N131" s="21"/>
      <c r="O131" s="23"/>
      <c r="P131" s="66">
        <f t="shared" si="19"/>
        <v>0</v>
      </c>
      <c r="Q131" s="35">
        <v>0</v>
      </c>
      <c r="R131" s="14"/>
      <c r="V131" s="35">
        <f t="shared" si="16"/>
        <v>0</v>
      </c>
      <c r="W131" s="14"/>
      <c r="X131" s="74">
        <f t="shared" si="12"/>
        <v>0</v>
      </c>
      <c r="Y131" s="35">
        <v>0</v>
      </c>
      <c r="Z131" s="12"/>
      <c r="AA131" s="45">
        <f t="shared" si="17"/>
        <v>134654.33826079086</v>
      </c>
      <c r="AB131" s="35">
        <f t="shared" si="18"/>
        <v>1.0217671374147103E-3</v>
      </c>
      <c r="AC131" s="12"/>
    </row>
    <row r="132" spans="1:29" x14ac:dyDescent="0.25">
      <c r="A132" s="1" t="s">
        <v>220</v>
      </c>
      <c r="B132" s="12"/>
      <c r="C132" s="45">
        <v>11083.83</v>
      </c>
      <c r="D132" s="35">
        <f t="shared" si="13"/>
        <v>6.1775580304270785E-4</v>
      </c>
      <c r="E132" s="21"/>
      <c r="F132" s="77">
        <v>54475.079804653891</v>
      </c>
      <c r="G132" s="35">
        <f t="shared" si="14"/>
        <v>6.427392447925993E-4</v>
      </c>
      <c r="H132" s="21"/>
      <c r="I132" s="22">
        <f t="shared" si="11"/>
        <v>14899.472992958175</v>
      </c>
      <c r="J132" s="35">
        <v>1.0055661060240383E-3</v>
      </c>
      <c r="K132" s="21"/>
      <c r="L132" s="57">
        <v>0</v>
      </c>
      <c r="M132" s="35">
        <f t="shared" si="15"/>
        <v>0</v>
      </c>
      <c r="N132" s="21"/>
      <c r="O132" s="23"/>
      <c r="P132" s="66">
        <f t="shared" si="19"/>
        <v>0</v>
      </c>
      <c r="Q132" s="35">
        <v>0</v>
      </c>
      <c r="R132" s="14"/>
      <c r="V132" s="35">
        <f t="shared" si="16"/>
        <v>0</v>
      </c>
      <c r="W132" s="14"/>
      <c r="X132" s="74">
        <f t="shared" si="12"/>
        <v>0</v>
      </c>
      <c r="Y132" s="35">
        <v>0</v>
      </c>
      <c r="Z132" s="12"/>
      <c r="AA132" s="45">
        <f t="shared" si="17"/>
        <v>80458.382797612066</v>
      </c>
      <c r="AB132" s="35">
        <f t="shared" si="18"/>
        <v>6.1052419501638269E-4</v>
      </c>
      <c r="AC132" s="12"/>
    </row>
    <row r="133" spans="1:29" x14ac:dyDescent="0.25">
      <c r="A133" s="3" t="s">
        <v>56</v>
      </c>
      <c r="B133" s="12"/>
      <c r="C133" s="45">
        <v>32715.48</v>
      </c>
      <c r="D133" s="35">
        <f t="shared" si="13"/>
        <v>1.8233929624802661E-3</v>
      </c>
      <c r="E133" s="21"/>
      <c r="F133" s="77">
        <v>191309.622259789</v>
      </c>
      <c r="G133" s="35">
        <f t="shared" si="14"/>
        <v>2.2572193115412264E-3</v>
      </c>
      <c r="H133" s="21"/>
      <c r="I133" s="22">
        <f t="shared" ref="I133:I196" si="20">14817000*J133</f>
        <v>42759.931039619762</v>
      </c>
      <c r="J133" s="35">
        <v>2.8858696793966228E-3</v>
      </c>
      <c r="K133" s="21"/>
      <c r="L133" s="23">
        <v>0</v>
      </c>
      <c r="M133" s="35">
        <f t="shared" si="15"/>
        <v>0</v>
      </c>
      <c r="N133" s="21"/>
      <c r="O133" s="23"/>
      <c r="P133" s="66">
        <f t="shared" si="19"/>
        <v>0</v>
      </c>
      <c r="Q133" s="35">
        <v>0</v>
      </c>
      <c r="R133" s="14"/>
      <c r="V133" s="35">
        <f t="shared" si="16"/>
        <v>0</v>
      </c>
      <c r="W133" s="14"/>
      <c r="X133" s="74">
        <f t="shared" ref="X133:X196" si="21">4410000*Y133</f>
        <v>0</v>
      </c>
      <c r="Y133" s="35">
        <v>0</v>
      </c>
      <c r="Z133" s="12"/>
      <c r="AA133" s="45">
        <f t="shared" si="17"/>
        <v>266785.03329940874</v>
      </c>
      <c r="AB133" s="35">
        <f t="shared" si="18"/>
        <v>2.0243846822928496E-3</v>
      </c>
      <c r="AC133" s="12"/>
    </row>
    <row r="134" spans="1:29" x14ac:dyDescent="0.25">
      <c r="A134" s="3" t="s">
        <v>118</v>
      </c>
      <c r="B134" s="12"/>
      <c r="C134" s="45">
        <v>23332.28</v>
      </c>
      <c r="D134" s="35">
        <f t="shared" ref="D134:D197" si="22">(C134/$C$314)</f>
        <v>1.3004215481667719E-3</v>
      </c>
      <c r="E134" s="21"/>
      <c r="F134" s="77">
        <v>149736.92724050238</v>
      </c>
      <c r="G134" s="35">
        <f t="shared" ref="G134:G197" si="23">F134/84754556.76</f>
        <v>1.7667124101010091E-3</v>
      </c>
      <c r="H134" s="21"/>
      <c r="I134" s="22">
        <f t="shared" si="20"/>
        <v>30124.385566959121</v>
      </c>
      <c r="J134" s="35">
        <v>2.0330961440884875E-3</v>
      </c>
      <c r="K134" s="21"/>
      <c r="L134" s="57">
        <v>0</v>
      </c>
      <c r="M134" s="35">
        <f t="shared" ref="M134:M197" si="24">L134/$L$314</f>
        <v>0</v>
      </c>
      <c r="N134" s="21"/>
      <c r="O134" s="23"/>
      <c r="P134" s="66">
        <f t="shared" ref="P134:P197" si="25">PRODUCT($P443,Q134)</f>
        <v>0</v>
      </c>
      <c r="Q134" s="35">
        <v>0</v>
      </c>
      <c r="R134" s="14"/>
      <c r="V134" s="35">
        <f t="shared" ref="V134:V197" si="26">U134/$U$314</f>
        <v>0</v>
      </c>
      <c r="W134" s="14"/>
      <c r="X134" s="74">
        <f t="shared" si="21"/>
        <v>0</v>
      </c>
      <c r="Y134" s="35">
        <v>0</v>
      </c>
      <c r="Z134" s="12"/>
      <c r="AA134" s="45">
        <f t="shared" ref="AA134:AA197" si="27">SUM(X134+U134+P134+L134+I134+F134+C134)</f>
        <v>203193.59280746151</v>
      </c>
      <c r="AB134" s="35">
        <f t="shared" ref="AB134:AB197" si="28">AA134/$AA$314</f>
        <v>1.5418481004435989E-3</v>
      </c>
      <c r="AC134" s="12"/>
    </row>
    <row r="135" spans="1:29" x14ac:dyDescent="0.25">
      <c r="A135" s="1" t="s">
        <v>283</v>
      </c>
      <c r="B135" s="12"/>
      <c r="C135" s="45">
        <v>22776.43</v>
      </c>
      <c r="D135" s="35">
        <f t="shared" si="22"/>
        <v>1.2694413217359004E-3</v>
      </c>
      <c r="E135" s="21"/>
      <c r="F135" s="77">
        <v>145738.30411136971</v>
      </c>
      <c r="G135" s="35">
        <f t="shared" si="23"/>
        <v>1.7195335529163081E-3</v>
      </c>
      <c r="H135" s="21"/>
      <c r="I135" s="22">
        <f t="shared" si="20"/>
        <v>28893.374977797332</v>
      </c>
      <c r="J135" s="35">
        <v>1.9500151837617151E-3</v>
      </c>
      <c r="K135" s="21"/>
      <c r="L135" s="57">
        <v>0</v>
      </c>
      <c r="M135" s="35">
        <f t="shared" si="24"/>
        <v>0</v>
      </c>
      <c r="N135" s="21"/>
      <c r="O135" s="23"/>
      <c r="P135" s="66">
        <f t="shared" si="25"/>
        <v>0</v>
      </c>
      <c r="Q135" s="35">
        <v>0</v>
      </c>
      <c r="R135" s="14"/>
      <c r="V135" s="35">
        <f t="shared" si="26"/>
        <v>0</v>
      </c>
      <c r="W135" s="14"/>
      <c r="X135" s="74">
        <f t="shared" si="21"/>
        <v>0</v>
      </c>
      <c r="Y135" s="35">
        <v>0</v>
      </c>
      <c r="Z135" s="12"/>
      <c r="AA135" s="45">
        <f t="shared" si="27"/>
        <v>197408.10908916703</v>
      </c>
      <c r="AB135" s="35">
        <f t="shared" si="28"/>
        <v>1.4979474195316162E-3</v>
      </c>
      <c r="AC135" s="12"/>
    </row>
    <row r="136" spans="1:29" x14ac:dyDescent="0.25">
      <c r="A136" s="1" t="s">
        <v>250</v>
      </c>
      <c r="B136" s="12"/>
      <c r="C136" s="45">
        <v>11950.68</v>
      </c>
      <c r="D136" s="35">
        <f t="shared" si="22"/>
        <v>6.6606957345127348E-4</v>
      </c>
      <c r="E136" s="21"/>
      <c r="F136" s="77">
        <v>87463.518641972842</v>
      </c>
      <c r="G136" s="35">
        <f t="shared" si="23"/>
        <v>1.0319624334729732E-3</v>
      </c>
      <c r="H136" s="21"/>
      <c r="I136" s="22">
        <f t="shared" si="20"/>
        <v>15201.329995664513</v>
      </c>
      <c r="J136" s="35">
        <v>1.0259384487861587E-3</v>
      </c>
      <c r="K136" s="21"/>
      <c r="L136" s="57">
        <v>0</v>
      </c>
      <c r="M136" s="35">
        <f t="shared" si="24"/>
        <v>0</v>
      </c>
      <c r="N136" s="21"/>
      <c r="O136" s="23"/>
      <c r="P136" s="66">
        <f t="shared" si="25"/>
        <v>0</v>
      </c>
      <c r="Q136" s="35">
        <v>0</v>
      </c>
      <c r="R136" s="14"/>
      <c r="V136" s="35">
        <f t="shared" si="26"/>
        <v>0</v>
      </c>
      <c r="W136" s="14"/>
      <c r="X136" s="74">
        <f t="shared" si="21"/>
        <v>0</v>
      </c>
      <c r="Y136" s="35">
        <v>0</v>
      </c>
      <c r="Z136" s="12"/>
      <c r="AA136" s="45">
        <f t="shared" si="27"/>
        <v>114615.52863763736</v>
      </c>
      <c r="AB136" s="35">
        <f t="shared" si="28"/>
        <v>8.6971115904591013E-4</v>
      </c>
      <c r="AC136" s="12"/>
    </row>
    <row r="137" spans="1:29" x14ac:dyDescent="0.25">
      <c r="A137" s="3" t="s">
        <v>231</v>
      </c>
      <c r="B137" s="12"/>
      <c r="C137" s="45">
        <v>14657.119999999999</v>
      </c>
      <c r="D137" s="35">
        <f t="shared" si="22"/>
        <v>8.1691264985960031E-4</v>
      </c>
      <c r="E137" s="21"/>
      <c r="F137" s="77">
        <v>90125.579513602977</v>
      </c>
      <c r="G137" s="35">
        <f t="shared" si="23"/>
        <v>1.0633714924474459E-3</v>
      </c>
      <c r="H137" s="21"/>
      <c r="I137" s="22">
        <f t="shared" si="20"/>
        <v>19375.446361213104</v>
      </c>
      <c r="J137" s="35">
        <v>1.3076497510436055E-3</v>
      </c>
      <c r="K137" s="21"/>
      <c r="L137" s="57">
        <v>0</v>
      </c>
      <c r="M137" s="35">
        <f t="shared" si="24"/>
        <v>0</v>
      </c>
      <c r="N137" s="21"/>
      <c r="O137" s="23"/>
      <c r="P137" s="66">
        <f t="shared" si="25"/>
        <v>0</v>
      </c>
      <c r="Q137" s="35">
        <v>0</v>
      </c>
      <c r="R137" s="14"/>
      <c r="V137" s="35">
        <f t="shared" si="26"/>
        <v>0</v>
      </c>
      <c r="W137" s="14"/>
      <c r="X137" s="74">
        <f t="shared" si="21"/>
        <v>0</v>
      </c>
      <c r="Y137" s="35">
        <v>0</v>
      </c>
      <c r="Z137" s="12"/>
      <c r="AA137" s="45">
        <f t="shared" si="27"/>
        <v>124158.14587481608</v>
      </c>
      <c r="AB137" s="35">
        <f t="shared" si="28"/>
        <v>9.4212124864133395E-4</v>
      </c>
      <c r="AC137" s="12"/>
    </row>
    <row r="138" spans="1:29" x14ac:dyDescent="0.25">
      <c r="A138" s="1" t="s">
        <v>143</v>
      </c>
      <c r="B138" s="12"/>
      <c r="C138" s="45">
        <v>42072.21</v>
      </c>
      <c r="D138" s="35">
        <f t="shared" si="22"/>
        <v>2.3448890748352731E-3</v>
      </c>
      <c r="E138" s="21"/>
      <c r="F138" s="77">
        <v>511493.83774102066</v>
      </c>
      <c r="G138" s="35">
        <f t="shared" si="23"/>
        <v>6.0350010346867941E-3</v>
      </c>
      <c r="H138" s="21"/>
      <c r="I138" s="22">
        <f t="shared" si="20"/>
        <v>80190.199375205731</v>
      </c>
      <c r="J138" s="35">
        <v>5.412040181899557E-3</v>
      </c>
      <c r="K138" s="21"/>
      <c r="L138" s="57">
        <v>0</v>
      </c>
      <c r="M138" s="35">
        <f t="shared" si="24"/>
        <v>0</v>
      </c>
      <c r="N138" s="21"/>
      <c r="O138" s="23"/>
      <c r="P138" s="66">
        <f t="shared" si="25"/>
        <v>0</v>
      </c>
      <c r="Q138" s="35">
        <v>0</v>
      </c>
      <c r="R138" s="14"/>
      <c r="V138" s="35">
        <f t="shared" si="26"/>
        <v>0</v>
      </c>
      <c r="W138" s="14"/>
      <c r="X138" s="74">
        <f t="shared" si="21"/>
        <v>31436.631578947377</v>
      </c>
      <c r="Y138" s="35">
        <v>7.1284878863826255E-3</v>
      </c>
      <c r="Z138" s="12"/>
      <c r="AA138" s="45">
        <f t="shared" si="27"/>
        <v>665192.87869517377</v>
      </c>
      <c r="AB138" s="35">
        <f t="shared" si="28"/>
        <v>5.0475330559099241E-3</v>
      </c>
      <c r="AC138" s="12"/>
    </row>
    <row r="139" spans="1:29" x14ac:dyDescent="0.25">
      <c r="A139" s="3" t="s">
        <v>146</v>
      </c>
      <c r="B139" s="12"/>
      <c r="C139" s="45">
        <v>15385.01</v>
      </c>
      <c r="D139" s="35">
        <f t="shared" si="22"/>
        <v>8.5748150299761827E-4</v>
      </c>
      <c r="E139" s="21"/>
      <c r="F139" s="77">
        <v>53428.71957423212</v>
      </c>
      <c r="G139" s="35">
        <f t="shared" si="23"/>
        <v>6.3039347519126961E-4</v>
      </c>
      <c r="H139" s="21"/>
      <c r="I139" s="22">
        <f t="shared" si="20"/>
        <v>20127.730610145303</v>
      </c>
      <c r="J139" s="35">
        <v>1.3584214490210773E-3</v>
      </c>
      <c r="K139" s="21"/>
      <c r="L139" s="23">
        <v>0</v>
      </c>
      <c r="M139" s="35">
        <f t="shared" si="24"/>
        <v>0</v>
      </c>
      <c r="N139" s="21"/>
      <c r="O139" s="23"/>
      <c r="P139" s="66">
        <f t="shared" si="25"/>
        <v>0</v>
      </c>
      <c r="Q139" s="35">
        <v>0</v>
      </c>
      <c r="R139" s="14"/>
      <c r="V139" s="35">
        <f t="shared" si="26"/>
        <v>0</v>
      </c>
      <c r="W139" s="14"/>
      <c r="X139" s="74">
        <f t="shared" si="21"/>
        <v>0</v>
      </c>
      <c r="Y139" s="35">
        <v>0</v>
      </c>
      <c r="Z139" s="12"/>
      <c r="AA139" s="45">
        <f t="shared" si="27"/>
        <v>88941.460184377414</v>
      </c>
      <c r="AB139" s="35">
        <f t="shared" si="28"/>
        <v>6.7489441739388627E-4</v>
      </c>
      <c r="AC139" s="12"/>
    </row>
    <row r="140" spans="1:29" x14ac:dyDescent="0.25">
      <c r="A140" s="3" t="s">
        <v>195</v>
      </c>
      <c r="B140" s="12"/>
      <c r="C140" s="45">
        <v>26826.159999999996</v>
      </c>
      <c r="D140" s="35">
        <f t="shared" si="22"/>
        <v>1.4951524891082023E-3</v>
      </c>
      <c r="E140" s="21"/>
      <c r="F140" s="77">
        <v>343684.04984401714</v>
      </c>
      <c r="G140" s="35">
        <f t="shared" si="23"/>
        <v>4.0550509964582711E-3</v>
      </c>
      <c r="H140" s="21"/>
      <c r="I140" s="22">
        <f t="shared" si="20"/>
        <v>52242.485788699341</v>
      </c>
      <c r="J140" s="35">
        <v>3.5258477281972962E-3</v>
      </c>
      <c r="K140" s="21"/>
      <c r="L140" s="57">
        <v>0</v>
      </c>
      <c r="M140" s="35">
        <f t="shared" si="24"/>
        <v>0</v>
      </c>
      <c r="N140" s="21"/>
      <c r="O140" s="23"/>
      <c r="P140" s="66">
        <f>P314*Q140</f>
        <v>36621</v>
      </c>
      <c r="Q140" s="35">
        <v>1.5090071296785619E-2</v>
      </c>
      <c r="R140" s="14"/>
      <c r="V140" s="35">
        <f t="shared" si="26"/>
        <v>0</v>
      </c>
      <c r="W140" s="14"/>
      <c r="X140" s="74">
        <f t="shared" si="21"/>
        <v>0</v>
      </c>
      <c r="Y140" s="35">
        <v>0</v>
      </c>
      <c r="Z140" s="12"/>
      <c r="AA140" s="45">
        <f t="shared" si="27"/>
        <v>459373.69563271647</v>
      </c>
      <c r="AB140" s="35">
        <f t="shared" si="28"/>
        <v>3.4857617812595258E-3</v>
      </c>
      <c r="AC140" s="12"/>
    </row>
    <row r="141" spans="1:29" x14ac:dyDescent="0.25">
      <c r="A141" s="3" t="s">
        <v>14</v>
      </c>
      <c r="B141" s="12"/>
      <c r="C141" s="45">
        <v>40179.69</v>
      </c>
      <c r="D141" s="35">
        <f t="shared" si="22"/>
        <v>2.2394097222672182E-3</v>
      </c>
      <c r="E141" s="21"/>
      <c r="F141" s="77">
        <v>209814.2786679033</v>
      </c>
      <c r="G141" s="35">
        <f t="shared" si="23"/>
        <v>2.4755516008659649E-3</v>
      </c>
      <c r="H141" s="21"/>
      <c r="I141" s="22">
        <f t="shared" si="20"/>
        <v>48907.909211927756</v>
      </c>
      <c r="J141" s="35">
        <v>3.3007970042469971E-3</v>
      </c>
      <c r="K141" s="21"/>
      <c r="L141" s="57">
        <v>0</v>
      </c>
      <c r="M141" s="35">
        <f t="shared" si="24"/>
        <v>0</v>
      </c>
      <c r="N141" s="21"/>
      <c r="O141" s="23"/>
      <c r="P141" s="66">
        <f t="shared" si="25"/>
        <v>0</v>
      </c>
      <c r="Q141" s="35">
        <v>0</v>
      </c>
      <c r="R141" s="14"/>
      <c r="V141" s="35">
        <f t="shared" si="26"/>
        <v>0</v>
      </c>
      <c r="W141" s="14"/>
      <c r="X141" s="74">
        <f t="shared" si="21"/>
        <v>0</v>
      </c>
      <c r="Y141" s="35">
        <v>0</v>
      </c>
      <c r="Z141" s="12"/>
      <c r="AA141" s="45">
        <f t="shared" si="27"/>
        <v>298901.87787983107</v>
      </c>
      <c r="AB141" s="35">
        <f t="shared" si="28"/>
        <v>2.2680896885598979E-3</v>
      </c>
      <c r="AC141" s="12"/>
    </row>
    <row r="142" spans="1:29" x14ac:dyDescent="0.25">
      <c r="A142" s="1" t="s">
        <v>147</v>
      </c>
      <c r="B142" s="12"/>
      <c r="C142" s="45">
        <v>22240.44</v>
      </c>
      <c r="D142" s="35">
        <f t="shared" si="22"/>
        <v>1.2395679897854047E-3</v>
      </c>
      <c r="E142" s="21"/>
      <c r="F142" s="77">
        <v>154291.28934256127</v>
      </c>
      <c r="G142" s="35">
        <f t="shared" si="23"/>
        <v>1.8204483067437761E-3</v>
      </c>
      <c r="H142" s="21"/>
      <c r="I142" s="22">
        <f t="shared" si="20"/>
        <v>28928.748845301983</v>
      </c>
      <c r="J142" s="35">
        <v>1.9524025676791511E-3</v>
      </c>
      <c r="K142" s="21"/>
      <c r="L142" s="23">
        <v>0</v>
      </c>
      <c r="M142" s="35">
        <f t="shared" si="24"/>
        <v>0</v>
      </c>
      <c r="N142" s="21"/>
      <c r="O142" s="23"/>
      <c r="P142" s="66">
        <f t="shared" si="25"/>
        <v>0</v>
      </c>
      <c r="Q142" s="35">
        <v>0</v>
      </c>
      <c r="R142" s="14"/>
      <c r="V142" s="35">
        <f t="shared" si="26"/>
        <v>0</v>
      </c>
      <c r="W142" s="14"/>
      <c r="X142" s="74">
        <f t="shared" si="21"/>
        <v>0</v>
      </c>
      <c r="Y142" s="35">
        <v>0</v>
      </c>
      <c r="Z142" s="12"/>
      <c r="AA142" s="45">
        <f t="shared" si="27"/>
        <v>205460.47818786325</v>
      </c>
      <c r="AB142" s="35">
        <f t="shared" si="28"/>
        <v>1.5590493953732461E-3</v>
      </c>
      <c r="AC142" s="12"/>
    </row>
    <row r="143" spans="1:29" x14ac:dyDescent="0.25">
      <c r="A143" s="1" t="s">
        <v>119</v>
      </c>
      <c r="B143" s="12"/>
      <c r="C143" s="45">
        <v>13201.330000000002</v>
      </c>
      <c r="D143" s="35">
        <f t="shared" si="22"/>
        <v>7.3577438623488383E-4</v>
      </c>
      <c r="E143" s="21"/>
      <c r="F143" s="77">
        <v>94192.485472636996</v>
      </c>
      <c r="G143" s="35">
        <f t="shared" si="23"/>
        <v>1.1113560034224758E-3</v>
      </c>
      <c r="H143" s="21"/>
      <c r="I143" s="22">
        <f t="shared" si="20"/>
        <v>18526.473541101524</v>
      </c>
      <c r="J143" s="35">
        <v>1.2503525370251417E-3</v>
      </c>
      <c r="K143" s="21"/>
      <c r="L143" s="23">
        <v>0</v>
      </c>
      <c r="M143" s="35">
        <f t="shared" si="24"/>
        <v>0</v>
      </c>
      <c r="N143" s="21"/>
      <c r="O143" s="23"/>
      <c r="P143" s="66">
        <f t="shared" si="25"/>
        <v>0</v>
      </c>
      <c r="Q143" s="35">
        <v>0</v>
      </c>
      <c r="R143" s="14"/>
      <c r="V143" s="35">
        <f t="shared" si="26"/>
        <v>0</v>
      </c>
      <c r="W143" s="14"/>
      <c r="X143" s="74">
        <f t="shared" si="21"/>
        <v>0</v>
      </c>
      <c r="Y143" s="35">
        <v>0</v>
      </c>
      <c r="Z143" s="12"/>
      <c r="AA143" s="45">
        <f t="shared" si="27"/>
        <v>125920.28901373853</v>
      </c>
      <c r="AB143" s="35">
        <f t="shared" si="28"/>
        <v>9.5549252188828026E-4</v>
      </c>
      <c r="AC143" s="12"/>
    </row>
    <row r="144" spans="1:29" x14ac:dyDescent="0.25">
      <c r="A144" s="1" t="s">
        <v>120</v>
      </c>
      <c r="B144" s="12"/>
      <c r="C144" s="45">
        <v>38029.100000000006</v>
      </c>
      <c r="D144" s="35">
        <f t="shared" si="22"/>
        <v>2.1195468722897634E-3</v>
      </c>
      <c r="E144" s="21"/>
      <c r="F144" s="77">
        <v>209846.06288048546</v>
      </c>
      <c r="G144" s="35">
        <f t="shared" si="23"/>
        <v>2.4759266156592365E-3</v>
      </c>
      <c r="H144" s="21"/>
      <c r="I144" s="22">
        <f t="shared" si="20"/>
        <v>45728.977652176633</v>
      </c>
      <c r="J144" s="35">
        <v>3.0862507695334166E-3</v>
      </c>
      <c r="K144" s="21"/>
      <c r="L144" s="57">
        <v>0</v>
      </c>
      <c r="M144" s="35">
        <f t="shared" si="24"/>
        <v>0</v>
      </c>
      <c r="N144" s="21"/>
      <c r="O144" s="23"/>
      <c r="P144" s="66">
        <f t="shared" si="25"/>
        <v>0</v>
      </c>
      <c r="Q144" s="35">
        <v>0</v>
      </c>
      <c r="R144" s="14"/>
      <c r="V144" s="35">
        <f t="shared" si="26"/>
        <v>0</v>
      </c>
      <c r="W144" s="14"/>
      <c r="X144" s="74">
        <f t="shared" si="21"/>
        <v>0</v>
      </c>
      <c r="Y144" s="35">
        <v>0</v>
      </c>
      <c r="Z144" s="12"/>
      <c r="AA144" s="45">
        <f t="shared" si="27"/>
        <v>293604.1405326621</v>
      </c>
      <c r="AB144" s="35">
        <f t="shared" si="28"/>
        <v>2.2278900634018274E-3</v>
      </c>
      <c r="AC144" s="12"/>
    </row>
    <row r="145" spans="1:29" x14ac:dyDescent="0.25">
      <c r="A145" s="3" t="s">
        <v>300</v>
      </c>
      <c r="B145" s="12"/>
      <c r="C145" s="45">
        <v>14657.119999999999</v>
      </c>
      <c r="D145" s="35">
        <f t="shared" si="22"/>
        <v>8.1691264985960031E-4</v>
      </c>
      <c r="E145" s="21"/>
      <c r="F145" s="77">
        <v>90267.753033879213</v>
      </c>
      <c r="G145" s="35">
        <f t="shared" si="23"/>
        <v>1.0650489659156728E-3</v>
      </c>
      <c r="H145" s="21"/>
      <c r="I145" s="22">
        <f t="shared" si="20"/>
        <v>19809.365802603461</v>
      </c>
      <c r="J145" s="35">
        <v>1.3369349937641533E-3</v>
      </c>
      <c r="K145" s="21"/>
      <c r="L145" s="57">
        <v>0</v>
      </c>
      <c r="M145" s="35">
        <f t="shared" si="24"/>
        <v>0</v>
      </c>
      <c r="N145" s="21"/>
      <c r="O145" s="23"/>
      <c r="P145" s="66">
        <f t="shared" si="25"/>
        <v>0</v>
      </c>
      <c r="Q145" s="35">
        <v>0</v>
      </c>
      <c r="R145" s="14"/>
      <c r="V145" s="35">
        <f t="shared" si="26"/>
        <v>0</v>
      </c>
      <c r="W145" s="14"/>
      <c r="X145" s="74">
        <f t="shared" si="21"/>
        <v>0</v>
      </c>
      <c r="Y145" s="35">
        <v>0</v>
      </c>
      <c r="Z145" s="12"/>
      <c r="AA145" s="45">
        <f t="shared" si="27"/>
        <v>124734.23883648266</v>
      </c>
      <c r="AB145" s="35">
        <f t="shared" si="28"/>
        <v>9.4649268489752645E-4</v>
      </c>
      <c r="AC145" s="12"/>
    </row>
    <row r="146" spans="1:29" x14ac:dyDescent="0.25">
      <c r="A146" s="1" t="s">
        <v>161</v>
      </c>
      <c r="B146" s="12"/>
      <c r="C146" s="45">
        <v>297669.87</v>
      </c>
      <c r="D146" s="35">
        <f t="shared" si="22"/>
        <v>1.6590590940448242E-2</v>
      </c>
      <c r="E146" s="21"/>
      <c r="F146" s="77">
        <v>1444943.6184773881</v>
      </c>
      <c r="G146" s="35">
        <f t="shared" si="23"/>
        <v>1.7048565572339004E-2</v>
      </c>
      <c r="H146" s="21"/>
      <c r="I146" s="22">
        <f t="shared" si="20"/>
        <v>177385.79598881307</v>
      </c>
      <c r="J146" s="35">
        <v>1.1971775392374507E-2</v>
      </c>
      <c r="K146" s="21"/>
      <c r="L146" s="57">
        <v>50058.28</v>
      </c>
      <c r="M146" s="35">
        <f t="shared" si="24"/>
        <v>3.8655041277064359E-2</v>
      </c>
      <c r="N146" s="21"/>
      <c r="O146" s="23"/>
      <c r="P146" s="66">
        <f>P314*Q146</f>
        <v>45000</v>
      </c>
      <c r="Q146" s="35">
        <v>1.8542727078871491E-2</v>
      </c>
      <c r="R146" s="14"/>
      <c r="U146" s="48">
        <v>114824</v>
      </c>
      <c r="V146" s="35">
        <f t="shared" si="26"/>
        <v>1.8700167061166405E-2</v>
      </c>
      <c r="W146" s="14"/>
      <c r="X146" s="74">
        <f t="shared" si="21"/>
        <v>115014.10526315792</v>
      </c>
      <c r="Y146" s="35">
        <v>2.6080295978040346E-2</v>
      </c>
      <c r="Z146" s="12"/>
      <c r="AA146" s="45">
        <f t="shared" si="27"/>
        <v>2244895.669729359</v>
      </c>
      <c r="AB146" s="35">
        <f t="shared" si="28"/>
        <v>1.7034435368963909E-2</v>
      </c>
      <c r="AC146" s="12"/>
    </row>
    <row r="147" spans="1:29" s="26" customFormat="1" x14ac:dyDescent="0.25">
      <c r="A147" s="25" t="s">
        <v>309</v>
      </c>
      <c r="B147" s="30"/>
      <c r="C147" s="46">
        <v>0</v>
      </c>
      <c r="D147" s="38">
        <f t="shared" si="22"/>
        <v>0</v>
      </c>
      <c r="E147" s="27"/>
      <c r="F147" s="46">
        <v>0</v>
      </c>
      <c r="G147" s="38">
        <f t="shared" si="23"/>
        <v>0</v>
      </c>
      <c r="H147" s="27"/>
      <c r="I147" s="46">
        <f t="shared" si="20"/>
        <v>0</v>
      </c>
      <c r="J147" s="38">
        <v>0</v>
      </c>
      <c r="K147" s="27"/>
      <c r="L147" s="58">
        <v>0</v>
      </c>
      <c r="M147" s="38">
        <f t="shared" si="24"/>
        <v>0</v>
      </c>
      <c r="N147" s="27"/>
      <c r="O147" s="27"/>
      <c r="P147" s="58">
        <f t="shared" si="25"/>
        <v>0</v>
      </c>
      <c r="Q147" s="38">
        <v>0</v>
      </c>
      <c r="R147" s="31"/>
      <c r="S147" s="30"/>
      <c r="T147" s="30"/>
      <c r="U147" s="50"/>
      <c r="V147" s="38">
        <f t="shared" si="26"/>
        <v>0</v>
      </c>
      <c r="W147" s="31"/>
      <c r="X147" s="46">
        <f t="shared" si="21"/>
        <v>0</v>
      </c>
      <c r="Y147" s="38">
        <v>0</v>
      </c>
      <c r="Z147" s="30"/>
      <c r="AA147" s="45">
        <f t="shared" si="27"/>
        <v>0</v>
      </c>
      <c r="AB147" s="38">
        <f t="shared" si="28"/>
        <v>0</v>
      </c>
      <c r="AC147" s="30"/>
    </row>
    <row r="148" spans="1:29" x14ac:dyDescent="0.25">
      <c r="A148" s="3" t="s">
        <v>257</v>
      </c>
      <c r="B148" s="12"/>
      <c r="C148" s="45">
        <v>31028.089999999997</v>
      </c>
      <c r="D148" s="35">
        <f t="shared" si="22"/>
        <v>1.7293465034046364E-3</v>
      </c>
      <c r="E148" s="21"/>
      <c r="F148" s="77">
        <v>174228.10777197938</v>
      </c>
      <c r="G148" s="35">
        <f t="shared" si="23"/>
        <v>2.0556783544434334E-3</v>
      </c>
      <c r="H148" s="21"/>
      <c r="I148" s="22">
        <f t="shared" si="20"/>
        <v>37798.156557634313</v>
      </c>
      <c r="J148" s="35">
        <v>2.5509992952442678E-3</v>
      </c>
      <c r="K148" s="21"/>
      <c r="L148" s="57">
        <v>0</v>
      </c>
      <c r="M148" s="35">
        <f t="shared" si="24"/>
        <v>0</v>
      </c>
      <c r="N148" s="21"/>
      <c r="O148" s="23"/>
      <c r="P148" s="66">
        <f t="shared" si="25"/>
        <v>0</v>
      </c>
      <c r="Q148" s="35">
        <v>0</v>
      </c>
      <c r="R148" s="14"/>
      <c r="V148" s="35">
        <f t="shared" si="26"/>
        <v>0</v>
      </c>
      <c r="W148" s="14"/>
      <c r="X148" s="74">
        <f t="shared" si="21"/>
        <v>0</v>
      </c>
      <c r="Y148" s="35">
        <v>0</v>
      </c>
      <c r="Z148" s="12"/>
      <c r="AA148" s="45">
        <f t="shared" si="27"/>
        <v>243054.35432961371</v>
      </c>
      <c r="AB148" s="35">
        <f t="shared" si="28"/>
        <v>1.8443145246354389E-3</v>
      </c>
      <c r="AC148" s="12"/>
    </row>
    <row r="149" spans="1:29" x14ac:dyDescent="0.25">
      <c r="A149" s="1" t="s">
        <v>245</v>
      </c>
      <c r="B149" s="12"/>
      <c r="C149" s="45">
        <v>15259.279999999999</v>
      </c>
      <c r="D149" s="35">
        <f t="shared" si="22"/>
        <v>8.5047395803197366E-4</v>
      </c>
      <c r="E149" s="21"/>
      <c r="F149" s="77">
        <v>89947.259055393166</v>
      </c>
      <c r="G149" s="35">
        <f t="shared" si="23"/>
        <v>1.0612675293683307E-3</v>
      </c>
      <c r="H149" s="21"/>
      <c r="I149" s="22">
        <f t="shared" si="20"/>
        <v>19141.978835682417</v>
      </c>
      <c r="J149" s="35">
        <v>1.2918930171885278E-3</v>
      </c>
      <c r="K149" s="21"/>
      <c r="L149" s="57">
        <v>0</v>
      </c>
      <c r="M149" s="35">
        <f t="shared" si="24"/>
        <v>0</v>
      </c>
      <c r="N149" s="21"/>
      <c r="O149" s="23"/>
      <c r="P149" s="66">
        <f t="shared" si="25"/>
        <v>0</v>
      </c>
      <c r="Q149" s="35">
        <v>0</v>
      </c>
      <c r="R149" s="14"/>
      <c r="V149" s="35">
        <f t="shared" si="26"/>
        <v>0</v>
      </c>
      <c r="W149" s="14"/>
      <c r="X149" s="74">
        <f t="shared" si="21"/>
        <v>0</v>
      </c>
      <c r="Y149" s="35">
        <v>0</v>
      </c>
      <c r="Z149" s="12"/>
      <c r="AA149" s="45">
        <f t="shared" si="27"/>
        <v>124348.51789107558</v>
      </c>
      <c r="AB149" s="35">
        <f t="shared" si="28"/>
        <v>9.4356580566496741E-4</v>
      </c>
      <c r="AC149" s="12"/>
    </row>
    <row r="150" spans="1:29" x14ac:dyDescent="0.25">
      <c r="A150" s="3" t="s">
        <v>162</v>
      </c>
      <c r="B150" s="12"/>
      <c r="C150" s="45">
        <v>23901.360000000001</v>
      </c>
      <c r="D150" s="35">
        <f t="shared" si="22"/>
        <v>1.332139146902547E-3</v>
      </c>
      <c r="E150" s="21"/>
      <c r="F150" s="77">
        <v>149678.13975401298</v>
      </c>
      <c r="G150" s="35">
        <f t="shared" si="23"/>
        <v>1.7660187897372585E-3</v>
      </c>
      <c r="H150" s="21"/>
      <c r="I150" s="22">
        <f t="shared" si="20"/>
        <v>30565.37978185041</v>
      </c>
      <c r="J150" s="35">
        <v>2.0628588635925229E-3</v>
      </c>
      <c r="K150" s="21"/>
      <c r="L150" s="57">
        <v>0</v>
      </c>
      <c r="M150" s="35">
        <f t="shared" si="24"/>
        <v>0</v>
      </c>
      <c r="N150" s="21"/>
      <c r="O150" s="23"/>
      <c r="P150" s="66">
        <f t="shared" si="25"/>
        <v>0</v>
      </c>
      <c r="Q150" s="35">
        <v>0</v>
      </c>
      <c r="R150" s="14"/>
      <c r="V150" s="35">
        <f t="shared" si="26"/>
        <v>0</v>
      </c>
      <c r="W150" s="14"/>
      <c r="X150" s="74">
        <f t="shared" si="21"/>
        <v>27014.084210526325</v>
      </c>
      <c r="Y150" s="35">
        <v>6.1256426781238832E-3</v>
      </c>
      <c r="Z150" s="12"/>
      <c r="AA150" s="45">
        <f t="shared" si="27"/>
        <v>231158.96374638972</v>
      </c>
      <c r="AB150" s="35">
        <f t="shared" si="28"/>
        <v>1.7540514158367391E-3</v>
      </c>
      <c r="AC150" s="12"/>
    </row>
    <row r="151" spans="1:29" x14ac:dyDescent="0.25">
      <c r="A151" s="1" t="s">
        <v>70</v>
      </c>
      <c r="B151" s="12"/>
      <c r="C151" s="45">
        <v>26157.82</v>
      </c>
      <c r="D151" s="35">
        <f t="shared" si="22"/>
        <v>1.4579026473652704E-3</v>
      </c>
      <c r="E151" s="21"/>
      <c r="F151" s="77">
        <v>170425.36055579313</v>
      </c>
      <c r="G151" s="35">
        <f t="shared" si="23"/>
        <v>2.0108105932096095E-3</v>
      </c>
      <c r="H151" s="21"/>
      <c r="I151" s="22">
        <f t="shared" si="20"/>
        <v>36630.818929980902</v>
      </c>
      <c r="J151" s="35">
        <v>2.4722156259688803E-3</v>
      </c>
      <c r="K151" s="21"/>
      <c r="L151" s="23">
        <v>0</v>
      </c>
      <c r="M151" s="35">
        <f t="shared" si="24"/>
        <v>0</v>
      </c>
      <c r="N151" s="21"/>
      <c r="O151" s="23"/>
      <c r="P151" s="66">
        <f>P314*Q151</f>
        <v>13500</v>
      </c>
      <c r="Q151" s="35">
        <v>5.5628181236614472E-3</v>
      </c>
      <c r="R151" s="14"/>
      <c r="V151" s="35">
        <f t="shared" si="26"/>
        <v>0</v>
      </c>
      <c r="W151" s="14"/>
      <c r="X151" s="74">
        <f t="shared" si="21"/>
        <v>0</v>
      </c>
      <c r="Y151" s="35">
        <v>0</v>
      </c>
      <c r="Z151" s="12"/>
      <c r="AA151" s="45">
        <f t="shared" si="27"/>
        <v>246713.99948577402</v>
      </c>
      <c r="AB151" s="35">
        <f t="shared" si="28"/>
        <v>1.8720841843691005E-3</v>
      </c>
      <c r="AC151" s="12"/>
    </row>
    <row r="152" spans="1:29" x14ac:dyDescent="0.25">
      <c r="A152" s="3" t="s">
        <v>212</v>
      </c>
      <c r="B152" s="12"/>
      <c r="C152" s="45">
        <v>21446.37</v>
      </c>
      <c r="D152" s="35">
        <f t="shared" si="22"/>
        <v>1.1953106030768281E-3</v>
      </c>
      <c r="E152" s="21"/>
      <c r="F152" s="77">
        <v>145085.3305407415</v>
      </c>
      <c r="G152" s="35">
        <f t="shared" si="23"/>
        <v>1.7118292642551423E-3</v>
      </c>
      <c r="H152" s="21"/>
      <c r="I152" s="22">
        <f t="shared" si="20"/>
        <v>28982.98877547578</v>
      </c>
      <c r="J152" s="35">
        <v>1.9560632230192199E-3</v>
      </c>
      <c r="K152" s="21"/>
      <c r="L152" s="57">
        <v>0</v>
      </c>
      <c r="M152" s="35">
        <f t="shared" si="24"/>
        <v>0</v>
      </c>
      <c r="N152" s="21"/>
      <c r="O152" s="23"/>
      <c r="P152" s="66">
        <f>P314*Q152</f>
        <v>28350</v>
      </c>
      <c r="Q152" s="35">
        <v>1.1681918059689038E-2</v>
      </c>
      <c r="R152" s="14"/>
      <c r="V152" s="35">
        <f t="shared" si="26"/>
        <v>0</v>
      </c>
      <c r="W152" s="14"/>
      <c r="X152" s="74">
        <f t="shared" si="21"/>
        <v>0</v>
      </c>
      <c r="Y152" s="35">
        <v>0</v>
      </c>
      <c r="Z152" s="12"/>
      <c r="AA152" s="45">
        <f t="shared" si="27"/>
        <v>223864.68931621726</v>
      </c>
      <c r="AB152" s="35">
        <f t="shared" si="28"/>
        <v>1.6987019187444138E-3</v>
      </c>
      <c r="AC152" s="12"/>
    </row>
    <row r="153" spans="1:29" x14ac:dyDescent="0.25">
      <c r="A153" s="1" t="s">
        <v>301</v>
      </c>
      <c r="B153" s="12"/>
      <c r="C153" s="45">
        <v>43600.79</v>
      </c>
      <c r="D153" s="35">
        <f t="shared" si="22"/>
        <v>2.4300842795086596E-3</v>
      </c>
      <c r="E153" s="21"/>
      <c r="F153" s="77">
        <v>259471.71207369049</v>
      </c>
      <c r="G153" s="35">
        <f t="shared" si="23"/>
        <v>3.061448516667229E-3</v>
      </c>
      <c r="H153" s="21"/>
      <c r="I153" s="22">
        <f t="shared" si="20"/>
        <v>60369.042283434042</v>
      </c>
      <c r="J153" s="35">
        <v>4.0743093934962572E-3</v>
      </c>
      <c r="K153" s="21"/>
      <c r="L153" s="57">
        <v>0</v>
      </c>
      <c r="M153" s="35">
        <f t="shared" si="24"/>
        <v>0</v>
      </c>
      <c r="N153" s="21"/>
      <c r="O153" s="23"/>
      <c r="P153" s="66">
        <f t="shared" si="25"/>
        <v>0</v>
      </c>
      <c r="Q153" s="35">
        <v>0</v>
      </c>
      <c r="R153" s="14"/>
      <c r="V153" s="35">
        <f t="shared" si="26"/>
        <v>0</v>
      </c>
      <c r="W153" s="14"/>
      <c r="X153" s="74">
        <f t="shared" si="21"/>
        <v>0</v>
      </c>
      <c r="Y153" s="35">
        <v>0</v>
      </c>
      <c r="Z153" s="12"/>
      <c r="AA153" s="45">
        <f t="shared" si="27"/>
        <v>363441.54435712454</v>
      </c>
      <c r="AB153" s="35">
        <f t="shared" si="28"/>
        <v>2.7578214797368498E-3</v>
      </c>
      <c r="AC153" s="12"/>
    </row>
    <row r="154" spans="1:29" x14ac:dyDescent="0.25">
      <c r="A154" s="1" t="s">
        <v>121</v>
      </c>
      <c r="B154" s="12"/>
      <c r="C154" s="45">
        <v>50483.009999999995</v>
      </c>
      <c r="D154" s="35">
        <f t="shared" si="22"/>
        <v>2.8136639034127236E-3</v>
      </c>
      <c r="E154" s="21"/>
      <c r="F154" s="77">
        <v>172554.88378910019</v>
      </c>
      <c r="G154" s="35">
        <f t="shared" si="23"/>
        <v>2.0359363600676353E-3</v>
      </c>
      <c r="H154" s="21"/>
      <c r="I154" s="22">
        <f t="shared" si="20"/>
        <v>36661.476281818264</v>
      </c>
      <c r="J154" s="35">
        <v>2.4742846920306582E-3</v>
      </c>
      <c r="K154" s="21"/>
      <c r="L154" s="23">
        <v>0</v>
      </c>
      <c r="M154" s="35">
        <f t="shared" si="24"/>
        <v>0</v>
      </c>
      <c r="N154" s="21"/>
      <c r="O154" s="23"/>
      <c r="P154" s="66">
        <f t="shared" si="25"/>
        <v>0</v>
      </c>
      <c r="Q154" s="35">
        <v>0</v>
      </c>
      <c r="R154" s="14"/>
      <c r="U154" s="48">
        <v>56989</v>
      </c>
      <c r="V154" s="35">
        <f t="shared" si="26"/>
        <v>9.2811940069045876E-3</v>
      </c>
      <c r="W154" s="14"/>
      <c r="X154" s="74">
        <f t="shared" si="21"/>
        <v>0</v>
      </c>
      <c r="Y154" s="35">
        <v>0</v>
      </c>
      <c r="Z154" s="12"/>
      <c r="AA154" s="45">
        <f t="shared" si="27"/>
        <v>316688.37007091846</v>
      </c>
      <c r="AB154" s="35">
        <f t="shared" si="28"/>
        <v>2.4030549146749213E-3</v>
      </c>
      <c r="AC154" s="12"/>
    </row>
    <row r="155" spans="1:29" x14ac:dyDescent="0.25">
      <c r="A155" s="1" t="s">
        <v>155</v>
      </c>
      <c r="B155" s="12"/>
      <c r="C155" s="45">
        <v>16232.01</v>
      </c>
      <c r="D155" s="35">
        <f t="shared" si="22"/>
        <v>9.0468893627448856E-4</v>
      </c>
      <c r="E155" s="21"/>
      <c r="F155" s="77">
        <v>89820.74952504976</v>
      </c>
      <c r="G155" s="35">
        <f t="shared" si="23"/>
        <v>1.0597748718030079E-3</v>
      </c>
      <c r="H155" s="21"/>
      <c r="I155" s="22">
        <f t="shared" si="20"/>
        <v>18821.255770306932</v>
      </c>
      <c r="J155" s="35">
        <v>1.2702474030037748E-3</v>
      </c>
      <c r="K155" s="21"/>
      <c r="L155" s="23">
        <v>0</v>
      </c>
      <c r="M155" s="35">
        <f t="shared" si="24"/>
        <v>0</v>
      </c>
      <c r="N155" s="21"/>
      <c r="O155" s="23"/>
      <c r="P155" s="66">
        <f t="shared" si="25"/>
        <v>0</v>
      </c>
      <c r="Q155" s="35">
        <v>0</v>
      </c>
      <c r="R155" s="14"/>
      <c r="V155" s="35">
        <f t="shared" si="26"/>
        <v>0</v>
      </c>
      <c r="W155" s="14"/>
      <c r="X155" s="74">
        <f t="shared" si="21"/>
        <v>0</v>
      </c>
      <c r="Y155" s="35">
        <v>0</v>
      </c>
      <c r="Z155" s="12"/>
      <c r="AA155" s="45">
        <f t="shared" si="27"/>
        <v>124874.01529535669</v>
      </c>
      <c r="AB155" s="35">
        <f t="shared" si="28"/>
        <v>9.4755331906725576E-4</v>
      </c>
      <c r="AC155" s="12"/>
    </row>
    <row r="156" spans="1:29" x14ac:dyDescent="0.25">
      <c r="A156" s="1" t="s">
        <v>213</v>
      </c>
      <c r="B156" s="12"/>
      <c r="C156" s="45">
        <v>34025.69</v>
      </c>
      <c r="D156" s="35">
        <f t="shared" si="22"/>
        <v>1.8964173440076434E-3</v>
      </c>
      <c r="E156" s="21"/>
      <c r="F156" s="77">
        <v>190553.00782373146</v>
      </c>
      <c r="G156" s="35">
        <f t="shared" si="23"/>
        <v>2.2482921875613317E-3</v>
      </c>
      <c r="H156" s="21"/>
      <c r="I156" s="22">
        <f t="shared" si="20"/>
        <v>43384.869365535233</v>
      </c>
      <c r="J156" s="35">
        <v>2.9280467952713255E-3</v>
      </c>
      <c r="K156" s="21"/>
      <c r="L156" s="57">
        <v>0</v>
      </c>
      <c r="M156" s="35">
        <f t="shared" si="24"/>
        <v>0</v>
      </c>
      <c r="N156" s="21"/>
      <c r="O156" s="23"/>
      <c r="P156" s="66">
        <f t="shared" si="25"/>
        <v>0</v>
      </c>
      <c r="Q156" s="35">
        <v>0</v>
      </c>
      <c r="R156" s="14"/>
      <c r="V156" s="35">
        <f t="shared" si="26"/>
        <v>0</v>
      </c>
      <c r="W156" s="14"/>
      <c r="X156" s="74">
        <f t="shared" si="21"/>
        <v>0</v>
      </c>
      <c r="Y156" s="35">
        <v>0</v>
      </c>
      <c r="Z156" s="12"/>
      <c r="AA156" s="45">
        <f t="shared" si="27"/>
        <v>267963.56718926667</v>
      </c>
      <c r="AB156" s="35">
        <f t="shared" si="28"/>
        <v>2.0333274851355933E-3</v>
      </c>
      <c r="AC156" s="12"/>
    </row>
    <row r="157" spans="1:29" x14ac:dyDescent="0.25">
      <c r="A157" s="1" t="s">
        <v>203</v>
      </c>
      <c r="B157" s="12"/>
      <c r="C157" s="45">
        <v>31623.64</v>
      </c>
      <c r="D157" s="35">
        <f t="shared" si="22"/>
        <v>1.7625394040988989E-3</v>
      </c>
      <c r="E157" s="21"/>
      <c r="F157" s="77">
        <v>188036.06697533815</v>
      </c>
      <c r="G157" s="35">
        <f t="shared" si="23"/>
        <v>2.2185953671824518E-3</v>
      </c>
      <c r="H157" s="21"/>
      <c r="I157" s="22">
        <f t="shared" si="20"/>
        <v>42519.388740588147</v>
      </c>
      <c r="J157" s="35">
        <v>2.8696354687580581E-3</v>
      </c>
      <c r="K157" s="21"/>
      <c r="L157" s="57">
        <v>0</v>
      </c>
      <c r="M157" s="35">
        <f t="shared" si="24"/>
        <v>0</v>
      </c>
      <c r="N157" s="21"/>
      <c r="O157" s="23"/>
      <c r="P157" s="66">
        <f t="shared" si="25"/>
        <v>0</v>
      </c>
      <c r="Q157" s="35">
        <v>0</v>
      </c>
      <c r="R157" s="14"/>
      <c r="V157" s="35">
        <f t="shared" si="26"/>
        <v>0</v>
      </c>
      <c r="W157" s="14"/>
      <c r="X157" s="74">
        <f t="shared" si="21"/>
        <v>0</v>
      </c>
      <c r="Y157" s="35">
        <v>0</v>
      </c>
      <c r="Z157" s="12"/>
      <c r="AA157" s="45">
        <f t="shared" si="27"/>
        <v>262179.09571592632</v>
      </c>
      <c r="AB157" s="35">
        <f t="shared" si="28"/>
        <v>1.9894344852136366E-3</v>
      </c>
      <c r="AC157" s="12"/>
    </row>
    <row r="158" spans="1:29" x14ac:dyDescent="0.25">
      <c r="A158" s="1" t="s">
        <v>179</v>
      </c>
      <c r="B158" s="12"/>
      <c r="C158" s="45">
        <v>17919.400000000001</v>
      </c>
      <c r="D158" s="35">
        <f t="shared" si="22"/>
        <v>9.9873539535011826E-4</v>
      </c>
      <c r="E158" s="21"/>
      <c r="F158" s="77">
        <v>91634.027447043132</v>
      </c>
      <c r="G158" s="35">
        <f t="shared" si="23"/>
        <v>1.0811693311844432E-3</v>
      </c>
      <c r="H158" s="21"/>
      <c r="I158" s="22">
        <f t="shared" si="20"/>
        <v>22424.673740113845</v>
      </c>
      <c r="J158" s="35">
        <v>1.5134422447265873E-3</v>
      </c>
      <c r="K158" s="21"/>
      <c r="L158" s="57">
        <v>0</v>
      </c>
      <c r="M158" s="35">
        <f t="shared" si="24"/>
        <v>0</v>
      </c>
      <c r="N158" s="21"/>
      <c r="O158" s="23"/>
      <c r="P158" s="66">
        <f t="shared" si="25"/>
        <v>0</v>
      </c>
      <c r="Q158" s="35">
        <v>0</v>
      </c>
      <c r="R158" s="14"/>
      <c r="V158" s="35">
        <f t="shared" si="26"/>
        <v>0</v>
      </c>
      <c r="W158" s="14"/>
      <c r="X158" s="74">
        <f t="shared" si="21"/>
        <v>0</v>
      </c>
      <c r="Y158" s="35">
        <v>0</v>
      </c>
      <c r="Z158" s="12"/>
      <c r="AA158" s="45">
        <f t="shared" si="27"/>
        <v>131978.10118715698</v>
      </c>
      <c r="AB158" s="35">
        <f t="shared" si="28"/>
        <v>1.0014596513798081E-3</v>
      </c>
      <c r="AC158" s="12"/>
    </row>
    <row r="159" spans="1:29" x14ac:dyDescent="0.25">
      <c r="A159" s="3" t="s">
        <v>163</v>
      </c>
      <c r="B159" s="12"/>
      <c r="C159" s="45">
        <v>10150.799999999999</v>
      </c>
      <c r="D159" s="35">
        <f t="shared" si="22"/>
        <v>5.6575349906358354E-4</v>
      </c>
      <c r="E159" s="21"/>
      <c r="F159" s="77">
        <v>86123.449095462289</v>
      </c>
      <c r="G159" s="35">
        <f t="shared" si="23"/>
        <v>1.0161512535466215E-3</v>
      </c>
      <c r="H159" s="21"/>
      <c r="I159" s="22">
        <f t="shared" si="20"/>
        <v>13404.337526428342</v>
      </c>
      <c r="J159" s="35">
        <v>9.0465934578041053E-4</v>
      </c>
      <c r="K159" s="21"/>
      <c r="L159" s="57">
        <v>0</v>
      </c>
      <c r="M159" s="35">
        <f t="shared" si="24"/>
        <v>0</v>
      </c>
      <c r="N159" s="21"/>
      <c r="O159" s="23"/>
      <c r="P159" s="66">
        <f t="shared" si="25"/>
        <v>0</v>
      </c>
      <c r="Q159" s="35">
        <v>0</v>
      </c>
      <c r="R159" s="14"/>
      <c r="V159" s="35">
        <f t="shared" si="26"/>
        <v>0</v>
      </c>
      <c r="W159" s="14"/>
      <c r="X159" s="74">
        <f t="shared" si="21"/>
        <v>0</v>
      </c>
      <c r="Y159" s="35">
        <v>0</v>
      </c>
      <c r="Z159" s="12"/>
      <c r="AA159" s="45">
        <f t="shared" si="27"/>
        <v>109678.58662189063</v>
      </c>
      <c r="AB159" s="35">
        <f t="shared" si="28"/>
        <v>8.3224927570694021E-4</v>
      </c>
      <c r="AC159" s="12"/>
    </row>
    <row r="160" spans="1:29" x14ac:dyDescent="0.25">
      <c r="A160" s="1" t="s">
        <v>102</v>
      </c>
      <c r="B160" s="12"/>
      <c r="C160" s="45">
        <v>16337.890000000001</v>
      </c>
      <c r="D160" s="35">
        <f t="shared" si="22"/>
        <v>9.1059014410843793E-4</v>
      </c>
      <c r="E160" s="21"/>
      <c r="F160" s="77">
        <v>95102.973897179065</v>
      </c>
      <c r="G160" s="35">
        <f t="shared" si="23"/>
        <v>1.1220986520699145E-3</v>
      </c>
      <c r="H160" s="21"/>
      <c r="I160" s="22">
        <f t="shared" si="20"/>
        <v>21023.868586929744</v>
      </c>
      <c r="J160" s="35">
        <v>1.4189018415961224E-3</v>
      </c>
      <c r="K160" s="21"/>
      <c r="L160" s="57">
        <v>0</v>
      </c>
      <c r="M160" s="35">
        <f t="shared" si="24"/>
        <v>0</v>
      </c>
      <c r="N160" s="21"/>
      <c r="O160" s="23"/>
      <c r="P160" s="66">
        <f t="shared" si="25"/>
        <v>0</v>
      </c>
      <c r="Q160" s="35">
        <v>0</v>
      </c>
      <c r="R160" s="14"/>
      <c r="V160" s="35">
        <f t="shared" si="26"/>
        <v>0</v>
      </c>
      <c r="W160" s="14"/>
      <c r="X160" s="74">
        <f t="shared" si="21"/>
        <v>0</v>
      </c>
      <c r="Y160" s="35">
        <v>0</v>
      </c>
      <c r="Z160" s="12"/>
      <c r="AA160" s="45">
        <f t="shared" si="27"/>
        <v>132464.73248410883</v>
      </c>
      <c r="AB160" s="35">
        <f t="shared" si="28"/>
        <v>1.0051522458679255E-3</v>
      </c>
      <c r="AC160" s="12"/>
    </row>
    <row r="161" spans="1:29" x14ac:dyDescent="0.25">
      <c r="A161" s="1" t="s">
        <v>271</v>
      </c>
      <c r="B161" s="12"/>
      <c r="C161" s="45">
        <v>57192.869999999995</v>
      </c>
      <c r="D161" s="35">
        <f t="shared" si="22"/>
        <v>3.1876370654518515E-3</v>
      </c>
      <c r="E161" s="21"/>
      <c r="F161" s="77">
        <v>290763.26936081058</v>
      </c>
      <c r="G161" s="35">
        <f t="shared" si="23"/>
        <v>3.4306505806427222E-3</v>
      </c>
      <c r="H161" s="21"/>
      <c r="I161" s="22">
        <f t="shared" si="20"/>
        <v>35779.487852035687</v>
      </c>
      <c r="J161" s="35">
        <v>2.414759253022588E-3</v>
      </c>
      <c r="K161" s="21"/>
      <c r="L161" s="57">
        <v>14041.4</v>
      </c>
      <c r="M161" s="35">
        <f t="shared" si="24"/>
        <v>1.0842779587867812E-2</v>
      </c>
      <c r="N161" s="21"/>
      <c r="O161" s="23"/>
      <c r="P161" s="66">
        <f t="shared" si="25"/>
        <v>0</v>
      </c>
      <c r="Q161" s="35">
        <v>0</v>
      </c>
      <c r="R161" s="14"/>
      <c r="U161" s="48">
        <v>80348</v>
      </c>
      <c r="V161" s="35">
        <f t="shared" si="26"/>
        <v>1.3085426592268152E-2</v>
      </c>
      <c r="W161" s="14"/>
      <c r="X161" s="74">
        <f t="shared" si="21"/>
        <v>32493.778947368432</v>
      </c>
      <c r="Y161" s="35">
        <v>7.3682038429406871E-3</v>
      </c>
      <c r="Z161" s="12"/>
      <c r="AA161" s="45">
        <f t="shared" si="27"/>
        <v>510618.80616021471</v>
      </c>
      <c r="AB161" s="35">
        <f t="shared" si="28"/>
        <v>3.8746134927340817E-3</v>
      </c>
      <c r="AC161" s="12"/>
    </row>
    <row r="162" spans="1:29" x14ac:dyDescent="0.25">
      <c r="A162" s="1" t="s">
        <v>122</v>
      </c>
      <c r="B162" s="12"/>
      <c r="C162" s="45">
        <v>344733.23</v>
      </c>
      <c r="D162" s="35">
        <f t="shared" si="22"/>
        <v>1.9213661102178266E-2</v>
      </c>
      <c r="E162" s="21"/>
      <c r="F162" s="77">
        <v>1367579.4098203639</v>
      </c>
      <c r="G162" s="35">
        <f t="shared" si="23"/>
        <v>1.6135762631535516E-2</v>
      </c>
      <c r="H162" s="21"/>
      <c r="I162" s="22">
        <f t="shared" si="20"/>
        <v>230298.0270022671</v>
      </c>
      <c r="J162" s="35">
        <v>1.5542824256075258E-2</v>
      </c>
      <c r="K162" s="21"/>
      <c r="L162" s="57">
        <v>58777.279999999999</v>
      </c>
      <c r="M162" s="35">
        <f t="shared" si="24"/>
        <v>4.5387859601919392E-2</v>
      </c>
      <c r="N162" s="21"/>
      <c r="O162" s="23"/>
      <c r="P162" s="66">
        <f>P314*Q162</f>
        <v>36000</v>
      </c>
      <c r="Q162" s="35">
        <v>1.4834181663097192E-2</v>
      </c>
      <c r="R162" s="14"/>
      <c r="U162" s="48">
        <v>175839</v>
      </c>
      <c r="V162" s="35">
        <f t="shared" si="26"/>
        <v>2.8637032988473136E-2</v>
      </c>
      <c r="W162" s="14"/>
      <c r="X162" s="74">
        <f t="shared" si="21"/>
        <v>148059.56842105268</v>
      </c>
      <c r="Y162" s="35">
        <v>3.3573598281417844E-2</v>
      </c>
      <c r="Z162" s="12"/>
      <c r="AA162" s="45">
        <f t="shared" si="27"/>
        <v>2361286.5152436835</v>
      </c>
      <c r="AB162" s="35">
        <f t="shared" si="28"/>
        <v>1.791761776455909E-2</v>
      </c>
      <c r="AC162" s="12"/>
    </row>
    <row r="163" spans="1:29" x14ac:dyDescent="0.25">
      <c r="A163" s="3" t="s">
        <v>180</v>
      </c>
      <c r="B163" s="12"/>
      <c r="C163" s="45">
        <v>16245.24</v>
      </c>
      <c r="D163" s="35">
        <f t="shared" si="22"/>
        <v>9.0542630857939172E-4</v>
      </c>
      <c r="E163" s="21"/>
      <c r="F163" s="77">
        <v>88403.205960370266</v>
      </c>
      <c r="G163" s="35">
        <f t="shared" si="23"/>
        <v>1.043049593318058E-3</v>
      </c>
      <c r="H163" s="21"/>
      <c r="I163" s="22">
        <f t="shared" si="20"/>
        <v>20073.490679971506</v>
      </c>
      <c r="J163" s="35">
        <v>1.3547607936810087E-3</v>
      </c>
      <c r="K163" s="21"/>
      <c r="L163" s="57">
        <v>0</v>
      </c>
      <c r="M163" s="35">
        <f t="shared" si="24"/>
        <v>0</v>
      </c>
      <c r="N163" s="21"/>
      <c r="O163" s="23"/>
      <c r="P163" s="66">
        <f t="shared" si="25"/>
        <v>0</v>
      </c>
      <c r="Q163" s="35">
        <v>0</v>
      </c>
      <c r="R163" s="14"/>
      <c r="V163" s="35">
        <f t="shared" si="26"/>
        <v>0</v>
      </c>
      <c r="W163" s="14"/>
      <c r="X163" s="74">
        <f t="shared" si="21"/>
        <v>0</v>
      </c>
      <c r="Y163" s="35">
        <v>0</v>
      </c>
      <c r="Z163" s="12"/>
      <c r="AA163" s="45">
        <f t="shared" si="27"/>
        <v>124721.93664034178</v>
      </c>
      <c r="AB163" s="35">
        <f t="shared" si="28"/>
        <v>9.4639933491788867E-4</v>
      </c>
      <c r="AC163" s="12"/>
    </row>
    <row r="164" spans="1:29" x14ac:dyDescent="0.25">
      <c r="A164" s="1" t="s">
        <v>83</v>
      </c>
      <c r="B164" s="12"/>
      <c r="C164" s="45">
        <v>23570.5</v>
      </c>
      <c r="D164" s="35">
        <f t="shared" si="22"/>
        <v>1.313698708444477E-3</v>
      </c>
      <c r="E164" s="21"/>
      <c r="F164" s="77">
        <v>171781.29369404993</v>
      </c>
      <c r="G164" s="35">
        <f t="shared" si="23"/>
        <v>2.0268089440958798E-3</v>
      </c>
      <c r="H164" s="21"/>
      <c r="I164" s="22">
        <f t="shared" si="20"/>
        <v>29822.528564252785</v>
      </c>
      <c r="J164" s="35">
        <v>2.0127238013263674E-3</v>
      </c>
      <c r="K164" s="21"/>
      <c r="L164" s="57">
        <v>0</v>
      </c>
      <c r="M164" s="35">
        <f t="shared" si="24"/>
        <v>0</v>
      </c>
      <c r="N164" s="21"/>
      <c r="O164" s="23"/>
      <c r="P164" s="66">
        <f>P314*Q164</f>
        <v>13500</v>
      </c>
      <c r="Q164" s="35">
        <v>5.5628181236614472E-3</v>
      </c>
      <c r="R164" s="14"/>
      <c r="U164" s="48">
        <v>68621</v>
      </c>
      <c r="V164" s="35">
        <f t="shared" si="26"/>
        <v>1.1175574478369504E-2</v>
      </c>
      <c r="W164" s="14"/>
      <c r="X164" s="74">
        <f t="shared" si="21"/>
        <v>27576.600000000009</v>
      </c>
      <c r="Y164" s="35">
        <v>6.2531972789115669E-3</v>
      </c>
      <c r="Z164" s="12"/>
      <c r="AA164" s="45">
        <f t="shared" si="27"/>
        <v>334871.92225830269</v>
      </c>
      <c r="AB164" s="35">
        <f t="shared" si="28"/>
        <v>2.5410330615843147E-3</v>
      </c>
      <c r="AC164" s="12"/>
    </row>
    <row r="165" spans="1:29" x14ac:dyDescent="0.25">
      <c r="A165" s="3" t="s">
        <v>36</v>
      </c>
      <c r="B165" s="12"/>
      <c r="C165" s="45">
        <v>111157.95999999999</v>
      </c>
      <c r="D165" s="35">
        <f t="shared" si="22"/>
        <v>6.1953742383624791E-3</v>
      </c>
      <c r="E165" s="21"/>
      <c r="F165" s="77">
        <v>615500.82992533746</v>
      </c>
      <c r="G165" s="35">
        <f t="shared" si="23"/>
        <v>7.2621562008548394E-3</v>
      </c>
      <c r="H165" s="21"/>
      <c r="I165" s="22">
        <f t="shared" si="20"/>
        <v>80831.64550595668</v>
      </c>
      <c r="J165" s="35">
        <v>5.4553314102690617E-3</v>
      </c>
      <c r="K165" s="21"/>
      <c r="L165" s="23">
        <v>21369.599999999999</v>
      </c>
      <c r="M165" s="35">
        <f t="shared" si="24"/>
        <v>1.6501621111919038E-2</v>
      </c>
      <c r="N165" s="21"/>
      <c r="O165" s="23"/>
      <c r="P165" s="66">
        <f t="shared" si="25"/>
        <v>0</v>
      </c>
      <c r="Q165" s="35">
        <v>0</v>
      </c>
      <c r="R165" s="14"/>
      <c r="U165" s="48">
        <v>60763</v>
      </c>
      <c r="V165" s="35">
        <f t="shared" si="26"/>
        <v>9.895825360008834E-3</v>
      </c>
      <c r="W165" s="14"/>
      <c r="X165" s="74">
        <f t="shared" si="21"/>
        <v>48363.884210526332</v>
      </c>
      <c r="Y165" s="35">
        <v>1.0966867167919803E-2</v>
      </c>
      <c r="Z165" s="12"/>
      <c r="AA165" s="45">
        <f t="shared" si="27"/>
        <v>937986.91964182048</v>
      </c>
      <c r="AB165" s="35">
        <f t="shared" si="28"/>
        <v>7.117514535318439E-3</v>
      </c>
      <c r="AC165" s="12"/>
    </row>
    <row r="166" spans="1:29" ht="15.75" thickBot="1" x14ac:dyDescent="0.3">
      <c r="A166" s="3" t="s">
        <v>253</v>
      </c>
      <c r="B166" s="12"/>
      <c r="C166" s="45">
        <v>11930.83</v>
      </c>
      <c r="D166" s="35">
        <f t="shared" si="22"/>
        <v>6.6496323631957824E-4</v>
      </c>
      <c r="E166" s="21"/>
      <c r="F166" s="77">
        <v>87529.035561030454</v>
      </c>
      <c r="G166" s="35">
        <f t="shared" si="23"/>
        <v>1.0327354529018062E-3</v>
      </c>
      <c r="H166" s="21"/>
      <c r="I166" s="22">
        <f t="shared" si="20"/>
        <v>15427.722747694264</v>
      </c>
      <c r="J166" s="35">
        <v>1.0412177058577489E-3</v>
      </c>
      <c r="K166" s="21"/>
      <c r="L166" s="57">
        <v>0</v>
      </c>
      <c r="M166" s="35">
        <f t="shared" si="24"/>
        <v>0</v>
      </c>
      <c r="N166" s="21"/>
      <c r="O166" s="23"/>
      <c r="P166" s="66">
        <f t="shared" si="25"/>
        <v>0</v>
      </c>
      <c r="Q166" s="35">
        <v>0</v>
      </c>
      <c r="R166" s="14"/>
      <c r="V166" s="35">
        <f t="shared" si="26"/>
        <v>0</v>
      </c>
      <c r="W166" s="14"/>
      <c r="X166" s="74">
        <f t="shared" si="21"/>
        <v>0</v>
      </c>
      <c r="Y166" s="35">
        <v>0</v>
      </c>
      <c r="Z166" s="12"/>
      <c r="AA166" s="45">
        <f t="shared" si="27"/>
        <v>114887.58830872472</v>
      </c>
      <c r="AB166" s="35">
        <f t="shared" si="28"/>
        <v>8.7177556807218704E-4</v>
      </c>
      <c r="AC166" s="12"/>
    </row>
    <row r="167" spans="1:29" ht="15.75" thickBot="1" x14ac:dyDescent="0.3">
      <c r="A167" s="3" t="s">
        <v>57</v>
      </c>
      <c r="B167" s="12"/>
      <c r="C167" s="45">
        <v>30267.11</v>
      </c>
      <c r="D167" s="35">
        <f t="shared" si="22"/>
        <v>1.6869333834813394E-3</v>
      </c>
      <c r="E167" s="21"/>
      <c r="F167" s="77">
        <v>106479.71647860347</v>
      </c>
      <c r="G167" s="35">
        <f t="shared" si="23"/>
        <v>1.2563302853452793E-3</v>
      </c>
      <c r="H167" s="21"/>
      <c r="I167" s="22">
        <f t="shared" si="20"/>
        <v>38557.515580067447</v>
      </c>
      <c r="J167" s="35">
        <v>2.6022484700052272E-3</v>
      </c>
      <c r="K167" s="21"/>
      <c r="L167" s="59">
        <v>0</v>
      </c>
      <c r="M167" s="35">
        <f t="shared" si="24"/>
        <v>0</v>
      </c>
      <c r="N167" s="21"/>
      <c r="O167" s="23"/>
      <c r="P167" s="66">
        <f t="shared" si="25"/>
        <v>0</v>
      </c>
      <c r="Q167" s="35">
        <v>0</v>
      </c>
      <c r="R167" s="14"/>
      <c r="V167" s="35">
        <f t="shared" si="26"/>
        <v>0</v>
      </c>
      <c r="W167" s="14"/>
      <c r="X167" s="74">
        <f t="shared" si="21"/>
        <v>0</v>
      </c>
      <c r="Y167" s="35">
        <v>0</v>
      </c>
      <c r="Z167" s="12"/>
      <c r="AA167" s="45">
        <f t="shared" si="27"/>
        <v>175304.34205867094</v>
      </c>
      <c r="AB167" s="35">
        <f t="shared" si="28"/>
        <v>1.3302223907167964E-3</v>
      </c>
      <c r="AC167" s="12"/>
    </row>
    <row r="168" spans="1:29" s="26" customFormat="1" ht="15.75" thickBot="1" x14ac:dyDescent="0.3">
      <c r="A168" s="25" t="s">
        <v>310</v>
      </c>
      <c r="B168" s="30"/>
      <c r="C168" s="46">
        <v>0</v>
      </c>
      <c r="D168" s="38">
        <f t="shared" si="22"/>
        <v>0</v>
      </c>
      <c r="E168" s="27"/>
      <c r="F168" s="46">
        <v>56990.879999999997</v>
      </c>
      <c r="G168" s="38">
        <f t="shared" si="23"/>
        <v>6.7242260686208792E-4</v>
      </c>
      <c r="H168" s="27"/>
      <c r="I168" s="46">
        <f t="shared" si="20"/>
        <v>0</v>
      </c>
      <c r="J168" s="38">
        <v>0</v>
      </c>
      <c r="K168" s="27"/>
      <c r="L168" s="60">
        <v>0</v>
      </c>
      <c r="M168" s="38">
        <f t="shared" si="24"/>
        <v>0</v>
      </c>
      <c r="N168" s="27"/>
      <c r="O168" s="27"/>
      <c r="P168" s="60">
        <f t="shared" si="25"/>
        <v>0</v>
      </c>
      <c r="Q168" s="38">
        <v>0</v>
      </c>
      <c r="R168" s="31"/>
      <c r="S168" s="30"/>
      <c r="T168" s="30"/>
      <c r="U168" s="50"/>
      <c r="V168" s="38">
        <f t="shared" si="26"/>
        <v>0</v>
      </c>
      <c r="W168" s="31"/>
      <c r="X168" s="46">
        <f t="shared" si="21"/>
        <v>0</v>
      </c>
      <c r="Y168" s="38">
        <v>0</v>
      </c>
      <c r="Z168" s="30"/>
      <c r="AA168" s="45">
        <f t="shared" si="27"/>
        <v>56990.879999999997</v>
      </c>
      <c r="AB168" s="38">
        <f t="shared" si="28"/>
        <v>4.3245103773460297E-4</v>
      </c>
      <c r="AC168" s="30"/>
    </row>
    <row r="169" spans="1:29" ht="15.75" thickBot="1" x14ac:dyDescent="0.3">
      <c r="A169" s="1" t="s">
        <v>15</v>
      </c>
      <c r="B169" s="12"/>
      <c r="C169" s="45">
        <v>17694.419999999998</v>
      </c>
      <c r="D169" s="35">
        <f t="shared" si="22"/>
        <v>9.8619616472599733E-4</v>
      </c>
      <c r="E169" s="21"/>
      <c r="F169" s="77">
        <v>145030.44954688707</v>
      </c>
      <c r="G169" s="35">
        <f t="shared" si="23"/>
        <v>1.7111817357215457E-3</v>
      </c>
      <c r="H169" s="21"/>
      <c r="I169" s="22">
        <f t="shared" si="20"/>
        <v>20328.182526004981</v>
      </c>
      <c r="J169" s="35">
        <v>1.371949957886548E-3</v>
      </c>
      <c r="K169" s="21"/>
      <c r="L169" s="61">
        <v>0</v>
      </c>
      <c r="M169" s="35">
        <f t="shared" si="24"/>
        <v>0</v>
      </c>
      <c r="N169" s="21"/>
      <c r="O169" s="23"/>
      <c r="P169" s="66">
        <f t="shared" si="25"/>
        <v>0</v>
      </c>
      <c r="Q169" s="35">
        <v>0</v>
      </c>
      <c r="R169" s="14"/>
      <c r="V169" s="35">
        <f t="shared" si="26"/>
        <v>0</v>
      </c>
      <c r="W169" s="14"/>
      <c r="X169" s="74">
        <f t="shared" si="21"/>
        <v>0</v>
      </c>
      <c r="Y169" s="35">
        <v>0</v>
      </c>
      <c r="Z169" s="12"/>
      <c r="AA169" s="45">
        <f t="shared" si="27"/>
        <v>183053.05207289202</v>
      </c>
      <c r="AB169" s="35">
        <f t="shared" si="28"/>
        <v>1.3890201788322705E-3</v>
      </c>
      <c r="AC169" s="12"/>
    </row>
    <row r="170" spans="1:29" ht="15.75" thickBot="1" x14ac:dyDescent="0.3">
      <c r="A170" s="3" t="s">
        <v>130</v>
      </c>
      <c r="B170" s="12"/>
      <c r="C170" s="45">
        <v>12466.82</v>
      </c>
      <c r="D170" s="35">
        <f t="shared" si="22"/>
        <v>6.9483656827007379E-4</v>
      </c>
      <c r="E170" s="21"/>
      <c r="F170" s="77">
        <v>54601.484781666426</v>
      </c>
      <c r="G170" s="35">
        <f t="shared" si="23"/>
        <v>6.4423066875662839E-4</v>
      </c>
      <c r="H170" s="21"/>
      <c r="I170" s="22">
        <f t="shared" si="20"/>
        <v>0</v>
      </c>
      <c r="J170" s="35">
        <v>0</v>
      </c>
      <c r="K170" s="21"/>
      <c r="L170" s="61">
        <v>0</v>
      </c>
      <c r="M170" s="35">
        <f t="shared" si="24"/>
        <v>0</v>
      </c>
      <c r="N170" s="21"/>
      <c r="O170" s="23"/>
      <c r="P170" s="66">
        <f t="shared" si="25"/>
        <v>0</v>
      </c>
      <c r="Q170" s="35">
        <v>0</v>
      </c>
      <c r="R170" s="14"/>
      <c r="V170" s="35">
        <f t="shared" si="26"/>
        <v>0</v>
      </c>
      <c r="W170" s="14"/>
      <c r="X170" s="74">
        <f t="shared" si="21"/>
        <v>0</v>
      </c>
      <c r="Y170" s="35">
        <v>0</v>
      </c>
      <c r="Z170" s="12"/>
      <c r="AA170" s="45">
        <f t="shared" si="27"/>
        <v>67068.304781666433</v>
      </c>
      <c r="AB170" s="35">
        <f t="shared" si="28"/>
        <v>5.0891928676890553E-4</v>
      </c>
      <c r="AC170" s="12"/>
    </row>
    <row r="171" spans="1:29" ht="15.75" thickBot="1" x14ac:dyDescent="0.3">
      <c r="A171" s="3" t="s">
        <v>232</v>
      </c>
      <c r="B171" s="12"/>
      <c r="C171" s="45">
        <v>41972.959999999999</v>
      </c>
      <c r="D171" s="35">
        <f t="shared" si="22"/>
        <v>2.3393573891767969E-3</v>
      </c>
      <c r="E171" s="21"/>
      <c r="F171" s="77">
        <v>215069.25264007063</v>
      </c>
      <c r="G171" s="35">
        <f t="shared" si="23"/>
        <v>2.5375538597775167E-3</v>
      </c>
      <c r="H171" s="21"/>
      <c r="I171" s="22">
        <f t="shared" si="20"/>
        <v>51360.497358916764</v>
      </c>
      <c r="J171" s="35">
        <v>3.4663222891892259E-3</v>
      </c>
      <c r="K171" s="21"/>
      <c r="L171" s="61">
        <v>0</v>
      </c>
      <c r="M171" s="35">
        <f t="shared" si="24"/>
        <v>0</v>
      </c>
      <c r="N171" s="21"/>
      <c r="O171" s="23"/>
      <c r="P171" s="66">
        <f t="shared" si="25"/>
        <v>0</v>
      </c>
      <c r="Q171" s="35">
        <v>0</v>
      </c>
      <c r="R171" s="14"/>
      <c r="V171" s="35">
        <f t="shared" si="26"/>
        <v>0</v>
      </c>
      <c r="W171" s="14"/>
      <c r="X171" s="74">
        <f t="shared" si="21"/>
        <v>0</v>
      </c>
      <c r="Y171" s="35">
        <v>0</v>
      </c>
      <c r="Z171" s="12"/>
      <c r="AA171" s="45">
        <f t="shared" si="27"/>
        <v>308402.70999898744</v>
      </c>
      <c r="AB171" s="35">
        <f t="shared" si="28"/>
        <v>2.3401827095708284E-3</v>
      </c>
      <c r="AC171" s="12"/>
    </row>
    <row r="172" spans="1:29" ht="15.75" thickBot="1" x14ac:dyDescent="0.3">
      <c r="A172" s="1" t="s">
        <v>258</v>
      </c>
      <c r="B172" s="12"/>
      <c r="C172" s="45">
        <v>142961.05000000002</v>
      </c>
      <c r="D172" s="35">
        <f t="shared" si="22"/>
        <v>7.9679152645411137E-3</v>
      </c>
      <c r="E172" s="21"/>
      <c r="F172" s="77">
        <v>561509.31878076994</v>
      </c>
      <c r="G172" s="35">
        <f t="shared" si="23"/>
        <v>6.6251224741909667E-3</v>
      </c>
      <c r="H172" s="21"/>
      <c r="I172" s="22">
        <f t="shared" si="20"/>
        <v>94052.038921360858</v>
      </c>
      <c r="J172" s="35">
        <v>6.3475763596788056E-3</v>
      </c>
      <c r="K172" s="21"/>
      <c r="L172" s="61">
        <v>20244.88</v>
      </c>
      <c r="M172" s="35">
        <f t="shared" si="24"/>
        <v>1.5633111486235939E-2</v>
      </c>
      <c r="N172" s="21"/>
      <c r="O172" s="23"/>
      <c r="P172" s="66">
        <f t="shared" si="25"/>
        <v>0</v>
      </c>
      <c r="Q172" s="35">
        <v>0</v>
      </c>
      <c r="R172" s="14"/>
      <c r="U172" s="48">
        <v>91703</v>
      </c>
      <c r="V172" s="35">
        <f t="shared" si="26"/>
        <v>1.4934695011584188E-2</v>
      </c>
      <c r="W172" s="14"/>
      <c r="X172" s="74">
        <f t="shared" si="21"/>
        <v>71084.410526315813</v>
      </c>
      <c r="Y172" s="35">
        <v>1.6118913951545535E-2</v>
      </c>
      <c r="Z172" s="12"/>
      <c r="AA172" s="45">
        <f t="shared" si="27"/>
        <v>981554.69822844665</v>
      </c>
      <c r="AB172" s="35">
        <f t="shared" si="28"/>
        <v>7.4481100808088388E-3</v>
      </c>
      <c r="AC172" s="12"/>
    </row>
    <row r="173" spans="1:29" ht="15.75" thickBot="1" x14ac:dyDescent="0.3">
      <c r="A173" s="1" t="s">
        <v>284</v>
      </c>
      <c r="B173" s="12"/>
      <c r="C173" s="45">
        <v>60428.35</v>
      </c>
      <c r="D173" s="35">
        <f t="shared" si="22"/>
        <v>3.3679661164774106E-3</v>
      </c>
      <c r="E173" s="21"/>
      <c r="F173" s="77">
        <v>494197.2855661721</v>
      </c>
      <c r="G173" s="35">
        <f t="shared" si="23"/>
        <v>5.8309228961646691E-3</v>
      </c>
      <c r="H173" s="21"/>
      <c r="I173" s="22">
        <f t="shared" si="20"/>
        <v>78787.035964187991</v>
      </c>
      <c r="J173" s="35">
        <v>5.3173406198412628E-3</v>
      </c>
      <c r="K173" s="21"/>
      <c r="L173" s="61">
        <v>14041.4</v>
      </c>
      <c r="M173" s="35">
        <f t="shared" si="24"/>
        <v>1.0842779587867812E-2</v>
      </c>
      <c r="N173" s="21"/>
      <c r="O173" s="23"/>
      <c r="P173" s="66">
        <f>P314*Q173</f>
        <v>45000</v>
      </c>
      <c r="Q173" s="35">
        <v>1.8542727078871491E-2</v>
      </c>
      <c r="R173" s="14"/>
      <c r="U173" s="48">
        <v>56989</v>
      </c>
      <c r="V173" s="35">
        <f t="shared" si="26"/>
        <v>9.2811940069045876E-3</v>
      </c>
      <c r="W173" s="14"/>
      <c r="X173" s="74">
        <f t="shared" si="21"/>
        <v>0</v>
      </c>
      <c r="Y173" s="35">
        <v>0</v>
      </c>
      <c r="Z173" s="12"/>
      <c r="AA173" s="45">
        <f t="shared" si="27"/>
        <v>749443.07153036003</v>
      </c>
      <c r="AB173" s="35">
        <f t="shared" si="28"/>
        <v>5.6868297876136054E-3</v>
      </c>
      <c r="AC173" s="12"/>
    </row>
    <row r="174" spans="1:29" ht="15.75" thickBot="1" x14ac:dyDescent="0.3">
      <c r="A174" s="3" t="s">
        <v>84</v>
      </c>
      <c r="B174" s="12"/>
      <c r="C174" s="45">
        <v>33165.449999999997</v>
      </c>
      <c r="D174" s="35">
        <f t="shared" si="22"/>
        <v>1.8484719810771886E-3</v>
      </c>
      <c r="E174" s="21"/>
      <c r="F174" s="77">
        <v>194178.30902774786</v>
      </c>
      <c r="G174" s="35">
        <f t="shared" si="23"/>
        <v>2.2910663031086784E-3</v>
      </c>
      <c r="H174" s="21"/>
      <c r="I174" s="22">
        <f t="shared" si="20"/>
        <v>42139.709229371576</v>
      </c>
      <c r="J174" s="35">
        <v>2.8440108813775782E-3</v>
      </c>
      <c r="K174" s="21"/>
      <c r="L174" s="61">
        <v>0</v>
      </c>
      <c r="M174" s="35">
        <f t="shared" si="24"/>
        <v>0</v>
      </c>
      <c r="N174" s="21"/>
      <c r="O174" s="23"/>
      <c r="P174" s="66">
        <f t="shared" si="25"/>
        <v>0</v>
      </c>
      <c r="Q174" s="35">
        <v>0</v>
      </c>
      <c r="R174" s="14"/>
      <c r="V174" s="35">
        <f t="shared" si="26"/>
        <v>0</v>
      </c>
      <c r="W174" s="14"/>
      <c r="X174" s="74">
        <f t="shared" si="21"/>
        <v>0</v>
      </c>
      <c r="Y174" s="35">
        <v>0</v>
      </c>
      <c r="Z174" s="12"/>
      <c r="AA174" s="45">
        <f t="shared" si="27"/>
        <v>269483.46825711941</v>
      </c>
      <c r="AB174" s="35">
        <f t="shared" si="28"/>
        <v>2.0448606075237166E-3</v>
      </c>
      <c r="AC174" s="12"/>
    </row>
    <row r="175" spans="1:29" ht="15.75" thickBot="1" x14ac:dyDescent="0.3">
      <c r="A175" s="3" t="s">
        <v>148</v>
      </c>
      <c r="B175" s="12"/>
      <c r="C175" s="45">
        <v>6795.87</v>
      </c>
      <c r="D175" s="35">
        <f t="shared" si="22"/>
        <v>3.7876691804401971E-4</v>
      </c>
      <c r="E175" s="21"/>
      <c r="F175" s="77">
        <v>0</v>
      </c>
      <c r="G175" s="35">
        <f t="shared" si="23"/>
        <v>0</v>
      </c>
      <c r="H175" s="21"/>
      <c r="I175" s="22">
        <f t="shared" si="20"/>
        <v>7779.8925931891454</v>
      </c>
      <c r="J175" s="35">
        <v>5.2506530290808838E-4</v>
      </c>
      <c r="K175" s="21"/>
      <c r="L175" s="61">
        <v>0</v>
      </c>
      <c r="M175" s="35">
        <f t="shared" si="24"/>
        <v>0</v>
      </c>
      <c r="N175" s="21"/>
      <c r="O175" s="23"/>
      <c r="P175" s="66">
        <f t="shared" si="25"/>
        <v>0</v>
      </c>
      <c r="Q175" s="35">
        <v>0</v>
      </c>
      <c r="R175" s="14"/>
      <c r="V175" s="35">
        <f t="shared" si="26"/>
        <v>0</v>
      </c>
      <c r="W175" s="14"/>
      <c r="X175" s="74">
        <f t="shared" si="21"/>
        <v>0</v>
      </c>
      <c r="Y175" s="35">
        <v>0</v>
      </c>
      <c r="Z175" s="12"/>
      <c r="AA175" s="45">
        <f t="shared" si="27"/>
        <v>14575.762593189145</v>
      </c>
      <c r="AB175" s="35">
        <f t="shared" si="28"/>
        <v>1.1060197103813546E-4</v>
      </c>
      <c r="AC175" s="12"/>
    </row>
    <row r="176" spans="1:29" ht="15.75" thickBot="1" x14ac:dyDescent="0.3">
      <c r="A176" s="3" t="s">
        <v>233</v>
      </c>
      <c r="B176" s="12"/>
      <c r="C176" s="45">
        <v>16675.36</v>
      </c>
      <c r="D176" s="35">
        <f t="shared" si="22"/>
        <v>9.2939899004461899E-4</v>
      </c>
      <c r="E176" s="21"/>
      <c r="F176" s="77">
        <v>91038.244548396629</v>
      </c>
      <c r="G176" s="35">
        <f t="shared" si="23"/>
        <v>1.074139822430907E-3</v>
      </c>
      <c r="H176" s="21"/>
      <c r="I176" s="22">
        <f t="shared" si="20"/>
        <v>22330.343426768115</v>
      </c>
      <c r="J176" s="35">
        <v>1.5070758876134247E-3</v>
      </c>
      <c r="K176" s="21"/>
      <c r="L176" s="61">
        <v>0</v>
      </c>
      <c r="M176" s="35">
        <f t="shared" si="24"/>
        <v>0</v>
      </c>
      <c r="N176" s="21"/>
      <c r="O176" s="23"/>
      <c r="P176" s="66">
        <f>P314*Q176</f>
        <v>9236.25</v>
      </c>
      <c r="Q176" s="35">
        <v>3.8058947329383734E-3</v>
      </c>
      <c r="R176" s="14"/>
      <c r="V176" s="35">
        <f t="shared" si="26"/>
        <v>0</v>
      </c>
      <c r="W176" s="14"/>
      <c r="X176" s="74">
        <f t="shared" si="21"/>
        <v>0</v>
      </c>
      <c r="Y176" s="35">
        <v>0</v>
      </c>
      <c r="Z176" s="12"/>
      <c r="AA176" s="45">
        <f t="shared" si="27"/>
        <v>139280.19797516475</v>
      </c>
      <c r="AB176" s="35">
        <f t="shared" si="28"/>
        <v>1.0568685051053949E-3</v>
      </c>
      <c r="AC176" s="12"/>
    </row>
    <row r="177" spans="1:29" ht="15.75" thickBot="1" x14ac:dyDescent="0.3">
      <c r="A177" s="3" t="s">
        <v>123</v>
      </c>
      <c r="B177" s="12"/>
      <c r="C177" s="45">
        <v>25681.38</v>
      </c>
      <c r="D177" s="35">
        <f t="shared" si="22"/>
        <v>1.4313483268098607E-3</v>
      </c>
      <c r="E177" s="21"/>
      <c r="F177" s="77">
        <v>156336.99882390982</v>
      </c>
      <c r="G177" s="35">
        <f t="shared" si="23"/>
        <v>1.8445851739465791E-3</v>
      </c>
      <c r="H177" s="21"/>
      <c r="I177" s="22">
        <f t="shared" si="20"/>
        <v>32904.771552824532</v>
      </c>
      <c r="J177" s="35">
        <v>2.220744519998956E-3</v>
      </c>
      <c r="K177" s="21"/>
      <c r="L177" s="61">
        <v>0</v>
      </c>
      <c r="M177" s="35">
        <f t="shared" si="24"/>
        <v>0</v>
      </c>
      <c r="N177" s="21"/>
      <c r="O177" s="23"/>
      <c r="P177" s="66">
        <f t="shared" si="25"/>
        <v>0</v>
      </c>
      <c r="Q177" s="35">
        <v>0</v>
      </c>
      <c r="R177" s="14"/>
      <c r="V177" s="35">
        <f t="shared" si="26"/>
        <v>0</v>
      </c>
      <c r="W177" s="14"/>
      <c r="X177" s="74">
        <f t="shared" si="21"/>
        <v>0</v>
      </c>
      <c r="Y177" s="35">
        <v>0</v>
      </c>
      <c r="Z177" s="12"/>
      <c r="AA177" s="45">
        <f t="shared" si="27"/>
        <v>214923.15037673435</v>
      </c>
      <c r="AB177" s="35">
        <f t="shared" si="28"/>
        <v>1.6308528559939573E-3</v>
      </c>
      <c r="AC177" s="12"/>
    </row>
    <row r="178" spans="1:29" ht="15.75" thickBot="1" x14ac:dyDescent="0.3">
      <c r="A178" s="3" t="s">
        <v>272</v>
      </c>
      <c r="B178" s="12"/>
      <c r="C178" s="45">
        <v>24662.34</v>
      </c>
      <c r="D178" s="35">
        <f t="shared" si="22"/>
        <v>1.3745522668258442E-3</v>
      </c>
      <c r="E178" s="21"/>
      <c r="F178" s="77">
        <v>162344.57618616879</v>
      </c>
      <c r="G178" s="35">
        <f t="shared" si="23"/>
        <v>1.915467231406577E-3</v>
      </c>
      <c r="H178" s="21"/>
      <c r="I178" s="22">
        <f t="shared" si="20"/>
        <v>33859.865975450062</v>
      </c>
      <c r="J178" s="35">
        <v>2.2852038857697279E-3</v>
      </c>
      <c r="K178" s="21"/>
      <c r="L178" s="61">
        <v>0</v>
      </c>
      <c r="M178" s="35">
        <f t="shared" si="24"/>
        <v>0</v>
      </c>
      <c r="N178" s="21"/>
      <c r="O178" s="23"/>
      <c r="P178" s="66">
        <f t="shared" si="25"/>
        <v>0</v>
      </c>
      <c r="Q178" s="35">
        <v>0</v>
      </c>
      <c r="R178" s="14"/>
      <c r="V178" s="35">
        <f t="shared" si="26"/>
        <v>0</v>
      </c>
      <c r="W178" s="14"/>
      <c r="X178" s="74">
        <f t="shared" si="21"/>
        <v>0</v>
      </c>
      <c r="Y178" s="35">
        <v>0</v>
      </c>
      <c r="Z178" s="12"/>
      <c r="AA178" s="45">
        <f t="shared" si="27"/>
        <v>220866.78216161884</v>
      </c>
      <c r="AB178" s="35">
        <f t="shared" si="28"/>
        <v>1.6759535762019215E-3</v>
      </c>
      <c r="AC178" s="12"/>
    </row>
    <row r="179" spans="1:29" ht="15.75" thickBot="1" x14ac:dyDescent="0.3">
      <c r="A179" s="3" t="s">
        <v>254</v>
      </c>
      <c r="B179" s="12"/>
      <c r="C179" s="45">
        <v>11494.09</v>
      </c>
      <c r="D179" s="35">
        <f t="shared" si="22"/>
        <v>6.4062159002755889E-4</v>
      </c>
      <c r="E179" s="21"/>
      <c r="F179" s="77">
        <v>87334.718443198726</v>
      </c>
      <c r="G179" s="35">
        <f t="shared" si="23"/>
        <v>1.0304427488247621E-3</v>
      </c>
      <c r="H179" s="21"/>
      <c r="I179" s="22">
        <f t="shared" si="20"/>
        <v>15158.881354658937</v>
      </c>
      <c r="J179" s="35">
        <v>1.0230735880852357E-3</v>
      </c>
      <c r="K179" s="21"/>
      <c r="L179" s="61">
        <v>0</v>
      </c>
      <c r="M179" s="35">
        <f t="shared" si="24"/>
        <v>0</v>
      </c>
      <c r="N179" s="21"/>
      <c r="O179" s="23"/>
      <c r="P179" s="66">
        <f t="shared" si="25"/>
        <v>0</v>
      </c>
      <c r="Q179" s="35">
        <v>0</v>
      </c>
      <c r="R179" s="14"/>
      <c r="V179" s="35">
        <f t="shared" si="26"/>
        <v>0</v>
      </c>
      <c r="W179" s="14"/>
      <c r="X179" s="74">
        <f t="shared" si="21"/>
        <v>0</v>
      </c>
      <c r="Y179" s="35">
        <v>0</v>
      </c>
      <c r="Z179" s="12"/>
      <c r="AA179" s="45">
        <f t="shared" si="27"/>
        <v>113987.68979785766</v>
      </c>
      <c r="AB179" s="35">
        <f t="shared" si="28"/>
        <v>8.6494707121654484E-4</v>
      </c>
      <c r="AC179" s="12"/>
    </row>
    <row r="180" spans="1:29" ht="15.75" thickBot="1" x14ac:dyDescent="0.3">
      <c r="A180" s="3" t="s">
        <v>285</v>
      </c>
      <c r="B180" s="12"/>
      <c r="C180" s="45">
        <v>44163.25</v>
      </c>
      <c r="D180" s="35">
        <f t="shared" si="22"/>
        <v>2.4614329134176427E-3</v>
      </c>
      <c r="E180" s="21"/>
      <c r="F180" s="77">
        <v>393059.35083889641</v>
      </c>
      <c r="G180" s="35">
        <f t="shared" si="23"/>
        <v>4.637619095241392E-3</v>
      </c>
      <c r="H180" s="21"/>
      <c r="I180" s="22">
        <f t="shared" si="20"/>
        <v>58550.825493695091</v>
      </c>
      <c r="J180" s="35">
        <v>3.951597860140048E-3</v>
      </c>
      <c r="K180" s="21"/>
      <c r="L180" s="61">
        <v>0</v>
      </c>
      <c r="M180" s="35">
        <f t="shared" si="24"/>
        <v>0</v>
      </c>
      <c r="N180" s="21"/>
      <c r="O180" s="23"/>
      <c r="P180" s="66">
        <f t="shared" si="25"/>
        <v>0</v>
      </c>
      <c r="Q180" s="35">
        <v>0</v>
      </c>
      <c r="R180" s="14"/>
      <c r="V180" s="35">
        <f t="shared" si="26"/>
        <v>0</v>
      </c>
      <c r="W180" s="14"/>
      <c r="X180" s="74">
        <f t="shared" si="21"/>
        <v>37792.431578947377</v>
      </c>
      <c r="Y180" s="35">
        <v>8.5697123761785433E-3</v>
      </c>
      <c r="Z180" s="12"/>
      <c r="AA180" s="45">
        <f t="shared" si="27"/>
        <v>533565.85791153891</v>
      </c>
      <c r="AB180" s="35">
        <f t="shared" si="28"/>
        <v>4.0487374287534903E-3</v>
      </c>
      <c r="AC180" s="12"/>
    </row>
    <row r="181" spans="1:29" ht="15.75" thickBot="1" x14ac:dyDescent="0.3">
      <c r="A181" s="1" t="s">
        <v>305</v>
      </c>
      <c r="B181" s="12"/>
      <c r="C181" s="45">
        <v>154074.33000000002</v>
      </c>
      <c r="D181" s="35">
        <f t="shared" si="22"/>
        <v>8.5873124594492336E-3</v>
      </c>
      <c r="E181" s="21"/>
      <c r="F181" s="77">
        <v>514209.29685017688</v>
      </c>
      <c r="G181" s="35">
        <f t="shared" si="23"/>
        <v>6.0670401274856107E-3</v>
      </c>
      <c r="H181" s="21"/>
      <c r="I181" s="22">
        <f t="shared" si="20"/>
        <v>88125.736985415337</v>
      </c>
      <c r="J181" s="35">
        <v>5.9476099740443638E-3</v>
      </c>
      <c r="K181" s="21"/>
      <c r="L181" s="61">
        <v>17487.86</v>
      </c>
      <c r="M181" s="35">
        <f t="shared" si="24"/>
        <v>1.3504138579022747E-2</v>
      </c>
      <c r="N181" s="21"/>
      <c r="O181" s="23"/>
      <c r="P181" s="66">
        <f>P314*Q181</f>
        <v>13500</v>
      </c>
      <c r="Q181" s="35">
        <v>5.5628181236614472E-3</v>
      </c>
      <c r="R181" s="14"/>
      <c r="U181" s="48">
        <v>202661</v>
      </c>
      <c r="V181" s="35">
        <f t="shared" si="26"/>
        <v>3.3005247655394733E-2</v>
      </c>
      <c r="W181" s="14"/>
      <c r="X181" s="74">
        <f t="shared" si="21"/>
        <v>67445.831578947385</v>
      </c>
      <c r="Y181" s="35">
        <v>1.529383936030553E-2</v>
      </c>
      <c r="Z181" s="12"/>
      <c r="AA181" s="45">
        <f t="shared" si="27"/>
        <v>1057504.0554145395</v>
      </c>
      <c r="AB181" s="35">
        <f t="shared" si="28"/>
        <v>8.0244194539998096E-3</v>
      </c>
      <c r="AC181" s="12"/>
    </row>
    <row r="182" spans="1:29" ht="15.75" thickBot="1" x14ac:dyDescent="0.3">
      <c r="A182" s="1" t="s">
        <v>85</v>
      </c>
      <c r="B182" s="12"/>
      <c r="C182" s="45">
        <v>31709.66</v>
      </c>
      <c r="D182" s="35">
        <f t="shared" si="22"/>
        <v>1.7673337174524721E-3</v>
      </c>
      <c r="E182" s="21"/>
      <c r="F182" s="77">
        <v>155637.9552537644</v>
      </c>
      <c r="G182" s="35">
        <f t="shared" si="23"/>
        <v>1.8363373156972003E-3</v>
      </c>
      <c r="H182" s="21"/>
      <c r="I182" s="22">
        <f t="shared" si="20"/>
        <v>32397.746118591233</v>
      </c>
      <c r="J182" s="35">
        <v>2.1865253505157071E-3</v>
      </c>
      <c r="K182" s="21"/>
      <c r="L182" s="61">
        <v>0</v>
      </c>
      <c r="M182" s="35">
        <f t="shared" si="24"/>
        <v>0</v>
      </c>
      <c r="N182" s="21"/>
      <c r="O182" s="23"/>
      <c r="P182" s="66">
        <f t="shared" si="25"/>
        <v>0</v>
      </c>
      <c r="Q182" s="35">
        <v>0</v>
      </c>
      <c r="R182" s="14"/>
      <c r="U182" s="48">
        <v>136784</v>
      </c>
      <c r="V182" s="35">
        <f t="shared" si="26"/>
        <v>2.2276559354269018E-2</v>
      </c>
      <c r="W182" s="14"/>
      <c r="X182" s="74">
        <f t="shared" si="21"/>
        <v>33046.600000000013</v>
      </c>
      <c r="Y182" s="35">
        <v>7.4935600907029502E-3</v>
      </c>
      <c r="Z182" s="12"/>
      <c r="AA182" s="45">
        <f t="shared" si="27"/>
        <v>389575.96137235564</v>
      </c>
      <c r="AB182" s="35">
        <f t="shared" si="28"/>
        <v>2.9561313805284424E-3</v>
      </c>
      <c r="AC182" s="12"/>
    </row>
    <row r="183" spans="1:29" ht="15.75" thickBot="1" x14ac:dyDescent="0.3">
      <c r="A183" s="3" t="s">
        <v>221</v>
      </c>
      <c r="B183" s="12"/>
      <c r="C183" s="45">
        <v>41350.93</v>
      </c>
      <c r="D183" s="35">
        <f t="shared" si="22"/>
        <v>2.3046886291753664E-3</v>
      </c>
      <c r="E183" s="21"/>
      <c r="F183" s="77">
        <v>244951.05083323634</v>
      </c>
      <c r="G183" s="35">
        <f t="shared" si="23"/>
        <v>2.8901224924916514E-3</v>
      </c>
      <c r="H183" s="21"/>
      <c r="I183" s="22">
        <f t="shared" si="20"/>
        <v>54537.070660834244</v>
      </c>
      <c r="J183" s="35">
        <v>3.6807093649749776E-3</v>
      </c>
      <c r="K183" s="21"/>
      <c r="L183" s="61">
        <v>0</v>
      </c>
      <c r="M183" s="35">
        <f t="shared" si="24"/>
        <v>0</v>
      </c>
      <c r="N183" s="21"/>
      <c r="O183" s="23"/>
      <c r="P183" s="66">
        <f>P314*Q183</f>
        <v>22500</v>
      </c>
      <c r="Q183" s="35">
        <v>9.2713635394357456E-3</v>
      </c>
      <c r="R183" s="14"/>
      <c r="V183" s="35">
        <f t="shared" si="26"/>
        <v>0</v>
      </c>
      <c r="W183" s="14"/>
      <c r="X183" s="74">
        <f t="shared" si="21"/>
        <v>0</v>
      </c>
      <c r="Y183" s="35">
        <v>0</v>
      </c>
      <c r="Z183" s="12"/>
      <c r="AA183" s="45">
        <f t="shared" si="27"/>
        <v>363339.05149407056</v>
      </c>
      <c r="AB183" s="35">
        <f t="shared" si="28"/>
        <v>2.7570437562662161E-3</v>
      </c>
      <c r="AC183" s="12"/>
    </row>
    <row r="184" spans="1:29" ht="15.75" thickBot="1" x14ac:dyDescent="0.3">
      <c r="A184" s="3" t="s">
        <v>30</v>
      </c>
      <c r="B184" s="12"/>
      <c r="C184" s="45">
        <v>28950.29</v>
      </c>
      <c r="D184" s="35">
        <f t="shared" si="22"/>
        <v>1.6135405944758515E-3</v>
      </c>
      <c r="E184" s="21"/>
      <c r="F184" s="77">
        <v>177356.98025621322</v>
      </c>
      <c r="G184" s="35">
        <f t="shared" si="23"/>
        <v>2.0925952189029323E-3</v>
      </c>
      <c r="H184" s="21"/>
      <c r="I184" s="22">
        <f t="shared" si="20"/>
        <v>34814.960398075578</v>
      </c>
      <c r="J184" s="35">
        <v>2.3496632515404995E-3</v>
      </c>
      <c r="K184" s="21"/>
      <c r="L184" s="61">
        <v>0</v>
      </c>
      <c r="M184" s="35">
        <f t="shared" si="24"/>
        <v>0</v>
      </c>
      <c r="N184" s="21"/>
      <c r="O184" s="23"/>
      <c r="P184" s="66">
        <f>P314*Q184</f>
        <v>28800.000000000004</v>
      </c>
      <c r="Q184" s="35">
        <v>1.1867345330477754E-2</v>
      </c>
      <c r="R184" s="14"/>
      <c r="V184" s="35">
        <f t="shared" si="26"/>
        <v>0</v>
      </c>
      <c r="W184" s="14"/>
      <c r="X184" s="74">
        <f t="shared" si="21"/>
        <v>0</v>
      </c>
      <c r="Y184" s="35">
        <v>0</v>
      </c>
      <c r="Z184" s="12"/>
      <c r="AA184" s="45">
        <f t="shared" si="27"/>
        <v>269922.23065428878</v>
      </c>
      <c r="AB184" s="35">
        <f t="shared" si="28"/>
        <v>2.0481899692386929E-3</v>
      </c>
      <c r="AC184" s="12"/>
    </row>
    <row r="185" spans="1:29" ht="15.75" thickBot="1" x14ac:dyDescent="0.3">
      <c r="A185" s="1" t="s">
        <v>37</v>
      </c>
      <c r="B185" s="12"/>
      <c r="C185" s="45">
        <v>525259.71</v>
      </c>
      <c r="D185" s="35">
        <f t="shared" si="22"/>
        <v>2.9275280652719306E-2</v>
      </c>
      <c r="E185" s="21"/>
      <c r="F185" s="77">
        <v>1237353.5598460084</v>
      </c>
      <c r="G185" s="35">
        <f t="shared" si="23"/>
        <v>1.4599257044666402E-2</v>
      </c>
      <c r="H185" s="21"/>
      <c r="I185" s="22">
        <f t="shared" si="20"/>
        <v>194143.57615468214</v>
      </c>
      <c r="J185" s="35">
        <v>1.3102758733527849E-2</v>
      </c>
      <c r="K185" s="21"/>
      <c r="L185" s="61">
        <v>50358.06</v>
      </c>
      <c r="M185" s="35">
        <f t="shared" si="24"/>
        <v>3.8886531617404428E-2</v>
      </c>
      <c r="N185" s="21"/>
      <c r="O185" s="23"/>
      <c r="P185" s="66">
        <f>P314*Q185</f>
        <v>18000</v>
      </c>
      <c r="Q185" s="35">
        <v>7.4170908315485959E-3</v>
      </c>
      <c r="R185" s="14"/>
      <c r="U185" s="48">
        <v>176804</v>
      </c>
      <c r="V185" s="35">
        <f t="shared" si="26"/>
        <v>2.8794192303721045E-2</v>
      </c>
      <c r="W185" s="14"/>
      <c r="X185" s="74">
        <f t="shared" si="21"/>
        <v>150401.76842105266</v>
      </c>
      <c r="Y185" s="35">
        <v>3.4104709392528951E-2</v>
      </c>
      <c r="Z185" s="12"/>
      <c r="AA185" s="45">
        <f t="shared" si="27"/>
        <v>2352320.6744217435</v>
      </c>
      <c r="AB185" s="35">
        <f t="shared" si="28"/>
        <v>1.7849584297316416E-2</v>
      </c>
      <c r="AC185" s="12"/>
    </row>
    <row r="186" spans="1:29" ht="15.75" thickBot="1" x14ac:dyDescent="0.3">
      <c r="A186" s="3" t="s">
        <v>58</v>
      </c>
      <c r="B186" s="12"/>
      <c r="C186" s="45">
        <v>30803.510000000002</v>
      </c>
      <c r="D186" s="35">
        <f t="shared" si="22"/>
        <v>1.7168295667277541E-3</v>
      </c>
      <c r="E186" s="21"/>
      <c r="F186" s="77">
        <v>92161.736622450029</v>
      </c>
      <c r="G186" s="35">
        <f t="shared" si="23"/>
        <v>1.087395653350238E-3</v>
      </c>
      <c r="H186" s="21"/>
      <c r="I186" s="22">
        <f t="shared" si="20"/>
        <v>23377.409904905726</v>
      </c>
      <c r="J186" s="35">
        <v>1.5777424515695301E-3</v>
      </c>
      <c r="K186" s="21"/>
      <c r="L186" s="61">
        <v>0</v>
      </c>
      <c r="M186" s="35">
        <f t="shared" si="24"/>
        <v>0</v>
      </c>
      <c r="N186" s="21"/>
      <c r="O186" s="23"/>
      <c r="P186" s="66">
        <f t="shared" si="25"/>
        <v>0</v>
      </c>
      <c r="Q186" s="35">
        <v>0</v>
      </c>
      <c r="R186" s="14"/>
      <c r="V186" s="35">
        <f t="shared" si="26"/>
        <v>0</v>
      </c>
      <c r="W186" s="14"/>
      <c r="X186" s="74">
        <f t="shared" si="21"/>
        <v>0</v>
      </c>
      <c r="Y186" s="35">
        <v>0</v>
      </c>
      <c r="Z186" s="12"/>
      <c r="AA186" s="45">
        <f t="shared" si="27"/>
        <v>146342.65652735575</v>
      </c>
      <c r="AB186" s="35">
        <f t="shared" si="28"/>
        <v>1.1104589660677912E-3</v>
      </c>
      <c r="AC186" s="12"/>
    </row>
    <row r="187" spans="1:29" ht="15.75" thickBot="1" x14ac:dyDescent="0.3">
      <c r="A187" s="1" t="s">
        <v>292</v>
      </c>
      <c r="B187" s="12"/>
      <c r="C187" s="45">
        <v>23960.91</v>
      </c>
      <c r="D187" s="35">
        <f t="shared" si="22"/>
        <v>1.3354581582976327E-3</v>
      </c>
      <c r="E187" s="21"/>
      <c r="F187" s="77">
        <v>166292.36738680588</v>
      </c>
      <c r="G187" s="35">
        <f t="shared" si="23"/>
        <v>1.9620463340714175E-3</v>
      </c>
      <c r="H187" s="21"/>
      <c r="I187" s="22">
        <f t="shared" si="20"/>
        <v>30563.021524016771</v>
      </c>
      <c r="J187" s="35">
        <v>2.0626997046646941E-3</v>
      </c>
      <c r="K187" s="21"/>
      <c r="L187" s="61">
        <v>0</v>
      </c>
      <c r="M187" s="35">
        <f t="shared" si="24"/>
        <v>0</v>
      </c>
      <c r="N187" s="21"/>
      <c r="O187" s="23"/>
      <c r="P187" s="66">
        <f t="shared" si="25"/>
        <v>0</v>
      </c>
      <c r="Q187" s="35">
        <v>0</v>
      </c>
      <c r="R187" s="14"/>
      <c r="V187" s="35">
        <f t="shared" si="26"/>
        <v>0</v>
      </c>
      <c r="W187" s="14"/>
      <c r="X187" s="74">
        <f t="shared" si="21"/>
        <v>0</v>
      </c>
      <c r="Y187" s="35">
        <v>0</v>
      </c>
      <c r="Z187" s="12"/>
      <c r="AA187" s="45">
        <f t="shared" si="27"/>
        <v>220816.29891082266</v>
      </c>
      <c r="AB187" s="35">
        <f t="shared" si="28"/>
        <v>1.6755705055387729E-3</v>
      </c>
      <c r="AC187" s="12"/>
    </row>
    <row r="188" spans="1:29" ht="15.75" thickBot="1" x14ac:dyDescent="0.3">
      <c r="A188" s="1" t="s">
        <v>86</v>
      </c>
      <c r="B188" s="12"/>
      <c r="C188" s="45">
        <v>35362.370000000003</v>
      </c>
      <c r="D188" s="35">
        <f t="shared" si="22"/>
        <v>1.9709170274935075E-3</v>
      </c>
      <c r="E188" s="21"/>
      <c r="F188" s="77">
        <v>204644.94337856059</v>
      </c>
      <c r="G188" s="35">
        <f t="shared" si="23"/>
        <v>2.4145597735594905E-3</v>
      </c>
      <c r="H188" s="21"/>
      <c r="I188" s="22">
        <f t="shared" si="20"/>
        <v>43434.39278004173</v>
      </c>
      <c r="J188" s="35">
        <v>2.9313891327557352E-3</v>
      </c>
      <c r="K188" s="21"/>
      <c r="L188" s="61">
        <v>0</v>
      </c>
      <c r="M188" s="35">
        <f t="shared" si="24"/>
        <v>0</v>
      </c>
      <c r="N188" s="21"/>
      <c r="O188" s="23"/>
      <c r="P188" s="66">
        <f t="shared" si="25"/>
        <v>0</v>
      </c>
      <c r="Q188" s="35">
        <v>0</v>
      </c>
      <c r="R188" s="14"/>
      <c r="V188" s="35">
        <f t="shared" si="26"/>
        <v>0</v>
      </c>
      <c r="W188" s="14"/>
      <c r="X188" s="74">
        <f t="shared" si="21"/>
        <v>0</v>
      </c>
      <c r="Y188" s="35">
        <v>0</v>
      </c>
      <c r="Z188" s="12"/>
      <c r="AA188" s="45">
        <f t="shared" si="27"/>
        <v>283441.70615860232</v>
      </c>
      <c r="AB188" s="35">
        <f t="shared" si="28"/>
        <v>2.150776755255472E-3</v>
      </c>
      <c r="AC188" s="12"/>
    </row>
    <row r="189" spans="1:29" ht="15.75" thickBot="1" x14ac:dyDescent="0.3">
      <c r="A189" s="3" t="s">
        <v>234</v>
      </c>
      <c r="B189" s="12"/>
      <c r="C189" s="45">
        <v>20705.240000000002</v>
      </c>
      <c r="D189" s="35">
        <f t="shared" si="22"/>
        <v>1.154003820285226E-3</v>
      </c>
      <c r="E189" s="21"/>
      <c r="F189" s="77">
        <v>136692.74912878926</v>
      </c>
      <c r="G189" s="35">
        <f t="shared" si="23"/>
        <v>1.6128070791032859E-3</v>
      </c>
      <c r="H189" s="21"/>
      <c r="I189" s="22">
        <f t="shared" si="20"/>
        <v>25978.568295414258</v>
      </c>
      <c r="J189" s="35">
        <v>1.7532947489649899E-3</v>
      </c>
      <c r="K189" s="21"/>
      <c r="L189" s="61">
        <v>0</v>
      </c>
      <c r="M189" s="35">
        <f t="shared" si="24"/>
        <v>0</v>
      </c>
      <c r="N189" s="21"/>
      <c r="O189" s="23"/>
      <c r="P189" s="66">
        <f t="shared" si="25"/>
        <v>0</v>
      </c>
      <c r="Q189" s="35">
        <v>0</v>
      </c>
      <c r="R189" s="14"/>
      <c r="V189" s="35">
        <f t="shared" si="26"/>
        <v>0</v>
      </c>
      <c r="W189" s="14"/>
      <c r="X189" s="74">
        <f t="shared" si="21"/>
        <v>0</v>
      </c>
      <c r="Y189" s="35">
        <v>0</v>
      </c>
      <c r="Z189" s="12"/>
      <c r="AA189" s="45">
        <f t="shared" si="27"/>
        <v>183376.55742420352</v>
      </c>
      <c r="AB189" s="35">
        <f t="shared" si="28"/>
        <v>1.391474961507803E-3</v>
      </c>
      <c r="AC189" s="12"/>
    </row>
    <row r="190" spans="1:29" ht="15.75" thickBot="1" x14ac:dyDescent="0.3">
      <c r="A190" s="1" t="s">
        <v>164</v>
      </c>
      <c r="B190" s="12"/>
      <c r="C190" s="45">
        <v>139671.23000000001</v>
      </c>
      <c r="D190" s="35">
        <f t="shared" si="22"/>
        <v>7.7845575807832454E-3</v>
      </c>
      <c r="E190" s="21"/>
      <c r="F190" s="77">
        <v>550463.87719030352</v>
      </c>
      <c r="G190" s="35">
        <f t="shared" si="23"/>
        <v>6.4947997869784797E-3</v>
      </c>
      <c r="H190" s="21"/>
      <c r="I190" s="22">
        <f t="shared" si="20"/>
        <v>77074.940776962962</v>
      </c>
      <c r="J190" s="35">
        <v>5.2017912382373603E-3</v>
      </c>
      <c r="K190" s="21"/>
      <c r="L190" s="61">
        <v>15722.15</v>
      </c>
      <c r="M190" s="35">
        <f t="shared" si="24"/>
        <v>1.2140655995655412E-2</v>
      </c>
      <c r="N190" s="21"/>
      <c r="O190" s="23"/>
      <c r="P190" s="66">
        <f>P314*Q190</f>
        <v>13500</v>
      </c>
      <c r="Q190" s="35">
        <v>5.5628181236614472E-3</v>
      </c>
      <c r="R190" s="14"/>
      <c r="U190" s="48">
        <v>74980</v>
      </c>
      <c r="V190" s="35">
        <f t="shared" si="26"/>
        <v>1.2211197365065292E-2</v>
      </c>
      <c r="W190" s="14"/>
      <c r="X190" s="74">
        <f t="shared" si="21"/>
        <v>59106.673684210538</v>
      </c>
      <c r="Y190" s="35">
        <v>1.3402873851294907E-2</v>
      </c>
      <c r="Z190" s="12"/>
      <c r="AA190" s="45">
        <f t="shared" si="27"/>
        <v>930518.87165147695</v>
      </c>
      <c r="AB190" s="35">
        <f t="shared" si="28"/>
        <v>7.0608464315222545E-3</v>
      </c>
      <c r="AC190" s="12"/>
    </row>
    <row r="191" spans="1:29" ht="15.75" thickBot="1" x14ac:dyDescent="0.3">
      <c r="A191" s="3" t="s">
        <v>87</v>
      </c>
      <c r="B191" s="12"/>
      <c r="C191" s="45">
        <v>29638.480000000003</v>
      </c>
      <c r="D191" s="35">
        <f t="shared" si="22"/>
        <v>1.6518967733504788E-3</v>
      </c>
      <c r="E191" s="21"/>
      <c r="F191" s="77">
        <v>100865.30716462809</v>
      </c>
      <c r="G191" s="35">
        <f t="shared" si="23"/>
        <v>1.1900871294772857E-3</v>
      </c>
      <c r="H191" s="21"/>
      <c r="I191" s="22">
        <f t="shared" si="20"/>
        <v>37008.140183363823</v>
      </c>
      <c r="J191" s="35">
        <v>2.4976810544215309E-3</v>
      </c>
      <c r="K191" s="21"/>
      <c r="L191" s="61">
        <v>0</v>
      </c>
      <c r="M191" s="35">
        <f t="shared" si="24"/>
        <v>0</v>
      </c>
      <c r="N191" s="21"/>
      <c r="O191" s="23"/>
      <c r="P191" s="66">
        <f t="shared" si="25"/>
        <v>0</v>
      </c>
      <c r="Q191" s="35">
        <v>0</v>
      </c>
      <c r="R191" s="14"/>
      <c r="V191" s="35">
        <f t="shared" si="26"/>
        <v>0</v>
      </c>
      <c r="W191" s="14"/>
      <c r="X191" s="74">
        <f t="shared" si="21"/>
        <v>30007.715789473696</v>
      </c>
      <c r="Y191" s="35">
        <v>6.8044707005609287E-3</v>
      </c>
      <c r="Z191" s="12"/>
      <c r="AA191" s="45">
        <f t="shared" si="27"/>
        <v>197519.64313746561</v>
      </c>
      <c r="AB191" s="35">
        <f t="shared" si="28"/>
        <v>1.4987937481885777E-3</v>
      </c>
      <c r="AC191" s="12"/>
    </row>
    <row r="192" spans="1:29" ht="15.75" thickBot="1" x14ac:dyDescent="0.3">
      <c r="A192" s="1" t="s">
        <v>235</v>
      </c>
      <c r="B192" s="12"/>
      <c r="C192" s="45">
        <v>44063.99</v>
      </c>
      <c r="D192" s="35">
        <f t="shared" si="22"/>
        <v>2.4559006704104854E-3</v>
      </c>
      <c r="E192" s="21"/>
      <c r="F192" s="77">
        <v>245919.22418186959</v>
      </c>
      <c r="G192" s="35">
        <f t="shared" si="23"/>
        <v>2.9015457526164706E-3</v>
      </c>
      <c r="H192" s="21"/>
      <c r="I192" s="22">
        <f t="shared" si="20"/>
        <v>55430.850379785043</v>
      </c>
      <c r="J192" s="35">
        <v>3.7410305986221937E-3</v>
      </c>
      <c r="K192" s="21"/>
      <c r="L192" s="61">
        <v>0</v>
      </c>
      <c r="M192" s="35">
        <f t="shared" si="24"/>
        <v>0</v>
      </c>
      <c r="N192" s="21"/>
      <c r="O192" s="23"/>
      <c r="P192" s="66">
        <f>P314*Q192</f>
        <v>45000</v>
      </c>
      <c r="Q192" s="35">
        <v>1.8542727078871491E-2</v>
      </c>
      <c r="R192" s="14"/>
      <c r="V192" s="35">
        <f t="shared" si="26"/>
        <v>0</v>
      </c>
      <c r="W192" s="14"/>
      <c r="X192" s="74">
        <f t="shared" si="21"/>
        <v>0</v>
      </c>
      <c r="Y192" s="35">
        <v>0</v>
      </c>
      <c r="Z192" s="12"/>
      <c r="AA192" s="45">
        <f t="shared" si="27"/>
        <v>390414.06456165464</v>
      </c>
      <c r="AB192" s="35">
        <f t="shared" si="28"/>
        <v>2.9624909698862667E-3</v>
      </c>
      <c r="AC192" s="12"/>
    </row>
    <row r="193" spans="1:29" ht="15.75" thickBot="1" x14ac:dyDescent="0.3">
      <c r="A193" s="3" t="s">
        <v>59</v>
      </c>
      <c r="B193" s="12"/>
      <c r="C193" s="45">
        <v>16688.599999999999</v>
      </c>
      <c r="D193" s="35">
        <f t="shared" si="22"/>
        <v>9.3013691969820304E-4</v>
      </c>
      <c r="E193" s="21"/>
      <c r="F193" s="77">
        <v>90620.753593415153</v>
      </c>
      <c r="G193" s="35">
        <f t="shared" si="23"/>
        <v>1.0692139403197694E-3</v>
      </c>
      <c r="H193" s="21"/>
      <c r="I193" s="22">
        <f t="shared" si="20"/>
        <v>20224.41918132468</v>
      </c>
      <c r="J193" s="35">
        <v>1.3649469650620692E-3</v>
      </c>
      <c r="K193" s="21"/>
      <c r="L193" s="61">
        <v>0</v>
      </c>
      <c r="M193" s="35">
        <f t="shared" si="24"/>
        <v>0</v>
      </c>
      <c r="N193" s="21"/>
      <c r="O193" s="23"/>
      <c r="P193" s="66">
        <f t="shared" si="25"/>
        <v>0</v>
      </c>
      <c r="Q193" s="35">
        <v>0</v>
      </c>
      <c r="R193" s="14"/>
      <c r="V193" s="35">
        <f t="shared" si="26"/>
        <v>0</v>
      </c>
      <c r="W193" s="14"/>
      <c r="X193" s="74">
        <f t="shared" si="21"/>
        <v>0</v>
      </c>
      <c r="Y193" s="35">
        <v>0</v>
      </c>
      <c r="Z193" s="12"/>
      <c r="AA193" s="45">
        <f t="shared" si="27"/>
        <v>127533.77277473983</v>
      </c>
      <c r="AB193" s="35">
        <f t="shared" si="28"/>
        <v>9.6773575671485154E-4</v>
      </c>
      <c r="AC193" s="12"/>
    </row>
    <row r="194" spans="1:29" ht="15.75" thickBot="1" x14ac:dyDescent="0.3">
      <c r="A194" s="3" t="s">
        <v>150</v>
      </c>
      <c r="B194" s="12"/>
      <c r="C194" s="45">
        <v>4774.3499999999995</v>
      </c>
      <c r="D194" s="35">
        <f t="shared" si="22"/>
        <v>2.6609776749164795E-4</v>
      </c>
      <c r="E194" s="21"/>
      <c r="F194" s="77">
        <v>81180.253155926446</v>
      </c>
      <c r="G194" s="35">
        <f t="shared" si="23"/>
        <v>9.5782759369275052E-4</v>
      </c>
      <c r="H194" s="21"/>
      <c r="I194" s="22">
        <f t="shared" si="20"/>
        <v>0</v>
      </c>
      <c r="J194" s="35">
        <v>0</v>
      </c>
      <c r="K194" s="21"/>
      <c r="L194" s="61">
        <v>0</v>
      </c>
      <c r="M194" s="35">
        <f t="shared" si="24"/>
        <v>0</v>
      </c>
      <c r="N194" s="21"/>
      <c r="O194" s="23"/>
      <c r="P194" s="66">
        <f t="shared" si="25"/>
        <v>0</v>
      </c>
      <c r="Q194" s="35">
        <v>0</v>
      </c>
      <c r="R194" s="14"/>
      <c r="V194" s="35">
        <f t="shared" si="26"/>
        <v>0</v>
      </c>
      <c r="W194" s="14"/>
      <c r="X194" s="74">
        <f t="shared" si="21"/>
        <v>26315.789473684221</v>
      </c>
      <c r="Y194" s="35">
        <v>5.9672992003819095E-3</v>
      </c>
      <c r="Z194" s="12"/>
      <c r="AA194" s="45">
        <f t="shared" si="27"/>
        <v>112270.39262961067</v>
      </c>
      <c r="AB194" s="35">
        <f t="shared" si="28"/>
        <v>8.5191609253176045E-4</v>
      </c>
      <c r="AC194" s="12"/>
    </row>
    <row r="195" spans="1:29" ht="15.75" thickBot="1" x14ac:dyDescent="0.3">
      <c r="A195" s="3" t="s">
        <v>185</v>
      </c>
      <c r="B195" s="12"/>
      <c r="C195" s="45">
        <v>20354.53</v>
      </c>
      <c r="D195" s="35">
        <f t="shared" si="22"/>
        <v>1.1344570446954606E-3</v>
      </c>
      <c r="E195" s="21"/>
      <c r="F195" s="77">
        <v>137667.22419181906</v>
      </c>
      <c r="G195" s="35">
        <f t="shared" si="23"/>
        <v>1.6243046917424413E-3</v>
      </c>
      <c r="H195" s="21"/>
      <c r="I195" s="22">
        <f t="shared" si="20"/>
        <v>26143.646343769284</v>
      </c>
      <c r="J195" s="35">
        <v>1.7644358739130246E-3</v>
      </c>
      <c r="K195" s="21"/>
      <c r="L195" s="61">
        <v>0</v>
      </c>
      <c r="M195" s="35">
        <f t="shared" si="24"/>
        <v>0</v>
      </c>
      <c r="N195" s="21"/>
      <c r="O195" s="23"/>
      <c r="P195" s="66">
        <f t="shared" si="25"/>
        <v>0</v>
      </c>
      <c r="Q195" s="35">
        <v>0</v>
      </c>
      <c r="R195" s="14"/>
      <c r="V195" s="35">
        <f t="shared" si="26"/>
        <v>0</v>
      </c>
      <c r="W195" s="14"/>
      <c r="X195" s="74">
        <f t="shared" si="21"/>
        <v>0</v>
      </c>
      <c r="Y195" s="35">
        <v>0</v>
      </c>
      <c r="Z195" s="12"/>
      <c r="AA195" s="45">
        <f t="shared" si="27"/>
        <v>184165.40053558833</v>
      </c>
      <c r="AB195" s="35">
        <f t="shared" si="28"/>
        <v>1.3974607617293149E-3</v>
      </c>
      <c r="AC195" s="12"/>
    </row>
    <row r="196" spans="1:29" ht="15.75" thickBot="1" x14ac:dyDescent="0.3">
      <c r="A196" s="1" t="s">
        <v>172</v>
      </c>
      <c r="B196" s="12"/>
      <c r="C196" s="45">
        <v>53030.04</v>
      </c>
      <c r="D196" s="35">
        <f t="shared" si="22"/>
        <v>2.955622284497951E-3</v>
      </c>
      <c r="E196" s="21"/>
      <c r="F196" s="77">
        <v>195779.58130929724</v>
      </c>
      <c r="G196" s="35">
        <f t="shared" si="23"/>
        <v>2.3099593555032973E-3</v>
      </c>
      <c r="H196" s="21"/>
      <c r="I196" s="22">
        <f t="shared" si="20"/>
        <v>44929.528246571572</v>
      </c>
      <c r="J196" s="35">
        <v>3.0322958929993636E-3</v>
      </c>
      <c r="K196" s="21"/>
      <c r="L196" s="61">
        <v>0</v>
      </c>
      <c r="M196" s="35">
        <f t="shared" si="24"/>
        <v>0</v>
      </c>
      <c r="N196" s="21"/>
      <c r="O196" s="23"/>
      <c r="P196" s="66">
        <f>P314*Q196</f>
        <v>22500</v>
      </c>
      <c r="Q196" s="35">
        <v>9.2713635394357456E-3</v>
      </c>
      <c r="R196" s="14"/>
      <c r="V196" s="35">
        <f t="shared" si="26"/>
        <v>0</v>
      </c>
      <c r="W196" s="14"/>
      <c r="X196" s="74">
        <f t="shared" si="21"/>
        <v>27363.23157894738</v>
      </c>
      <c r="Y196" s="35">
        <v>6.2048144169948704E-3</v>
      </c>
      <c r="Z196" s="12"/>
      <c r="AA196" s="45">
        <f t="shared" si="27"/>
        <v>343602.38113481615</v>
      </c>
      <c r="AB196" s="35">
        <f t="shared" si="28"/>
        <v>2.6072804331119612E-3</v>
      </c>
      <c r="AC196" s="12"/>
    </row>
    <row r="197" spans="1:29" ht="15.75" thickBot="1" x14ac:dyDescent="0.3">
      <c r="A197" s="1" t="s">
        <v>236</v>
      </c>
      <c r="B197" s="12"/>
      <c r="C197" s="45">
        <v>11421.310000000001</v>
      </c>
      <c r="D197" s="35">
        <f t="shared" si="22"/>
        <v>6.3656520632757012E-4</v>
      </c>
      <c r="E197" s="21"/>
      <c r="F197" s="77">
        <v>54454.39725483967</v>
      </c>
      <c r="G197" s="35">
        <f t="shared" si="23"/>
        <v>6.4249521602759976E-4</v>
      </c>
      <c r="H197" s="21"/>
      <c r="I197" s="22">
        <f t="shared" ref="I197:I260" si="29">14817000*J197</f>
        <v>14531.584770909825</v>
      </c>
      <c r="J197" s="35">
        <v>9.80737313282704E-4</v>
      </c>
      <c r="K197" s="21"/>
      <c r="L197" s="61">
        <v>0</v>
      </c>
      <c r="M197" s="35">
        <f t="shared" si="24"/>
        <v>0</v>
      </c>
      <c r="N197" s="21"/>
      <c r="O197" s="23"/>
      <c r="P197" s="66">
        <f t="shared" si="25"/>
        <v>0</v>
      </c>
      <c r="Q197" s="35">
        <v>0</v>
      </c>
      <c r="R197" s="14"/>
      <c r="V197" s="35">
        <f t="shared" si="26"/>
        <v>0</v>
      </c>
      <c r="W197" s="14"/>
      <c r="X197" s="74">
        <f t="shared" ref="X197:X260" si="30">4410000*Y197</f>
        <v>0</v>
      </c>
      <c r="Y197" s="35">
        <v>0</v>
      </c>
      <c r="Z197" s="12"/>
      <c r="AA197" s="45">
        <f t="shared" si="27"/>
        <v>80407.292025749499</v>
      </c>
      <c r="AB197" s="35">
        <f t="shared" si="28"/>
        <v>6.1013651443818091E-4</v>
      </c>
      <c r="AC197" s="12"/>
    </row>
    <row r="198" spans="1:29" ht="15.75" thickBot="1" x14ac:dyDescent="0.3">
      <c r="A198" s="1" t="s">
        <v>60</v>
      </c>
      <c r="B198" s="12"/>
      <c r="C198" s="45">
        <v>61910.6</v>
      </c>
      <c r="D198" s="35">
        <f t="shared" ref="D198:D261" si="31">(C198/$C$314)</f>
        <v>3.4505791247119335E-3</v>
      </c>
      <c r="E198" s="21"/>
      <c r="F198" s="77">
        <v>656747.71775596042</v>
      </c>
      <c r="G198" s="35">
        <f t="shared" ref="G198:G261" si="32">F198/84754556.76</f>
        <v>7.7488189763728803E-3</v>
      </c>
      <c r="H198" s="21"/>
      <c r="I198" s="22">
        <f t="shared" si="29"/>
        <v>82131.045572294141</v>
      </c>
      <c r="J198" s="35">
        <v>5.543027979502878E-3</v>
      </c>
      <c r="K198" s="21"/>
      <c r="L198" s="61">
        <v>0</v>
      </c>
      <c r="M198" s="35">
        <f t="shared" ref="M198:M261" si="33">L198/$L$314</f>
        <v>0</v>
      </c>
      <c r="N198" s="21"/>
      <c r="O198" s="23"/>
      <c r="P198" s="66">
        <f>P314*Q198</f>
        <v>45000</v>
      </c>
      <c r="Q198" s="35">
        <v>1.8542727078871491E-2</v>
      </c>
      <c r="R198" s="14"/>
      <c r="U198" s="48">
        <v>58604</v>
      </c>
      <c r="V198" s="35">
        <f t="shared" ref="V198:V261" si="34">U198/$U$314</f>
        <v>9.544211928278026E-3</v>
      </c>
      <c r="W198" s="14"/>
      <c r="X198" s="74">
        <f t="shared" si="30"/>
        <v>44878.863157894753</v>
      </c>
      <c r="Y198" s="35">
        <v>1.0176612960973866E-2</v>
      </c>
      <c r="Z198" s="12"/>
      <c r="AA198" s="45">
        <f t="shared" ref="AA198:AA261" si="35">SUM(X198+U198+P198+L198+I198+F198+C198)</f>
        <v>949272.22648614936</v>
      </c>
      <c r="AB198" s="35">
        <f t="shared" ref="AB198:AB261" si="36">AA198/$AA$314</f>
        <v>7.2031482833143194E-3</v>
      </c>
      <c r="AC198" s="12"/>
    </row>
    <row r="199" spans="1:29" ht="15.75" thickBot="1" x14ac:dyDescent="0.3">
      <c r="A199" s="3" t="s">
        <v>181</v>
      </c>
      <c r="B199" s="12"/>
      <c r="C199" s="45">
        <v>20076.61</v>
      </c>
      <c r="D199" s="35">
        <f t="shared" si="31"/>
        <v>1.1189672101543655E-3</v>
      </c>
      <c r="E199" s="21"/>
      <c r="F199" s="77">
        <v>135893.31535131947</v>
      </c>
      <c r="G199" s="35">
        <f t="shared" si="32"/>
        <v>1.6033747393208533E-3</v>
      </c>
      <c r="H199" s="21"/>
      <c r="I199" s="22">
        <f t="shared" si="29"/>
        <v>25763.966832552716</v>
      </c>
      <c r="J199" s="35">
        <v>1.7388112865325447E-3</v>
      </c>
      <c r="K199" s="21"/>
      <c r="L199" s="61">
        <v>0</v>
      </c>
      <c r="M199" s="35">
        <f t="shared" si="33"/>
        <v>0</v>
      </c>
      <c r="N199" s="21"/>
      <c r="O199" s="23"/>
      <c r="P199" s="66">
        <f t="shared" ref="P199:P261" si="37">PRODUCT($P508,Q199)</f>
        <v>0</v>
      </c>
      <c r="Q199" s="35">
        <v>0</v>
      </c>
      <c r="R199" s="14"/>
      <c r="V199" s="35">
        <f t="shared" si="34"/>
        <v>0</v>
      </c>
      <c r="W199" s="14"/>
      <c r="X199" s="74">
        <f t="shared" si="30"/>
        <v>0</v>
      </c>
      <c r="Y199" s="35">
        <v>0</v>
      </c>
      <c r="Z199" s="12"/>
      <c r="AA199" s="45">
        <f t="shared" si="35"/>
        <v>181733.89218387217</v>
      </c>
      <c r="AB199" s="35">
        <f t="shared" si="36"/>
        <v>1.3790102954448847E-3</v>
      </c>
      <c r="AC199" s="12"/>
    </row>
    <row r="200" spans="1:29" ht="15.75" thickBot="1" x14ac:dyDescent="0.3">
      <c r="A200" s="3" t="s">
        <v>16</v>
      </c>
      <c r="B200" s="12"/>
      <c r="C200" s="45">
        <v>86089.319999999992</v>
      </c>
      <c r="D200" s="35">
        <f t="shared" si="31"/>
        <v>4.7981768946294421E-3</v>
      </c>
      <c r="E200" s="21"/>
      <c r="F200" s="77">
        <v>279753.87015494681</v>
      </c>
      <c r="G200" s="35">
        <f t="shared" si="32"/>
        <v>3.3007531494398295E-3</v>
      </c>
      <c r="H200" s="21"/>
      <c r="I200" s="22">
        <f t="shared" si="29"/>
        <v>59293.676711292719</v>
      </c>
      <c r="J200" s="35">
        <v>4.0017329224062035E-3</v>
      </c>
      <c r="K200" s="21"/>
      <c r="L200" s="61">
        <v>0</v>
      </c>
      <c r="M200" s="35">
        <f t="shared" si="33"/>
        <v>0</v>
      </c>
      <c r="N200" s="21"/>
      <c r="O200" s="23"/>
      <c r="P200" s="66">
        <f>P314*Q200</f>
        <v>31500</v>
      </c>
      <c r="Q200" s="35">
        <v>1.2979908955210043E-2</v>
      </c>
      <c r="R200" s="14"/>
      <c r="U200" s="48">
        <v>74613</v>
      </c>
      <c r="V200" s="35">
        <f t="shared" si="34"/>
        <v>1.2151427967452876E-2</v>
      </c>
      <c r="W200" s="14"/>
      <c r="X200" s="74">
        <f t="shared" si="30"/>
        <v>45014.642105263178</v>
      </c>
      <c r="Y200" s="35">
        <v>1.0207401837928159E-2</v>
      </c>
      <c r="Z200" s="12"/>
      <c r="AA200" s="45">
        <f t="shared" si="35"/>
        <v>576264.50897150266</v>
      </c>
      <c r="AB200" s="35">
        <f t="shared" si="36"/>
        <v>4.3727379699058473E-3</v>
      </c>
      <c r="AC200" s="12"/>
    </row>
    <row r="201" spans="1:29" ht="15.75" thickBot="1" x14ac:dyDescent="0.3">
      <c r="A201" s="1" t="s">
        <v>237</v>
      </c>
      <c r="B201" s="12"/>
      <c r="C201" s="45">
        <v>20453.8</v>
      </c>
      <c r="D201" s="35">
        <f t="shared" si="31"/>
        <v>1.139989845051299E-3</v>
      </c>
      <c r="E201" s="21"/>
      <c r="F201" s="77">
        <v>153921.62678402517</v>
      </c>
      <c r="G201" s="35">
        <f t="shared" si="32"/>
        <v>1.8160867411516997E-3</v>
      </c>
      <c r="H201" s="21"/>
      <c r="I201" s="22">
        <f t="shared" si="29"/>
        <v>26768.584669684751</v>
      </c>
      <c r="J201" s="35">
        <v>1.806612989787727E-3</v>
      </c>
      <c r="K201" s="21"/>
      <c r="L201" s="61">
        <v>0</v>
      </c>
      <c r="M201" s="35">
        <f t="shared" si="33"/>
        <v>0</v>
      </c>
      <c r="N201" s="21"/>
      <c r="O201" s="23"/>
      <c r="P201" s="66">
        <f>P314*Q201</f>
        <v>13500</v>
      </c>
      <c r="Q201" s="35">
        <v>5.5628181236614472E-3</v>
      </c>
      <c r="R201" s="14"/>
      <c r="V201" s="35">
        <f t="shared" si="34"/>
        <v>0</v>
      </c>
      <c r="W201" s="14"/>
      <c r="X201" s="74">
        <f t="shared" si="30"/>
        <v>0</v>
      </c>
      <c r="Y201" s="35">
        <v>0</v>
      </c>
      <c r="Z201" s="12"/>
      <c r="AA201" s="45">
        <f t="shared" si="35"/>
        <v>214644.01145370991</v>
      </c>
      <c r="AB201" s="35">
        <f t="shared" si="36"/>
        <v>1.628734729077264E-3</v>
      </c>
      <c r="AC201" s="12"/>
    </row>
    <row r="202" spans="1:29" ht="15.75" thickBot="1" x14ac:dyDescent="0.3">
      <c r="A202" s="3" t="s">
        <v>286</v>
      </c>
      <c r="B202" s="12"/>
      <c r="C202" s="45">
        <v>30359.760000000002</v>
      </c>
      <c r="D202" s="35">
        <f t="shared" si="31"/>
        <v>1.6920972190103856E-3</v>
      </c>
      <c r="E202" s="21"/>
      <c r="F202" s="77">
        <v>210012.37871534264</v>
      </c>
      <c r="G202" s="35">
        <f t="shared" si="32"/>
        <v>2.4778889388807255E-3</v>
      </c>
      <c r="H202" s="21"/>
      <c r="I202" s="22">
        <f t="shared" si="29"/>
        <v>39349.890212171587</v>
      </c>
      <c r="J202" s="35">
        <v>2.6557258697557933E-3</v>
      </c>
      <c r="K202" s="21"/>
      <c r="L202" s="61">
        <v>0</v>
      </c>
      <c r="M202" s="35">
        <f t="shared" si="33"/>
        <v>0</v>
      </c>
      <c r="N202" s="21"/>
      <c r="O202" s="23"/>
      <c r="P202" s="66">
        <f>P314*Q202</f>
        <v>13500</v>
      </c>
      <c r="Q202" s="35">
        <v>5.5628181236614472E-3</v>
      </c>
      <c r="R202" s="14"/>
      <c r="V202" s="35">
        <f t="shared" si="34"/>
        <v>0</v>
      </c>
      <c r="W202" s="14"/>
      <c r="X202" s="74">
        <f t="shared" si="30"/>
        <v>0</v>
      </c>
      <c r="Y202" s="35">
        <v>0</v>
      </c>
      <c r="Z202" s="12"/>
      <c r="AA202" s="45">
        <f t="shared" si="35"/>
        <v>293222.02892751421</v>
      </c>
      <c r="AB202" s="35">
        <f t="shared" si="36"/>
        <v>2.2249905721117009E-3</v>
      </c>
      <c r="AC202" s="12"/>
    </row>
    <row r="203" spans="1:29" ht="15.75" thickBot="1" x14ac:dyDescent="0.3">
      <c r="A203" s="1" t="s">
        <v>238</v>
      </c>
      <c r="B203" s="12"/>
      <c r="C203" s="45">
        <v>23060.97</v>
      </c>
      <c r="D203" s="35">
        <f t="shared" si="31"/>
        <v>1.2853001211037879E-3</v>
      </c>
      <c r="E203" s="21"/>
      <c r="F203" s="77">
        <v>141034.69688192898</v>
      </c>
      <c r="G203" s="35">
        <f t="shared" si="32"/>
        <v>1.6640367464996341E-3</v>
      </c>
      <c r="H203" s="21"/>
      <c r="I203" s="22">
        <f t="shared" si="29"/>
        <v>28082.13428302405</v>
      </c>
      <c r="J203" s="35">
        <v>1.8952645125885166E-3</v>
      </c>
      <c r="K203" s="21"/>
      <c r="L203" s="61">
        <v>0</v>
      </c>
      <c r="M203" s="35">
        <f t="shared" si="33"/>
        <v>0</v>
      </c>
      <c r="N203" s="21"/>
      <c r="O203" s="23"/>
      <c r="P203" s="66">
        <f>P314*Q203</f>
        <v>9236.25</v>
      </c>
      <c r="Q203" s="35">
        <v>3.8058947329383734E-3</v>
      </c>
      <c r="R203" s="14"/>
      <c r="V203" s="35">
        <f t="shared" si="34"/>
        <v>0</v>
      </c>
      <c r="W203" s="14"/>
      <c r="X203" s="74">
        <f t="shared" si="30"/>
        <v>0</v>
      </c>
      <c r="Y203" s="35">
        <v>0</v>
      </c>
      <c r="Z203" s="12"/>
      <c r="AA203" s="45">
        <f t="shared" si="35"/>
        <v>201414.05116495301</v>
      </c>
      <c r="AB203" s="35">
        <f t="shared" si="36"/>
        <v>1.5283448060569402E-3</v>
      </c>
      <c r="AC203" s="12"/>
    </row>
    <row r="204" spans="1:29" ht="15.75" thickBot="1" x14ac:dyDescent="0.3">
      <c r="A204" s="1" t="s">
        <v>17</v>
      </c>
      <c r="B204" s="12"/>
      <c r="C204" s="45">
        <v>37342.67</v>
      </c>
      <c r="D204" s="35">
        <f t="shared" si="31"/>
        <v>2.0812887867829835E-3</v>
      </c>
      <c r="E204" s="21"/>
      <c r="F204" s="77">
        <v>78457.865012388735</v>
      </c>
      <c r="G204" s="35">
        <f t="shared" si="32"/>
        <v>9.2570674677183848E-4</v>
      </c>
      <c r="H204" s="21"/>
      <c r="I204" s="22">
        <f t="shared" si="29"/>
        <v>22311.477364098973</v>
      </c>
      <c r="J204" s="35">
        <v>1.5058026161907925E-3</v>
      </c>
      <c r="K204" s="21"/>
      <c r="L204" s="61">
        <v>0</v>
      </c>
      <c r="M204" s="35">
        <f t="shared" si="33"/>
        <v>0</v>
      </c>
      <c r="N204" s="21"/>
      <c r="O204" s="23"/>
      <c r="P204" s="66">
        <f t="shared" si="37"/>
        <v>0</v>
      </c>
      <c r="Q204" s="35">
        <v>0</v>
      </c>
      <c r="R204" s="14"/>
      <c r="V204" s="35">
        <f t="shared" si="34"/>
        <v>0</v>
      </c>
      <c r="W204" s="14"/>
      <c r="X204" s="74">
        <f t="shared" si="30"/>
        <v>0</v>
      </c>
      <c r="Y204" s="35">
        <v>0</v>
      </c>
      <c r="Z204" s="12"/>
      <c r="AA204" s="45">
        <f t="shared" si="35"/>
        <v>138112.01237648772</v>
      </c>
      <c r="AB204" s="35">
        <f t="shared" si="36"/>
        <v>1.0480042258660762E-3</v>
      </c>
      <c r="AC204" s="12"/>
    </row>
    <row r="205" spans="1:29" ht="15.75" thickBot="1" x14ac:dyDescent="0.3">
      <c r="A205" s="1" t="s">
        <v>273</v>
      </c>
      <c r="B205" s="12"/>
      <c r="C205" s="45">
        <v>11467.619999999999</v>
      </c>
      <c r="D205" s="35">
        <f t="shared" si="31"/>
        <v>6.3914628806907158E-4</v>
      </c>
      <c r="E205" s="21"/>
      <c r="F205" s="77">
        <v>33734.360319083724</v>
      </c>
      <c r="G205" s="35">
        <f t="shared" si="32"/>
        <v>3.9802414889159905E-4</v>
      </c>
      <c r="H205" s="21"/>
      <c r="I205" s="22">
        <f t="shared" si="29"/>
        <v>15779.103164907114</v>
      </c>
      <c r="J205" s="35">
        <v>1.0649323861042798E-3</v>
      </c>
      <c r="K205" s="21"/>
      <c r="L205" s="61">
        <v>0</v>
      </c>
      <c r="M205" s="35">
        <f t="shared" si="33"/>
        <v>0</v>
      </c>
      <c r="N205" s="21"/>
      <c r="O205" s="23"/>
      <c r="P205" s="66">
        <f t="shared" si="37"/>
        <v>0</v>
      </c>
      <c r="Q205" s="35">
        <v>0</v>
      </c>
      <c r="R205" s="14"/>
      <c r="V205" s="35">
        <f t="shared" si="34"/>
        <v>0</v>
      </c>
      <c r="W205" s="14"/>
      <c r="X205" s="74">
        <f t="shared" si="30"/>
        <v>0</v>
      </c>
      <c r="Y205" s="35">
        <v>0</v>
      </c>
      <c r="Z205" s="12"/>
      <c r="AA205" s="45">
        <f t="shared" si="35"/>
        <v>60981.083483990835</v>
      </c>
      <c r="AB205" s="35">
        <f t="shared" si="36"/>
        <v>4.6272899865438638E-4</v>
      </c>
      <c r="AC205" s="12"/>
    </row>
    <row r="206" spans="1:29" ht="15.75" thickBot="1" x14ac:dyDescent="0.3">
      <c r="A206" s="3" t="s">
        <v>196</v>
      </c>
      <c r="B206" s="12"/>
      <c r="C206" s="45">
        <v>34534.14</v>
      </c>
      <c r="D206" s="35">
        <f t="shared" si="31"/>
        <v>1.9247557376907891E-3</v>
      </c>
      <c r="E206" s="21"/>
      <c r="F206" s="77">
        <v>139446.5412909787</v>
      </c>
      <c r="G206" s="35">
        <f t="shared" si="32"/>
        <v>1.6452984549945829E-3</v>
      </c>
      <c r="H206" s="21"/>
      <c r="I206" s="22">
        <f t="shared" si="29"/>
        <v>26808.675052856684</v>
      </c>
      <c r="J206" s="35">
        <v>1.8093186915608211E-3</v>
      </c>
      <c r="K206" s="21"/>
      <c r="L206" s="61">
        <v>0</v>
      </c>
      <c r="M206" s="35">
        <f t="shared" si="33"/>
        <v>0</v>
      </c>
      <c r="N206" s="21"/>
      <c r="O206" s="23"/>
      <c r="P206" s="66">
        <f t="shared" si="37"/>
        <v>0</v>
      </c>
      <c r="Q206" s="35">
        <v>0</v>
      </c>
      <c r="R206" s="14"/>
      <c r="V206" s="35">
        <f t="shared" si="34"/>
        <v>0</v>
      </c>
      <c r="W206" s="14"/>
      <c r="X206" s="74">
        <f t="shared" si="30"/>
        <v>26315.789473684221</v>
      </c>
      <c r="Y206" s="35">
        <v>5.9672992003819095E-3</v>
      </c>
      <c r="Z206" s="12"/>
      <c r="AA206" s="45">
        <f t="shared" si="35"/>
        <v>227105.14581751963</v>
      </c>
      <c r="AB206" s="35">
        <f t="shared" si="36"/>
        <v>1.723290743776104E-3</v>
      </c>
      <c r="AC206" s="12"/>
    </row>
    <row r="207" spans="1:29" ht="15.75" thickBot="1" x14ac:dyDescent="0.3">
      <c r="A207" s="3" t="s">
        <v>38</v>
      </c>
      <c r="B207" s="12"/>
      <c r="C207" s="45">
        <v>39544.44</v>
      </c>
      <c r="D207" s="35">
        <f t="shared" si="31"/>
        <v>2.2040041473095654E-3</v>
      </c>
      <c r="E207" s="21"/>
      <c r="F207" s="77">
        <v>218341.42972152366</v>
      </c>
      <c r="G207" s="35">
        <f t="shared" si="32"/>
        <v>2.5761615430283285E-3</v>
      </c>
      <c r="H207" s="21"/>
      <c r="I207" s="22">
        <f t="shared" si="29"/>
        <v>52034.959099338732</v>
      </c>
      <c r="J207" s="35">
        <v>3.5118417425483387E-3</v>
      </c>
      <c r="K207" s="21"/>
      <c r="L207" s="61">
        <v>0</v>
      </c>
      <c r="M207" s="35">
        <f t="shared" si="33"/>
        <v>0</v>
      </c>
      <c r="N207" s="21"/>
      <c r="O207" s="23"/>
      <c r="P207" s="66">
        <f t="shared" si="37"/>
        <v>0</v>
      </c>
      <c r="Q207" s="35">
        <v>0</v>
      </c>
      <c r="R207" s="14"/>
      <c r="V207" s="35">
        <f t="shared" si="34"/>
        <v>0</v>
      </c>
      <c r="W207" s="14"/>
      <c r="X207" s="74">
        <f t="shared" si="30"/>
        <v>0</v>
      </c>
      <c r="Y207" s="35">
        <v>0</v>
      </c>
      <c r="Z207" s="12"/>
      <c r="AA207" s="45">
        <f t="shared" si="35"/>
        <v>309920.8288208624</v>
      </c>
      <c r="AB207" s="35">
        <f t="shared" si="36"/>
        <v>2.3517023081438678E-3</v>
      </c>
      <c r="AC207" s="12"/>
    </row>
    <row r="208" spans="1:29" ht="15.75" thickBot="1" x14ac:dyDescent="0.3">
      <c r="A208" s="3" t="s">
        <v>204</v>
      </c>
      <c r="B208" s="12"/>
      <c r="C208" s="45">
        <v>68130.78</v>
      </c>
      <c r="D208" s="35">
        <f t="shared" si="31"/>
        <v>3.7972600365420673E-3</v>
      </c>
      <c r="E208" s="21"/>
      <c r="F208" s="77">
        <v>492600.5470972429</v>
      </c>
      <c r="G208" s="35">
        <f t="shared" si="32"/>
        <v>5.8120833372079673E-3</v>
      </c>
      <c r="H208" s="21"/>
      <c r="I208" s="22">
        <f t="shared" si="29"/>
        <v>87951.225905725732</v>
      </c>
      <c r="J208" s="35">
        <v>5.9358322133850122E-3</v>
      </c>
      <c r="K208" s="21"/>
      <c r="L208" s="61">
        <v>16971.830000000002</v>
      </c>
      <c r="M208" s="35">
        <f t="shared" si="33"/>
        <v>1.3105659826852207E-2</v>
      </c>
      <c r="N208" s="21"/>
      <c r="O208" s="23"/>
      <c r="P208" s="66">
        <f>P314*Q208</f>
        <v>29700</v>
      </c>
      <c r="Q208" s="35">
        <v>1.2238199872055183E-2</v>
      </c>
      <c r="R208" s="14"/>
      <c r="U208" s="48">
        <v>59800</v>
      </c>
      <c r="V208" s="35">
        <f t="shared" si="34"/>
        <v>9.7389917635490059E-3</v>
      </c>
      <c r="W208" s="14"/>
      <c r="X208" s="74">
        <f t="shared" si="30"/>
        <v>57622.789473684235</v>
      </c>
      <c r="Y208" s="35">
        <v>1.3066392170903454E-2</v>
      </c>
      <c r="Z208" s="12"/>
      <c r="AA208" s="45">
        <f t="shared" si="35"/>
        <v>812777.17247665289</v>
      </c>
      <c r="AB208" s="35">
        <f t="shared" si="36"/>
        <v>6.167413657843587E-3</v>
      </c>
      <c r="AC208" s="12"/>
    </row>
    <row r="209" spans="1:29" ht="15.75" thickBot="1" x14ac:dyDescent="0.3">
      <c r="A209" s="1" t="s">
        <v>61</v>
      </c>
      <c r="B209" s="12"/>
      <c r="C209" s="45">
        <v>21618.42</v>
      </c>
      <c r="D209" s="35">
        <f t="shared" si="31"/>
        <v>1.204899787132655E-3</v>
      </c>
      <c r="E209" s="21"/>
      <c r="F209" s="77">
        <v>143181.95616208963</v>
      </c>
      <c r="G209" s="35">
        <f t="shared" si="32"/>
        <v>1.689371776995293E-3</v>
      </c>
      <c r="H209" s="21"/>
      <c r="I209" s="22">
        <f t="shared" si="29"/>
        <v>28117.508150528698</v>
      </c>
      <c r="J209" s="35">
        <v>1.8976518965059526E-3</v>
      </c>
      <c r="K209" s="21"/>
      <c r="L209" s="61">
        <v>0</v>
      </c>
      <c r="M209" s="35">
        <f t="shared" si="33"/>
        <v>0</v>
      </c>
      <c r="N209" s="21"/>
      <c r="O209" s="23"/>
      <c r="P209" s="66">
        <f>P314*Q209</f>
        <v>13500</v>
      </c>
      <c r="Q209" s="35">
        <v>5.5628181236614472E-3</v>
      </c>
      <c r="R209" s="14"/>
      <c r="V209" s="35">
        <f t="shared" si="34"/>
        <v>0</v>
      </c>
      <c r="W209" s="14"/>
      <c r="X209" s="74">
        <f t="shared" si="30"/>
        <v>0</v>
      </c>
      <c r="Y209" s="35">
        <v>0</v>
      </c>
      <c r="Z209" s="12"/>
      <c r="AA209" s="45">
        <f t="shared" si="35"/>
        <v>206417.88431261829</v>
      </c>
      <c r="AB209" s="35">
        <f t="shared" si="36"/>
        <v>1.5663142642818116E-3</v>
      </c>
      <c r="AC209" s="12"/>
    </row>
    <row r="210" spans="1:29" ht="15.75" thickBot="1" x14ac:dyDescent="0.3">
      <c r="A210" s="1" t="s">
        <v>173</v>
      </c>
      <c r="B210" s="12"/>
      <c r="C210" s="45">
        <v>275945.55</v>
      </c>
      <c r="D210" s="35">
        <f t="shared" si="31"/>
        <v>1.5379788830784277E-2</v>
      </c>
      <c r="E210" s="21"/>
      <c r="F210" s="77">
        <v>1166411.8056729529</v>
      </c>
      <c r="G210" s="35">
        <f t="shared" si="32"/>
        <v>1.3762231203401703E-2</v>
      </c>
      <c r="H210" s="21"/>
      <c r="I210" s="22">
        <f t="shared" si="29"/>
        <v>165747.79357978355</v>
      </c>
      <c r="J210" s="35">
        <v>1.1186326083538067E-2</v>
      </c>
      <c r="K210" s="21"/>
      <c r="L210" s="61">
        <v>34978.519999999997</v>
      </c>
      <c r="M210" s="35">
        <f t="shared" si="33"/>
        <v>2.7010439320140866E-2</v>
      </c>
      <c r="N210" s="21"/>
      <c r="O210" s="23"/>
      <c r="P210" s="66">
        <f>P314*Q210</f>
        <v>41400</v>
      </c>
      <c r="Q210" s="35">
        <v>1.7059308912561771E-2</v>
      </c>
      <c r="R210" s="14"/>
      <c r="U210" s="48">
        <v>75651</v>
      </c>
      <c r="V210" s="35">
        <f t="shared" si="34"/>
        <v>1.2320476018465649E-2</v>
      </c>
      <c r="W210" s="14"/>
      <c r="X210" s="74">
        <f t="shared" si="30"/>
        <v>90177.663157894756</v>
      </c>
      <c r="Y210" s="35">
        <v>2.0448449695667746E-2</v>
      </c>
      <c r="Z210" s="12"/>
      <c r="AA210" s="45">
        <f t="shared" si="35"/>
        <v>1850312.3324106312</v>
      </c>
      <c r="AB210" s="35">
        <f t="shared" si="36"/>
        <v>1.4040307647190413E-2</v>
      </c>
      <c r="AC210" s="12"/>
    </row>
    <row r="211" spans="1:29" ht="15.75" thickBot="1" x14ac:dyDescent="0.3">
      <c r="A211" s="1" t="s">
        <v>239</v>
      </c>
      <c r="B211" s="12"/>
      <c r="C211" s="45">
        <v>25515.96</v>
      </c>
      <c r="D211" s="35">
        <f t="shared" si="31"/>
        <v>1.4221286649295066E-3</v>
      </c>
      <c r="E211" s="21"/>
      <c r="F211" s="77">
        <v>152713.57007500069</v>
      </c>
      <c r="G211" s="35">
        <f t="shared" si="32"/>
        <v>1.8018331510769462E-3</v>
      </c>
      <c r="H211" s="21"/>
      <c r="I211" s="22">
        <f t="shared" si="29"/>
        <v>0</v>
      </c>
      <c r="J211" s="35">
        <v>0</v>
      </c>
      <c r="K211" s="21"/>
      <c r="L211" s="61">
        <v>0</v>
      </c>
      <c r="M211" s="35">
        <f t="shared" si="33"/>
        <v>0</v>
      </c>
      <c r="N211" s="21"/>
      <c r="O211" s="23"/>
      <c r="P211" s="66">
        <f t="shared" si="37"/>
        <v>0</v>
      </c>
      <c r="Q211" s="35">
        <v>0</v>
      </c>
      <c r="R211" s="14"/>
      <c r="V211" s="35">
        <f t="shared" si="34"/>
        <v>0</v>
      </c>
      <c r="W211" s="14"/>
      <c r="X211" s="74">
        <f t="shared" si="30"/>
        <v>0</v>
      </c>
      <c r="Y211" s="35">
        <v>0</v>
      </c>
      <c r="Z211" s="12"/>
      <c r="AA211" s="45">
        <f t="shared" si="35"/>
        <v>178229.53007500069</v>
      </c>
      <c r="AB211" s="35">
        <f t="shared" si="36"/>
        <v>1.3524189350275812E-3</v>
      </c>
      <c r="AC211" s="12"/>
    </row>
    <row r="212" spans="1:29" ht="15.75" thickBot="1" x14ac:dyDescent="0.3">
      <c r="A212" s="3" t="s">
        <v>139</v>
      </c>
      <c r="B212" s="12"/>
      <c r="C212" s="45">
        <v>42350.14</v>
      </c>
      <c r="D212" s="35">
        <f t="shared" si="31"/>
        <v>2.3603794667250494E-3</v>
      </c>
      <c r="E212" s="21"/>
      <c r="F212" s="77">
        <v>279597.51540106634</v>
      </c>
      <c r="G212" s="35">
        <f t="shared" si="32"/>
        <v>3.2989083547779541E-3</v>
      </c>
      <c r="H212" s="21"/>
      <c r="I212" s="22">
        <f t="shared" si="29"/>
        <v>53683.381325055379</v>
      </c>
      <c r="J212" s="35">
        <v>3.6230938331008556E-3</v>
      </c>
      <c r="K212" s="21"/>
      <c r="L212" s="61">
        <v>0</v>
      </c>
      <c r="M212" s="35">
        <f t="shared" si="33"/>
        <v>0</v>
      </c>
      <c r="N212" s="21"/>
      <c r="O212" s="23"/>
      <c r="P212" s="66">
        <f t="shared" si="37"/>
        <v>0</v>
      </c>
      <c r="Q212" s="35">
        <v>0</v>
      </c>
      <c r="R212" s="14"/>
      <c r="V212" s="35">
        <f t="shared" si="34"/>
        <v>0</v>
      </c>
      <c r="W212" s="14"/>
      <c r="X212" s="74">
        <f t="shared" si="30"/>
        <v>0</v>
      </c>
      <c r="Y212" s="35">
        <v>0</v>
      </c>
      <c r="Z212" s="12"/>
      <c r="AA212" s="45">
        <f t="shared" si="35"/>
        <v>375631.03672612173</v>
      </c>
      <c r="AB212" s="35">
        <f t="shared" si="36"/>
        <v>2.8503162547680629E-3</v>
      </c>
      <c r="AC212" s="12"/>
    </row>
    <row r="213" spans="1:29" ht="15.75" thickBot="1" x14ac:dyDescent="0.3">
      <c r="A213" s="3" t="s">
        <v>186</v>
      </c>
      <c r="B213" s="12"/>
      <c r="C213" s="45">
        <v>14663.74</v>
      </c>
      <c r="D213" s="35">
        <f t="shared" si="31"/>
        <v>8.1728161468639249E-4</v>
      </c>
      <c r="E213" s="21"/>
      <c r="F213" s="77">
        <v>89340.022814593118</v>
      </c>
      <c r="G213" s="35">
        <f t="shared" si="32"/>
        <v>1.0541028852003535E-3</v>
      </c>
      <c r="H213" s="21"/>
      <c r="I213" s="22">
        <f t="shared" si="29"/>
        <v>17818.996191008544</v>
      </c>
      <c r="J213" s="35">
        <v>1.202604858676422E-3</v>
      </c>
      <c r="K213" s="21"/>
      <c r="L213" s="61">
        <v>0</v>
      </c>
      <c r="M213" s="35">
        <f t="shared" si="33"/>
        <v>0</v>
      </c>
      <c r="N213" s="21"/>
      <c r="O213" s="23"/>
      <c r="P213" s="66">
        <f t="shared" si="37"/>
        <v>0</v>
      </c>
      <c r="Q213" s="35">
        <v>0</v>
      </c>
      <c r="R213" s="14"/>
      <c r="V213" s="35">
        <f t="shared" si="34"/>
        <v>0</v>
      </c>
      <c r="W213" s="14"/>
      <c r="X213" s="74">
        <f t="shared" si="30"/>
        <v>0</v>
      </c>
      <c r="Y213" s="35">
        <v>0</v>
      </c>
      <c r="Z213" s="12"/>
      <c r="AA213" s="45">
        <f t="shared" si="35"/>
        <v>121822.75900560166</v>
      </c>
      <c r="AB213" s="35">
        <f t="shared" si="36"/>
        <v>9.2440015931785733E-4</v>
      </c>
      <c r="AC213" s="12"/>
    </row>
    <row r="214" spans="1:29" ht="15.75" thickBot="1" x14ac:dyDescent="0.3">
      <c r="A214" s="3" t="s">
        <v>274</v>
      </c>
      <c r="B214" s="12"/>
      <c r="C214" s="45">
        <v>19745.75</v>
      </c>
      <c r="D214" s="35">
        <f t="shared" si="31"/>
        <v>1.1005267716962953E-3</v>
      </c>
      <c r="E214" s="21"/>
      <c r="F214" s="77">
        <v>142939.67757993686</v>
      </c>
      <c r="G214" s="35">
        <f t="shared" si="32"/>
        <v>1.6865131863611773E-3</v>
      </c>
      <c r="H214" s="21"/>
      <c r="I214" s="22">
        <f t="shared" si="29"/>
        <v>23964.616105482903</v>
      </c>
      <c r="J214" s="35">
        <v>1.6173730245989675E-3</v>
      </c>
      <c r="K214" s="21"/>
      <c r="L214" s="61">
        <v>0</v>
      </c>
      <c r="M214" s="35">
        <f t="shared" si="33"/>
        <v>0</v>
      </c>
      <c r="N214" s="21"/>
      <c r="O214" s="23"/>
      <c r="P214" s="66">
        <f t="shared" si="37"/>
        <v>0</v>
      </c>
      <c r="Q214" s="35">
        <v>0</v>
      </c>
      <c r="R214" s="14"/>
      <c r="V214" s="35">
        <f t="shared" si="34"/>
        <v>0</v>
      </c>
      <c r="W214" s="14"/>
      <c r="X214" s="74">
        <f t="shared" si="30"/>
        <v>0</v>
      </c>
      <c r="Y214" s="35">
        <v>0</v>
      </c>
      <c r="Z214" s="12"/>
      <c r="AA214" s="45">
        <f t="shared" si="35"/>
        <v>186650.04368541978</v>
      </c>
      <c r="AB214" s="35">
        <f t="shared" si="36"/>
        <v>1.4163144188152343E-3</v>
      </c>
      <c r="AC214" s="12"/>
    </row>
    <row r="215" spans="1:29" ht="15.75" thickBot="1" x14ac:dyDescent="0.3">
      <c r="A215" s="1" t="s">
        <v>88</v>
      </c>
      <c r="B215" s="12"/>
      <c r="C215" s="45">
        <v>26998.21</v>
      </c>
      <c r="D215" s="35">
        <f t="shared" si="31"/>
        <v>1.5047416731640297E-3</v>
      </c>
      <c r="E215" s="21"/>
      <c r="F215" s="77">
        <v>176877.79333117473</v>
      </c>
      <c r="G215" s="35">
        <f t="shared" si="32"/>
        <v>2.0869413998829663E-3</v>
      </c>
      <c r="H215" s="21"/>
      <c r="I215" s="22">
        <f t="shared" si="29"/>
        <v>32258.60890640628</v>
      </c>
      <c r="J215" s="35">
        <v>2.1771349737737923E-3</v>
      </c>
      <c r="K215" s="21"/>
      <c r="L215" s="61">
        <v>0</v>
      </c>
      <c r="M215" s="35">
        <f t="shared" si="33"/>
        <v>0</v>
      </c>
      <c r="N215" s="21"/>
      <c r="O215" s="23"/>
      <c r="P215" s="66">
        <f t="shared" si="37"/>
        <v>0</v>
      </c>
      <c r="Q215" s="35">
        <v>0</v>
      </c>
      <c r="R215" s="14"/>
      <c r="V215" s="35">
        <f t="shared" si="34"/>
        <v>0</v>
      </c>
      <c r="W215" s="14"/>
      <c r="X215" s="74">
        <f t="shared" si="30"/>
        <v>0</v>
      </c>
      <c r="Y215" s="35">
        <v>0</v>
      </c>
      <c r="Z215" s="12"/>
      <c r="AA215" s="45">
        <f t="shared" si="35"/>
        <v>236134.61223758099</v>
      </c>
      <c r="AB215" s="35">
        <f t="shared" si="36"/>
        <v>1.7918070067912616E-3</v>
      </c>
      <c r="AC215" s="12"/>
    </row>
    <row r="216" spans="1:29" ht="15.75" thickBot="1" x14ac:dyDescent="0.3">
      <c r="A216" s="3" t="s">
        <v>246</v>
      </c>
      <c r="B216" s="12"/>
      <c r="C216" s="45">
        <v>54697.85</v>
      </c>
      <c r="D216" s="35">
        <f t="shared" si="31"/>
        <v>3.0485774548562709E-3</v>
      </c>
      <c r="E216" s="21"/>
      <c r="F216" s="77">
        <v>289732.2689651773</v>
      </c>
      <c r="G216" s="35">
        <f t="shared" si="32"/>
        <v>3.4184860382859878E-3</v>
      </c>
      <c r="H216" s="21"/>
      <c r="I216" s="22">
        <f t="shared" si="29"/>
        <v>71332.582952041601</v>
      </c>
      <c r="J216" s="35">
        <v>4.8142392489735845E-3</v>
      </c>
      <c r="K216" s="21"/>
      <c r="L216" s="61">
        <v>0</v>
      </c>
      <c r="M216" s="35">
        <f t="shared" si="33"/>
        <v>0</v>
      </c>
      <c r="N216" s="21"/>
      <c r="O216" s="23"/>
      <c r="P216" s="66">
        <f t="shared" si="37"/>
        <v>0</v>
      </c>
      <c r="Q216" s="35">
        <v>0</v>
      </c>
      <c r="R216" s="14"/>
      <c r="V216" s="35">
        <f t="shared" si="34"/>
        <v>0</v>
      </c>
      <c r="W216" s="14"/>
      <c r="X216" s="74">
        <f t="shared" si="30"/>
        <v>0</v>
      </c>
      <c r="Y216" s="35">
        <v>0</v>
      </c>
      <c r="Z216" s="12"/>
      <c r="AA216" s="45">
        <f t="shared" si="35"/>
        <v>415762.70191721886</v>
      </c>
      <c r="AB216" s="35">
        <f t="shared" si="36"/>
        <v>3.1548383161559132E-3</v>
      </c>
      <c r="AC216" s="12"/>
    </row>
    <row r="217" spans="1:29" ht="15.75" thickBot="1" x14ac:dyDescent="0.3">
      <c r="A217" s="1" t="s">
        <v>174</v>
      </c>
      <c r="B217" s="12"/>
      <c r="C217" s="45">
        <v>16443.759999999998</v>
      </c>
      <c r="D217" s="35">
        <f t="shared" si="31"/>
        <v>9.164907945937061E-4</v>
      </c>
      <c r="E217" s="21"/>
      <c r="F217" s="77">
        <v>54921.598566222048</v>
      </c>
      <c r="G217" s="35">
        <f t="shared" si="32"/>
        <v>6.480076194810843E-4</v>
      </c>
      <c r="H217" s="21"/>
      <c r="I217" s="22">
        <f t="shared" si="29"/>
        <v>21483.728864490182</v>
      </c>
      <c r="J217" s="35">
        <v>1.4499378325227902E-3</v>
      </c>
      <c r="K217" s="21"/>
      <c r="L217" s="61">
        <v>0</v>
      </c>
      <c r="M217" s="35">
        <f t="shared" si="33"/>
        <v>0</v>
      </c>
      <c r="N217" s="21"/>
      <c r="O217" s="23"/>
      <c r="P217" s="66">
        <f t="shared" si="37"/>
        <v>0</v>
      </c>
      <c r="Q217" s="35">
        <v>0</v>
      </c>
      <c r="R217" s="14"/>
      <c r="V217" s="35">
        <f t="shared" si="34"/>
        <v>0</v>
      </c>
      <c r="W217" s="14"/>
      <c r="X217" s="74">
        <f t="shared" si="30"/>
        <v>0</v>
      </c>
      <c r="Y217" s="35">
        <v>0</v>
      </c>
      <c r="Z217" s="12"/>
      <c r="AA217" s="45">
        <f t="shared" si="35"/>
        <v>92849.087430712229</v>
      </c>
      <c r="AB217" s="35">
        <f t="shared" si="36"/>
        <v>7.0454578367841285E-4</v>
      </c>
      <c r="AC217" s="12"/>
    </row>
    <row r="218" spans="1:29" ht="15.75" thickBot="1" x14ac:dyDescent="0.3">
      <c r="A218" s="3" t="s">
        <v>124</v>
      </c>
      <c r="B218" s="12"/>
      <c r="C218" s="45">
        <v>21294.18</v>
      </c>
      <c r="D218" s="35">
        <f t="shared" si="31"/>
        <v>1.1868283135013772E-3</v>
      </c>
      <c r="E218" s="21"/>
      <c r="F218" s="77">
        <v>137435.09678760817</v>
      </c>
      <c r="G218" s="35">
        <f t="shared" si="32"/>
        <v>1.621565872579382E-3</v>
      </c>
      <c r="H218" s="21"/>
      <c r="I218" s="22">
        <f t="shared" si="29"/>
        <v>26049.316030423553</v>
      </c>
      <c r="J218" s="35">
        <v>1.7580695167998619E-3</v>
      </c>
      <c r="K218" s="21"/>
      <c r="L218" s="61">
        <v>0</v>
      </c>
      <c r="M218" s="35">
        <f t="shared" si="33"/>
        <v>0</v>
      </c>
      <c r="N218" s="21"/>
      <c r="O218" s="23"/>
      <c r="P218" s="66">
        <f>P314*Q218</f>
        <v>14400.000000000002</v>
      </c>
      <c r="Q218" s="35">
        <v>5.9336726652388771E-3</v>
      </c>
      <c r="R218" s="14"/>
      <c r="V218" s="35">
        <f t="shared" si="34"/>
        <v>0</v>
      </c>
      <c r="W218" s="14"/>
      <c r="X218" s="74">
        <f t="shared" si="30"/>
        <v>0</v>
      </c>
      <c r="Y218" s="35">
        <v>0</v>
      </c>
      <c r="Z218" s="12"/>
      <c r="AA218" s="45">
        <f t="shared" si="35"/>
        <v>199178.59281803173</v>
      </c>
      <c r="AB218" s="35">
        <f t="shared" si="36"/>
        <v>1.5113819817956094E-3</v>
      </c>
      <c r="AC218" s="12"/>
    </row>
    <row r="219" spans="1:29" ht="15.75" thickBot="1" x14ac:dyDescent="0.3">
      <c r="A219" s="1" t="s">
        <v>62</v>
      </c>
      <c r="B219" s="12"/>
      <c r="C219" s="45">
        <v>22955.1</v>
      </c>
      <c r="D219" s="35">
        <f t="shared" si="31"/>
        <v>1.2793994706185193E-3</v>
      </c>
      <c r="E219" s="21"/>
      <c r="F219" s="77">
        <v>151531.07190294794</v>
      </c>
      <c r="G219" s="35">
        <f t="shared" si="32"/>
        <v>1.7878811204457053E-3</v>
      </c>
      <c r="H219" s="21"/>
      <c r="I219" s="22">
        <f t="shared" si="29"/>
        <v>30433.317343166393</v>
      </c>
      <c r="J219" s="35">
        <v>2.0539459636340954E-3</v>
      </c>
      <c r="K219" s="21"/>
      <c r="L219" s="61">
        <v>0</v>
      </c>
      <c r="M219" s="35">
        <f t="shared" si="33"/>
        <v>0</v>
      </c>
      <c r="N219" s="21"/>
      <c r="O219" s="23"/>
      <c r="P219" s="66">
        <f>P314*Q219</f>
        <v>13500</v>
      </c>
      <c r="Q219" s="35">
        <v>5.5628181236614472E-3</v>
      </c>
      <c r="R219" s="14"/>
      <c r="V219" s="35">
        <f t="shared" si="34"/>
        <v>0</v>
      </c>
      <c r="W219" s="14"/>
      <c r="X219" s="74">
        <f t="shared" si="30"/>
        <v>0</v>
      </c>
      <c r="Y219" s="35">
        <v>0</v>
      </c>
      <c r="Z219" s="12"/>
      <c r="AA219" s="45">
        <f t="shared" si="35"/>
        <v>218419.48924611433</v>
      </c>
      <c r="AB219" s="35">
        <f t="shared" si="36"/>
        <v>1.6573833354730457E-3</v>
      </c>
      <c r="AC219" s="12"/>
    </row>
    <row r="220" spans="1:29" ht="15.75" thickBot="1" x14ac:dyDescent="0.3">
      <c r="A220" s="3" t="s">
        <v>89</v>
      </c>
      <c r="B220" s="12"/>
      <c r="C220" s="45">
        <v>49059.979999999996</v>
      </c>
      <c r="D220" s="35">
        <f t="shared" si="31"/>
        <v>2.734351514066815E-3</v>
      </c>
      <c r="E220" s="21"/>
      <c r="F220" s="77">
        <v>455891.69203936768</v>
      </c>
      <c r="G220" s="35">
        <f t="shared" si="32"/>
        <v>5.378963792239737E-3</v>
      </c>
      <c r="H220" s="21"/>
      <c r="I220" s="22">
        <f t="shared" si="29"/>
        <v>58286.700616327042</v>
      </c>
      <c r="J220" s="35">
        <v>3.9337720602231922E-3</v>
      </c>
      <c r="K220" s="21"/>
      <c r="L220" s="61">
        <v>0</v>
      </c>
      <c r="M220" s="35">
        <f t="shared" si="33"/>
        <v>0</v>
      </c>
      <c r="N220" s="21"/>
      <c r="O220" s="23"/>
      <c r="P220" s="66">
        <f t="shared" si="37"/>
        <v>0</v>
      </c>
      <c r="Q220" s="35">
        <v>0</v>
      </c>
      <c r="R220" s="14"/>
      <c r="V220" s="35">
        <f t="shared" si="34"/>
        <v>0</v>
      </c>
      <c r="W220" s="14"/>
      <c r="X220" s="74">
        <f t="shared" si="30"/>
        <v>0</v>
      </c>
      <c r="Y220" s="35">
        <v>0</v>
      </c>
      <c r="Z220" s="12"/>
      <c r="AA220" s="45">
        <f t="shared" si="35"/>
        <v>563238.37265569472</v>
      </c>
      <c r="AB220" s="35">
        <f t="shared" si="36"/>
        <v>4.2738946783573827E-3</v>
      </c>
      <c r="AC220" s="12"/>
    </row>
    <row r="221" spans="1:29" ht="15.75" thickBot="1" x14ac:dyDescent="0.3">
      <c r="A221" s="1" t="s">
        <v>287</v>
      </c>
      <c r="B221" s="12"/>
      <c r="C221" s="45">
        <v>27077.62</v>
      </c>
      <c r="D221" s="35">
        <f t="shared" si="31"/>
        <v>1.5091675790394915E-3</v>
      </c>
      <c r="E221" s="21"/>
      <c r="F221" s="77">
        <v>284519.04028656892</v>
      </c>
      <c r="G221" s="35">
        <f t="shared" si="32"/>
        <v>3.3569763227273221E-3</v>
      </c>
      <c r="H221" s="21"/>
      <c r="I221" s="22">
        <f t="shared" si="29"/>
        <v>33958.912804463078</v>
      </c>
      <c r="J221" s="35">
        <v>2.2918885607385486E-3</v>
      </c>
      <c r="K221" s="21"/>
      <c r="L221" s="61">
        <v>14041.4</v>
      </c>
      <c r="M221" s="35">
        <f t="shared" si="33"/>
        <v>1.0842779587867812E-2</v>
      </c>
      <c r="N221" s="21"/>
      <c r="O221" s="23"/>
      <c r="P221" s="66">
        <f t="shared" si="37"/>
        <v>0</v>
      </c>
      <c r="Q221" s="35">
        <v>0</v>
      </c>
      <c r="R221" s="14"/>
      <c r="V221" s="35">
        <f t="shared" si="34"/>
        <v>0</v>
      </c>
      <c r="W221" s="14"/>
      <c r="X221" s="74">
        <f t="shared" si="30"/>
        <v>0</v>
      </c>
      <c r="Y221" s="35">
        <v>0</v>
      </c>
      <c r="Z221" s="12"/>
      <c r="AA221" s="45">
        <f t="shared" si="35"/>
        <v>359596.97309103201</v>
      </c>
      <c r="AB221" s="35">
        <f t="shared" si="36"/>
        <v>2.7286485869219583E-3</v>
      </c>
      <c r="AC221" s="12"/>
    </row>
    <row r="222" spans="1:29" ht="15.75" thickBot="1" x14ac:dyDescent="0.3">
      <c r="A222" s="1" t="s">
        <v>288</v>
      </c>
      <c r="B222" s="12"/>
      <c r="C222" s="45">
        <v>30095.059999999998</v>
      </c>
      <c r="D222" s="35">
        <f t="shared" si="31"/>
        <v>1.6773441994255122E-3</v>
      </c>
      <c r="E222" s="21"/>
      <c r="F222" s="77">
        <v>189354.13279812635</v>
      </c>
      <c r="G222" s="35">
        <f t="shared" si="32"/>
        <v>2.2341469301092754E-3</v>
      </c>
      <c r="H222" s="21"/>
      <c r="I222" s="22">
        <f t="shared" si="29"/>
        <v>38189.627358019105</v>
      </c>
      <c r="J222" s="35">
        <v>2.577419677263893E-3</v>
      </c>
      <c r="K222" s="21"/>
      <c r="L222" s="61">
        <v>0</v>
      </c>
      <c r="M222" s="35">
        <f t="shared" si="33"/>
        <v>0</v>
      </c>
      <c r="N222" s="21"/>
      <c r="O222" s="23"/>
      <c r="P222" s="66">
        <f>P314*Q222</f>
        <v>13500</v>
      </c>
      <c r="Q222" s="35">
        <v>5.5628181236614472E-3</v>
      </c>
      <c r="R222" s="14"/>
      <c r="V222" s="35">
        <f t="shared" si="34"/>
        <v>0</v>
      </c>
      <c r="W222" s="14"/>
      <c r="X222" s="74">
        <f t="shared" si="30"/>
        <v>0</v>
      </c>
      <c r="Y222" s="35">
        <v>0</v>
      </c>
      <c r="Z222" s="12"/>
      <c r="AA222" s="45">
        <f t="shared" si="35"/>
        <v>271138.82015614543</v>
      </c>
      <c r="AB222" s="35">
        <f t="shared" si="36"/>
        <v>2.0574215408967361E-3</v>
      </c>
      <c r="AC222" s="12"/>
    </row>
    <row r="223" spans="1:29" ht="15.75" thickBot="1" x14ac:dyDescent="0.3">
      <c r="A223" s="1" t="s">
        <v>90</v>
      </c>
      <c r="B223" s="12"/>
      <c r="C223" s="45">
        <v>8549.44</v>
      </c>
      <c r="D223" s="35">
        <f t="shared" si="31"/>
        <v>4.7650191069020808E-4</v>
      </c>
      <c r="E223" s="21"/>
      <c r="F223" s="77">
        <v>89392.518091534235</v>
      </c>
      <c r="G223" s="35">
        <f t="shared" si="32"/>
        <v>1.0547222651953402E-3</v>
      </c>
      <c r="H223" s="21"/>
      <c r="I223" s="22">
        <f t="shared" si="29"/>
        <v>10416.424851202319</v>
      </c>
      <c r="J223" s="35">
        <v>7.0300498422098392E-4</v>
      </c>
      <c r="K223" s="21"/>
      <c r="L223" s="61">
        <v>0</v>
      </c>
      <c r="M223" s="35">
        <f t="shared" si="33"/>
        <v>0</v>
      </c>
      <c r="N223" s="21"/>
      <c r="O223" s="23"/>
      <c r="P223" s="66">
        <f t="shared" si="37"/>
        <v>0</v>
      </c>
      <c r="Q223" s="35">
        <v>0</v>
      </c>
      <c r="R223" s="14"/>
      <c r="V223" s="35">
        <f t="shared" si="34"/>
        <v>0</v>
      </c>
      <c r="W223" s="14"/>
      <c r="X223" s="74">
        <f t="shared" si="30"/>
        <v>0</v>
      </c>
      <c r="Y223" s="35">
        <v>0</v>
      </c>
      <c r="Z223" s="12"/>
      <c r="AA223" s="45">
        <f t="shared" si="35"/>
        <v>108358.38294273656</v>
      </c>
      <c r="AB223" s="35">
        <f t="shared" si="36"/>
        <v>8.2223147196235481E-4</v>
      </c>
      <c r="AC223" s="12"/>
    </row>
    <row r="224" spans="1:29" ht="15.75" thickBot="1" x14ac:dyDescent="0.3">
      <c r="A224" s="3" t="s">
        <v>187</v>
      </c>
      <c r="B224" s="12"/>
      <c r="C224" s="45">
        <v>12652.109999999999</v>
      </c>
      <c r="D224" s="35">
        <f t="shared" si="31"/>
        <v>7.051636819794849E-4</v>
      </c>
      <c r="E224" s="21"/>
      <c r="F224" s="77">
        <v>54541.56621823406</v>
      </c>
      <c r="G224" s="35">
        <f t="shared" si="32"/>
        <v>6.4352370306979185E-4</v>
      </c>
      <c r="H224" s="21"/>
      <c r="I224" s="22">
        <f t="shared" si="29"/>
        <v>15948.897728929429</v>
      </c>
      <c r="J224" s="35">
        <v>1.0763918289079725E-3</v>
      </c>
      <c r="K224" s="21"/>
      <c r="L224" s="61">
        <v>0</v>
      </c>
      <c r="M224" s="35">
        <f t="shared" si="33"/>
        <v>0</v>
      </c>
      <c r="N224" s="21"/>
      <c r="O224" s="23"/>
      <c r="P224" s="66">
        <f t="shared" si="37"/>
        <v>0</v>
      </c>
      <c r="Q224" s="35">
        <v>0</v>
      </c>
      <c r="R224" s="14"/>
      <c r="V224" s="35">
        <f t="shared" si="34"/>
        <v>0</v>
      </c>
      <c r="W224" s="14"/>
      <c r="X224" s="74">
        <f t="shared" si="30"/>
        <v>0</v>
      </c>
      <c r="Y224" s="35">
        <v>0</v>
      </c>
      <c r="Z224" s="12"/>
      <c r="AA224" s="45">
        <f t="shared" si="35"/>
        <v>83142.573947163488</v>
      </c>
      <c r="AB224" s="35">
        <f t="shared" si="36"/>
        <v>6.3089203717115469E-4</v>
      </c>
      <c r="AC224" s="12"/>
    </row>
    <row r="225" spans="1:29" ht="15.75" thickBot="1" x14ac:dyDescent="0.3">
      <c r="A225" s="3" t="s">
        <v>151</v>
      </c>
      <c r="B225" s="12"/>
      <c r="C225" s="45">
        <v>37751.18</v>
      </c>
      <c r="D225" s="35">
        <f t="shared" si="31"/>
        <v>2.1040570377486674E-3</v>
      </c>
      <c r="E225" s="21"/>
      <c r="F225" s="77">
        <v>229483.92531757519</v>
      </c>
      <c r="G225" s="35">
        <f t="shared" si="32"/>
        <v>2.7076293486780448E-3</v>
      </c>
      <c r="H225" s="21"/>
      <c r="I225" s="22">
        <f t="shared" si="29"/>
        <v>47139.215836695308</v>
      </c>
      <c r="J225" s="35">
        <v>3.1814278083751981E-3</v>
      </c>
      <c r="K225" s="21"/>
      <c r="L225" s="61">
        <v>0</v>
      </c>
      <c r="M225" s="35">
        <f t="shared" si="33"/>
        <v>0</v>
      </c>
      <c r="N225" s="21"/>
      <c r="O225" s="23"/>
      <c r="P225" s="66">
        <f t="shared" si="37"/>
        <v>0</v>
      </c>
      <c r="Q225" s="35">
        <v>0</v>
      </c>
      <c r="R225" s="14"/>
      <c r="V225" s="35">
        <f t="shared" si="34"/>
        <v>0</v>
      </c>
      <c r="W225" s="14"/>
      <c r="X225" s="74">
        <f t="shared" si="30"/>
        <v>0</v>
      </c>
      <c r="Y225" s="35">
        <v>0</v>
      </c>
      <c r="Z225" s="12"/>
      <c r="AA225" s="45">
        <f t="shared" si="35"/>
        <v>314374.3211542705</v>
      </c>
      <c r="AB225" s="35">
        <f t="shared" si="36"/>
        <v>2.3854957393231271E-3</v>
      </c>
      <c r="AC225" s="12"/>
    </row>
    <row r="226" spans="1:29" ht="15.75" thickBot="1" x14ac:dyDescent="0.3">
      <c r="A226" s="3" t="s">
        <v>39</v>
      </c>
      <c r="B226" s="12"/>
      <c r="C226" s="45">
        <v>29486.289999999997</v>
      </c>
      <c r="D226" s="35">
        <f t="shared" si="31"/>
        <v>1.6434144837750278E-3</v>
      </c>
      <c r="E226" s="21"/>
      <c r="F226" s="77">
        <v>178510.17498107976</v>
      </c>
      <c r="G226" s="35">
        <f t="shared" si="32"/>
        <v>2.1062015047352335E-3</v>
      </c>
      <c r="H226" s="21"/>
      <c r="I226" s="22">
        <f t="shared" si="29"/>
        <v>39444.220525517318</v>
      </c>
      <c r="J226" s="35">
        <v>2.6620922268689559E-3</v>
      </c>
      <c r="K226" s="21"/>
      <c r="L226" s="61">
        <v>0</v>
      </c>
      <c r="M226" s="35">
        <f t="shared" si="33"/>
        <v>0</v>
      </c>
      <c r="N226" s="21"/>
      <c r="O226" s="23"/>
      <c r="P226" s="66">
        <f>P314*Q226</f>
        <v>13500</v>
      </c>
      <c r="Q226" s="35">
        <v>5.5628181236614472E-3</v>
      </c>
      <c r="R226" s="14"/>
      <c r="V226" s="35">
        <f t="shared" si="34"/>
        <v>0</v>
      </c>
      <c r="W226" s="14"/>
      <c r="X226" s="74">
        <f t="shared" si="30"/>
        <v>0</v>
      </c>
      <c r="Y226" s="35">
        <v>0</v>
      </c>
      <c r="Z226" s="12"/>
      <c r="AA226" s="45">
        <f t="shared" si="35"/>
        <v>260940.68550659707</v>
      </c>
      <c r="AB226" s="35">
        <f t="shared" si="36"/>
        <v>1.9800373364037647E-3</v>
      </c>
      <c r="AC226" s="12"/>
    </row>
    <row r="227" spans="1:29" ht="15.75" thickBot="1" x14ac:dyDescent="0.3">
      <c r="A227" s="1" t="s">
        <v>40</v>
      </c>
      <c r="B227" s="12"/>
      <c r="C227" s="45">
        <v>31239.84</v>
      </c>
      <c r="D227" s="35">
        <f t="shared" si="31"/>
        <v>1.7411483617238543E-3</v>
      </c>
      <c r="E227" s="21"/>
      <c r="F227" s="77">
        <v>226790.34636911418</v>
      </c>
      <c r="G227" s="35">
        <f t="shared" si="32"/>
        <v>2.6758484149863207E-3</v>
      </c>
      <c r="H227" s="21"/>
      <c r="I227" s="22">
        <f t="shared" si="29"/>
        <v>39392.338853177171</v>
      </c>
      <c r="J227" s="35">
        <v>2.6585907304567166E-3</v>
      </c>
      <c r="K227" s="21"/>
      <c r="L227" s="61">
        <v>0</v>
      </c>
      <c r="M227" s="35">
        <f t="shared" si="33"/>
        <v>0</v>
      </c>
      <c r="N227" s="21"/>
      <c r="O227" s="23"/>
      <c r="P227" s="66">
        <f>P314*Q227</f>
        <v>13500</v>
      </c>
      <c r="Q227" s="35">
        <v>5.5628181236614472E-3</v>
      </c>
      <c r="R227" s="14"/>
      <c r="V227" s="35">
        <f t="shared" si="34"/>
        <v>0</v>
      </c>
      <c r="W227" s="14"/>
      <c r="X227" s="74">
        <f t="shared" si="30"/>
        <v>0</v>
      </c>
      <c r="Y227" s="35">
        <v>0</v>
      </c>
      <c r="Z227" s="12"/>
      <c r="AA227" s="45">
        <f t="shared" si="35"/>
        <v>310922.52522229136</v>
      </c>
      <c r="AB227" s="35">
        <f t="shared" si="36"/>
        <v>2.359303254967166E-3</v>
      </c>
      <c r="AC227" s="12"/>
    </row>
    <row r="228" spans="1:29" ht="15.75" thickBot="1" x14ac:dyDescent="0.3">
      <c r="A228" s="3" t="s">
        <v>18</v>
      </c>
      <c r="B228" s="12"/>
      <c r="C228" s="45">
        <v>33966.130000000005</v>
      </c>
      <c r="D228" s="35">
        <f t="shared" si="31"/>
        <v>1.8930977752638768E-3</v>
      </c>
      <c r="E228" s="21"/>
      <c r="F228" s="77">
        <v>192770.28932102505</v>
      </c>
      <c r="G228" s="35">
        <f t="shared" si="32"/>
        <v>2.2744533944870225E-3</v>
      </c>
      <c r="H228" s="21"/>
      <c r="I228" s="22">
        <f t="shared" si="29"/>
        <v>43540.514382555673</v>
      </c>
      <c r="J228" s="35">
        <v>2.9385512845080432E-3</v>
      </c>
      <c r="K228" s="21"/>
      <c r="L228" s="61">
        <v>0</v>
      </c>
      <c r="M228" s="35">
        <f t="shared" si="33"/>
        <v>0</v>
      </c>
      <c r="N228" s="21"/>
      <c r="O228" s="23"/>
      <c r="P228" s="66">
        <f t="shared" si="37"/>
        <v>0</v>
      </c>
      <c r="Q228" s="35">
        <v>0</v>
      </c>
      <c r="R228" s="14"/>
      <c r="V228" s="35">
        <f t="shared" si="34"/>
        <v>0</v>
      </c>
      <c r="W228" s="14"/>
      <c r="X228" s="74">
        <f t="shared" si="30"/>
        <v>0</v>
      </c>
      <c r="Y228" s="35">
        <v>0</v>
      </c>
      <c r="Z228" s="12"/>
      <c r="AA228" s="45">
        <f t="shared" si="35"/>
        <v>270276.93370358075</v>
      </c>
      <c r="AB228" s="35">
        <f t="shared" si="36"/>
        <v>2.0508814823677049E-3</v>
      </c>
      <c r="AC228" s="12"/>
    </row>
    <row r="229" spans="1:29" ht="15.75" thickBot="1" x14ac:dyDescent="0.3">
      <c r="A229" s="3" t="s">
        <v>63</v>
      </c>
      <c r="B229" s="12"/>
      <c r="C229" s="45">
        <v>27203.34</v>
      </c>
      <c r="D229" s="35">
        <f t="shared" si="31"/>
        <v>1.5161745666564552E-3</v>
      </c>
      <c r="E229" s="21"/>
      <c r="F229" s="77">
        <v>176329.35408171234</v>
      </c>
      <c r="G229" s="35">
        <f t="shared" si="32"/>
        <v>2.0804704882243117E-3</v>
      </c>
      <c r="H229" s="21"/>
      <c r="I229" s="22">
        <f t="shared" si="29"/>
        <v>34230.112455332055</v>
      </c>
      <c r="J229" s="35">
        <v>2.3101918374388913E-3</v>
      </c>
      <c r="K229" s="21"/>
      <c r="L229" s="61">
        <v>0</v>
      </c>
      <c r="M229" s="35">
        <f t="shared" si="33"/>
        <v>0</v>
      </c>
      <c r="N229" s="21"/>
      <c r="O229" s="23"/>
      <c r="P229" s="66">
        <f t="shared" si="37"/>
        <v>0</v>
      </c>
      <c r="Q229" s="35">
        <v>0</v>
      </c>
      <c r="R229" s="14"/>
      <c r="V229" s="35">
        <f t="shared" si="34"/>
        <v>0</v>
      </c>
      <c r="W229" s="14"/>
      <c r="X229" s="74">
        <f t="shared" si="30"/>
        <v>0</v>
      </c>
      <c r="Y229" s="35">
        <v>0</v>
      </c>
      <c r="Z229" s="12"/>
      <c r="AA229" s="45">
        <f t="shared" si="35"/>
        <v>237762.80653704438</v>
      </c>
      <c r="AB229" s="35">
        <f t="shared" si="36"/>
        <v>1.8041618662781921E-3</v>
      </c>
      <c r="AC229" s="12"/>
    </row>
    <row r="230" spans="1:29" ht="15.75" thickBot="1" x14ac:dyDescent="0.3">
      <c r="A230" s="3" t="s">
        <v>64</v>
      </c>
      <c r="B230" s="12"/>
      <c r="C230" s="45">
        <v>19997.21</v>
      </c>
      <c r="D230" s="35">
        <f t="shared" si="31"/>
        <v>1.1145418616275843E-3</v>
      </c>
      <c r="E230" s="21"/>
      <c r="F230" s="77">
        <v>135235.55133716814</v>
      </c>
      <c r="G230" s="35">
        <f t="shared" si="32"/>
        <v>1.5956139292913239E-3</v>
      </c>
      <c r="H230" s="21"/>
      <c r="I230" s="22">
        <f t="shared" si="29"/>
        <v>25466.826345513662</v>
      </c>
      <c r="J230" s="35">
        <v>1.7187572616260824E-3</v>
      </c>
      <c r="K230" s="21"/>
      <c r="L230" s="61">
        <v>0</v>
      </c>
      <c r="M230" s="35">
        <f t="shared" si="33"/>
        <v>0</v>
      </c>
      <c r="N230" s="21"/>
      <c r="O230" s="23"/>
      <c r="P230" s="66">
        <f t="shared" si="37"/>
        <v>0</v>
      </c>
      <c r="Q230" s="35">
        <v>0</v>
      </c>
      <c r="R230" s="14"/>
      <c r="V230" s="35">
        <f t="shared" si="34"/>
        <v>0</v>
      </c>
      <c r="W230" s="14"/>
      <c r="X230" s="74">
        <f t="shared" si="30"/>
        <v>0</v>
      </c>
      <c r="Y230" s="35">
        <v>0</v>
      </c>
      <c r="Z230" s="12"/>
      <c r="AA230" s="45">
        <f t="shared" si="35"/>
        <v>180699.5876826818</v>
      </c>
      <c r="AB230" s="35">
        <f t="shared" si="36"/>
        <v>1.3711619159344553E-3</v>
      </c>
      <c r="AC230" s="12"/>
    </row>
    <row r="231" spans="1:29" ht="15.75" thickBot="1" x14ac:dyDescent="0.3">
      <c r="A231" s="3" t="s">
        <v>302</v>
      </c>
      <c r="B231" s="12"/>
      <c r="C231" s="45">
        <v>28513.55</v>
      </c>
      <c r="D231" s="35">
        <f t="shared" si="31"/>
        <v>1.589198948183832E-3</v>
      </c>
      <c r="E231" s="21"/>
      <c r="F231" s="77">
        <v>106150.27843790459</v>
      </c>
      <c r="G231" s="35">
        <f t="shared" si="32"/>
        <v>1.2524433198145438E-3</v>
      </c>
      <c r="H231" s="21"/>
      <c r="I231" s="22">
        <f t="shared" si="29"/>
        <v>38357.063664207773</v>
      </c>
      <c r="J231" s="35">
        <v>2.5887199611397565E-3</v>
      </c>
      <c r="K231" s="21"/>
      <c r="L231" s="61">
        <v>0</v>
      </c>
      <c r="M231" s="35">
        <f t="shared" si="33"/>
        <v>0</v>
      </c>
      <c r="N231" s="21"/>
      <c r="O231" s="23"/>
      <c r="P231" s="66">
        <f t="shared" si="37"/>
        <v>0</v>
      </c>
      <c r="Q231" s="35">
        <v>0</v>
      </c>
      <c r="R231" s="14"/>
      <c r="V231" s="35">
        <f t="shared" si="34"/>
        <v>0</v>
      </c>
      <c r="W231" s="14"/>
      <c r="X231" s="74">
        <f t="shared" si="30"/>
        <v>0</v>
      </c>
      <c r="Y231" s="35">
        <v>0</v>
      </c>
      <c r="Z231" s="12"/>
      <c r="AA231" s="45">
        <f t="shared" si="35"/>
        <v>173020.89210211235</v>
      </c>
      <c r="AB231" s="35">
        <f t="shared" si="36"/>
        <v>1.3128954025508162E-3</v>
      </c>
      <c r="AC231" s="12"/>
    </row>
    <row r="232" spans="1:29" ht="15.75" thickBot="1" x14ac:dyDescent="0.3">
      <c r="A232" s="1" t="s">
        <v>65</v>
      </c>
      <c r="B232" s="12"/>
      <c r="C232" s="45">
        <v>22438.95</v>
      </c>
      <c r="D232" s="35">
        <f t="shared" si="31"/>
        <v>1.2506319184510382E-3</v>
      </c>
      <c r="E232" s="21"/>
      <c r="F232" s="77">
        <v>138544.79732683601</v>
      </c>
      <c r="G232" s="35">
        <f t="shared" si="32"/>
        <v>1.6346589802735227E-3</v>
      </c>
      <c r="H232" s="21"/>
      <c r="I232" s="22">
        <f t="shared" si="29"/>
        <v>26964.32006987714</v>
      </c>
      <c r="J232" s="35">
        <v>1.8198231807975392E-3</v>
      </c>
      <c r="K232" s="21"/>
      <c r="L232" s="61">
        <v>0</v>
      </c>
      <c r="M232" s="35">
        <f t="shared" si="33"/>
        <v>0</v>
      </c>
      <c r="N232" s="21"/>
      <c r="O232" s="23"/>
      <c r="P232" s="66">
        <f t="shared" si="37"/>
        <v>0</v>
      </c>
      <c r="Q232" s="35">
        <v>0</v>
      </c>
      <c r="R232" s="14"/>
      <c r="V232" s="35">
        <f t="shared" si="34"/>
        <v>0</v>
      </c>
      <c r="W232" s="14"/>
      <c r="X232" s="74">
        <f t="shared" si="30"/>
        <v>0</v>
      </c>
      <c r="Y232" s="35">
        <v>0</v>
      </c>
      <c r="Z232" s="12"/>
      <c r="AA232" s="45">
        <f t="shared" si="35"/>
        <v>187948.06739671316</v>
      </c>
      <c r="AB232" s="35">
        <f t="shared" si="36"/>
        <v>1.4261639193134357E-3</v>
      </c>
      <c r="AC232" s="12"/>
    </row>
    <row r="233" spans="1:29" ht="15.75" thickBot="1" x14ac:dyDescent="0.3">
      <c r="A233" s="1" t="s">
        <v>182</v>
      </c>
      <c r="B233" s="12"/>
      <c r="C233" s="45">
        <v>213483.27</v>
      </c>
      <c r="D233" s="35">
        <f t="shared" si="31"/>
        <v>1.189846189404143E-2</v>
      </c>
      <c r="E233" s="21"/>
      <c r="F233" s="77">
        <v>1426454.8731852612</v>
      </c>
      <c r="G233" s="35">
        <f t="shared" si="32"/>
        <v>1.6830421014702043E-2</v>
      </c>
      <c r="H233" s="21"/>
      <c r="I233" s="22">
        <f t="shared" si="29"/>
        <v>138719.80054839805</v>
      </c>
      <c r="J233" s="35">
        <v>9.362205611689144E-3</v>
      </c>
      <c r="K233" s="21"/>
      <c r="L233" s="61">
        <v>36434.61</v>
      </c>
      <c r="M233" s="35">
        <f t="shared" si="33"/>
        <v>2.8134833107804381E-2</v>
      </c>
      <c r="N233" s="21"/>
      <c r="O233" s="23"/>
      <c r="P233" s="66">
        <f>P314*Q233</f>
        <v>45000</v>
      </c>
      <c r="Q233" s="35">
        <v>1.8542727078871491E-2</v>
      </c>
      <c r="R233" s="14"/>
      <c r="U233" s="48">
        <v>56989</v>
      </c>
      <c r="V233" s="35">
        <f t="shared" si="34"/>
        <v>9.2811940069045876E-3</v>
      </c>
      <c r="W233" s="14"/>
      <c r="X233" s="74">
        <f t="shared" si="30"/>
        <v>77657.621052631599</v>
      </c>
      <c r="Y233" s="35">
        <v>1.760943788041533E-2</v>
      </c>
      <c r="Z233" s="12"/>
      <c r="AA233" s="45">
        <f t="shared" si="35"/>
        <v>1994739.1747862909</v>
      </c>
      <c r="AB233" s="35">
        <f t="shared" si="36"/>
        <v>1.513622927293274E-2</v>
      </c>
      <c r="AC233" s="12"/>
    </row>
    <row r="234" spans="1:29" ht="15.75" thickBot="1" x14ac:dyDescent="0.3">
      <c r="A234" s="1" t="s">
        <v>247</v>
      </c>
      <c r="B234" s="12"/>
      <c r="C234" s="45">
        <v>121673.5</v>
      </c>
      <c r="D234" s="35">
        <f t="shared" si="31"/>
        <v>6.7814564732152083E-3</v>
      </c>
      <c r="E234" s="21"/>
      <c r="F234" s="77">
        <v>424741.84253495903</v>
      </c>
      <c r="G234" s="35">
        <f t="shared" si="32"/>
        <v>5.0114337065994352E-3</v>
      </c>
      <c r="H234" s="21"/>
      <c r="I234" s="22">
        <f t="shared" si="29"/>
        <v>59906.823748039969</v>
      </c>
      <c r="J234" s="35">
        <v>4.0431142436417608E-3</v>
      </c>
      <c r="K234" s="21"/>
      <c r="L234" s="61">
        <v>0</v>
      </c>
      <c r="M234" s="35">
        <f t="shared" si="33"/>
        <v>0</v>
      </c>
      <c r="N234" s="21"/>
      <c r="O234" s="23"/>
      <c r="P234" s="66">
        <f t="shared" si="37"/>
        <v>0</v>
      </c>
      <c r="Q234" s="35">
        <v>0</v>
      </c>
      <c r="R234" s="14"/>
      <c r="U234" s="48">
        <v>101234</v>
      </c>
      <c r="V234" s="35">
        <f t="shared" si="34"/>
        <v>1.6486907896172576E-2</v>
      </c>
      <c r="W234" s="14"/>
      <c r="X234" s="74">
        <f t="shared" si="30"/>
        <v>57217.063157894758</v>
      </c>
      <c r="Y234" s="35">
        <v>1.2974390738751646E-2</v>
      </c>
      <c r="Z234" s="12"/>
      <c r="AA234" s="45">
        <f t="shared" si="35"/>
        <v>764773.22944089375</v>
      </c>
      <c r="AB234" s="35">
        <f t="shared" si="36"/>
        <v>5.8031561664490553E-3</v>
      </c>
      <c r="AC234" s="12"/>
    </row>
    <row r="235" spans="1:29" ht="15.75" thickBot="1" x14ac:dyDescent="0.3">
      <c r="A235" s="1" t="s">
        <v>97</v>
      </c>
      <c r="B235" s="12"/>
      <c r="C235" s="45">
        <v>21578.71</v>
      </c>
      <c r="D235" s="35">
        <f t="shared" si="31"/>
        <v>1.2026865555205836E-3</v>
      </c>
      <c r="E235" s="21"/>
      <c r="F235" s="77">
        <v>142806.75227701777</v>
      </c>
      <c r="G235" s="35">
        <f t="shared" si="32"/>
        <v>1.6849448305346522E-3</v>
      </c>
      <c r="H235" s="21"/>
      <c r="I235" s="22">
        <f t="shared" si="29"/>
        <v>26553.98320682321</v>
      </c>
      <c r="J235" s="35">
        <v>1.7921295273552818E-3</v>
      </c>
      <c r="K235" s="21"/>
      <c r="L235" s="61">
        <v>0</v>
      </c>
      <c r="M235" s="35">
        <f t="shared" si="33"/>
        <v>0</v>
      </c>
      <c r="N235" s="21"/>
      <c r="O235" s="23"/>
      <c r="P235" s="66">
        <f t="shared" si="37"/>
        <v>0</v>
      </c>
      <c r="Q235" s="35">
        <v>0</v>
      </c>
      <c r="R235" s="14"/>
      <c r="V235" s="35">
        <f t="shared" si="34"/>
        <v>0</v>
      </c>
      <c r="W235" s="14"/>
      <c r="X235" s="74">
        <f t="shared" si="30"/>
        <v>0</v>
      </c>
      <c r="Y235" s="35">
        <v>0</v>
      </c>
      <c r="Z235" s="12"/>
      <c r="AA235" s="45">
        <f t="shared" si="35"/>
        <v>190939.44548384097</v>
      </c>
      <c r="AB235" s="35">
        <f t="shared" si="36"/>
        <v>1.4488627188061788E-3</v>
      </c>
      <c r="AC235" s="12"/>
    </row>
    <row r="236" spans="1:29" ht="15.75" thickBot="1" x14ac:dyDescent="0.3">
      <c r="A236" s="1" t="s">
        <v>125</v>
      </c>
      <c r="B236" s="12"/>
      <c r="C236" s="45">
        <v>31286.16</v>
      </c>
      <c r="D236" s="35">
        <f t="shared" si="31"/>
        <v>1.7437300008140367E-3</v>
      </c>
      <c r="E236" s="21"/>
      <c r="F236" s="77">
        <v>176822.427590059</v>
      </c>
      <c r="G236" s="35">
        <f t="shared" si="32"/>
        <v>2.0862881519251898E-3</v>
      </c>
      <c r="H236" s="21"/>
      <c r="I236" s="22">
        <f t="shared" si="29"/>
        <v>37644.8697984475</v>
      </c>
      <c r="J236" s="35">
        <v>2.5406539649353785E-3</v>
      </c>
      <c r="K236" s="21"/>
      <c r="L236" s="61">
        <v>0</v>
      </c>
      <c r="M236" s="35">
        <f t="shared" si="33"/>
        <v>0</v>
      </c>
      <c r="N236" s="21"/>
      <c r="O236" s="23"/>
      <c r="P236" s="66">
        <f t="shared" si="37"/>
        <v>0</v>
      </c>
      <c r="Q236" s="35">
        <v>0</v>
      </c>
      <c r="R236" s="14"/>
      <c r="V236" s="35">
        <f t="shared" si="34"/>
        <v>0</v>
      </c>
      <c r="W236" s="14"/>
      <c r="X236" s="74">
        <f t="shared" si="30"/>
        <v>0</v>
      </c>
      <c r="Y236" s="35">
        <v>0</v>
      </c>
      <c r="Z236" s="12"/>
      <c r="AA236" s="45">
        <f t="shared" si="35"/>
        <v>245753.4573885065</v>
      </c>
      <c r="AB236" s="35">
        <f t="shared" si="36"/>
        <v>1.8647955194677846E-3</v>
      </c>
      <c r="AC236" s="12"/>
    </row>
    <row r="237" spans="1:29" ht="15.75" thickBot="1" x14ac:dyDescent="0.3">
      <c r="A237" s="1" t="s">
        <v>188</v>
      </c>
      <c r="B237" s="12"/>
      <c r="C237" s="45">
        <v>9396.4399999999987</v>
      </c>
      <c r="D237" s="35">
        <f t="shared" si="31"/>
        <v>5.2370934396707826E-4</v>
      </c>
      <c r="E237" s="21"/>
      <c r="F237" s="77">
        <v>32188.967040456129</v>
      </c>
      <c r="G237" s="35">
        <f t="shared" si="32"/>
        <v>3.7979040031565293E-4</v>
      </c>
      <c r="H237" s="21"/>
      <c r="I237" s="22">
        <f t="shared" si="29"/>
        <v>12201.626031270274</v>
      </c>
      <c r="J237" s="35">
        <v>8.234882925875869E-4</v>
      </c>
      <c r="K237" s="21"/>
      <c r="L237" s="61">
        <v>0</v>
      </c>
      <c r="M237" s="35">
        <f t="shared" si="33"/>
        <v>0</v>
      </c>
      <c r="N237" s="21"/>
      <c r="O237" s="23"/>
      <c r="P237" s="66">
        <f t="shared" si="37"/>
        <v>0</v>
      </c>
      <c r="Q237" s="35">
        <v>0</v>
      </c>
      <c r="R237" s="14"/>
      <c r="V237" s="35">
        <f t="shared" si="34"/>
        <v>0</v>
      </c>
      <c r="W237" s="14"/>
      <c r="X237" s="74">
        <f t="shared" si="30"/>
        <v>0</v>
      </c>
      <c r="Y237" s="35">
        <v>0</v>
      </c>
      <c r="Z237" s="12"/>
      <c r="AA237" s="45">
        <f t="shared" si="35"/>
        <v>53787.033071726401</v>
      </c>
      <c r="AB237" s="35">
        <f t="shared" si="36"/>
        <v>4.0814000886691857E-4</v>
      </c>
      <c r="AC237" s="12"/>
    </row>
    <row r="238" spans="1:29" ht="15.75" thickBot="1" x14ac:dyDescent="0.3">
      <c r="A238" s="1" t="s">
        <v>19</v>
      </c>
      <c r="B238" s="12"/>
      <c r="C238" s="45">
        <v>27765.800000000003</v>
      </c>
      <c r="D238" s="35">
        <f t="shared" si="31"/>
        <v>1.5475232005654383E-3</v>
      </c>
      <c r="E238" s="21"/>
      <c r="F238" s="77">
        <v>165095.64996175581</v>
      </c>
      <c r="G238" s="35">
        <f t="shared" si="32"/>
        <v>1.9479265336642391E-3</v>
      </c>
      <c r="H238" s="21"/>
      <c r="I238" s="22">
        <f t="shared" si="29"/>
        <v>35081.44353327727</v>
      </c>
      <c r="J238" s="35">
        <v>2.3676482103851841E-3</v>
      </c>
      <c r="K238" s="21"/>
      <c r="L238" s="61">
        <v>0</v>
      </c>
      <c r="M238" s="35">
        <f t="shared" si="33"/>
        <v>0</v>
      </c>
      <c r="N238" s="21"/>
      <c r="O238" s="23"/>
      <c r="P238" s="66">
        <f t="shared" si="37"/>
        <v>0</v>
      </c>
      <c r="Q238" s="35">
        <v>0</v>
      </c>
      <c r="R238" s="14"/>
      <c r="V238" s="35">
        <f t="shared" si="34"/>
        <v>0</v>
      </c>
      <c r="W238" s="14"/>
      <c r="X238" s="74">
        <f t="shared" si="30"/>
        <v>0</v>
      </c>
      <c r="Y238" s="35">
        <v>0</v>
      </c>
      <c r="Z238" s="12"/>
      <c r="AA238" s="45">
        <f t="shared" si="35"/>
        <v>227942.89349503309</v>
      </c>
      <c r="AB238" s="35">
        <f t="shared" si="36"/>
        <v>1.7296476354840484E-3</v>
      </c>
      <c r="AC238" s="12"/>
    </row>
    <row r="239" spans="1:29" ht="15.75" thickBot="1" x14ac:dyDescent="0.3">
      <c r="A239" s="1" t="s">
        <v>20</v>
      </c>
      <c r="B239" s="12"/>
      <c r="C239" s="45">
        <v>15385.01</v>
      </c>
      <c r="D239" s="35">
        <f t="shared" si="31"/>
        <v>8.5748150299761827E-4</v>
      </c>
      <c r="E239" s="21"/>
      <c r="F239" s="77">
        <v>103384.48165236249</v>
      </c>
      <c r="G239" s="35">
        <f t="shared" si="32"/>
        <v>1.2198103040656203E-3</v>
      </c>
      <c r="H239" s="21"/>
      <c r="I239" s="22">
        <f t="shared" si="29"/>
        <v>19073.589358506761</v>
      </c>
      <c r="J239" s="35">
        <v>1.2872774082814849E-3</v>
      </c>
      <c r="K239" s="21"/>
      <c r="L239" s="61">
        <v>0</v>
      </c>
      <c r="M239" s="35">
        <f t="shared" si="33"/>
        <v>0</v>
      </c>
      <c r="N239" s="21"/>
      <c r="O239" s="23"/>
      <c r="P239" s="66">
        <f t="shared" si="37"/>
        <v>0</v>
      </c>
      <c r="Q239" s="35">
        <v>0</v>
      </c>
      <c r="R239" s="14"/>
      <c r="V239" s="35">
        <f t="shared" si="34"/>
        <v>0</v>
      </c>
      <c r="W239" s="14"/>
      <c r="X239" s="74">
        <f t="shared" si="30"/>
        <v>0</v>
      </c>
      <c r="Y239" s="35">
        <v>0</v>
      </c>
      <c r="Z239" s="12"/>
      <c r="AA239" s="45">
        <f t="shared" si="35"/>
        <v>137843.08101086927</v>
      </c>
      <c r="AB239" s="35">
        <f t="shared" si="36"/>
        <v>1.0459635546544528E-3</v>
      </c>
      <c r="AC239" s="12"/>
    </row>
    <row r="240" spans="1:29" ht="15.75" thickBot="1" x14ac:dyDescent="0.3">
      <c r="A240" s="1" t="s">
        <v>131</v>
      </c>
      <c r="B240" s="12"/>
      <c r="C240" s="45">
        <v>35891.74</v>
      </c>
      <c r="D240" s="35">
        <f t="shared" si="31"/>
        <v>2.0004213946172109E-3</v>
      </c>
      <c r="E240" s="21"/>
      <c r="F240" s="77">
        <v>234793.7612739004</v>
      </c>
      <c r="G240" s="35">
        <f t="shared" si="32"/>
        <v>2.7702789118320484E-3</v>
      </c>
      <c r="H240" s="21"/>
      <c r="I240" s="22">
        <f t="shared" si="29"/>
        <v>53277.760977668739</v>
      </c>
      <c r="J240" s="35">
        <v>3.5957184975142567E-3</v>
      </c>
      <c r="K240" s="21"/>
      <c r="L240" s="61">
        <v>0</v>
      </c>
      <c r="M240" s="35">
        <f t="shared" si="33"/>
        <v>0</v>
      </c>
      <c r="N240" s="21"/>
      <c r="O240" s="23"/>
      <c r="P240" s="66">
        <f t="shared" si="37"/>
        <v>0</v>
      </c>
      <c r="Q240" s="35">
        <v>0</v>
      </c>
      <c r="R240" s="14"/>
      <c r="V240" s="35">
        <f t="shared" si="34"/>
        <v>0</v>
      </c>
      <c r="W240" s="14"/>
      <c r="X240" s="74">
        <f t="shared" si="30"/>
        <v>0</v>
      </c>
      <c r="Y240" s="35">
        <v>0</v>
      </c>
      <c r="Z240" s="12"/>
      <c r="AA240" s="45">
        <f t="shared" si="35"/>
        <v>323963.26225156913</v>
      </c>
      <c r="AB240" s="35">
        <f t="shared" si="36"/>
        <v>2.4582573378157768E-3</v>
      </c>
      <c r="AC240" s="12"/>
    </row>
    <row r="241" spans="1:29" ht="15.75" thickBot="1" x14ac:dyDescent="0.3">
      <c r="A241" s="1" t="s">
        <v>21</v>
      </c>
      <c r="B241" s="12"/>
      <c r="C241" s="45">
        <v>34793.279999999999</v>
      </c>
      <c r="D241" s="35">
        <f t="shared" si="31"/>
        <v>1.9391988714090515E-3</v>
      </c>
      <c r="E241" s="21"/>
      <c r="F241" s="77">
        <v>198435.85372833686</v>
      </c>
      <c r="G241" s="35">
        <f t="shared" si="32"/>
        <v>2.3413001178243299E-3</v>
      </c>
      <c r="H241" s="21"/>
      <c r="I241" s="22">
        <f t="shared" si="29"/>
        <v>45919.996536701743</v>
      </c>
      <c r="J241" s="35">
        <v>3.0991426426875712E-3</v>
      </c>
      <c r="K241" s="21"/>
      <c r="L241" s="61">
        <v>0</v>
      </c>
      <c r="M241" s="35">
        <f t="shared" si="33"/>
        <v>0</v>
      </c>
      <c r="N241" s="21"/>
      <c r="O241" s="23"/>
      <c r="P241" s="66">
        <f>P314*Q241</f>
        <v>13500</v>
      </c>
      <c r="Q241" s="35">
        <v>5.5628181236614472E-3</v>
      </c>
      <c r="R241" s="14"/>
      <c r="V241" s="35">
        <f t="shared" si="34"/>
        <v>0</v>
      </c>
      <c r="W241" s="14"/>
      <c r="X241" s="74">
        <f t="shared" si="30"/>
        <v>0</v>
      </c>
      <c r="Y241" s="35">
        <v>0</v>
      </c>
      <c r="Z241" s="12"/>
      <c r="AA241" s="45">
        <f t="shared" si="35"/>
        <v>292649.13026503858</v>
      </c>
      <c r="AB241" s="35">
        <f t="shared" si="36"/>
        <v>2.2206433744354349E-3</v>
      </c>
      <c r="AC241" s="12"/>
    </row>
    <row r="242" spans="1:29" ht="15.75" thickBot="1" x14ac:dyDescent="0.3">
      <c r="A242" s="3" t="s">
        <v>22</v>
      </c>
      <c r="B242" s="12"/>
      <c r="C242" s="45">
        <v>61851.05</v>
      </c>
      <c r="D242" s="35">
        <f t="shared" si="31"/>
        <v>3.4472601133168483E-3</v>
      </c>
      <c r="E242" s="21"/>
      <c r="F242" s="77">
        <v>489931.0059100319</v>
      </c>
      <c r="G242" s="35">
        <f t="shared" si="32"/>
        <v>5.7805860196682114E-3</v>
      </c>
      <c r="H242" s="21"/>
      <c r="I242" s="22">
        <f t="shared" si="29"/>
        <v>79628.934010798621</v>
      </c>
      <c r="J242" s="35">
        <v>5.3741603570762386E-3</v>
      </c>
      <c r="K242" s="21"/>
      <c r="L242" s="61">
        <v>0</v>
      </c>
      <c r="M242" s="35">
        <f t="shared" si="33"/>
        <v>0</v>
      </c>
      <c r="N242" s="21"/>
      <c r="O242" s="23"/>
      <c r="P242" s="66">
        <f t="shared" si="37"/>
        <v>0</v>
      </c>
      <c r="Q242" s="35">
        <v>0</v>
      </c>
      <c r="R242" s="14"/>
      <c r="V242" s="35">
        <f t="shared" si="34"/>
        <v>0</v>
      </c>
      <c r="W242" s="14"/>
      <c r="X242" s="74">
        <f t="shared" si="30"/>
        <v>0</v>
      </c>
      <c r="Y242" s="35">
        <v>0</v>
      </c>
      <c r="Z242" s="12"/>
      <c r="AA242" s="45">
        <f t="shared" si="35"/>
        <v>631410.98992083059</v>
      </c>
      <c r="AB242" s="35">
        <f t="shared" si="36"/>
        <v>4.7911935704150581E-3</v>
      </c>
      <c r="AC242" s="12"/>
    </row>
    <row r="243" spans="1:29" ht="15.75" thickBot="1" x14ac:dyDescent="0.3">
      <c r="A243" s="1" t="s">
        <v>41</v>
      </c>
      <c r="B243" s="12"/>
      <c r="C243" s="45">
        <v>15404.859999999999</v>
      </c>
      <c r="D243" s="35">
        <f t="shared" si="31"/>
        <v>8.5858784012931341E-4</v>
      </c>
      <c r="E243" s="21"/>
      <c r="F243" s="77">
        <v>89336.734137095089</v>
      </c>
      <c r="G243" s="35">
        <f t="shared" si="32"/>
        <v>1.0540640828323893E-3</v>
      </c>
      <c r="H243" s="21"/>
      <c r="I243" s="22">
        <f t="shared" si="29"/>
        <v>19158.48664051792</v>
      </c>
      <c r="J243" s="35">
        <v>1.2930071296833312E-3</v>
      </c>
      <c r="K243" s="21"/>
      <c r="L243" s="61">
        <v>0</v>
      </c>
      <c r="M243" s="35">
        <f t="shared" si="33"/>
        <v>0</v>
      </c>
      <c r="N243" s="21"/>
      <c r="O243" s="23"/>
      <c r="P243" s="66">
        <f t="shared" si="37"/>
        <v>0</v>
      </c>
      <c r="Q243" s="35">
        <v>0</v>
      </c>
      <c r="R243" s="14"/>
      <c r="V243" s="35">
        <f t="shared" si="34"/>
        <v>0</v>
      </c>
      <c r="W243" s="14"/>
      <c r="X243" s="74">
        <f t="shared" si="30"/>
        <v>0</v>
      </c>
      <c r="Y243" s="35">
        <v>0</v>
      </c>
      <c r="Z243" s="12"/>
      <c r="AA243" s="45">
        <f t="shared" si="35"/>
        <v>123900.08077761301</v>
      </c>
      <c r="AB243" s="35">
        <f t="shared" si="36"/>
        <v>9.4016303148292991E-4</v>
      </c>
      <c r="AC243" s="12"/>
    </row>
    <row r="244" spans="1:29" s="26" customFormat="1" ht="15.75" thickBot="1" x14ac:dyDescent="0.3">
      <c r="A244" s="25" t="s">
        <v>99</v>
      </c>
      <c r="C244" s="28">
        <v>38154.83</v>
      </c>
      <c r="D244" s="38">
        <f t="shared" si="31"/>
        <v>2.1265544172554074E-3</v>
      </c>
      <c r="E244" s="27"/>
      <c r="F244" s="46">
        <v>126348.93</v>
      </c>
      <c r="G244" s="38">
        <f t="shared" si="32"/>
        <v>1.4907626779027709E-3</v>
      </c>
      <c r="H244" s="27"/>
      <c r="I244" s="46">
        <f t="shared" si="29"/>
        <v>42292.995988558388</v>
      </c>
      <c r="J244" s="38">
        <v>2.8543562116864676E-3</v>
      </c>
      <c r="K244" s="27"/>
      <c r="L244" s="60">
        <v>0</v>
      </c>
      <c r="M244" s="38">
        <f t="shared" si="33"/>
        <v>0</v>
      </c>
      <c r="N244" s="27"/>
      <c r="O244" s="27"/>
      <c r="P244" s="60">
        <f t="shared" si="37"/>
        <v>0</v>
      </c>
      <c r="Q244" s="38">
        <v>0</v>
      </c>
      <c r="R244" s="29"/>
      <c r="U244" s="50"/>
      <c r="V244" s="38">
        <f t="shared" si="34"/>
        <v>0</v>
      </c>
      <c r="W244" s="29"/>
      <c r="X244" s="46">
        <f t="shared" si="30"/>
        <v>0</v>
      </c>
      <c r="Y244" s="38">
        <v>0</v>
      </c>
      <c r="AA244" s="45">
        <f t="shared" si="35"/>
        <v>206796.75598855841</v>
      </c>
      <c r="AB244" s="38">
        <f t="shared" si="36"/>
        <v>1.5691891707480486E-3</v>
      </c>
    </row>
    <row r="245" spans="1:29" ht="15.75" thickBot="1" x14ac:dyDescent="0.3">
      <c r="A245" s="3" t="s">
        <v>259</v>
      </c>
      <c r="B245" s="12"/>
      <c r="C245" s="45">
        <v>37102.69</v>
      </c>
      <c r="D245" s="35">
        <f t="shared" si="31"/>
        <v>2.0679135331374307E-3</v>
      </c>
      <c r="E245" s="21"/>
      <c r="F245" s="77">
        <v>194819.55361562289</v>
      </c>
      <c r="G245" s="35">
        <f t="shared" si="32"/>
        <v>2.2986322041338098E-3</v>
      </c>
      <c r="H245" s="21"/>
      <c r="I245" s="22">
        <f t="shared" si="29"/>
        <v>44514.474867850353</v>
      </c>
      <c r="J245" s="35">
        <v>3.0042839217014478E-3</v>
      </c>
      <c r="K245" s="21"/>
      <c r="L245" s="61">
        <v>0</v>
      </c>
      <c r="M245" s="35">
        <f t="shared" si="33"/>
        <v>0</v>
      </c>
      <c r="N245" s="21"/>
      <c r="O245" s="23"/>
      <c r="P245" s="66">
        <f t="shared" si="37"/>
        <v>0</v>
      </c>
      <c r="Q245" s="35">
        <v>0</v>
      </c>
      <c r="R245" s="14"/>
      <c r="V245" s="35">
        <f t="shared" si="34"/>
        <v>0</v>
      </c>
      <c r="W245" s="14"/>
      <c r="X245" s="74">
        <f t="shared" si="30"/>
        <v>0</v>
      </c>
      <c r="Y245" s="35">
        <v>0</v>
      </c>
      <c r="Z245" s="12"/>
      <c r="AA245" s="45">
        <f t="shared" si="35"/>
        <v>276436.71848347323</v>
      </c>
      <c r="AB245" s="35">
        <f t="shared" si="36"/>
        <v>2.0976223875842294E-3</v>
      </c>
      <c r="AC245" s="12"/>
    </row>
    <row r="246" spans="1:29" ht="15.75" thickBot="1" x14ac:dyDescent="0.3">
      <c r="A246" s="3" t="s">
        <v>42</v>
      </c>
      <c r="B246" s="12"/>
      <c r="C246" s="45">
        <v>37969.54</v>
      </c>
      <c r="D246" s="35">
        <f t="shared" si="31"/>
        <v>2.1162273035459961E-3</v>
      </c>
      <c r="E246" s="21"/>
      <c r="F246" s="77">
        <v>205555.86902612261</v>
      </c>
      <c r="G246" s="35">
        <f t="shared" si="32"/>
        <v>2.4253075809032476E-3</v>
      </c>
      <c r="H246" s="21"/>
      <c r="I246" s="22">
        <f t="shared" si="29"/>
        <v>47988.188656806888</v>
      </c>
      <c r="J246" s="35">
        <v>3.2387250223936616E-3</v>
      </c>
      <c r="K246" s="21"/>
      <c r="L246" s="61">
        <v>0</v>
      </c>
      <c r="M246" s="35">
        <f t="shared" si="33"/>
        <v>0</v>
      </c>
      <c r="N246" s="21"/>
      <c r="O246" s="23"/>
      <c r="P246" s="66">
        <f t="shared" si="37"/>
        <v>0</v>
      </c>
      <c r="Q246" s="35">
        <v>0</v>
      </c>
      <c r="R246" s="14"/>
      <c r="U246" s="48">
        <v>56989</v>
      </c>
      <c r="V246" s="35">
        <f t="shared" si="34"/>
        <v>9.2811940069045876E-3</v>
      </c>
      <c r="W246" s="14"/>
      <c r="X246" s="74">
        <f t="shared" si="30"/>
        <v>0</v>
      </c>
      <c r="Y246" s="35">
        <v>0</v>
      </c>
      <c r="Z246" s="12"/>
      <c r="AA246" s="45">
        <f t="shared" si="35"/>
        <v>348502.59768292948</v>
      </c>
      <c r="AB246" s="35">
        <f t="shared" si="36"/>
        <v>2.6444636408700425E-3</v>
      </c>
      <c r="AC246" s="12"/>
    </row>
    <row r="247" spans="1:29" ht="15.75" thickBot="1" x14ac:dyDescent="0.3">
      <c r="A247" s="1" t="s">
        <v>222</v>
      </c>
      <c r="B247" s="12"/>
      <c r="C247" s="45">
        <v>11593.349999999999</v>
      </c>
      <c r="D247" s="35">
        <f t="shared" si="31"/>
        <v>6.4615383303471608E-4</v>
      </c>
      <c r="E247" s="21"/>
      <c r="F247" s="77">
        <v>88164.101997536418</v>
      </c>
      <c r="G247" s="35">
        <f t="shared" si="32"/>
        <v>1.0402284593050406E-3</v>
      </c>
      <c r="H247" s="21"/>
      <c r="I247" s="22">
        <f t="shared" si="29"/>
        <v>15658.832015391308</v>
      </c>
      <c r="J247" s="35">
        <v>1.0568152807849975E-3</v>
      </c>
      <c r="K247" s="21"/>
      <c r="L247" s="61">
        <v>0</v>
      </c>
      <c r="M247" s="35">
        <f t="shared" si="33"/>
        <v>0</v>
      </c>
      <c r="N247" s="21"/>
      <c r="O247" s="23"/>
      <c r="P247" s="66">
        <f t="shared" si="37"/>
        <v>0</v>
      </c>
      <c r="Q247" s="35">
        <v>0</v>
      </c>
      <c r="R247" s="14"/>
      <c r="V247" s="35">
        <f t="shared" si="34"/>
        <v>0</v>
      </c>
      <c r="W247" s="14"/>
      <c r="X247" s="74">
        <f t="shared" si="30"/>
        <v>0</v>
      </c>
      <c r="Y247" s="35">
        <v>0</v>
      </c>
      <c r="Z247" s="12"/>
      <c r="AA247" s="45">
        <f t="shared" si="35"/>
        <v>115416.28401292773</v>
      </c>
      <c r="AB247" s="35">
        <f t="shared" si="36"/>
        <v>8.7578735041224604E-4</v>
      </c>
      <c r="AC247" s="12"/>
    </row>
    <row r="248" spans="1:29" ht="15.75" thickBot="1" x14ac:dyDescent="0.3">
      <c r="A248" s="3" t="s">
        <v>205</v>
      </c>
      <c r="B248" s="12"/>
      <c r="C248" s="45">
        <v>17714.27</v>
      </c>
      <c r="D248" s="35">
        <f t="shared" si="31"/>
        <v>9.8730250185769257E-4</v>
      </c>
      <c r="E248" s="21"/>
      <c r="F248" s="77">
        <v>122214.78366671994</v>
      </c>
      <c r="G248" s="35">
        <f t="shared" si="32"/>
        <v>1.4419848128378076E-3</v>
      </c>
      <c r="H248" s="21"/>
      <c r="I248" s="22">
        <f t="shared" si="29"/>
        <v>23547.204468928041</v>
      </c>
      <c r="J248" s="35">
        <v>1.5892018943732228E-3</v>
      </c>
      <c r="K248" s="21"/>
      <c r="L248" s="61">
        <v>0</v>
      </c>
      <c r="M248" s="35">
        <f t="shared" si="33"/>
        <v>0</v>
      </c>
      <c r="N248" s="21"/>
      <c r="O248" s="23"/>
      <c r="P248" s="66">
        <f t="shared" si="37"/>
        <v>0</v>
      </c>
      <c r="Q248" s="35">
        <v>0</v>
      </c>
      <c r="R248" s="14"/>
      <c r="V248" s="35">
        <f t="shared" si="34"/>
        <v>0</v>
      </c>
      <c r="W248" s="14"/>
      <c r="X248" s="74">
        <f t="shared" si="30"/>
        <v>0</v>
      </c>
      <c r="Y248" s="35">
        <v>0</v>
      </c>
      <c r="Z248" s="12"/>
      <c r="AA248" s="45">
        <f t="shared" si="35"/>
        <v>163476.25813564798</v>
      </c>
      <c r="AB248" s="35">
        <f t="shared" si="36"/>
        <v>1.2404700098635219E-3</v>
      </c>
      <c r="AC248" s="12"/>
    </row>
    <row r="249" spans="1:29" ht="15.75" thickBot="1" x14ac:dyDescent="0.3">
      <c r="A249" s="3" t="s">
        <v>240</v>
      </c>
      <c r="B249" s="12"/>
      <c r="C249" s="45">
        <v>14683.59</v>
      </c>
      <c r="D249" s="35">
        <f t="shared" si="31"/>
        <v>8.1838795181808774E-4</v>
      </c>
      <c r="E249" s="21"/>
      <c r="F249" s="77">
        <v>89670.031146187626</v>
      </c>
      <c r="G249" s="35">
        <f t="shared" si="32"/>
        <v>1.057996579465418E-3</v>
      </c>
      <c r="H249" s="21"/>
      <c r="I249" s="22">
        <f t="shared" si="29"/>
        <v>19757.48413026331</v>
      </c>
      <c r="J249" s="35">
        <v>1.333433497351914E-3</v>
      </c>
      <c r="K249" s="21"/>
      <c r="L249" s="61">
        <v>0</v>
      </c>
      <c r="M249" s="35">
        <f t="shared" si="33"/>
        <v>0</v>
      </c>
      <c r="N249" s="21"/>
      <c r="O249" s="23"/>
      <c r="P249" s="66">
        <f t="shared" si="37"/>
        <v>0</v>
      </c>
      <c r="Q249" s="35">
        <v>0</v>
      </c>
      <c r="R249" s="14"/>
      <c r="V249" s="35">
        <f t="shared" si="34"/>
        <v>0</v>
      </c>
      <c r="W249" s="14"/>
      <c r="X249" s="74">
        <f t="shared" si="30"/>
        <v>0</v>
      </c>
      <c r="Y249" s="35">
        <v>0</v>
      </c>
      <c r="Z249" s="12"/>
      <c r="AA249" s="45">
        <f t="shared" si="35"/>
        <v>124111.10527645094</v>
      </c>
      <c r="AB249" s="35">
        <f t="shared" si="36"/>
        <v>9.417643010809759E-4</v>
      </c>
      <c r="AC249" s="12"/>
    </row>
    <row r="250" spans="1:29" ht="15.75" thickBot="1" x14ac:dyDescent="0.3">
      <c r="A250" s="1" t="s">
        <v>260</v>
      </c>
      <c r="B250" s="12"/>
      <c r="C250" s="45">
        <v>293115.82</v>
      </c>
      <c r="D250" s="35">
        <f t="shared" si="31"/>
        <v>1.6336771564398032E-2</v>
      </c>
      <c r="E250" s="21"/>
      <c r="F250" s="77">
        <v>1336322.5832487864</v>
      </c>
      <c r="G250" s="35">
        <f t="shared" si="32"/>
        <v>1.5766970347480657E-2</v>
      </c>
      <c r="H250" s="21"/>
      <c r="I250" s="22">
        <f t="shared" si="29"/>
        <v>171876.90568942239</v>
      </c>
      <c r="J250" s="35">
        <v>1.159998013696581E-2</v>
      </c>
      <c r="K250" s="21"/>
      <c r="L250" s="61">
        <v>50560.26</v>
      </c>
      <c r="M250" s="35">
        <f t="shared" si="33"/>
        <v>3.9042670608720596E-2</v>
      </c>
      <c r="N250" s="21"/>
      <c r="O250" s="23"/>
      <c r="P250" s="66">
        <f>P314*Q250</f>
        <v>45000</v>
      </c>
      <c r="Q250" s="35">
        <v>1.8542727078871491E-2</v>
      </c>
      <c r="R250" s="14"/>
      <c r="U250" s="48">
        <v>118922</v>
      </c>
      <c r="V250" s="35">
        <f t="shared" si="34"/>
        <v>1.936756485793938E-2</v>
      </c>
      <c r="W250" s="14"/>
      <c r="X250" s="74">
        <f t="shared" si="30"/>
        <v>121701.26315789476</v>
      </c>
      <c r="Y250" s="35">
        <v>2.7596658312447793E-2</v>
      </c>
      <c r="Z250" s="12"/>
      <c r="AA250" s="45">
        <f t="shared" si="35"/>
        <v>2137498.8320961036</v>
      </c>
      <c r="AB250" s="35">
        <f t="shared" si="36"/>
        <v>1.6219500174351788E-2</v>
      </c>
      <c r="AC250" s="12"/>
    </row>
    <row r="251" spans="1:29" ht="15.75" thickBot="1" x14ac:dyDescent="0.3">
      <c r="A251" s="1" t="s">
        <v>91</v>
      </c>
      <c r="B251" s="12"/>
      <c r="C251" s="45">
        <v>66152.23</v>
      </c>
      <c r="D251" s="35">
        <f t="shared" si="31"/>
        <v>3.6869858132717579E-3</v>
      </c>
      <c r="E251" s="21"/>
      <c r="F251" s="77">
        <v>292594.24531026446</v>
      </c>
      <c r="G251" s="35">
        <f t="shared" si="32"/>
        <v>3.4522538550795017E-3</v>
      </c>
      <c r="H251" s="21"/>
      <c r="I251" s="22">
        <f t="shared" si="29"/>
        <v>76044.382103660857</v>
      </c>
      <c r="J251" s="35">
        <v>5.1322387867760583E-3</v>
      </c>
      <c r="K251" s="21"/>
      <c r="L251" s="61">
        <v>0</v>
      </c>
      <c r="M251" s="35">
        <f t="shared" si="33"/>
        <v>0</v>
      </c>
      <c r="N251" s="21"/>
      <c r="O251" s="23"/>
      <c r="P251" s="66">
        <f>P314*Q251</f>
        <v>13500</v>
      </c>
      <c r="Q251" s="35">
        <v>5.5628181236614472E-3</v>
      </c>
      <c r="R251" s="14"/>
      <c r="U251" s="48">
        <v>113402</v>
      </c>
      <c r="V251" s="35">
        <f t="shared" si="34"/>
        <v>1.8468581002842547E-2</v>
      </c>
      <c r="W251" s="14"/>
      <c r="X251" s="74">
        <f t="shared" si="30"/>
        <v>48978.126315789494</v>
      </c>
      <c r="Y251" s="35">
        <v>1.1106151092015758E-2</v>
      </c>
      <c r="Z251" s="12"/>
      <c r="AA251" s="45">
        <f t="shared" si="35"/>
        <v>610670.98372971476</v>
      </c>
      <c r="AB251" s="35">
        <f t="shared" si="36"/>
        <v>4.6338168603174048E-3</v>
      </c>
      <c r="AC251" s="12"/>
    </row>
    <row r="252" spans="1:29" ht="15.75" thickBot="1" x14ac:dyDescent="0.3">
      <c r="A252" s="3" t="s">
        <v>275</v>
      </c>
      <c r="B252" s="12"/>
      <c r="C252" s="45">
        <v>129268.24</v>
      </c>
      <c r="D252" s="35">
        <f t="shared" si="31"/>
        <v>7.2047483053346633E-3</v>
      </c>
      <c r="E252" s="21"/>
      <c r="F252" s="77">
        <v>641551.13824117801</v>
      </c>
      <c r="G252" s="35">
        <f t="shared" si="32"/>
        <v>7.5695179441249661E-3</v>
      </c>
      <c r="H252" s="21"/>
      <c r="I252" s="22">
        <f t="shared" si="29"/>
        <v>93733.674113819026</v>
      </c>
      <c r="J252" s="35">
        <v>6.326089904421882E-3</v>
      </c>
      <c r="K252" s="21"/>
      <c r="L252" s="61">
        <v>21110.54</v>
      </c>
      <c r="M252" s="35">
        <f t="shared" si="33"/>
        <v>1.6301574786051744E-2</v>
      </c>
      <c r="N252" s="21"/>
      <c r="O252" s="23"/>
      <c r="P252" s="66">
        <f>P314*Q252</f>
        <v>45000</v>
      </c>
      <c r="Q252" s="35">
        <v>1.8542727078871491E-2</v>
      </c>
      <c r="R252" s="14"/>
      <c r="U252" s="48">
        <v>72481</v>
      </c>
      <c r="V252" s="35">
        <f t="shared" si="34"/>
        <v>1.1804211739361128E-2</v>
      </c>
      <c r="W252" s="14"/>
      <c r="X252" s="74">
        <f t="shared" si="30"/>
        <v>59921.347368421077</v>
      </c>
      <c r="Y252" s="35">
        <v>1.3587607113020652E-2</v>
      </c>
      <c r="Z252" s="12"/>
      <c r="AA252" s="45">
        <f t="shared" si="35"/>
        <v>1063065.9397234181</v>
      </c>
      <c r="AB252" s="35">
        <f t="shared" si="36"/>
        <v>8.0666234459566694E-3</v>
      </c>
      <c r="AC252" s="12"/>
    </row>
    <row r="253" spans="1:29" ht="15.75" thickBot="1" x14ac:dyDescent="0.3">
      <c r="A253" s="3" t="s">
        <v>168</v>
      </c>
      <c r="B253" s="12"/>
      <c r="C253" s="45">
        <v>4704.83</v>
      </c>
      <c r="D253" s="35">
        <f t="shared" si="31"/>
        <v>2.6222307946165027E-4</v>
      </c>
      <c r="E253" s="21"/>
      <c r="F253" s="77">
        <v>28784.653558489641</v>
      </c>
      <c r="G253" s="35">
        <f t="shared" si="32"/>
        <v>3.3962366932080499E-4</v>
      </c>
      <c r="H253" s="21"/>
      <c r="I253" s="22">
        <f t="shared" si="29"/>
        <v>4975.9240289872978</v>
      </c>
      <c r="J253" s="35">
        <v>3.35825337719329E-4</v>
      </c>
      <c r="K253" s="21"/>
      <c r="L253" s="61">
        <v>0</v>
      </c>
      <c r="M253" s="35">
        <f t="shared" si="33"/>
        <v>0</v>
      </c>
      <c r="N253" s="21"/>
      <c r="O253" s="23"/>
      <c r="P253" s="66">
        <f t="shared" si="37"/>
        <v>0</v>
      </c>
      <c r="Q253" s="35">
        <v>0</v>
      </c>
      <c r="R253" s="14"/>
      <c r="V253" s="35">
        <f t="shared" si="34"/>
        <v>0</v>
      </c>
      <c r="W253" s="14"/>
      <c r="X253" s="74">
        <f t="shared" si="30"/>
        <v>0</v>
      </c>
      <c r="Y253" s="35">
        <v>0</v>
      </c>
      <c r="Z253" s="12"/>
      <c r="AA253" s="45">
        <f t="shared" si="35"/>
        <v>38465.407587476941</v>
      </c>
      <c r="AB253" s="35">
        <f t="shared" si="36"/>
        <v>2.9187837471695248E-4</v>
      </c>
      <c r="AC253" s="12"/>
    </row>
    <row r="254" spans="1:29" ht="15.75" thickBot="1" x14ac:dyDescent="0.3">
      <c r="A254" s="1" t="s">
        <v>23</v>
      </c>
      <c r="B254" s="12"/>
      <c r="C254" s="45">
        <v>33721.300000000003</v>
      </c>
      <c r="D254" s="35">
        <f t="shared" si="31"/>
        <v>1.8794522075080606E-3</v>
      </c>
      <c r="E254" s="21"/>
      <c r="F254" s="77">
        <v>189031.96596634653</v>
      </c>
      <c r="G254" s="35">
        <f t="shared" si="32"/>
        <v>2.2303457559412353E-3</v>
      </c>
      <c r="H254" s="21"/>
      <c r="I254" s="22">
        <f t="shared" si="29"/>
        <v>42514.672224920854</v>
      </c>
      <c r="J254" s="35">
        <v>2.8693171509023997E-3</v>
      </c>
      <c r="K254" s="21"/>
      <c r="L254" s="61">
        <v>0</v>
      </c>
      <c r="M254" s="35">
        <f t="shared" si="33"/>
        <v>0</v>
      </c>
      <c r="N254" s="21"/>
      <c r="O254" s="23"/>
      <c r="P254" s="66">
        <f t="shared" si="37"/>
        <v>0</v>
      </c>
      <c r="Q254" s="35">
        <v>0</v>
      </c>
      <c r="R254" s="14"/>
      <c r="V254" s="35">
        <f t="shared" si="34"/>
        <v>0</v>
      </c>
      <c r="W254" s="14"/>
      <c r="X254" s="74">
        <f t="shared" si="30"/>
        <v>0</v>
      </c>
      <c r="Y254" s="35">
        <v>0</v>
      </c>
      <c r="Z254" s="12"/>
      <c r="AA254" s="45">
        <f t="shared" si="35"/>
        <v>265267.93819126737</v>
      </c>
      <c r="AB254" s="35">
        <f t="shared" si="36"/>
        <v>2.012872851735788E-3</v>
      </c>
      <c r="AC254" s="12"/>
    </row>
    <row r="255" spans="1:29" ht="15.75" thickBot="1" x14ac:dyDescent="0.3">
      <c r="A255" s="3" t="s">
        <v>183</v>
      </c>
      <c r="B255" s="12"/>
      <c r="C255" s="45">
        <v>20943.47</v>
      </c>
      <c r="D255" s="35">
        <f t="shared" si="31"/>
        <v>1.167281537911612E-3</v>
      </c>
      <c r="E255" s="21"/>
      <c r="F255" s="77">
        <v>137480.56798168502</v>
      </c>
      <c r="G255" s="35">
        <f t="shared" si="32"/>
        <v>1.6221023769965499E-3</v>
      </c>
      <c r="H255" s="21"/>
      <c r="I255" s="22">
        <f t="shared" si="29"/>
        <v>25825.281536227441</v>
      </c>
      <c r="J255" s="35">
        <v>1.7429494186561006E-3</v>
      </c>
      <c r="K255" s="21"/>
      <c r="L255" s="61">
        <v>0</v>
      </c>
      <c r="M255" s="35">
        <f t="shared" si="33"/>
        <v>0</v>
      </c>
      <c r="N255" s="21"/>
      <c r="O255" s="23"/>
      <c r="P255" s="66">
        <f t="shared" si="37"/>
        <v>0</v>
      </c>
      <c r="Q255" s="35">
        <v>0</v>
      </c>
      <c r="R255" s="14"/>
      <c r="V255" s="35">
        <f t="shared" si="34"/>
        <v>0</v>
      </c>
      <c r="W255" s="14"/>
      <c r="X255" s="74">
        <f t="shared" si="30"/>
        <v>0</v>
      </c>
      <c r="Y255" s="35">
        <v>0</v>
      </c>
      <c r="Z255" s="12"/>
      <c r="AA255" s="45">
        <f t="shared" si="35"/>
        <v>184249.31951791246</v>
      </c>
      <c r="AB255" s="35">
        <f t="shared" si="36"/>
        <v>1.3980975452110177E-3</v>
      </c>
      <c r="AC255" s="12"/>
    </row>
    <row r="256" spans="1:29" ht="15.75" thickBot="1" x14ac:dyDescent="0.3">
      <c r="A256" s="3" t="s">
        <v>92</v>
      </c>
      <c r="B256" s="12"/>
      <c r="C256" s="45">
        <v>22485.279999999999</v>
      </c>
      <c r="D256" s="35">
        <f t="shared" si="31"/>
        <v>1.2532141148899015E-3</v>
      </c>
      <c r="E256" s="21"/>
      <c r="F256" s="77">
        <v>145642.05801788683</v>
      </c>
      <c r="G256" s="35">
        <f t="shared" si="32"/>
        <v>1.7183979668527125E-3</v>
      </c>
      <c r="H256" s="21"/>
      <c r="I256" s="22">
        <f t="shared" si="29"/>
        <v>27450.121183607655</v>
      </c>
      <c r="J256" s="35">
        <v>1.8526099199303269E-3</v>
      </c>
      <c r="K256" s="21"/>
      <c r="L256" s="61">
        <v>0</v>
      </c>
      <c r="M256" s="35">
        <f t="shared" si="33"/>
        <v>0</v>
      </c>
      <c r="N256" s="21"/>
      <c r="O256" s="23"/>
      <c r="P256" s="66">
        <f t="shared" si="37"/>
        <v>0</v>
      </c>
      <c r="Q256" s="35">
        <v>0</v>
      </c>
      <c r="R256" s="14"/>
      <c r="V256" s="35">
        <f t="shared" si="34"/>
        <v>0</v>
      </c>
      <c r="W256" s="14"/>
      <c r="X256" s="74">
        <f t="shared" si="30"/>
        <v>0</v>
      </c>
      <c r="Y256" s="35">
        <v>0</v>
      </c>
      <c r="Z256" s="12"/>
      <c r="AA256" s="45">
        <f t="shared" si="35"/>
        <v>195577.45920149449</v>
      </c>
      <c r="AB256" s="35">
        <f t="shared" si="36"/>
        <v>1.484056311978044E-3</v>
      </c>
      <c r="AC256" s="12"/>
    </row>
    <row r="257" spans="1:29" ht="15.75" thickBot="1" x14ac:dyDescent="0.3">
      <c r="A257" s="3" t="s">
        <v>261</v>
      </c>
      <c r="B257" s="12"/>
      <c r="C257" s="45">
        <v>31901.559999999998</v>
      </c>
      <c r="D257" s="35">
        <f t="shared" si="31"/>
        <v>1.7780292386399942E-3</v>
      </c>
      <c r="E257" s="21"/>
      <c r="F257" s="77">
        <v>185770.03511131799</v>
      </c>
      <c r="G257" s="35">
        <f t="shared" si="32"/>
        <v>2.1918589656172013E-3</v>
      </c>
      <c r="H257" s="21"/>
      <c r="I257" s="22">
        <f t="shared" si="29"/>
        <v>41238.85473691985</v>
      </c>
      <c r="J257" s="35">
        <v>2.7832121709468753E-3</v>
      </c>
      <c r="K257" s="21"/>
      <c r="L257" s="61">
        <v>0</v>
      </c>
      <c r="M257" s="35">
        <f t="shared" si="33"/>
        <v>0</v>
      </c>
      <c r="N257" s="21"/>
      <c r="O257" s="23"/>
      <c r="P257" s="66">
        <f t="shared" si="37"/>
        <v>0</v>
      </c>
      <c r="Q257" s="35">
        <v>0</v>
      </c>
      <c r="R257" s="14"/>
      <c r="V257" s="35">
        <f t="shared" si="34"/>
        <v>0</v>
      </c>
      <c r="W257" s="14"/>
      <c r="X257" s="74">
        <f t="shared" si="30"/>
        <v>0</v>
      </c>
      <c r="Y257" s="35">
        <v>0</v>
      </c>
      <c r="Z257" s="12"/>
      <c r="AA257" s="45">
        <f t="shared" si="35"/>
        <v>258910.44984823785</v>
      </c>
      <c r="AB257" s="35">
        <f t="shared" si="36"/>
        <v>1.9646317571724342E-3</v>
      </c>
      <c r="AC257" s="12"/>
    </row>
    <row r="258" spans="1:29" ht="15.75" thickBot="1" x14ac:dyDescent="0.3">
      <c r="A258" s="3" t="s">
        <v>262</v>
      </c>
      <c r="B258" s="12"/>
      <c r="C258" s="45">
        <v>103622.45000000001</v>
      </c>
      <c r="D258" s="35">
        <f t="shared" si="31"/>
        <v>5.7753835824803212E-3</v>
      </c>
      <c r="E258" s="21"/>
      <c r="F258" s="77">
        <v>396342.20186494564</v>
      </c>
      <c r="G258" s="35">
        <f t="shared" si="32"/>
        <v>4.6763527179697287E-3</v>
      </c>
      <c r="H258" s="21"/>
      <c r="I258" s="22">
        <f t="shared" si="29"/>
        <v>68127.710556120408</v>
      </c>
      <c r="J258" s="35">
        <v>4.5979422660538845E-3</v>
      </c>
      <c r="K258" s="21"/>
      <c r="L258" s="61">
        <v>14041.4</v>
      </c>
      <c r="M258" s="35">
        <f t="shared" si="33"/>
        <v>1.0842779587867812E-2</v>
      </c>
      <c r="N258" s="21"/>
      <c r="O258" s="23"/>
      <c r="P258" s="66">
        <f t="shared" si="37"/>
        <v>0</v>
      </c>
      <c r="Q258" s="35">
        <v>0</v>
      </c>
      <c r="R258" s="14"/>
      <c r="U258" s="48">
        <v>78747</v>
      </c>
      <c r="V258" s="35">
        <f t="shared" si="34"/>
        <v>1.2824688702411264E-2</v>
      </c>
      <c r="W258" s="14"/>
      <c r="X258" s="74">
        <f t="shared" si="30"/>
        <v>59355.60000000002</v>
      </c>
      <c r="Y258" s="35">
        <v>1.3459319727891161E-2</v>
      </c>
      <c r="Z258" s="12"/>
      <c r="AA258" s="45">
        <f t="shared" si="35"/>
        <v>720236.36242106603</v>
      </c>
      <c r="AB258" s="35">
        <f t="shared" si="36"/>
        <v>5.4652071058243984E-3</v>
      </c>
      <c r="AC258" s="12"/>
    </row>
    <row r="259" spans="1:29" ht="15.75" thickBot="1" x14ac:dyDescent="0.3">
      <c r="A259" s="3" t="s">
        <v>93</v>
      </c>
      <c r="B259" s="12"/>
      <c r="C259" s="45">
        <v>28500.32</v>
      </c>
      <c r="D259" s="35">
        <f t="shared" si="31"/>
        <v>1.588461575878929E-3</v>
      </c>
      <c r="E259" s="21"/>
      <c r="F259" s="77">
        <v>305968.89749113686</v>
      </c>
      <c r="G259" s="35">
        <f t="shared" si="32"/>
        <v>3.6100583754753251E-3</v>
      </c>
      <c r="H259" s="21"/>
      <c r="I259" s="22">
        <f t="shared" si="29"/>
        <v>35708.740117026384</v>
      </c>
      <c r="J259" s="35">
        <v>2.409984485187716E-3</v>
      </c>
      <c r="K259" s="21"/>
      <c r="L259" s="61">
        <v>0</v>
      </c>
      <c r="M259" s="35">
        <f t="shared" si="33"/>
        <v>0</v>
      </c>
      <c r="N259" s="21"/>
      <c r="O259" s="23"/>
      <c r="P259" s="66">
        <f>P314*Q259</f>
        <v>13725.900000000001</v>
      </c>
      <c r="Q259" s="35">
        <v>5.6559026135973821E-3</v>
      </c>
      <c r="R259" s="14"/>
      <c r="U259" s="48">
        <v>56989</v>
      </c>
      <c r="V259" s="35">
        <f t="shared" si="34"/>
        <v>9.2811940069045876E-3</v>
      </c>
      <c r="W259" s="14"/>
      <c r="X259" s="74">
        <f t="shared" si="30"/>
        <v>0</v>
      </c>
      <c r="Y259" s="35">
        <v>0</v>
      </c>
      <c r="Z259" s="12"/>
      <c r="AA259" s="45">
        <f t="shared" si="35"/>
        <v>440892.85760816321</v>
      </c>
      <c r="AB259" s="35">
        <f t="shared" si="36"/>
        <v>3.3455278072987244E-3</v>
      </c>
      <c r="AC259" s="12"/>
    </row>
    <row r="260" spans="1:29" ht="15.75" thickBot="1" x14ac:dyDescent="0.3">
      <c r="A260" s="3" t="s">
        <v>126</v>
      </c>
      <c r="B260" s="12"/>
      <c r="C260" s="45">
        <v>43958.12</v>
      </c>
      <c r="D260" s="35">
        <f t="shared" si="31"/>
        <v>2.4500000199252172E-3</v>
      </c>
      <c r="E260" s="21"/>
      <c r="F260" s="77">
        <v>252892.8458067516</v>
      </c>
      <c r="G260" s="35">
        <f t="shared" si="32"/>
        <v>2.9838259495931271E-3</v>
      </c>
      <c r="H260" s="21"/>
      <c r="I260" s="22">
        <f t="shared" si="29"/>
        <v>50079.963355248467</v>
      </c>
      <c r="J260" s="35">
        <v>3.3798989913780431E-3</v>
      </c>
      <c r="K260" s="21"/>
      <c r="L260" s="61">
        <v>0</v>
      </c>
      <c r="M260" s="35">
        <f t="shared" si="33"/>
        <v>0</v>
      </c>
      <c r="N260" s="21"/>
      <c r="O260" s="23"/>
      <c r="P260" s="66">
        <f>P314*Q260</f>
        <v>37260</v>
      </c>
      <c r="Q260" s="35">
        <v>1.5353378021305594E-2</v>
      </c>
      <c r="R260" s="14"/>
      <c r="V260" s="35">
        <f t="shared" si="34"/>
        <v>0</v>
      </c>
      <c r="W260" s="14"/>
      <c r="X260" s="74">
        <f t="shared" si="30"/>
        <v>0</v>
      </c>
      <c r="Y260" s="35">
        <v>0</v>
      </c>
      <c r="Z260" s="12"/>
      <c r="AA260" s="45">
        <f t="shared" si="35"/>
        <v>384190.92916200007</v>
      </c>
      <c r="AB260" s="35">
        <f t="shared" si="36"/>
        <v>2.9152693554535089E-3</v>
      </c>
      <c r="AC260" s="12"/>
    </row>
    <row r="261" spans="1:29" ht="15.75" thickBot="1" x14ac:dyDescent="0.3">
      <c r="A261" s="3" t="s">
        <v>276</v>
      </c>
      <c r="B261" s="12"/>
      <c r="C261" s="45">
        <v>31941.260000000002</v>
      </c>
      <c r="D261" s="35">
        <f t="shared" si="31"/>
        <v>1.7802419129033849E-3</v>
      </c>
      <c r="E261" s="21"/>
      <c r="F261" s="77">
        <v>312186.92169872514</v>
      </c>
      <c r="G261" s="35">
        <f t="shared" si="32"/>
        <v>3.6834234480483067E-3</v>
      </c>
      <c r="H261" s="21"/>
      <c r="I261" s="22">
        <f t="shared" ref="I261:I311" si="38">14817000*J261</f>
        <v>42700.974593778679</v>
      </c>
      <c r="J261" s="35">
        <v>2.8818907062008962E-3</v>
      </c>
      <c r="K261" s="21"/>
      <c r="L261" s="61">
        <v>0</v>
      </c>
      <c r="M261" s="35">
        <f t="shared" si="33"/>
        <v>0</v>
      </c>
      <c r="N261" s="21"/>
      <c r="O261" s="23"/>
      <c r="P261" s="66">
        <f t="shared" si="37"/>
        <v>0</v>
      </c>
      <c r="Q261" s="35">
        <v>0</v>
      </c>
      <c r="R261" s="14"/>
      <c r="V261" s="35">
        <f t="shared" si="34"/>
        <v>0</v>
      </c>
      <c r="W261" s="14"/>
      <c r="X261" s="74">
        <f t="shared" ref="X261:X311" si="39">4410000*Y261</f>
        <v>0</v>
      </c>
      <c r="Y261" s="35">
        <v>0</v>
      </c>
      <c r="Z261" s="12"/>
      <c r="AA261" s="45">
        <f t="shared" si="35"/>
        <v>386829.15629250382</v>
      </c>
      <c r="AB261" s="35">
        <f t="shared" si="36"/>
        <v>2.9352884192118843E-3</v>
      </c>
      <c r="AC261" s="12"/>
    </row>
    <row r="262" spans="1:29" ht="15.75" thickBot="1" x14ac:dyDescent="0.3">
      <c r="A262" s="3" t="s">
        <v>189</v>
      </c>
      <c r="B262" s="12"/>
      <c r="C262" s="45">
        <v>35408.68</v>
      </c>
      <c r="D262" s="35">
        <f t="shared" ref="D262:D312" si="40">(C262/$C$314)</f>
        <v>1.9734981092350092E-3</v>
      </c>
      <c r="E262" s="21"/>
      <c r="F262" s="77">
        <v>452161.43830086198</v>
      </c>
      <c r="G262" s="35">
        <f t="shared" ref="G262:G312" si="41">F262/84754556.76</f>
        <v>5.3349513652847045E-3</v>
      </c>
      <c r="H262" s="21"/>
      <c r="I262" s="22">
        <f t="shared" si="38"/>
        <v>46981.21256184121</v>
      </c>
      <c r="J262" s="35">
        <v>3.1707641602106507E-3</v>
      </c>
      <c r="K262" s="21"/>
      <c r="L262" s="61">
        <v>0</v>
      </c>
      <c r="M262" s="35">
        <f t="shared" ref="M262:M312" si="42">L262/$L$314</f>
        <v>0</v>
      </c>
      <c r="N262" s="21"/>
      <c r="O262" s="23"/>
      <c r="P262" s="66">
        <f t="shared" ref="P262:P312" si="43">PRODUCT($P571,Q262)</f>
        <v>0</v>
      </c>
      <c r="Q262" s="35">
        <v>0</v>
      </c>
      <c r="R262" s="14"/>
      <c r="V262" s="35">
        <f t="shared" ref="V262:V312" si="44">U262/$U$314</f>
        <v>0</v>
      </c>
      <c r="W262" s="14"/>
      <c r="X262" s="74">
        <f t="shared" si="39"/>
        <v>0</v>
      </c>
      <c r="Y262" s="35">
        <v>0</v>
      </c>
      <c r="Z262" s="12"/>
      <c r="AA262" s="45">
        <f t="shared" ref="AA262:AA312" si="45">SUM(X262+U262+P262+L262+I262+F262+C262)</f>
        <v>534551.33086270327</v>
      </c>
      <c r="AB262" s="35">
        <f t="shared" ref="AB262:AB312" si="46">AA262/$AA$314</f>
        <v>4.0562152708291067E-3</v>
      </c>
      <c r="AC262" s="12"/>
    </row>
    <row r="263" spans="1:29" ht="15.75" thickBot="1" x14ac:dyDescent="0.3">
      <c r="A263" s="1" t="s">
        <v>132</v>
      </c>
      <c r="B263" s="12"/>
      <c r="C263" s="45">
        <v>19249.46</v>
      </c>
      <c r="D263" s="35">
        <f t="shared" si="40"/>
        <v>1.0728661140091903E-3</v>
      </c>
      <c r="E263" s="21"/>
      <c r="F263" s="77">
        <v>150878.75416684969</v>
      </c>
      <c r="G263" s="35">
        <f t="shared" si="41"/>
        <v>1.7801845698290179E-3</v>
      </c>
      <c r="H263" s="21"/>
      <c r="I263" s="22">
        <f t="shared" si="38"/>
        <v>24853.679308766412</v>
      </c>
      <c r="J263" s="35">
        <v>1.6773759403905253E-3</v>
      </c>
      <c r="K263" s="21"/>
      <c r="L263" s="61">
        <v>0</v>
      </c>
      <c r="M263" s="35">
        <f t="shared" si="42"/>
        <v>0</v>
      </c>
      <c r="N263" s="21"/>
      <c r="O263" s="23"/>
      <c r="P263" s="66">
        <f t="shared" si="43"/>
        <v>0</v>
      </c>
      <c r="Q263" s="35">
        <v>0</v>
      </c>
      <c r="R263" s="14"/>
      <c r="V263" s="35">
        <f t="shared" si="44"/>
        <v>0</v>
      </c>
      <c r="W263" s="14"/>
      <c r="X263" s="74">
        <f t="shared" si="39"/>
        <v>0</v>
      </c>
      <c r="Y263" s="35">
        <v>0</v>
      </c>
      <c r="Z263" s="12"/>
      <c r="AA263" s="45">
        <f t="shared" si="45"/>
        <v>194981.89347561609</v>
      </c>
      <c r="AB263" s="35">
        <f t="shared" si="46"/>
        <v>1.4795371149381794E-3</v>
      </c>
      <c r="AC263" s="12"/>
    </row>
    <row r="264" spans="1:29" ht="15.75" thickBot="1" x14ac:dyDescent="0.3">
      <c r="A264" s="3" t="s">
        <v>127</v>
      </c>
      <c r="B264" s="12"/>
      <c r="C264" s="45">
        <v>114210.29000000001</v>
      </c>
      <c r="D264" s="35">
        <f t="shared" si="40"/>
        <v>6.365495448296352E-3</v>
      </c>
      <c r="E264" s="21"/>
      <c r="F264" s="77">
        <v>560129.90866731049</v>
      </c>
      <c r="G264" s="35">
        <f t="shared" si="41"/>
        <v>6.6088471237414851E-3</v>
      </c>
      <c r="H264" s="21"/>
      <c r="I264" s="22">
        <f t="shared" si="38"/>
        <v>77791.85115839052</v>
      </c>
      <c r="J264" s="35">
        <v>5.2501755522973963E-3</v>
      </c>
      <c r="K264" s="21"/>
      <c r="L264" s="61">
        <v>0</v>
      </c>
      <c r="M264" s="35">
        <f t="shared" si="42"/>
        <v>0</v>
      </c>
      <c r="N264" s="21"/>
      <c r="O264" s="23"/>
      <c r="P264" s="66">
        <f t="shared" si="43"/>
        <v>0</v>
      </c>
      <c r="Q264" s="35">
        <v>0</v>
      </c>
      <c r="R264" s="14"/>
      <c r="U264" s="48"/>
      <c r="V264" s="35">
        <f t="shared" si="44"/>
        <v>0</v>
      </c>
      <c r="W264" s="14"/>
      <c r="X264" s="74">
        <f t="shared" si="39"/>
        <v>57296.273684210544</v>
      </c>
      <c r="Y264" s="35">
        <v>1.2992352309344795E-2</v>
      </c>
      <c r="Z264" s="12"/>
      <c r="AA264" s="45">
        <f t="shared" si="45"/>
        <v>809428.32350991154</v>
      </c>
      <c r="AB264" s="35">
        <f t="shared" si="46"/>
        <v>6.1420023427194168E-3</v>
      </c>
      <c r="AC264" s="12"/>
    </row>
    <row r="265" spans="1:29" ht="15.75" thickBot="1" x14ac:dyDescent="0.3">
      <c r="A265" s="1" t="s">
        <v>303</v>
      </c>
      <c r="B265" s="12"/>
      <c r="C265" s="45">
        <v>99709.58</v>
      </c>
      <c r="D265" s="35">
        <f t="shared" si="40"/>
        <v>5.5573002891555652E-3</v>
      </c>
      <c r="E265" s="21"/>
      <c r="F265" s="77">
        <v>509673.47870707349</v>
      </c>
      <c r="G265" s="35">
        <f t="shared" si="41"/>
        <v>6.0135230268541073E-3</v>
      </c>
      <c r="H265" s="21"/>
      <c r="I265" s="22">
        <f t="shared" si="38"/>
        <v>72061.28462263738</v>
      </c>
      <c r="J265" s="35">
        <v>4.8634193576727663E-3</v>
      </c>
      <c r="K265" s="21"/>
      <c r="L265" s="61">
        <v>0</v>
      </c>
      <c r="M265" s="35">
        <f t="shared" si="42"/>
        <v>0</v>
      </c>
      <c r="N265" s="21"/>
      <c r="O265" s="23"/>
      <c r="P265" s="66">
        <f t="shared" si="43"/>
        <v>0</v>
      </c>
      <c r="Q265" s="35">
        <v>0</v>
      </c>
      <c r="R265" s="14"/>
      <c r="V265" s="35">
        <f t="shared" si="44"/>
        <v>0</v>
      </c>
      <c r="W265" s="14"/>
      <c r="X265" s="74">
        <f t="shared" si="39"/>
        <v>41744.60000000002</v>
      </c>
      <c r="Y265" s="35">
        <v>9.4658956916099813E-3</v>
      </c>
      <c r="Z265" s="12"/>
      <c r="AA265" s="45">
        <f t="shared" si="45"/>
        <v>723188.94332971086</v>
      </c>
      <c r="AB265" s="35">
        <f t="shared" si="46"/>
        <v>5.4876115094401852E-3</v>
      </c>
      <c r="AC265" s="12"/>
    </row>
    <row r="266" spans="1:29" ht="15.75" thickBot="1" x14ac:dyDescent="0.3">
      <c r="A266" s="1" t="s">
        <v>140</v>
      </c>
      <c r="B266" s="12"/>
      <c r="C266" s="45">
        <v>35898.36</v>
      </c>
      <c r="D266" s="35">
        <f t="shared" si="40"/>
        <v>2.0007903594440029E-3</v>
      </c>
      <c r="E266" s="21"/>
      <c r="F266" s="77">
        <v>328836.21271674999</v>
      </c>
      <c r="G266" s="35">
        <f t="shared" si="41"/>
        <v>3.8798646973981291E-3</v>
      </c>
      <c r="H266" s="21"/>
      <c r="I266" s="22">
        <f t="shared" si="38"/>
        <v>47516.537090078229</v>
      </c>
      <c r="J266" s="35">
        <v>3.2068932368278483E-3</v>
      </c>
      <c r="K266" s="21"/>
      <c r="L266" s="61">
        <v>0</v>
      </c>
      <c r="M266" s="35">
        <f t="shared" si="42"/>
        <v>0</v>
      </c>
      <c r="N266" s="21"/>
      <c r="O266" s="23"/>
      <c r="P266" s="66">
        <f t="shared" si="43"/>
        <v>0</v>
      </c>
      <c r="Q266" s="35">
        <v>0</v>
      </c>
      <c r="R266" s="14"/>
      <c r="V266" s="35">
        <f t="shared" si="44"/>
        <v>0</v>
      </c>
      <c r="W266" s="14"/>
      <c r="X266" s="74">
        <f t="shared" si="39"/>
        <v>0</v>
      </c>
      <c r="Y266" s="35">
        <v>0</v>
      </c>
      <c r="Z266" s="12"/>
      <c r="AA266" s="45">
        <f t="shared" si="45"/>
        <v>412251.1098068282</v>
      </c>
      <c r="AB266" s="35">
        <f t="shared" si="46"/>
        <v>3.1281920939491481E-3</v>
      </c>
      <c r="AC266" s="12"/>
    </row>
    <row r="267" spans="1:29" ht="15.75" thickBot="1" x14ac:dyDescent="0.3">
      <c r="A267" s="1" t="s">
        <v>128</v>
      </c>
      <c r="B267" s="12"/>
      <c r="C267" s="45">
        <v>25562.28</v>
      </c>
      <c r="D267" s="35">
        <f t="shared" si="40"/>
        <v>1.424710304019689E-3</v>
      </c>
      <c r="E267" s="21"/>
      <c r="F267" s="77">
        <v>94377.022101608993</v>
      </c>
      <c r="G267" s="35">
        <f t="shared" si="41"/>
        <v>1.1135333097057776E-3</v>
      </c>
      <c r="H267" s="21"/>
      <c r="I267" s="22">
        <f t="shared" si="38"/>
        <v>34616.866740049547</v>
      </c>
      <c r="J267" s="35">
        <v>2.336293901602858E-3</v>
      </c>
      <c r="K267" s="21"/>
      <c r="L267" s="61">
        <v>0</v>
      </c>
      <c r="M267" s="35">
        <f t="shared" si="42"/>
        <v>0</v>
      </c>
      <c r="N267" s="21"/>
      <c r="O267" s="23"/>
      <c r="P267" s="66">
        <f t="shared" si="43"/>
        <v>0</v>
      </c>
      <c r="Q267" s="35">
        <v>0</v>
      </c>
      <c r="R267" s="14"/>
      <c r="V267" s="35">
        <f t="shared" si="44"/>
        <v>0</v>
      </c>
      <c r="W267" s="14"/>
      <c r="X267" s="74">
        <f t="shared" si="39"/>
        <v>0</v>
      </c>
      <c r="Y267" s="35">
        <v>0</v>
      </c>
      <c r="Z267" s="12"/>
      <c r="AA267" s="45">
        <f t="shared" si="45"/>
        <v>154556.16884165854</v>
      </c>
      <c r="AB267" s="35">
        <f t="shared" si="46"/>
        <v>1.1727837086189885E-3</v>
      </c>
      <c r="AC267" s="12"/>
    </row>
    <row r="268" spans="1:29" ht="15.75" thickBot="1" x14ac:dyDescent="0.3">
      <c r="A268" s="1" t="s">
        <v>66</v>
      </c>
      <c r="B268" s="12"/>
      <c r="C268" s="45">
        <v>166058.34999999998</v>
      </c>
      <c r="D268" s="35">
        <f t="shared" si="40"/>
        <v>9.2552402334028071E-3</v>
      </c>
      <c r="E268" s="21"/>
      <c r="F268" s="77">
        <v>1052435.0355757778</v>
      </c>
      <c r="G268" s="35">
        <f t="shared" si="41"/>
        <v>1.2417444864421442E-2</v>
      </c>
      <c r="H268" s="21"/>
      <c r="I268" s="22">
        <f t="shared" si="38"/>
        <v>98037.494660217984</v>
      </c>
      <c r="J268" s="35">
        <v>6.6165549477099272E-3</v>
      </c>
      <c r="K268" s="21"/>
      <c r="L268" s="61">
        <v>33845.379999999997</v>
      </c>
      <c r="M268" s="35">
        <f t="shared" si="42"/>
        <v>2.6135427764156668E-2</v>
      </c>
      <c r="N268" s="21"/>
      <c r="O268" s="23"/>
      <c r="P268" s="66">
        <f>P314*Q268</f>
        <v>45000</v>
      </c>
      <c r="Q268" s="35">
        <v>1.8542727078871491E-2</v>
      </c>
      <c r="R268" s="14"/>
      <c r="U268" s="48">
        <v>78014</v>
      </c>
      <c r="V268" s="35">
        <f t="shared" si="44"/>
        <v>1.2705312766580471E-2</v>
      </c>
      <c r="W268" s="14"/>
      <c r="X268" s="74">
        <f t="shared" si="39"/>
        <v>72910.968421052647</v>
      </c>
      <c r="Y268" s="35">
        <v>1.6533099415204682E-2</v>
      </c>
      <c r="Z268" s="12"/>
      <c r="AA268" s="45">
        <f t="shared" si="45"/>
        <v>1546301.2286570482</v>
      </c>
      <c r="AB268" s="35">
        <f t="shared" si="46"/>
        <v>1.1733448772558558E-2</v>
      </c>
      <c r="AC268" s="12"/>
    </row>
    <row r="269" spans="1:29" ht="15.75" thickBot="1" x14ac:dyDescent="0.3">
      <c r="A269" s="3" t="s">
        <v>197</v>
      </c>
      <c r="B269" s="12"/>
      <c r="C269" s="45">
        <v>20076.61</v>
      </c>
      <c r="D269" s="35">
        <f t="shared" si="40"/>
        <v>1.1189672101543655E-3</v>
      </c>
      <c r="E269" s="21"/>
      <c r="F269" s="77">
        <v>177430.97549991898</v>
      </c>
      <c r="G269" s="35">
        <f t="shared" si="41"/>
        <v>2.0934682721821239E-3</v>
      </c>
      <c r="H269" s="21"/>
      <c r="I269" s="22">
        <f t="shared" si="38"/>
        <v>27157.697212235889</v>
      </c>
      <c r="J269" s="35">
        <v>1.8328742128795228E-3</v>
      </c>
      <c r="K269" s="21"/>
      <c r="L269" s="61">
        <v>0</v>
      </c>
      <c r="M269" s="35">
        <f t="shared" si="42"/>
        <v>0</v>
      </c>
      <c r="N269" s="21"/>
      <c r="O269" s="23"/>
      <c r="P269" s="66">
        <f t="shared" si="43"/>
        <v>0</v>
      </c>
      <c r="Q269" s="35">
        <v>0</v>
      </c>
      <c r="R269" s="14"/>
      <c r="V269" s="35">
        <f t="shared" si="44"/>
        <v>0</v>
      </c>
      <c r="W269" s="14"/>
      <c r="X269" s="74">
        <f t="shared" si="39"/>
        <v>0</v>
      </c>
      <c r="Y269" s="35">
        <v>0</v>
      </c>
      <c r="Z269" s="12"/>
      <c r="AA269" s="45">
        <f t="shared" si="45"/>
        <v>224665.28271215485</v>
      </c>
      <c r="AB269" s="35">
        <f t="shared" si="46"/>
        <v>1.704776880999369E-3</v>
      </c>
      <c r="AC269" s="12"/>
    </row>
    <row r="270" spans="1:29" ht="15.75" thickBot="1" x14ac:dyDescent="0.3">
      <c r="A270" s="3" t="s">
        <v>94</v>
      </c>
      <c r="B270" s="12"/>
      <c r="C270" s="45">
        <v>92435.79</v>
      </c>
      <c r="D270" s="35">
        <f t="shared" si="40"/>
        <v>5.1518965629513535E-3</v>
      </c>
      <c r="E270" s="21"/>
      <c r="F270" s="77">
        <v>582004.86070546799</v>
      </c>
      <c r="G270" s="35">
        <f t="shared" si="41"/>
        <v>6.8669447750583455E-3</v>
      </c>
      <c r="H270" s="21"/>
      <c r="I270" s="22">
        <f t="shared" si="38"/>
        <v>96700.362468542255</v>
      </c>
      <c r="J270" s="35">
        <v>6.5263118356308466E-3</v>
      </c>
      <c r="K270" s="21"/>
      <c r="L270" s="61">
        <v>21948.11</v>
      </c>
      <c r="M270" s="35">
        <f t="shared" si="42"/>
        <v>1.6948346966846425E-2</v>
      </c>
      <c r="N270" s="21"/>
      <c r="O270" s="23"/>
      <c r="P270" s="66">
        <f t="shared" si="43"/>
        <v>0</v>
      </c>
      <c r="Q270" s="35">
        <v>0</v>
      </c>
      <c r="R270" s="14"/>
      <c r="U270" s="48">
        <v>160559</v>
      </c>
      <c r="V270" s="35">
        <f t="shared" si="44"/>
        <v>2.6148541447552923E-2</v>
      </c>
      <c r="W270" s="14"/>
      <c r="X270" s="74">
        <f t="shared" si="39"/>
        <v>76874.45263157897</v>
      </c>
      <c r="Y270" s="35">
        <v>1.7431848669292285E-2</v>
      </c>
      <c r="Z270" s="12"/>
      <c r="AA270" s="45">
        <f t="shared" si="45"/>
        <v>1030522.5758055892</v>
      </c>
      <c r="AB270" s="35">
        <f t="shared" si="46"/>
        <v>7.8196819792230466E-3</v>
      </c>
      <c r="AC270" s="12"/>
    </row>
    <row r="271" spans="1:29" ht="15.75" thickBot="1" x14ac:dyDescent="0.3">
      <c r="A271" s="1" t="s">
        <v>156</v>
      </c>
      <c r="B271" s="12"/>
      <c r="C271" s="45">
        <v>7351.72</v>
      </c>
      <c r="D271" s="35">
        <f t="shared" si="40"/>
        <v>4.0974714447489149E-4</v>
      </c>
      <c r="E271" s="21"/>
      <c r="F271" s="77">
        <v>30279.481044372918</v>
      </c>
      <c r="G271" s="35">
        <f t="shared" si="41"/>
        <v>3.5726080345291063E-4</v>
      </c>
      <c r="H271" s="21"/>
      <c r="I271" s="22">
        <f t="shared" si="38"/>
        <v>8753.8530784838149</v>
      </c>
      <c r="J271" s="35">
        <v>5.9079794010149253E-4</v>
      </c>
      <c r="K271" s="21"/>
      <c r="L271" s="61">
        <v>0</v>
      </c>
      <c r="M271" s="35">
        <f t="shared" si="42"/>
        <v>0</v>
      </c>
      <c r="N271" s="21"/>
      <c r="O271" s="23"/>
      <c r="P271" s="66">
        <f t="shared" si="43"/>
        <v>0</v>
      </c>
      <c r="Q271" s="35">
        <v>0</v>
      </c>
      <c r="R271" s="14"/>
      <c r="V271" s="35">
        <f t="shared" si="44"/>
        <v>0</v>
      </c>
      <c r="W271" s="14"/>
      <c r="X271" s="74">
        <f t="shared" si="39"/>
        <v>0</v>
      </c>
      <c r="Y271" s="35">
        <v>0</v>
      </c>
      <c r="Z271" s="12"/>
      <c r="AA271" s="45">
        <f t="shared" si="45"/>
        <v>46385.054122856731</v>
      </c>
      <c r="AB271" s="35">
        <f t="shared" si="46"/>
        <v>3.5197324187317546E-4</v>
      </c>
      <c r="AC271" s="12"/>
    </row>
    <row r="272" spans="1:29" ht="15.75" thickBot="1" x14ac:dyDescent="0.3">
      <c r="A272" s="3" t="s">
        <v>306</v>
      </c>
      <c r="B272" s="12"/>
      <c r="C272" s="45">
        <v>7358.34</v>
      </c>
      <c r="D272" s="35">
        <f t="shared" si="40"/>
        <v>4.1011610930168356E-4</v>
      </c>
      <c r="E272" s="21"/>
      <c r="F272" s="77">
        <v>54105.227149152583</v>
      </c>
      <c r="G272" s="35">
        <f t="shared" si="41"/>
        <v>6.3837543628907979E-4</v>
      </c>
      <c r="H272" s="21"/>
      <c r="I272" s="22">
        <f t="shared" si="38"/>
        <v>0</v>
      </c>
      <c r="J272" s="35">
        <v>0</v>
      </c>
      <c r="K272" s="21"/>
      <c r="L272" s="61">
        <v>0</v>
      </c>
      <c r="M272" s="35">
        <f t="shared" si="42"/>
        <v>0</v>
      </c>
      <c r="N272" s="21"/>
      <c r="O272" s="23"/>
      <c r="P272" s="66">
        <f t="shared" si="43"/>
        <v>0</v>
      </c>
      <c r="Q272" s="35">
        <v>0</v>
      </c>
      <c r="R272" s="14"/>
      <c r="V272" s="35">
        <f t="shared" si="44"/>
        <v>0</v>
      </c>
      <c r="W272" s="14"/>
      <c r="X272" s="74">
        <f t="shared" si="39"/>
        <v>0</v>
      </c>
      <c r="Y272" s="35">
        <v>0</v>
      </c>
      <c r="Z272" s="12"/>
      <c r="AA272" s="45">
        <f t="shared" si="45"/>
        <v>61463.567149152586</v>
      </c>
      <c r="AB272" s="35">
        <f t="shared" si="46"/>
        <v>4.6639012060388415E-4</v>
      </c>
      <c r="AC272" s="12"/>
    </row>
    <row r="273" spans="1:29" ht="15.75" thickBot="1" x14ac:dyDescent="0.3">
      <c r="A273" s="1" t="s">
        <v>67</v>
      </c>
      <c r="B273" s="12"/>
      <c r="C273" s="45">
        <v>13399.85</v>
      </c>
      <c r="D273" s="35">
        <f t="shared" si="40"/>
        <v>7.468388722491981E-4</v>
      </c>
      <c r="E273" s="21"/>
      <c r="F273" s="77">
        <v>89440.023323138797</v>
      </c>
      <c r="G273" s="35">
        <f t="shared" si="41"/>
        <v>1.0552827687649487E-3</v>
      </c>
      <c r="H273" s="21"/>
      <c r="I273" s="22">
        <f t="shared" si="38"/>
        <v>18017.089849034579</v>
      </c>
      <c r="J273" s="35">
        <v>1.2159742086140634E-3</v>
      </c>
      <c r="K273" s="21"/>
      <c r="L273" s="61">
        <v>14041.4</v>
      </c>
      <c r="M273" s="35">
        <f t="shared" si="42"/>
        <v>1.0842779587867812E-2</v>
      </c>
      <c r="N273" s="21"/>
      <c r="O273" s="23"/>
      <c r="P273" s="66">
        <f>P314*Q273</f>
        <v>13500</v>
      </c>
      <c r="Q273" s="35">
        <v>5.5628181236614472E-3</v>
      </c>
      <c r="R273" s="14"/>
      <c r="V273" s="35">
        <f t="shared" si="44"/>
        <v>0</v>
      </c>
      <c r="W273" s="14"/>
      <c r="X273" s="74">
        <f t="shared" si="39"/>
        <v>0</v>
      </c>
      <c r="Y273" s="35">
        <v>0</v>
      </c>
      <c r="Z273" s="12"/>
      <c r="AA273" s="45">
        <f t="shared" si="45"/>
        <v>148398.36317217338</v>
      </c>
      <c r="AB273" s="35">
        <f t="shared" si="46"/>
        <v>1.1260578210394868E-3</v>
      </c>
      <c r="AC273" s="12"/>
    </row>
    <row r="274" spans="1:29" ht="15.75" thickBot="1" x14ac:dyDescent="0.3">
      <c r="A274" s="1" t="s">
        <v>68</v>
      </c>
      <c r="B274" s="12"/>
      <c r="C274" s="45">
        <v>19970.73</v>
      </c>
      <c r="D274" s="35">
        <f t="shared" si="40"/>
        <v>1.113066002320416E-3</v>
      </c>
      <c r="E274" s="21"/>
      <c r="F274" s="77">
        <v>132306.76541366</v>
      </c>
      <c r="G274" s="35">
        <f t="shared" si="41"/>
        <v>1.5610578412711647E-3</v>
      </c>
      <c r="H274" s="21"/>
      <c r="I274" s="22">
        <f t="shared" si="38"/>
        <v>25233.358819982979</v>
      </c>
      <c r="J274" s="35">
        <v>1.7030005277710049E-3</v>
      </c>
      <c r="K274" s="21"/>
      <c r="L274" s="61">
        <v>0</v>
      </c>
      <c r="M274" s="35">
        <f t="shared" si="42"/>
        <v>0</v>
      </c>
      <c r="N274" s="21"/>
      <c r="O274" s="23"/>
      <c r="P274" s="66">
        <f t="shared" si="43"/>
        <v>0</v>
      </c>
      <c r="Q274" s="35">
        <v>0</v>
      </c>
      <c r="R274" s="14"/>
      <c r="V274" s="35">
        <f t="shared" si="44"/>
        <v>0</v>
      </c>
      <c r="W274" s="14"/>
      <c r="X274" s="74">
        <f t="shared" si="39"/>
        <v>0</v>
      </c>
      <c r="Y274" s="35">
        <v>0</v>
      </c>
      <c r="Z274" s="12"/>
      <c r="AA274" s="45">
        <f t="shared" si="45"/>
        <v>177510.85423364298</v>
      </c>
      <c r="AB274" s="35">
        <f t="shared" si="46"/>
        <v>1.346965569271693E-3</v>
      </c>
      <c r="AC274" s="12"/>
    </row>
    <row r="275" spans="1:29" ht="15.75" thickBot="1" x14ac:dyDescent="0.3">
      <c r="A275" s="1" t="s">
        <v>241</v>
      </c>
      <c r="B275" s="12"/>
      <c r="C275" s="45">
        <v>13287.35</v>
      </c>
      <c r="D275" s="35">
        <f t="shared" si="40"/>
        <v>7.4056869958845676E-4</v>
      </c>
      <c r="E275" s="21"/>
      <c r="F275" s="77">
        <v>89730.39643748822</v>
      </c>
      <c r="G275" s="35">
        <f t="shared" si="41"/>
        <v>1.0587088159941457E-3</v>
      </c>
      <c r="H275" s="21"/>
      <c r="I275" s="22">
        <f t="shared" si="38"/>
        <v>18818.89751247329</v>
      </c>
      <c r="J275" s="35">
        <v>1.2700882440759458E-3</v>
      </c>
      <c r="K275" s="21"/>
      <c r="L275" s="61">
        <v>0</v>
      </c>
      <c r="M275" s="35">
        <f t="shared" si="42"/>
        <v>0</v>
      </c>
      <c r="N275" s="21"/>
      <c r="O275" s="23"/>
      <c r="P275" s="66">
        <f>P314*Q275</f>
        <v>9236.25</v>
      </c>
      <c r="Q275" s="35">
        <v>3.8058947329383734E-3</v>
      </c>
      <c r="R275" s="14"/>
      <c r="V275" s="35">
        <f t="shared" si="44"/>
        <v>0</v>
      </c>
      <c r="W275" s="14"/>
      <c r="X275" s="74">
        <f t="shared" si="39"/>
        <v>0</v>
      </c>
      <c r="Y275" s="35">
        <v>0</v>
      </c>
      <c r="Z275" s="12"/>
      <c r="AA275" s="45">
        <f t="shared" si="45"/>
        <v>131072.89394996152</v>
      </c>
      <c r="AB275" s="35">
        <f t="shared" si="46"/>
        <v>9.9459087151380042E-4</v>
      </c>
      <c r="AC275" s="12"/>
    </row>
    <row r="276" spans="1:29" ht="15.75" thickBot="1" x14ac:dyDescent="0.3">
      <c r="A276" s="3" t="s">
        <v>214</v>
      </c>
      <c r="B276" s="12"/>
      <c r="C276" s="45">
        <v>19692.82</v>
      </c>
      <c r="D276" s="35">
        <f t="shared" si="40"/>
        <v>1.0975767251280018E-3</v>
      </c>
      <c r="E276" s="21"/>
      <c r="F276" s="77">
        <v>149614.0200476496</v>
      </c>
      <c r="G276" s="35">
        <f t="shared" si="41"/>
        <v>1.7652622557075312E-3</v>
      </c>
      <c r="H276" s="21"/>
      <c r="I276" s="22">
        <f t="shared" si="38"/>
        <v>24898.486207605634</v>
      </c>
      <c r="J276" s="35">
        <v>1.6803999600192776E-3</v>
      </c>
      <c r="K276" s="21"/>
      <c r="L276" s="61">
        <v>0</v>
      </c>
      <c r="M276" s="35">
        <f t="shared" si="42"/>
        <v>0</v>
      </c>
      <c r="N276" s="21"/>
      <c r="O276" s="23"/>
      <c r="P276" s="66">
        <f t="shared" si="43"/>
        <v>0</v>
      </c>
      <c r="Q276" s="35">
        <v>0</v>
      </c>
      <c r="R276" s="14"/>
      <c r="V276" s="35">
        <f t="shared" si="44"/>
        <v>0</v>
      </c>
      <c r="W276" s="14"/>
      <c r="X276" s="74">
        <f t="shared" si="39"/>
        <v>26315.789473684221</v>
      </c>
      <c r="Y276" s="35">
        <v>5.9672992003819095E-3</v>
      </c>
      <c r="Z276" s="12"/>
      <c r="AA276" s="45">
        <f t="shared" si="45"/>
        <v>220521.11572893948</v>
      </c>
      <c r="AB276" s="35">
        <f t="shared" si="46"/>
        <v>1.6733306335921178E-3</v>
      </c>
      <c r="AC276" s="12"/>
    </row>
    <row r="277" spans="1:29" ht="15.75" thickBot="1" x14ac:dyDescent="0.3">
      <c r="A277" s="1" t="s">
        <v>242</v>
      </c>
      <c r="B277" s="12"/>
      <c r="C277" s="45">
        <v>13525.580000000002</v>
      </c>
      <c r="D277" s="35">
        <f t="shared" si="40"/>
        <v>7.5384641721484272E-4</v>
      </c>
      <c r="E277" s="21"/>
      <c r="F277" s="77">
        <v>88402.388543419875</v>
      </c>
      <c r="G277" s="35">
        <f t="shared" si="41"/>
        <v>1.0430399487988528E-3</v>
      </c>
      <c r="H277" s="21"/>
      <c r="I277" s="22">
        <f t="shared" si="38"/>
        <v>17172.833544590285</v>
      </c>
      <c r="J277" s="35">
        <v>1.1589953124512577E-3</v>
      </c>
      <c r="K277" s="21"/>
      <c r="L277" s="61">
        <v>0</v>
      </c>
      <c r="M277" s="35">
        <f t="shared" si="42"/>
        <v>0</v>
      </c>
      <c r="N277" s="21"/>
      <c r="O277" s="23"/>
      <c r="P277" s="66">
        <f t="shared" si="43"/>
        <v>0</v>
      </c>
      <c r="Q277" s="35">
        <v>0</v>
      </c>
      <c r="R277" s="14"/>
      <c r="V277" s="35">
        <f t="shared" si="44"/>
        <v>0</v>
      </c>
      <c r="W277" s="14"/>
      <c r="X277" s="74">
        <f t="shared" si="39"/>
        <v>0</v>
      </c>
      <c r="Y277" s="35">
        <v>0</v>
      </c>
      <c r="Z277" s="12"/>
      <c r="AA277" s="45">
        <f t="shared" si="45"/>
        <v>119100.80208801017</v>
      </c>
      <c r="AB277" s="35">
        <f t="shared" si="46"/>
        <v>9.0374574770530941E-4</v>
      </c>
      <c r="AC277" s="12"/>
    </row>
    <row r="278" spans="1:29" ht="15.75" thickBot="1" x14ac:dyDescent="0.3">
      <c r="A278" s="1" t="s">
        <v>165</v>
      </c>
      <c r="B278" s="12"/>
      <c r="C278" s="45">
        <v>68501.34</v>
      </c>
      <c r="D278" s="35">
        <f t="shared" si="40"/>
        <v>3.8179131492635278E-3</v>
      </c>
      <c r="E278" s="21"/>
      <c r="F278" s="77">
        <v>628565.06326687953</v>
      </c>
      <c r="G278" s="35">
        <f t="shared" si="41"/>
        <v>7.4162981590097984E-3</v>
      </c>
      <c r="H278" s="21"/>
      <c r="I278" s="22">
        <f t="shared" si="38"/>
        <v>86668.333644223778</v>
      </c>
      <c r="J278" s="35">
        <v>5.8492497566460001E-3</v>
      </c>
      <c r="K278" s="21"/>
      <c r="L278" s="61">
        <v>0</v>
      </c>
      <c r="M278" s="35">
        <f t="shared" si="42"/>
        <v>0</v>
      </c>
      <c r="N278" s="21"/>
      <c r="O278" s="23"/>
      <c r="P278" s="66">
        <f>P314*Q278</f>
        <v>45000</v>
      </c>
      <c r="Q278" s="35">
        <v>1.8542727078871491E-2</v>
      </c>
      <c r="R278" s="14"/>
      <c r="U278" s="48">
        <v>56989</v>
      </c>
      <c r="V278" s="35">
        <f t="shared" si="44"/>
        <v>9.2811940069045876E-3</v>
      </c>
      <c r="W278" s="14"/>
      <c r="X278" s="74">
        <f t="shared" si="39"/>
        <v>0</v>
      </c>
      <c r="Y278" s="35">
        <v>0</v>
      </c>
      <c r="Z278" s="12"/>
      <c r="AA278" s="45">
        <f t="shared" si="45"/>
        <v>885723.73691110325</v>
      </c>
      <c r="AB278" s="35">
        <f t="shared" si="46"/>
        <v>6.7209376162181925E-3</v>
      </c>
      <c r="AC278" s="12"/>
    </row>
    <row r="279" spans="1:29" ht="15.75" thickBot="1" x14ac:dyDescent="0.3">
      <c r="A279" s="1" t="s">
        <v>304</v>
      </c>
      <c r="B279" s="12"/>
      <c r="C279" s="45">
        <v>12221.990000000002</v>
      </c>
      <c r="D279" s="35">
        <f t="shared" si="40"/>
        <v>6.8119100051425784E-4</v>
      </c>
      <c r="E279" s="21"/>
      <c r="F279" s="77">
        <v>54638.753291694709</v>
      </c>
      <c r="G279" s="35">
        <f t="shared" si="41"/>
        <v>6.4467039154503041E-4</v>
      </c>
      <c r="H279" s="21"/>
      <c r="I279" s="22">
        <f t="shared" si="38"/>
        <v>17462.899258128411</v>
      </c>
      <c r="J279" s="35">
        <v>1.178571860574233E-3</v>
      </c>
      <c r="K279" s="21"/>
      <c r="L279" s="61">
        <v>0</v>
      </c>
      <c r="M279" s="35">
        <f t="shared" si="42"/>
        <v>0</v>
      </c>
      <c r="N279" s="21"/>
      <c r="O279" s="23"/>
      <c r="P279" s="66">
        <f t="shared" si="43"/>
        <v>0</v>
      </c>
      <c r="Q279" s="35">
        <v>0</v>
      </c>
      <c r="R279" s="14"/>
      <c r="V279" s="35">
        <f t="shared" si="44"/>
        <v>0</v>
      </c>
      <c r="W279" s="14"/>
      <c r="X279" s="74">
        <f t="shared" si="39"/>
        <v>0</v>
      </c>
      <c r="Y279" s="35">
        <v>0</v>
      </c>
      <c r="Z279" s="12"/>
      <c r="AA279" s="45">
        <f t="shared" si="45"/>
        <v>84323.642549823126</v>
      </c>
      <c r="AB279" s="35">
        <f t="shared" si="46"/>
        <v>6.3985407360322793E-4</v>
      </c>
      <c r="AC279" s="12"/>
    </row>
    <row r="280" spans="1:29" s="26" customFormat="1" ht="15.75" thickBot="1" x14ac:dyDescent="0.3">
      <c r="A280" s="25" t="s">
        <v>100</v>
      </c>
      <c r="C280" s="46">
        <v>0</v>
      </c>
      <c r="D280" s="38">
        <f t="shared" si="40"/>
        <v>0</v>
      </c>
      <c r="E280" s="27"/>
      <c r="F280" s="46">
        <v>106216.95</v>
      </c>
      <c r="G280" s="38">
        <f t="shared" si="41"/>
        <v>1.2532299626175285E-3</v>
      </c>
      <c r="H280" s="27"/>
      <c r="I280" s="46">
        <f t="shared" si="38"/>
        <v>36178.0334259214</v>
      </c>
      <c r="J280" s="38">
        <v>2.4416571118257E-3</v>
      </c>
      <c r="K280" s="27"/>
      <c r="L280" s="60">
        <v>0</v>
      </c>
      <c r="M280" s="38">
        <f t="shared" si="42"/>
        <v>0</v>
      </c>
      <c r="N280" s="27"/>
      <c r="O280" s="27"/>
      <c r="P280" s="60">
        <f t="shared" si="43"/>
        <v>0</v>
      </c>
      <c r="Q280" s="38">
        <v>0</v>
      </c>
      <c r="R280" s="29"/>
      <c r="U280" s="51">
        <v>112981</v>
      </c>
      <c r="V280" s="38">
        <f t="shared" si="44"/>
        <v>1.840001719795201E-2</v>
      </c>
      <c r="W280" s="29"/>
      <c r="X280" s="46">
        <f t="shared" si="39"/>
        <v>30930.694736842117</v>
      </c>
      <c r="Y280" s="38">
        <v>7.0137629788757632E-3</v>
      </c>
      <c r="AA280" s="45">
        <f t="shared" si="45"/>
        <v>286306.67816276354</v>
      </c>
      <c r="AB280" s="38">
        <f t="shared" si="46"/>
        <v>2.1725163759856677E-3</v>
      </c>
    </row>
    <row r="281" spans="1:29" ht="15.75" thickBot="1" x14ac:dyDescent="0.3">
      <c r="A281" s="1" t="s">
        <v>152</v>
      </c>
      <c r="B281" s="12"/>
      <c r="C281" s="45">
        <v>68197.14</v>
      </c>
      <c r="D281" s="35">
        <f t="shared" si="40"/>
        <v>3.8009586023888832E-3</v>
      </c>
      <c r="E281" s="21"/>
      <c r="F281" s="77">
        <v>204590.58515136046</v>
      </c>
      <c r="G281" s="35">
        <f t="shared" si="41"/>
        <v>2.4139184130323619E-3</v>
      </c>
      <c r="H281" s="21"/>
      <c r="I281" s="22">
        <f t="shared" si="38"/>
        <v>43330.629435361428</v>
      </c>
      <c r="J281" s="35">
        <v>2.9243861399312564E-3</v>
      </c>
      <c r="K281" s="21"/>
      <c r="L281" s="61">
        <v>14041.4</v>
      </c>
      <c r="M281" s="35">
        <f t="shared" si="42"/>
        <v>1.0842779587867812E-2</v>
      </c>
      <c r="N281" s="21"/>
      <c r="O281" s="23"/>
      <c r="P281" s="66">
        <f t="shared" si="43"/>
        <v>0</v>
      </c>
      <c r="Q281" s="35">
        <v>0</v>
      </c>
      <c r="R281" s="14"/>
      <c r="V281" s="35">
        <f t="shared" si="44"/>
        <v>0</v>
      </c>
      <c r="W281" s="14"/>
      <c r="X281" s="74">
        <f t="shared" si="39"/>
        <v>0</v>
      </c>
      <c r="Y281" s="35">
        <v>0</v>
      </c>
      <c r="Z281" s="12"/>
      <c r="AA281" s="45">
        <f t="shared" si="45"/>
        <v>330159.75458672189</v>
      </c>
      <c r="AB281" s="35">
        <f t="shared" si="46"/>
        <v>2.5052767826927698E-3</v>
      </c>
      <c r="AC281" s="12"/>
    </row>
    <row r="282" spans="1:29" ht="15.75" thickBot="1" x14ac:dyDescent="0.3">
      <c r="A282" s="3" t="s">
        <v>69</v>
      </c>
      <c r="B282" s="12"/>
      <c r="C282" s="45">
        <v>42317.05</v>
      </c>
      <c r="D282" s="35">
        <f t="shared" si="40"/>
        <v>2.3585351999397702E-3</v>
      </c>
      <c r="E282" s="21"/>
      <c r="F282" s="77">
        <v>252820.65648421529</v>
      </c>
      <c r="G282" s="35">
        <f t="shared" si="41"/>
        <v>2.9829742039726441E-3</v>
      </c>
      <c r="H282" s="21"/>
      <c r="I282" s="22">
        <f t="shared" si="38"/>
        <v>57491.967726389259</v>
      </c>
      <c r="J282" s="35">
        <v>3.8801355015447973E-3</v>
      </c>
      <c r="K282" s="21"/>
      <c r="L282" s="61">
        <v>0</v>
      </c>
      <c r="M282" s="35">
        <f t="shared" si="42"/>
        <v>0</v>
      </c>
      <c r="N282" s="21"/>
      <c r="O282" s="23"/>
      <c r="P282" s="66">
        <f>P314*Q282</f>
        <v>45000</v>
      </c>
      <c r="Q282" s="35">
        <v>1.8542727078871491E-2</v>
      </c>
      <c r="R282" s="14"/>
      <c r="V282" s="35">
        <f t="shared" si="44"/>
        <v>0</v>
      </c>
      <c r="W282" s="14"/>
      <c r="X282" s="74">
        <f t="shared" si="39"/>
        <v>0</v>
      </c>
      <c r="Y282" s="35">
        <v>0</v>
      </c>
      <c r="Z282" s="12"/>
      <c r="AA282" s="45">
        <f t="shared" si="45"/>
        <v>397629.67421060457</v>
      </c>
      <c r="AB282" s="35">
        <f t="shared" si="46"/>
        <v>3.0172435527657765E-3</v>
      </c>
      <c r="AC282" s="12"/>
    </row>
    <row r="283" spans="1:29" ht="15.75" thickBot="1" x14ac:dyDescent="0.3">
      <c r="A283" s="1" t="s">
        <v>215</v>
      </c>
      <c r="B283" s="12"/>
      <c r="C283" s="45">
        <v>77494.17</v>
      </c>
      <c r="D283" s="35">
        <f t="shared" si="40"/>
        <v>4.3191273431185898E-3</v>
      </c>
      <c r="E283" s="21"/>
      <c r="F283" s="77">
        <v>378563.79190269747</v>
      </c>
      <c r="G283" s="35">
        <f t="shared" si="41"/>
        <v>4.4665892475218632E-3</v>
      </c>
      <c r="H283" s="21"/>
      <c r="I283" s="22">
        <f t="shared" si="38"/>
        <v>56904.761525812086</v>
      </c>
      <c r="J283" s="35">
        <v>3.8405049285153599E-3</v>
      </c>
      <c r="K283" s="21"/>
      <c r="L283" s="61">
        <v>0</v>
      </c>
      <c r="M283" s="35">
        <f t="shared" si="42"/>
        <v>0</v>
      </c>
      <c r="N283" s="21"/>
      <c r="O283" s="23"/>
      <c r="P283" s="66">
        <f>P314*Q283</f>
        <v>13500</v>
      </c>
      <c r="Q283" s="35">
        <v>5.5628181236614472E-3</v>
      </c>
      <c r="R283" s="14"/>
      <c r="U283" s="48">
        <v>60512</v>
      </c>
      <c r="V283" s="35">
        <f t="shared" si="44"/>
        <v>9.8549476521049735E-3</v>
      </c>
      <c r="W283" s="14"/>
      <c r="X283" s="74">
        <f t="shared" si="39"/>
        <v>41823.810526315807</v>
      </c>
      <c r="Y283" s="35">
        <v>9.4838572622031308E-3</v>
      </c>
      <c r="Z283" s="12"/>
      <c r="AA283" s="45">
        <f t="shared" si="45"/>
        <v>628798.53395482537</v>
      </c>
      <c r="AB283" s="35">
        <f t="shared" si="46"/>
        <v>4.7713700601703501E-3</v>
      </c>
      <c r="AC283" s="12"/>
    </row>
    <row r="284" spans="1:29" ht="15.75" thickBot="1" x14ac:dyDescent="0.3">
      <c r="A284" s="1" t="s">
        <v>166</v>
      </c>
      <c r="B284" s="12"/>
      <c r="C284" s="45">
        <v>58509.36</v>
      </c>
      <c r="D284" s="35">
        <f t="shared" si="40"/>
        <v>3.261011461950868E-3</v>
      </c>
      <c r="E284" s="21"/>
      <c r="F284" s="77">
        <v>499757.18457537523</v>
      </c>
      <c r="G284" s="35">
        <f t="shared" si="41"/>
        <v>5.8965228971763805E-3</v>
      </c>
      <c r="H284" s="21"/>
      <c r="I284" s="22">
        <f t="shared" si="38"/>
        <v>73285.220438298231</v>
      </c>
      <c r="J284" s="35">
        <v>4.9460228412160512E-3</v>
      </c>
      <c r="K284" s="21"/>
      <c r="L284" s="61">
        <v>0</v>
      </c>
      <c r="M284" s="35">
        <f t="shared" si="42"/>
        <v>0</v>
      </c>
      <c r="N284" s="21"/>
      <c r="O284" s="23"/>
      <c r="P284" s="66">
        <f t="shared" si="43"/>
        <v>0</v>
      </c>
      <c r="Q284" s="35">
        <v>0</v>
      </c>
      <c r="R284" s="14"/>
      <c r="V284" s="35">
        <f t="shared" si="44"/>
        <v>0</v>
      </c>
      <c r="W284" s="14"/>
      <c r="X284" s="74">
        <f t="shared" si="39"/>
        <v>0</v>
      </c>
      <c r="Y284" s="35">
        <v>0</v>
      </c>
      <c r="Z284" s="12"/>
      <c r="AA284" s="45">
        <f t="shared" si="45"/>
        <v>631551.76501367346</v>
      </c>
      <c r="AB284" s="35">
        <f t="shared" si="46"/>
        <v>4.7922617822936447E-3</v>
      </c>
      <c r="AC284" s="12"/>
    </row>
    <row r="285" spans="1:29" s="26" customFormat="1" ht="15.75" thickBot="1" x14ac:dyDescent="0.3">
      <c r="A285" s="25" t="s">
        <v>101</v>
      </c>
      <c r="C285" s="46">
        <v>0</v>
      </c>
      <c r="D285" s="38">
        <f t="shared" si="40"/>
        <v>0</v>
      </c>
      <c r="E285" s="27"/>
      <c r="F285" s="46">
        <v>0</v>
      </c>
      <c r="G285" s="38">
        <f t="shared" si="41"/>
        <v>0</v>
      </c>
      <c r="H285" s="27"/>
      <c r="I285" s="46">
        <f t="shared" si="38"/>
        <v>0</v>
      </c>
      <c r="J285" s="38">
        <v>0</v>
      </c>
      <c r="K285" s="27"/>
      <c r="L285" s="60">
        <v>0</v>
      </c>
      <c r="M285" s="38">
        <f t="shared" si="42"/>
        <v>0</v>
      </c>
      <c r="N285" s="27"/>
      <c r="O285" s="27"/>
      <c r="P285" s="60">
        <f t="shared" si="43"/>
        <v>0</v>
      </c>
      <c r="Q285" s="38">
        <v>0</v>
      </c>
      <c r="R285" s="29"/>
      <c r="U285" s="50"/>
      <c r="V285" s="38">
        <f t="shared" si="44"/>
        <v>0</v>
      </c>
      <c r="W285" s="29"/>
      <c r="X285" s="46">
        <f t="shared" si="39"/>
        <v>27757.642105263167</v>
      </c>
      <c r="Y285" s="38">
        <v>6.2942499104905137E-3</v>
      </c>
      <c r="AA285" s="45">
        <f t="shared" si="45"/>
        <v>27757.642105263167</v>
      </c>
      <c r="AB285" s="38">
        <f t="shared" si="46"/>
        <v>2.1062705354763368E-4</v>
      </c>
    </row>
    <row r="286" spans="1:29" ht="15.75" thickBot="1" x14ac:dyDescent="0.3">
      <c r="A286" s="3" t="s">
        <v>216</v>
      </c>
      <c r="B286" s="12"/>
      <c r="C286" s="45">
        <v>19924.41</v>
      </c>
      <c r="D286" s="35">
        <f t="shared" si="40"/>
        <v>1.1104843632302336E-3</v>
      </c>
      <c r="E286" s="21"/>
      <c r="F286" s="77">
        <v>138419.50441706993</v>
      </c>
      <c r="G286" s="35">
        <f t="shared" si="41"/>
        <v>1.6331806773414352E-3</v>
      </c>
      <c r="H286" s="21"/>
      <c r="I286" s="22">
        <f t="shared" si="38"/>
        <v>26822.824599858541</v>
      </c>
      <c r="J286" s="35">
        <v>1.8102736451277952E-3</v>
      </c>
      <c r="K286" s="21"/>
      <c r="L286" s="61">
        <v>0</v>
      </c>
      <c r="M286" s="35">
        <f t="shared" si="42"/>
        <v>0</v>
      </c>
      <c r="N286" s="21"/>
      <c r="O286" s="23"/>
      <c r="P286" s="66">
        <f t="shared" si="43"/>
        <v>0</v>
      </c>
      <c r="Q286" s="35">
        <v>0</v>
      </c>
      <c r="R286" s="14"/>
      <c r="V286" s="35">
        <f t="shared" si="44"/>
        <v>0</v>
      </c>
      <c r="W286" s="14"/>
      <c r="X286" s="74">
        <f t="shared" si="39"/>
        <v>0</v>
      </c>
      <c r="Y286" s="35">
        <v>0</v>
      </c>
      <c r="Z286" s="12"/>
      <c r="AA286" s="45">
        <f t="shared" si="45"/>
        <v>185166.73901692848</v>
      </c>
      <c r="AB286" s="35">
        <f t="shared" si="46"/>
        <v>1.4050589926283489E-3</v>
      </c>
      <c r="AC286" s="12"/>
    </row>
    <row r="287" spans="1:29" ht="15.75" thickBot="1" x14ac:dyDescent="0.3">
      <c r="A287" s="1" t="s">
        <v>190</v>
      </c>
      <c r="B287" s="12"/>
      <c r="C287" s="45">
        <v>18766.41</v>
      </c>
      <c r="D287" s="35">
        <f t="shared" si="40"/>
        <v>1.0459433859756693E-3</v>
      </c>
      <c r="E287" s="21"/>
      <c r="F287" s="77">
        <v>91246.068055606127</v>
      </c>
      <c r="G287" s="35">
        <f t="shared" si="41"/>
        <v>1.0765918853659772E-3</v>
      </c>
      <c r="H287" s="21"/>
      <c r="I287" s="22">
        <f t="shared" si="38"/>
        <v>21667.672975514361</v>
      </c>
      <c r="J287" s="35">
        <v>1.4623522288934575E-3</v>
      </c>
      <c r="K287" s="21"/>
      <c r="L287" s="61">
        <v>0</v>
      </c>
      <c r="M287" s="35">
        <f t="shared" si="42"/>
        <v>0</v>
      </c>
      <c r="N287" s="21"/>
      <c r="O287" s="23"/>
      <c r="P287" s="66">
        <f t="shared" si="43"/>
        <v>0</v>
      </c>
      <c r="Q287" s="35">
        <v>0</v>
      </c>
      <c r="R287" s="14"/>
      <c r="V287" s="35">
        <f t="shared" si="44"/>
        <v>0</v>
      </c>
      <c r="W287" s="14"/>
      <c r="X287" s="74">
        <f t="shared" si="39"/>
        <v>0</v>
      </c>
      <c r="Y287" s="35">
        <v>0</v>
      </c>
      <c r="Z287" s="12"/>
      <c r="AA287" s="45">
        <f t="shared" si="45"/>
        <v>131680.15103112048</v>
      </c>
      <c r="AB287" s="35">
        <f t="shared" si="46"/>
        <v>9.9919878342740625E-4</v>
      </c>
      <c r="AC287" s="12"/>
    </row>
    <row r="288" spans="1:29" ht="15.75" thickBot="1" x14ac:dyDescent="0.3">
      <c r="A288" s="1" t="s">
        <v>24</v>
      </c>
      <c r="B288" s="12"/>
      <c r="C288" s="45">
        <v>16152.6</v>
      </c>
      <c r="D288" s="35">
        <f t="shared" si="40"/>
        <v>9.0026303039902672E-4</v>
      </c>
      <c r="E288" s="21"/>
      <c r="F288" s="77">
        <v>91168.964726519305</v>
      </c>
      <c r="G288" s="35">
        <f t="shared" si="41"/>
        <v>1.0756821604846925E-3</v>
      </c>
      <c r="H288" s="21"/>
      <c r="I288" s="22">
        <f t="shared" si="38"/>
        <v>21321.009073968798</v>
      </c>
      <c r="J288" s="35">
        <v>1.4389558665025848E-3</v>
      </c>
      <c r="K288" s="21"/>
      <c r="L288" s="61">
        <v>0</v>
      </c>
      <c r="M288" s="35">
        <f t="shared" si="42"/>
        <v>0</v>
      </c>
      <c r="N288" s="21"/>
      <c r="O288" s="23"/>
      <c r="P288" s="66">
        <f>P314*Q288</f>
        <v>13500</v>
      </c>
      <c r="Q288" s="35">
        <v>5.5628181236614472E-3</v>
      </c>
      <c r="R288" s="14"/>
      <c r="V288" s="35">
        <f t="shared" si="44"/>
        <v>0</v>
      </c>
      <c r="W288" s="14"/>
      <c r="X288" s="74">
        <f t="shared" si="39"/>
        <v>0</v>
      </c>
      <c r="Y288" s="35">
        <v>0</v>
      </c>
      <c r="Z288" s="12"/>
      <c r="AA288" s="45">
        <f t="shared" si="45"/>
        <v>142142.57380048811</v>
      </c>
      <c r="AB288" s="35">
        <f t="shared" si="46"/>
        <v>1.0785884258374054E-3</v>
      </c>
      <c r="AC288" s="12"/>
    </row>
    <row r="289" spans="1:29" ht="15.75" thickBot="1" x14ac:dyDescent="0.3">
      <c r="A289" s="1" t="s">
        <v>43</v>
      </c>
      <c r="B289" s="12"/>
      <c r="C289" s="45">
        <v>96757.739999999991</v>
      </c>
      <c r="D289" s="35">
        <f t="shared" si="40"/>
        <v>5.3927798761166075E-3</v>
      </c>
      <c r="E289" s="21"/>
      <c r="F289" s="77">
        <v>260833.08198515215</v>
      </c>
      <c r="G289" s="35">
        <f t="shared" si="41"/>
        <v>3.0775110148207698E-3</v>
      </c>
      <c r="H289" s="21"/>
      <c r="I289" s="22">
        <f t="shared" si="38"/>
        <v>58543.750720194163</v>
      </c>
      <c r="J289" s="35">
        <v>3.9511203833565607E-3</v>
      </c>
      <c r="K289" s="21"/>
      <c r="L289" s="61">
        <v>0</v>
      </c>
      <c r="M289" s="35">
        <f t="shared" si="42"/>
        <v>0</v>
      </c>
      <c r="N289" s="21"/>
      <c r="O289" s="23"/>
      <c r="P289" s="66">
        <f t="shared" si="43"/>
        <v>0</v>
      </c>
      <c r="Q289" s="35">
        <v>0</v>
      </c>
      <c r="R289" s="14"/>
      <c r="U289" s="48">
        <v>97805</v>
      </c>
      <c r="V289" s="35">
        <f t="shared" si="44"/>
        <v>1.592846303401188E-2</v>
      </c>
      <c r="W289" s="14"/>
      <c r="X289" s="74">
        <f t="shared" si="39"/>
        <v>46715.126315789486</v>
      </c>
      <c r="Y289" s="35">
        <v>1.0592999164578116E-2</v>
      </c>
      <c r="Z289" s="12"/>
      <c r="AA289" s="45">
        <f t="shared" si="45"/>
        <v>560654.69902113581</v>
      </c>
      <c r="AB289" s="35">
        <f t="shared" si="46"/>
        <v>4.2542895705851829E-3</v>
      </c>
      <c r="AC289" s="12"/>
    </row>
    <row r="290" spans="1:29" ht="15.75" thickBot="1" x14ac:dyDescent="0.3">
      <c r="A290" s="3" t="s">
        <v>191</v>
      </c>
      <c r="B290" s="12"/>
      <c r="C290" s="45">
        <v>27018.07</v>
      </c>
      <c r="D290" s="35">
        <f t="shared" si="40"/>
        <v>1.5058485676444058E-3</v>
      </c>
      <c r="E290" s="21"/>
      <c r="F290" s="77">
        <v>170858.1162970805</v>
      </c>
      <c r="G290" s="35">
        <f t="shared" si="41"/>
        <v>2.0159165811096209E-3</v>
      </c>
      <c r="H290" s="21"/>
      <c r="I290" s="22">
        <f t="shared" si="38"/>
        <v>32895.338521489961</v>
      </c>
      <c r="J290" s="35">
        <v>2.2201078842876399E-3</v>
      </c>
      <c r="K290" s="21"/>
      <c r="L290" s="61">
        <v>0</v>
      </c>
      <c r="M290" s="35">
        <f t="shared" si="42"/>
        <v>0</v>
      </c>
      <c r="N290" s="21"/>
      <c r="O290" s="23"/>
      <c r="P290" s="66">
        <f t="shared" si="43"/>
        <v>0</v>
      </c>
      <c r="Q290" s="35">
        <v>0</v>
      </c>
      <c r="R290" s="14"/>
      <c r="U290" s="48"/>
      <c r="V290" s="35">
        <f t="shared" si="44"/>
        <v>0</v>
      </c>
      <c r="W290" s="14"/>
      <c r="X290" s="74">
        <f t="shared" si="39"/>
        <v>0</v>
      </c>
      <c r="Y290" s="35">
        <v>0</v>
      </c>
      <c r="Z290" s="12"/>
      <c r="AA290" s="45">
        <f t="shared" si="45"/>
        <v>230771.52481857047</v>
      </c>
      <c r="AB290" s="35">
        <f t="shared" si="46"/>
        <v>1.7511115004258135E-3</v>
      </c>
      <c r="AC290" s="12"/>
    </row>
    <row r="291" spans="1:29" ht="15.75" thickBot="1" x14ac:dyDescent="0.3">
      <c r="A291" s="1" t="s">
        <v>25</v>
      </c>
      <c r="B291" s="12"/>
      <c r="C291" s="45">
        <v>22187.5</v>
      </c>
      <c r="D291" s="35">
        <f t="shared" si="40"/>
        <v>1.2366173858684301E-3</v>
      </c>
      <c r="E291" s="21"/>
      <c r="F291" s="77">
        <v>81039.895061667921</v>
      </c>
      <c r="G291" s="35">
        <f t="shared" si="41"/>
        <v>9.5617154002880446E-4</v>
      </c>
      <c r="H291" s="21"/>
      <c r="I291" s="22">
        <f t="shared" si="38"/>
        <v>29209.381527505531</v>
      </c>
      <c r="J291" s="35">
        <v>1.97134248009081E-3</v>
      </c>
      <c r="K291" s="21"/>
      <c r="L291" s="61">
        <v>0</v>
      </c>
      <c r="M291" s="35">
        <f t="shared" si="42"/>
        <v>0</v>
      </c>
      <c r="N291" s="21"/>
      <c r="O291" s="23"/>
      <c r="P291" s="66">
        <f t="shared" si="43"/>
        <v>0</v>
      </c>
      <c r="Q291" s="35">
        <v>0</v>
      </c>
      <c r="R291" s="14"/>
      <c r="V291" s="35">
        <f t="shared" si="44"/>
        <v>0</v>
      </c>
      <c r="W291" s="14"/>
      <c r="X291" s="74">
        <f t="shared" si="39"/>
        <v>0</v>
      </c>
      <c r="Y291" s="35">
        <v>0</v>
      </c>
      <c r="Z291" s="12"/>
      <c r="AA291" s="45">
        <f t="shared" si="45"/>
        <v>132436.77658917345</v>
      </c>
      <c r="AB291" s="35">
        <f t="shared" si="46"/>
        <v>1.0049401144571523E-3</v>
      </c>
      <c r="AC291" s="12"/>
    </row>
    <row r="292" spans="1:29" ht="15.75" thickBot="1" x14ac:dyDescent="0.3">
      <c r="A292" s="1" t="s">
        <v>251</v>
      </c>
      <c r="B292" s="12"/>
      <c r="C292" s="45">
        <v>11772.02</v>
      </c>
      <c r="D292" s="35">
        <f t="shared" si="40"/>
        <v>6.5611198191733533E-4</v>
      </c>
      <c r="E292" s="21"/>
      <c r="F292" s="77">
        <v>54464.57694732635</v>
      </c>
      <c r="G292" s="35">
        <f t="shared" si="41"/>
        <v>6.4261532393537291E-4</v>
      </c>
      <c r="H292" s="21"/>
      <c r="I292" s="22">
        <f t="shared" si="38"/>
        <v>14798.067906111513</v>
      </c>
      <c r="J292" s="35">
        <v>9.987222721273884E-4</v>
      </c>
      <c r="K292" s="21"/>
      <c r="L292" s="61">
        <v>0</v>
      </c>
      <c r="M292" s="35">
        <f t="shared" si="42"/>
        <v>0</v>
      </c>
      <c r="N292" s="21"/>
      <c r="O292" s="23"/>
      <c r="P292" s="66">
        <f t="shared" si="43"/>
        <v>0</v>
      </c>
      <c r="Q292" s="35">
        <v>0</v>
      </c>
      <c r="R292" s="14"/>
      <c r="V292" s="35">
        <f t="shared" si="44"/>
        <v>0</v>
      </c>
      <c r="W292" s="14"/>
      <c r="X292" s="74">
        <f t="shared" si="39"/>
        <v>0</v>
      </c>
      <c r="Y292" s="35">
        <v>0</v>
      </c>
      <c r="Z292" s="12"/>
      <c r="AA292" s="45">
        <f t="shared" si="45"/>
        <v>81034.664853437862</v>
      </c>
      <c r="AB292" s="35">
        <f t="shared" si="46"/>
        <v>6.1489706613312447E-4</v>
      </c>
      <c r="AC292" s="12"/>
    </row>
    <row r="293" spans="1:29" ht="15.75" thickBot="1" x14ac:dyDescent="0.3">
      <c r="A293" s="1" t="s">
        <v>26</v>
      </c>
      <c r="B293" s="12"/>
      <c r="C293" s="45">
        <v>39405.479999999996</v>
      </c>
      <c r="D293" s="35">
        <f t="shared" si="40"/>
        <v>2.1962592300390172E-3</v>
      </c>
      <c r="E293" s="21"/>
      <c r="F293" s="77">
        <v>200247.83899096685</v>
      </c>
      <c r="G293" s="35">
        <f t="shared" si="41"/>
        <v>2.3626793254079527E-3</v>
      </c>
      <c r="H293" s="21"/>
      <c r="I293" s="22">
        <f t="shared" si="38"/>
        <v>46096.86587422499</v>
      </c>
      <c r="J293" s="35">
        <v>3.1110795622747512E-3</v>
      </c>
      <c r="K293" s="21"/>
      <c r="L293" s="61">
        <v>0</v>
      </c>
      <c r="M293" s="35">
        <f t="shared" si="42"/>
        <v>0</v>
      </c>
      <c r="N293" s="21"/>
      <c r="O293" s="23"/>
      <c r="P293" s="66">
        <f t="shared" si="43"/>
        <v>0</v>
      </c>
      <c r="Q293" s="35">
        <v>0</v>
      </c>
      <c r="R293" s="14"/>
      <c r="V293" s="35">
        <f t="shared" si="44"/>
        <v>0</v>
      </c>
      <c r="W293" s="14"/>
      <c r="X293" s="74">
        <f t="shared" si="39"/>
        <v>0</v>
      </c>
      <c r="Y293" s="35">
        <v>0</v>
      </c>
      <c r="Z293" s="12"/>
      <c r="AA293" s="45">
        <f t="shared" si="45"/>
        <v>285750.18486519181</v>
      </c>
      <c r="AB293" s="35">
        <f t="shared" si="46"/>
        <v>2.1682936634389019E-3</v>
      </c>
      <c r="AC293" s="12"/>
    </row>
    <row r="294" spans="1:29" ht="15.75" thickBot="1" x14ac:dyDescent="0.3">
      <c r="A294" s="1" t="s">
        <v>27</v>
      </c>
      <c r="B294" s="12"/>
      <c r="C294" s="45">
        <v>22194.120000000003</v>
      </c>
      <c r="D294" s="35">
        <f t="shared" si="40"/>
        <v>1.2369863506952222E-3</v>
      </c>
      <c r="E294" s="21"/>
      <c r="F294" s="77">
        <v>146518.88977473948</v>
      </c>
      <c r="G294" s="35">
        <f t="shared" si="41"/>
        <v>1.7287435080291661E-3</v>
      </c>
      <c r="H294" s="21"/>
      <c r="I294" s="22">
        <f t="shared" si="38"/>
        <v>29666.883547232326</v>
      </c>
      <c r="J294" s="35">
        <v>2.0022193120896488E-3</v>
      </c>
      <c r="K294" s="21"/>
      <c r="L294" s="61">
        <v>0</v>
      </c>
      <c r="M294" s="35">
        <f t="shared" si="42"/>
        <v>0</v>
      </c>
      <c r="N294" s="21"/>
      <c r="O294" s="23"/>
      <c r="P294" s="66">
        <f t="shared" si="43"/>
        <v>0</v>
      </c>
      <c r="Q294" s="35">
        <v>0</v>
      </c>
      <c r="R294" s="14"/>
      <c r="V294" s="35">
        <f t="shared" si="44"/>
        <v>0</v>
      </c>
      <c r="W294" s="14"/>
      <c r="X294" s="74">
        <f t="shared" si="39"/>
        <v>0</v>
      </c>
      <c r="Y294" s="35">
        <v>0</v>
      </c>
      <c r="Z294" s="12"/>
      <c r="AA294" s="45">
        <f t="shared" si="45"/>
        <v>198379.89332197182</v>
      </c>
      <c r="AB294" s="35">
        <f t="shared" si="46"/>
        <v>1.5053213905938379E-3</v>
      </c>
      <c r="AC294" s="12"/>
    </row>
    <row r="295" spans="1:29" ht="15.75" thickBot="1" x14ac:dyDescent="0.3">
      <c r="A295" s="1" t="s">
        <v>95</v>
      </c>
      <c r="B295" s="12"/>
      <c r="C295" s="45">
        <v>66602.210000000006</v>
      </c>
      <c r="D295" s="35">
        <f t="shared" si="40"/>
        <v>3.712065389217362E-3</v>
      </c>
      <c r="E295" s="21"/>
      <c r="F295" s="77">
        <v>284177.61663221387</v>
      </c>
      <c r="G295" s="35">
        <f t="shared" si="41"/>
        <v>3.3529479416301044E-3</v>
      </c>
      <c r="H295" s="21"/>
      <c r="I295" s="22">
        <f t="shared" si="38"/>
        <v>74792.147193996279</v>
      </c>
      <c r="J295" s="35">
        <v>5.0477253960988242E-3</v>
      </c>
      <c r="K295" s="21"/>
      <c r="L295" s="61">
        <v>0</v>
      </c>
      <c r="M295" s="35">
        <f t="shared" si="42"/>
        <v>0</v>
      </c>
      <c r="N295" s="21"/>
      <c r="O295" s="23"/>
      <c r="P295" s="66">
        <f t="shared" si="43"/>
        <v>0</v>
      </c>
      <c r="Q295" s="35">
        <v>0</v>
      </c>
      <c r="R295" s="14"/>
      <c r="U295" s="48">
        <v>136961</v>
      </c>
      <c r="V295" s="35">
        <f t="shared" si="44"/>
        <v>2.230538546701397E-2</v>
      </c>
      <c r="W295" s="14"/>
      <c r="X295" s="74">
        <f t="shared" si="39"/>
        <v>57419.115789473704</v>
      </c>
      <c r="Y295" s="35">
        <v>1.3020207662012178E-2</v>
      </c>
      <c r="Z295" s="12"/>
      <c r="AA295" s="45">
        <f t="shared" si="45"/>
        <v>619952.08961568377</v>
      </c>
      <c r="AB295" s="35">
        <f t="shared" si="46"/>
        <v>4.7042425823226102E-3</v>
      </c>
      <c r="AC295" s="12"/>
    </row>
    <row r="296" spans="1:29" ht="15.75" thickBot="1" x14ac:dyDescent="0.3">
      <c r="A296" s="3" t="s">
        <v>141</v>
      </c>
      <c r="B296" s="12"/>
      <c r="C296" s="45">
        <v>41880.32</v>
      </c>
      <c r="D296" s="35">
        <f t="shared" si="40"/>
        <v>2.3341941109964316E-3</v>
      </c>
      <c r="E296" s="21"/>
      <c r="F296" s="77">
        <v>222490.65717133932</v>
      </c>
      <c r="G296" s="35">
        <f t="shared" si="41"/>
        <v>2.6251173468037534E-3</v>
      </c>
      <c r="H296" s="21"/>
      <c r="I296" s="22">
        <f t="shared" si="38"/>
        <v>52636.314846917769</v>
      </c>
      <c r="J296" s="35">
        <v>3.5524272691447507E-3</v>
      </c>
      <c r="K296" s="21"/>
      <c r="L296" s="61">
        <v>0</v>
      </c>
      <c r="M296" s="35">
        <f t="shared" si="42"/>
        <v>0</v>
      </c>
      <c r="N296" s="21"/>
      <c r="O296" s="23"/>
      <c r="P296" s="66">
        <f t="shared" si="43"/>
        <v>0</v>
      </c>
      <c r="Q296" s="35">
        <v>0</v>
      </c>
      <c r="R296" s="14"/>
      <c r="V296" s="35">
        <f t="shared" si="44"/>
        <v>0</v>
      </c>
      <c r="W296" s="14"/>
      <c r="X296" s="74">
        <f t="shared" si="39"/>
        <v>0</v>
      </c>
      <c r="Y296" s="35">
        <v>0</v>
      </c>
      <c r="Z296" s="12"/>
      <c r="AA296" s="45">
        <f t="shared" si="45"/>
        <v>317007.29201825708</v>
      </c>
      <c r="AB296" s="35">
        <f t="shared" si="46"/>
        <v>2.4054749181400882E-3</v>
      </c>
      <c r="AC296" s="12"/>
    </row>
    <row r="297" spans="1:29" ht="15.75" thickBot="1" x14ac:dyDescent="0.3">
      <c r="A297" s="1" t="s">
        <v>217</v>
      </c>
      <c r="B297" s="12"/>
      <c r="C297" s="45">
        <v>40576.720000000001</v>
      </c>
      <c r="D297" s="35">
        <f t="shared" si="40"/>
        <v>2.2615381369471659E-3</v>
      </c>
      <c r="E297" s="21"/>
      <c r="F297" s="77">
        <v>208543.76560096105</v>
      </c>
      <c r="G297" s="35">
        <f t="shared" si="41"/>
        <v>2.4605611022366115E-3</v>
      </c>
      <c r="H297" s="21"/>
      <c r="I297" s="22">
        <f t="shared" si="38"/>
        <v>48962.14914210156</v>
      </c>
      <c r="J297" s="35">
        <v>3.3044576595870662E-3</v>
      </c>
      <c r="K297" s="21"/>
      <c r="L297" s="61">
        <v>0</v>
      </c>
      <c r="M297" s="35">
        <f t="shared" si="42"/>
        <v>0</v>
      </c>
      <c r="N297" s="21"/>
      <c r="O297" s="23"/>
      <c r="P297" s="66">
        <f t="shared" si="43"/>
        <v>0</v>
      </c>
      <c r="Q297" s="35">
        <v>0</v>
      </c>
      <c r="R297" s="14"/>
      <c r="U297" s="48">
        <v>74829</v>
      </c>
      <c r="V297" s="35">
        <f t="shared" si="44"/>
        <v>1.2186605596565361E-2</v>
      </c>
      <c r="W297" s="14"/>
      <c r="X297" s="74">
        <f t="shared" si="39"/>
        <v>35316.063157894758</v>
      </c>
      <c r="Y297" s="35">
        <v>8.0081775868242073E-3</v>
      </c>
      <c r="Z297" s="12"/>
      <c r="AA297" s="45">
        <f t="shared" si="45"/>
        <v>408227.69790095731</v>
      </c>
      <c r="AB297" s="35">
        <f t="shared" si="46"/>
        <v>3.0976621450533311E-3</v>
      </c>
      <c r="AC297" s="12"/>
    </row>
    <row r="298" spans="1:29" ht="15.75" thickBot="1" x14ac:dyDescent="0.3">
      <c r="A298" s="3" t="s">
        <v>223</v>
      </c>
      <c r="B298" s="12"/>
      <c r="C298" s="45">
        <v>45583.16</v>
      </c>
      <c r="D298" s="35">
        <f t="shared" si="40"/>
        <v>2.5405714099750935E-3</v>
      </c>
      <c r="E298" s="21"/>
      <c r="F298" s="77">
        <v>147607.71766718788</v>
      </c>
      <c r="G298" s="35">
        <f t="shared" si="41"/>
        <v>1.7415903440468642E-3</v>
      </c>
      <c r="H298" s="21"/>
      <c r="I298" s="22">
        <f t="shared" si="38"/>
        <v>29456.998600038078</v>
      </c>
      <c r="J298" s="35">
        <v>1.988054167512862E-3</v>
      </c>
      <c r="K298" s="21"/>
      <c r="L298" s="61">
        <v>0</v>
      </c>
      <c r="M298" s="35">
        <f t="shared" si="42"/>
        <v>0</v>
      </c>
      <c r="N298" s="21"/>
      <c r="O298" s="23"/>
      <c r="P298" s="66">
        <f t="shared" si="43"/>
        <v>0</v>
      </c>
      <c r="Q298" s="35">
        <v>0</v>
      </c>
      <c r="R298" s="14"/>
      <c r="V298" s="35">
        <f t="shared" si="44"/>
        <v>0</v>
      </c>
      <c r="W298" s="14"/>
      <c r="X298" s="74">
        <f t="shared" si="39"/>
        <v>27300.200000000008</v>
      </c>
      <c r="Y298" s="35">
        <v>6.190521541950115E-3</v>
      </c>
      <c r="Z298" s="12"/>
      <c r="AA298" s="45">
        <f t="shared" si="45"/>
        <v>249948.07626722599</v>
      </c>
      <c r="AB298" s="35">
        <f t="shared" si="46"/>
        <v>1.8966245996118953E-3</v>
      </c>
      <c r="AC298" s="12"/>
    </row>
    <row r="299" spans="1:29" ht="15.75" thickBot="1" x14ac:dyDescent="0.3">
      <c r="A299" s="3" t="s">
        <v>96</v>
      </c>
      <c r="B299" s="12"/>
      <c r="C299" s="45">
        <v>43051.56</v>
      </c>
      <c r="D299" s="35">
        <f t="shared" si="40"/>
        <v>2.3994730179045798E-3</v>
      </c>
      <c r="E299" s="21"/>
      <c r="F299" s="77">
        <v>226180.44877080127</v>
      </c>
      <c r="G299" s="35">
        <f t="shared" si="41"/>
        <v>2.6686523700581413E-3</v>
      </c>
      <c r="H299" s="21"/>
      <c r="I299" s="22">
        <f t="shared" si="38"/>
        <v>52468.878540729092</v>
      </c>
      <c r="J299" s="35">
        <v>3.5411269852688868E-3</v>
      </c>
      <c r="K299" s="21"/>
      <c r="L299" s="61">
        <v>0</v>
      </c>
      <c r="M299" s="35">
        <f t="shared" si="42"/>
        <v>0</v>
      </c>
      <c r="N299" s="21"/>
      <c r="O299" s="23"/>
      <c r="P299" s="66">
        <f>P314*Q299</f>
        <v>38249.999999999993</v>
      </c>
      <c r="Q299" s="35">
        <v>1.5761318017040764E-2</v>
      </c>
      <c r="R299" s="14"/>
      <c r="U299" s="48">
        <v>56989</v>
      </c>
      <c r="V299" s="35">
        <f t="shared" si="44"/>
        <v>9.2811940069045876E-3</v>
      </c>
      <c r="W299" s="14"/>
      <c r="X299" s="74">
        <f t="shared" si="39"/>
        <v>0</v>
      </c>
      <c r="Y299" s="35">
        <v>0</v>
      </c>
      <c r="Z299" s="12"/>
      <c r="AA299" s="45">
        <f t="shared" si="45"/>
        <v>416939.88731153036</v>
      </c>
      <c r="AB299" s="35">
        <f t="shared" si="46"/>
        <v>3.163770886514118E-3</v>
      </c>
      <c r="AC299" s="12"/>
    </row>
    <row r="300" spans="1:29" ht="15.75" thickBot="1" x14ac:dyDescent="0.3">
      <c r="A300" s="1" t="s">
        <v>248</v>
      </c>
      <c r="B300" s="12"/>
      <c r="C300" s="45">
        <v>14088.04</v>
      </c>
      <c r="D300" s="35">
        <f t="shared" si="40"/>
        <v>7.8519505112382548E-4</v>
      </c>
      <c r="E300" s="21"/>
      <c r="F300" s="77">
        <v>88502.940333164646</v>
      </c>
      <c r="G300" s="35">
        <f t="shared" si="41"/>
        <v>1.0442263368066328E-3</v>
      </c>
      <c r="H300" s="21"/>
      <c r="I300" s="22">
        <f t="shared" si="38"/>
        <v>17231.789990431367</v>
      </c>
      <c r="J300" s="35">
        <v>1.1629742856469844E-3</v>
      </c>
      <c r="K300" s="21"/>
      <c r="L300" s="61">
        <v>0</v>
      </c>
      <c r="M300" s="35">
        <f t="shared" si="42"/>
        <v>0</v>
      </c>
      <c r="N300" s="21"/>
      <c r="O300" s="23"/>
      <c r="P300" s="66">
        <f t="shared" si="43"/>
        <v>0</v>
      </c>
      <c r="Q300" s="35">
        <v>0</v>
      </c>
      <c r="R300" s="14"/>
      <c r="V300" s="35">
        <f t="shared" si="44"/>
        <v>0</v>
      </c>
      <c r="W300" s="14"/>
      <c r="X300" s="74">
        <f t="shared" si="39"/>
        <v>0</v>
      </c>
      <c r="Y300" s="35">
        <v>0</v>
      </c>
      <c r="Z300" s="12"/>
      <c r="AA300" s="45">
        <f t="shared" si="45"/>
        <v>119822.77032359602</v>
      </c>
      <c r="AB300" s="35">
        <f t="shared" si="46"/>
        <v>9.0922409639356482E-4</v>
      </c>
      <c r="AC300" s="12"/>
    </row>
    <row r="301" spans="1:29" ht="15.75" thickBot="1" x14ac:dyDescent="0.3">
      <c r="A301" s="1" t="s">
        <v>28</v>
      </c>
      <c r="B301" s="12"/>
      <c r="C301" s="45">
        <v>39154.020000000004</v>
      </c>
      <c r="D301" s="35">
        <f t="shared" si="40"/>
        <v>2.1822441401077287E-3</v>
      </c>
      <c r="E301" s="21"/>
      <c r="F301" s="77">
        <v>215691.82970596268</v>
      </c>
      <c r="G301" s="35">
        <f t="shared" si="41"/>
        <v>2.5448995068989453E-3</v>
      </c>
      <c r="H301" s="21"/>
      <c r="I301" s="22">
        <f t="shared" si="38"/>
        <v>50832.247604180666</v>
      </c>
      <c r="J301" s="35">
        <v>3.4306706893555152E-3</v>
      </c>
      <c r="K301" s="21"/>
      <c r="L301" s="61">
        <v>0</v>
      </c>
      <c r="M301" s="35">
        <f t="shared" si="42"/>
        <v>0</v>
      </c>
      <c r="N301" s="21"/>
      <c r="O301" s="23"/>
      <c r="P301" s="66">
        <f>P314*Q301</f>
        <v>45000</v>
      </c>
      <c r="Q301" s="35">
        <v>1.8542727078871491E-2</v>
      </c>
      <c r="R301" s="14"/>
      <c r="V301" s="35">
        <f t="shared" si="44"/>
        <v>0</v>
      </c>
      <c r="W301" s="14"/>
      <c r="X301" s="74">
        <f t="shared" si="39"/>
        <v>0</v>
      </c>
      <c r="Y301" s="35">
        <v>0</v>
      </c>
      <c r="Z301" s="12"/>
      <c r="AA301" s="45">
        <f t="shared" si="45"/>
        <v>350678.09731014335</v>
      </c>
      <c r="AB301" s="35">
        <f t="shared" si="46"/>
        <v>2.6609714939051228E-3</v>
      </c>
      <c r="AC301" s="12"/>
    </row>
    <row r="302" spans="1:29" ht="15.75" thickBot="1" x14ac:dyDescent="0.3">
      <c r="A302" s="1" t="s">
        <v>243</v>
      </c>
      <c r="B302" s="12"/>
      <c r="C302" s="45">
        <v>14577.710000000001</v>
      </c>
      <c r="D302" s="35">
        <f t="shared" si="40"/>
        <v>8.1248674398413847E-4</v>
      </c>
      <c r="E302" s="21"/>
      <c r="F302" s="77">
        <v>89462.150609888558</v>
      </c>
      <c r="G302" s="35">
        <f t="shared" si="41"/>
        <v>1.0555438436569149E-3</v>
      </c>
      <c r="H302" s="21"/>
      <c r="I302" s="22">
        <f t="shared" si="38"/>
        <v>19370.729845545811</v>
      </c>
      <c r="J302" s="35">
        <v>1.307331433187947E-3</v>
      </c>
      <c r="K302" s="21"/>
      <c r="L302" s="61">
        <v>0</v>
      </c>
      <c r="M302" s="35">
        <f t="shared" si="42"/>
        <v>0</v>
      </c>
      <c r="N302" s="21"/>
      <c r="O302" s="23"/>
      <c r="P302" s="66">
        <f>P314*Q302</f>
        <v>9236.25</v>
      </c>
      <c r="Q302" s="35">
        <v>3.8058947329383734E-3</v>
      </c>
      <c r="R302" s="14"/>
      <c r="V302" s="35">
        <f t="shared" si="44"/>
        <v>0</v>
      </c>
      <c r="W302" s="14"/>
      <c r="X302" s="74">
        <f t="shared" si="39"/>
        <v>0</v>
      </c>
      <c r="Y302" s="35">
        <v>0</v>
      </c>
      <c r="Z302" s="12"/>
      <c r="AA302" s="45">
        <f t="shared" si="45"/>
        <v>132646.84045543437</v>
      </c>
      <c r="AB302" s="35">
        <f t="shared" si="46"/>
        <v>1.00653409470373E-3</v>
      </c>
      <c r="AC302" s="12"/>
    </row>
    <row r="303" spans="1:29" ht="15.75" thickBot="1" x14ac:dyDescent="0.3">
      <c r="A303" s="3" t="s">
        <v>277</v>
      </c>
      <c r="B303" s="12"/>
      <c r="C303" s="45">
        <v>38346.720000000001</v>
      </c>
      <c r="D303" s="35">
        <f t="shared" si="40"/>
        <v>2.137249381094249E-3</v>
      </c>
      <c r="E303" s="21"/>
      <c r="F303" s="77">
        <v>223350.86494858493</v>
      </c>
      <c r="G303" s="35">
        <f t="shared" si="41"/>
        <v>2.6352667453745163E-3</v>
      </c>
      <c r="H303" s="21"/>
      <c r="I303" s="22">
        <f t="shared" si="38"/>
        <v>49256.931371306971</v>
      </c>
      <c r="J303" s="35">
        <v>3.3243525255656995E-3</v>
      </c>
      <c r="K303" s="21"/>
      <c r="L303" s="61">
        <v>0</v>
      </c>
      <c r="M303" s="35">
        <f t="shared" si="42"/>
        <v>0</v>
      </c>
      <c r="N303" s="21"/>
      <c r="O303" s="23"/>
      <c r="P303" s="66">
        <f t="shared" si="43"/>
        <v>0</v>
      </c>
      <c r="Q303" s="35">
        <v>0</v>
      </c>
      <c r="R303" s="14"/>
      <c r="V303" s="35">
        <f t="shared" si="44"/>
        <v>0</v>
      </c>
      <c r="W303" s="14"/>
      <c r="X303" s="74">
        <f t="shared" si="39"/>
        <v>0</v>
      </c>
      <c r="Y303" s="35">
        <v>0</v>
      </c>
      <c r="Z303" s="12"/>
      <c r="AA303" s="45">
        <f t="shared" si="45"/>
        <v>310954.5163198919</v>
      </c>
      <c r="AB303" s="35">
        <f t="shared" si="46"/>
        <v>2.359546005795994E-3</v>
      </c>
      <c r="AC303" s="12"/>
    </row>
    <row r="304" spans="1:29" ht="15.75" thickBot="1" x14ac:dyDescent="0.3">
      <c r="A304" s="3" t="s">
        <v>153</v>
      </c>
      <c r="B304" s="12"/>
      <c r="C304" s="45">
        <v>24563.08</v>
      </c>
      <c r="D304" s="35">
        <f t="shared" si="40"/>
        <v>1.3690200238186871E-3</v>
      </c>
      <c r="E304" s="21"/>
      <c r="F304" s="77">
        <v>146441.15912566747</v>
      </c>
      <c r="G304" s="35">
        <f t="shared" si="41"/>
        <v>1.7278263815401194E-3</v>
      </c>
      <c r="H304" s="21"/>
      <c r="I304" s="22">
        <f t="shared" si="38"/>
        <v>29195.231980503671</v>
      </c>
      <c r="J304" s="35">
        <v>1.9703875265238355E-3</v>
      </c>
      <c r="K304" s="21"/>
      <c r="L304" s="61">
        <v>0</v>
      </c>
      <c r="M304" s="35">
        <f t="shared" si="42"/>
        <v>0</v>
      </c>
      <c r="N304" s="21"/>
      <c r="O304" s="23"/>
      <c r="P304" s="66">
        <f t="shared" si="43"/>
        <v>0</v>
      </c>
      <c r="Q304" s="35">
        <v>0</v>
      </c>
      <c r="R304" s="14"/>
      <c r="V304" s="35">
        <f t="shared" si="44"/>
        <v>0</v>
      </c>
      <c r="W304" s="14"/>
      <c r="X304" s="74">
        <f t="shared" si="39"/>
        <v>0</v>
      </c>
      <c r="Y304" s="35">
        <v>0</v>
      </c>
      <c r="Z304" s="12"/>
      <c r="AA304" s="45">
        <f t="shared" si="45"/>
        <v>200199.47110617114</v>
      </c>
      <c r="AB304" s="35">
        <f t="shared" si="46"/>
        <v>1.5191284822024572E-3</v>
      </c>
      <c r="AC304" s="12"/>
    </row>
    <row r="305" spans="1:29" ht="15.75" thickBot="1" x14ac:dyDescent="0.3">
      <c r="A305" s="1" t="s">
        <v>206</v>
      </c>
      <c r="B305" s="12"/>
      <c r="C305" s="45">
        <v>42839.81</v>
      </c>
      <c r="D305" s="35">
        <f t="shared" si="40"/>
        <v>2.3876711595853624E-3</v>
      </c>
      <c r="E305" s="21"/>
      <c r="F305" s="77">
        <v>281670.85547630733</v>
      </c>
      <c r="G305" s="35">
        <f t="shared" si="41"/>
        <v>3.3233712291589985E-3</v>
      </c>
      <c r="H305" s="21"/>
      <c r="I305" s="22">
        <f t="shared" si="38"/>
        <v>59895.032458871749</v>
      </c>
      <c r="J305" s="35">
        <v>4.0423184490026151E-3</v>
      </c>
      <c r="K305" s="21"/>
      <c r="L305" s="61">
        <v>0</v>
      </c>
      <c r="M305" s="35">
        <f t="shared" si="42"/>
        <v>0</v>
      </c>
      <c r="N305" s="21"/>
      <c r="O305" s="23"/>
      <c r="P305" s="66">
        <f t="shared" si="43"/>
        <v>0</v>
      </c>
      <c r="Q305" s="35">
        <v>0</v>
      </c>
      <c r="R305" s="14"/>
      <c r="V305" s="35">
        <f t="shared" si="44"/>
        <v>0</v>
      </c>
      <c r="W305" s="14"/>
      <c r="X305" s="74">
        <f t="shared" si="39"/>
        <v>0</v>
      </c>
      <c r="Y305" s="35">
        <v>0</v>
      </c>
      <c r="Z305" s="12"/>
      <c r="AA305" s="45">
        <f t="shared" si="45"/>
        <v>384405.69793517905</v>
      </c>
      <c r="AB305" s="35">
        <f t="shared" si="46"/>
        <v>2.9168990368838403E-3</v>
      </c>
      <c r="AC305" s="12"/>
    </row>
    <row r="306" spans="1:29" ht="15.75" thickBot="1" x14ac:dyDescent="0.3">
      <c r="A306" s="1" t="s">
        <v>129</v>
      </c>
      <c r="B306" s="12"/>
      <c r="C306" s="45">
        <v>13611.599999999999</v>
      </c>
      <c r="D306" s="35">
        <f t="shared" si="40"/>
        <v>7.5864073056841565E-4</v>
      </c>
      <c r="E306" s="21"/>
      <c r="F306" s="77">
        <v>94722.951054039338</v>
      </c>
      <c r="G306" s="35">
        <f t="shared" si="41"/>
        <v>1.1176148478041941E-3</v>
      </c>
      <c r="H306" s="21"/>
      <c r="I306" s="22">
        <f t="shared" si="38"/>
        <v>19460.343643224256</v>
      </c>
      <c r="J306" s="35">
        <v>1.3133794724454516E-3</v>
      </c>
      <c r="K306" s="21"/>
      <c r="L306" s="61">
        <v>0</v>
      </c>
      <c r="M306" s="35">
        <f t="shared" si="42"/>
        <v>0</v>
      </c>
      <c r="N306" s="21"/>
      <c r="O306" s="23"/>
      <c r="P306" s="66">
        <f t="shared" si="43"/>
        <v>0</v>
      </c>
      <c r="Q306" s="35">
        <v>0</v>
      </c>
      <c r="R306" s="14"/>
      <c r="V306" s="35">
        <f t="shared" si="44"/>
        <v>0</v>
      </c>
      <c r="W306" s="14"/>
      <c r="X306" s="74">
        <f t="shared" si="39"/>
        <v>0</v>
      </c>
      <c r="Y306" s="35">
        <v>0</v>
      </c>
      <c r="Z306" s="12"/>
      <c r="AA306" s="45">
        <f t="shared" si="45"/>
        <v>127794.8946972636</v>
      </c>
      <c r="AB306" s="35">
        <f t="shared" si="46"/>
        <v>9.6971716929122615E-4</v>
      </c>
      <c r="AC306" s="12"/>
    </row>
    <row r="307" spans="1:29" ht="15.75" thickBot="1" x14ac:dyDescent="0.3">
      <c r="A307" s="1" t="s">
        <v>142</v>
      </c>
      <c r="B307" s="12"/>
      <c r="C307" s="45">
        <v>4936.4400000000005</v>
      </c>
      <c r="D307" s="35">
        <f t="shared" si="40"/>
        <v>2.751318322612441E-4</v>
      </c>
      <c r="E307" s="21"/>
      <c r="F307" s="77">
        <v>0</v>
      </c>
      <c r="G307" s="35">
        <f t="shared" si="41"/>
        <v>0</v>
      </c>
      <c r="H307" s="21"/>
      <c r="I307" s="22">
        <f t="shared" si="38"/>
        <v>0</v>
      </c>
      <c r="J307" s="35">
        <v>0</v>
      </c>
      <c r="K307" s="21"/>
      <c r="L307" s="61">
        <v>0</v>
      </c>
      <c r="M307" s="35">
        <f t="shared" si="42"/>
        <v>0</v>
      </c>
      <c r="N307" s="21"/>
      <c r="O307" s="23"/>
      <c r="P307" s="66">
        <f t="shared" si="43"/>
        <v>0</v>
      </c>
      <c r="Q307" s="35">
        <v>0</v>
      </c>
      <c r="R307" s="14"/>
      <c r="V307" s="35">
        <f t="shared" si="44"/>
        <v>0</v>
      </c>
      <c r="W307" s="14"/>
      <c r="X307" s="74">
        <f t="shared" si="39"/>
        <v>0</v>
      </c>
      <c r="Y307" s="35">
        <v>0</v>
      </c>
      <c r="Z307" s="12"/>
      <c r="AA307" s="45">
        <f t="shared" si="45"/>
        <v>4936.4400000000005</v>
      </c>
      <c r="AB307" s="35">
        <f t="shared" si="46"/>
        <v>3.7458074006132277E-5</v>
      </c>
      <c r="AC307" s="12"/>
    </row>
    <row r="308" spans="1:29" ht="15.75" thickBot="1" x14ac:dyDescent="0.3">
      <c r="A308" s="3" t="s">
        <v>244</v>
      </c>
      <c r="B308" s="12"/>
      <c r="C308" s="45">
        <v>29453.19</v>
      </c>
      <c r="D308" s="35">
        <f t="shared" si="40"/>
        <v>1.6415696596410675E-3</v>
      </c>
      <c r="E308" s="21"/>
      <c r="F308" s="77">
        <v>167680.5409703613</v>
      </c>
      <c r="G308" s="35">
        <f t="shared" si="41"/>
        <v>1.9784250827384218E-3</v>
      </c>
      <c r="H308" s="21"/>
      <c r="I308" s="22">
        <f t="shared" si="38"/>
        <v>36053.045760738292</v>
      </c>
      <c r="J308" s="35">
        <v>2.433221688650759E-3</v>
      </c>
      <c r="K308" s="21"/>
      <c r="L308" s="61">
        <v>0</v>
      </c>
      <c r="M308" s="35">
        <f t="shared" si="42"/>
        <v>0</v>
      </c>
      <c r="N308" s="21"/>
      <c r="O308" s="23"/>
      <c r="P308" s="66">
        <f t="shared" si="43"/>
        <v>0</v>
      </c>
      <c r="Q308" s="35">
        <v>0</v>
      </c>
      <c r="R308" s="14"/>
      <c r="V308" s="35">
        <f t="shared" si="44"/>
        <v>0</v>
      </c>
      <c r="W308" s="14"/>
      <c r="X308" s="74">
        <f t="shared" si="39"/>
        <v>0</v>
      </c>
      <c r="Y308" s="35">
        <v>0</v>
      </c>
      <c r="Z308" s="12"/>
      <c r="AA308" s="45">
        <f t="shared" si="45"/>
        <v>233186.77673109958</v>
      </c>
      <c r="AB308" s="35">
        <f t="shared" si="46"/>
        <v>1.769438611640164E-3</v>
      </c>
      <c r="AC308" s="12"/>
    </row>
    <row r="309" spans="1:29" ht="15.75" thickBot="1" x14ac:dyDescent="0.3">
      <c r="A309" s="3" t="s">
        <v>278</v>
      </c>
      <c r="B309" s="12"/>
      <c r="C309" s="45">
        <v>22562.879999999997</v>
      </c>
      <c r="D309" s="35">
        <f t="shared" si="40"/>
        <v>1.2575391406541108E-3</v>
      </c>
      <c r="E309" s="21"/>
      <c r="F309" s="77">
        <v>88648.440550331943</v>
      </c>
      <c r="G309" s="35">
        <f t="shared" si="41"/>
        <v>1.0459430612251124E-3</v>
      </c>
      <c r="H309" s="21"/>
      <c r="I309" s="22">
        <f t="shared" si="38"/>
        <v>16682.315915192485</v>
      </c>
      <c r="J309" s="35">
        <v>1.125890255462812E-3</v>
      </c>
      <c r="K309" s="21"/>
      <c r="L309" s="61">
        <v>0</v>
      </c>
      <c r="M309" s="35">
        <f t="shared" si="42"/>
        <v>0</v>
      </c>
      <c r="N309" s="21"/>
      <c r="O309" s="23"/>
      <c r="P309" s="66">
        <f t="shared" si="43"/>
        <v>0</v>
      </c>
      <c r="Q309" s="35">
        <v>0</v>
      </c>
      <c r="R309" s="14"/>
      <c r="V309" s="35">
        <f t="shared" si="44"/>
        <v>0</v>
      </c>
      <c r="W309" s="14"/>
      <c r="X309" s="74">
        <f t="shared" si="39"/>
        <v>0</v>
      </c>
      <c r="Y309" s="35">
        <v>0</v>
      </c>
      <c r="Z309" s="12"/>
      <c r="AA309" s="45">
        <f t="shared" si="45"/>
        <v>127893.63646552444</v>
      </c>
      <c r="AB309" s="35">
        <f t="shared" si="46"/>
        <v>9.7046642917547696E-4</v>
      </c>
      <c r="AC309" s="12"/>
    </row>
    <row r="310" spans="1:29" s="15" customFormat="1" ht="15.75" thickBot="1" x14ac:dyDescent="0.3">
      <c r="A310" s="3" t="s">
        <v>255</v>
      </c>
      <c r="B310" s="12"/>
      <c r="C310" s="45">
        <v>14802.7</v>
      </c>
      <c r="D310" s="35">
        <f t="shared" si="40"/>
        <v>8.2502653195694017E-4</v>
      </c>
      <c r="E310" s="21"/>
      <c r="F310" s="77">
        <v>89883.395979932815</v>
      </c>
      <c r="G310" s="35">
        <f t="shared" si="41"/>
        <v>1.0605140232690519E-3</v>
      </c>
      <c r="H310" s="21"/>
      <c r="I310" s="22">
        <f t="shared" si="38"/>
        <v>18972.184271660102</v>
      </c>
      <c r="J310" s="35">
        <v>1.2804335743848351E-3</v>
      </c>
      <c r="K310" s="21"/>
      <c r="L310" s="61">
        <v>0</v>
      </c>
      <c r="M310" s="35">
        <f t="shared" si="42"/>
        <v>0</v>
      </c>
      <c r="N310" s="21"/>
      <c r="O310" s="23"/>
      <c r="P310" s="66">
        <f t="shared" si="43"/>
        <v>0</v>
      </c>
      <c r="Q310" s="35">
        <v>0</v>
      </c>
      <c r="R310" s="14"/>
      <c r="S310"/>
      <c r="T310"/>
      <c r="U310" s="49"/>
      <c r="V310" s="35">
        <f t="shared" si="44"/>
        <v>0</v>
      </c>
      <c r="W310" s="14"/>
      <c r="X310" s="74">
        <f t="shared" si="39"/>
        <v>0</v>
      </c>
      <c r="Y310" s="35">
        <v>0</v>
      </c>
      <c r="Z310" s="12"/>
      <c r="AA310" s="45">
        <f t="shared" si="45"/>
        <v>123658.28025159291</v>
      </c>
      <c r="AB310" s="35">
        <f t="shared" si="46"/>
        <v>9.3832823110079572E-4</v>
      </c>
      <c r="AC310" s="12"/>
    </row>
    <row r="311" spans="1:29" s="15" customFormat="1" ht="15.75" thickBot="1" x14ac:dyDescent="0.3">
      <c r="A311" s="1" t="s">
        <v>167</v>
      </c>
      <c r="B311" s="12"/>
      <c r="C311" s="45">
        <v>44937.46</v>
      </c>
      <c r="D311" s="35">
        <f t="shared" si="40"/>
        <v>2.5045834056458428E-3</v>
      </c>
      <c r="E311" s="21"/>
      <c r="F311" s="77">
        <v>278287.08197143115</v>
      </c>
      <c r="G311" s="35">
        <f t="shared" si="41"/>
        <v>3.283446844745568E-3</v>
      </c>
      <c r="H311" s="21"/>
      <c r="I311" s="22">
        <f t="shared" si="38"/>
        <v>57091.063894669904</v>
      </c>
      <c r="J311" s="35">
        <v>3.853078483813856E-3</v>
      </c>
      <c r="K311" s="21"/>
      <c r="L311" s="61">
        <v>0</v>
      </c>
      <c r="M311" s="35">
        <f t="shared" si="42"/>
        <v>0</v>
      </c>
      <c r="N311" s="21"/>
      <c r="O311" s="23"/>
      <c r="P311" s="66">
        <f t="shared" si="43"/>
        <v>0</v>
      </c>
      <c r="Q311" s="35">
        <v>0</v>
      </c>
      <c r="R311" s="14"/>
      <c r="S311"/>
      <c r="T311"/>
      <c r="U311" s="49"/>
      <c r="V311" s="35">
        <f t="shared" si="44"/>
        <v>0</v>
      </c>
      <c r="W311" s="14"/>
      <c r="X311" s="74">
        <f t="shared" si="39"/>
        <v>0</v>
      </c>
      <c r="Y311" s="35">
        <v>0</v>
      </c>
      <c r="Z311" s="12"/>
      <c r="AA311" s="45">
        <f t="shared" si="45"/>
        <v>380315.60586610105</v>
      </c>
      <c r="AB311" s="35">
        <f t="shared" si="46"/>
        <v>2.8858631139484013E-3</v>
      </c>
      <c r="AC311" s="12"/>
    </row>
    <row r="312" spans="1:29" ht="15.75" thickBot="1" x14ac:dyDescent="0.3">
      <c r="A312" s="3" t="s">
        <v>29</v>
      </c>
      <c r="B312" s="12"/>
      <c r="C312" s="45">
        <v>62071.26</v>
      </c>
      <c r="D312" s="35">
        <f t="shared" si="40"/>
        <v>3.4595334886201533E-3</v>
      </c>
      <c r="E312" s="21"/>
      <c r="F312" s="77">
        <v>207925.72234768909</v>
      </c>
      <c r="G312" s="35">
        <f t="shared" si="41"/>
        <v>2.4532689485530982E-3</v>
      </c>
      <c r="H312" s="21"/>
      <c r="I312" s="22">
        <f>14817000*J312</f>
        <v>43965.000792611463</v>
      </c>
      <c r="J312" s="35">
        <v>2.9671998915172752E-3</v>
      </c>
      <c r="K312" s="21"/>
      <c r="L312" s="61">
        <v>0</v>
      </c>
      <c r="M312" s="35">
        <f t="shared" si="42"/>
        <v>0</v>
      </c>
      <c r="N312" s="21"/>
      <c r="O312" s="23"/>
      <c r="P312" s="66">
        <f t="shared" si="43"/>
        <v>0</v>
      </c>
      <c r="Q312" s="35">
        <v>0</v>
      </c>
      <c r="R312" s="14"/>
      <c r="V312" s="35">
        <f t="shared" si="44"/>
        <v>0</v>
      </c>
      <c r="W312" s="14"/>
      <c r="X312" s="74">
        <f>4410000*Y312</f>
        <v>34696.978947368429</v>
      </c>
      <c r="Y312" s="35">
        <v>7.8677956796753806E-3</v>
      </c>
      <c r="Z312" s="12"/>
      <c r="AA312" s="45">
        <f t="shared" si="45"/>
        <v>348658.962087669</v>
      </c>
      <c r="AB312" s="35">
        <f t="shared" si="46"/>
        <v>2.6456501456071928E-3</v>
      </c>
      <c r="AC312" s="12"/>
    </row>
    <row r="313" spans="1:29" ht="15.75" thickBot="1" x14ac:dyDescent="0.3">
      <c r="B313" s="12"/>
      <c r="C313" s="23"/>
      <c r="D313" s="35"/>
      <c r="E313" s="21"/>
      <c r="F313" s="77"/>
      <c r="G313" s="35"/>
      <c r="H313" s="21"/>
      <c r="I313" s="22"/>
      <c r="J313" s="35"/>
      <c r="K313" s="21"/>
      <c r="L313" s="61"/>
      <c r="M313" s="35"/>
      <c r="N313" s="21"/>
      <c r="O313" s="23"/>
      <c r="P313" s="66"/>
      <c r="Q313" s="35"/>
      <c r="R313" s="14"/>
      <c r="V313" s="35"/>
      <c r="W313" s="14"/>
      <c r="Y313" s="35"/>
      <c r="Z313" s="12"/>
      <c r="AB313" s="35"/>
      <c r="AC313" s="12"/>
    </row>
    <row r="314" spans="1:29" s="44" customFormat="1" ht="15.75" thickBot="1" x14ac:dyDescent="0.3">
      <c r="A314" s="79" t="s">
        <v>335</v>
      </c>
      <c r="B314" s="39"/>
      <c r="C314" s="40">
        <f>SUM(C5:C313)</f>
        <v>17942089.649999987</v>
      </c>
      <c r="D314" s="41">
        <f>SUM(D5:D313)</f>
        <v>1</v>
      </c>
      <c r="E314" s="42"/>
      <c r="F314" s="40">
        <v>84754556.76000002</v>
      </c>
      <c r="G314" s="41">
        <f>SUM(G5:G313)</f>
        <v>0.99999999999999967</v>
      </c>
      <c r="H314" s="42"/>
      <c r="I314" s="40">
        <v>14817000</v>
      </c>
      <c r="J314" s="41">
        <f>SUM(J5:J312)</f>
        <v>1.0000000000000002</v>
      </c>
      <c r="K314" s="42"/>
      <c r="L314" s="40">
        <f>SUM(L5:L312)</f>
        <v>1295000.04</v>
      </c>
      <c r="M314" s="41">
        <f>SUM(M5:M313)</f>
        <v>1</v>
      </c>
      <c r="N314" s="42"/>
      <c r="O314" s="40"/>
      <c r="P314" s="67">
        <v>2426827.5</v>
      </c>
      <c r="Q314" s="41">
        <v>1</v>
      </c>
      <c r="R314" s="43"/>
      <c r="U314" s="40">
        <f>SUM(U4:U313)</f>
        <v>6140266</v>
      </c>
      <c r="V314" s="41">
        <f>SUM(V5:V313)</f>
        <v>1</v>
      </c>
      <c r="W314" s="43"/>
      <c r="X314" s="75">
        <v>4410000</v>
      </c>
      <c r="Y314" s="41">
        <f>SUM(Y5:Y312)</f>
        <v>1</v>
      </c>
      <c r="Z314" s="39"/>
      <c r="AA314" s="53">
        <f>SUM(AA5:AA313)</f>
        <v>131785739.94999994</v>
      </c>
      <c r="AB314" s="41">
        <f>SUM(AB5:AB313)</f>
        <v>1.0000000000000002</v>
      </c>
      <c r="AC314" s="39"/>
    </row>
    <row r="315" spans="1:29" ht="15.75" thickBot="1" x14ac:dyDescent="0.3">
      <c r="C315" s="17"/>
      <c r="D315" s="36"/>
      <c r="E315" s="18"/>
      <c r="F315" s="78"/>
      <c r="G315" s="36"/>
      <c r="H315" s="18"/>
      <c r="I315" s="76" t="s">
        <v>308</v>
      </c>
      <c r="J315" s="63"/>
      <c r="K315" s="18"/>
      <c r="L315" s="62"/>
      <c r="M315" s="63"/>
      <c r="N315" s="18"/>
      <c r="O315" s="18"/>
      <c r="P315" s="68"/>
      <c r="Q315" s="63"/>
      <c r="V315" s="36"/>
      <c r="Y315" s="63"/>
      <c r="AB315" s="36"/>
    </row>
    <row r="316" spans="1:29" x14ac:dyDescent="0.25">
      <c r="B316" s="8"/>
      <c r="C316" s="19"/>
      <c r="D316" s="37"/>
      <c r="E316" s="20"/>
      <c r="F316" s="16"/>
      <c r="G316" s="37"/>
      <c r="H316" s="20"/>
      <c r="I316" s="16"/>
      <c r="J316" s="63"/>
      <c r="K316" s="20"/>
      <c r="L316" s="49"/>
      <c r="M316" s="63"/>
      <c r="N316" s="20"/>
      <c r="O316" s="18"/>
      <c r="P316" s="69"/>
      <c r="Q316" s="63"/>
      <c r="R316" s="9"/>
      <c r="V316" s="37"/>
      <c r="W316" s="9"/>
      <c r="Y316" s="63"/>
      <c r="Z316" s="8"/>
      <c r="AB316" s="37"/>
      <c r="AC316" s="8"/>
    </row>
    <row r="317" spans="1:29" x14ac:dyDescent="0.25">
      <c r="E317" s="10"/>
      <c r="F317" s="7"/>
      <c r="H317" s="10"/>
      <c r="K317" s="10"/>
      <c r="N317" s="10"/>
      <c r="P317" s="70"/>
      <c r="R317" s="10"/>
      <c r="W317" s="10"/>
    </row>
    <row r="318" spans="1:29" x14ac:dyDescent="0.25">
      <c r="E318" s="5"/>
      <c r="H318" s="5"/>
      <c r="K318" s="5"/>
      <c r="N318" s="5"/>
      <c r="R318" s="5"/>
      <c r="W318" s="5"/>
    </row>
    <row r="319" spans="1:29" x14ac:dyDescent="0.25">
      <c r="F319" s="7"/>
      <c r="P319" s="72"/>
    </row>
  </sheetData>
  <sortState ref="A2:U309">
    <sortCondition ref="A2:A309"/>
  </sortState>
  <printOptions gridLines="1"/>
  <pageMargins left="0.31496062992125984" right="0.31496062992125984" top="0.74803149606299213" bottom="0.74803149606299213" header="0.31496062992125984" footer="0.31496062992125984"/>
  <pageSetup paperSize="9" orientation="landscape" r:id="rId1"/>
  <ignoredErrors>
    <ignoredError sqref="P12 P299 P241 P24 P33 P37 P39 P46 P50 P55 P62 P77 P86 P91 P99 P104 P120 P126 P140 P146 P162 P164 P173 P176 P181 P190 P192 P196 P198 P222 P233 P268 P273 P275 P278 P28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SectSub2015</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Swaels, Stefaan</dc:creator>
  <cp:lastModifiedBy>Everaert, Veronique</cp:lastModifiedBy>
  <cp:lastPrinted>2015-11-12T12:27:06Z</cp:lastPrinted>
  <dcterms:created xsi:type="dcterms:W3CDTF">2014-07-10T12:46:32Z</dcterms:created>
  <dcterms:modified xsi:type="dcterms:W3CDTF">2015-11-12T12:27:32Z</dcterms:modified>
</cp:coreProperties>
</file>