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1.4 SCHRIFTELIJKE VRAGEN\2014-2015\Vraag nr. 902 - PDPO III - Projecten - Els Robeyns\"/>
    </mc:Choice>
  </mc:AlternateContent>
  <bookViews>
    <workbookView xWindow="0" yWindow="0" windowWidth="21600" windowHeight="9735"/>
  </bookViews>
  <sheets>
    <sheet name="OKW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G40" i="2"/>
  <c r="I40" i="2" s="1"/>
  <c r="G39" i="2"/>
  <c r="I39" i="2" s="1"/>
  <c r="H39" i="2"/>
  <c r="J39" i="2" s="1"/>
  <c r="H40" i="2"/>
  <c r="J40" i="2" s="1"/>
  <c r="J19" i="2"/>
  <c r="J41" i="2" l="1"/>
  <c r="I41" i="2"/>
  <c r="H41" i="2"/>
  <c r="G41" i="2"/>
  <c r="E19" i="2" l="1"/>
  <c r="E21" i="2" s="1"/>
  <c r="G15" i="2"/>
  <c r="I15" i="2" s="1"/>
  <c r="G16" i="2"/>
  <c r="I16" i="2" s="1"/>
  <c r="G17" i="2"/>
  <c r="I17" i="2" s="1"/>
  <c r="G18" i="2"/>
  <c r="I18" i="2" s="1"/>
  <c r="G22" i="2"/>
  <c r="I22" i="2" s="1"/>
  <c r="G23" i="2"/>
  <c r="I23" i="2" s="1"/>
  <c r="G13" i="2"/>
  <c r="G14" i="2"/>
  <c r="I14" i="2" s="1"/>
  <c r="I13" i="2" l="1"/>
  <c r="H22" i="2"/>
  <c r="J22" i="2" s="1"/>
  <c r="H14" i="2" l="1"/>
  <c r="J14" i="2" s="1"/>
  <c r="H15" i="2"/>
  <c r="J15" i="2" s="1"/>
  <c r="H16" i="2"/>
  <c r="J16" i="2" s="1"/>
  <c r="H17" i="2"/>
  <c r="J17" i="2" s="1"/>
  <c r="H18" i="2"/>
  <c r="J18" i="2" s="1"/>
  <c r="H23" i="2"/>
  <c r="J23" i="2" s="1"/>
  <c r="H13" i="2"/>
  <c r="J13" i="2" s="1"/>
  <c r="J20" i="2" l="1"/>
  <c r="E20" i="2"/>
  <c r="G19" i="2"/>
  <c r="H20" i="2"/>
  <c r="E24" i="2"/>
  <c r="I19" i="2" l="1"/>
  <c r="I20" i="2" s="1"/>
  <c r="G20" i="2"/>
  <c r="H21" i="2"/>
  <c r="G21" i="2"/>
  <c r="I21" i="2" l="1"/>
  <c r="I24" i="2" s="1"/>
  <c r="G24" i="2"/>
  <c r="H24" i="2"/>
  <c r="J21" i="2"/>
  <c r="J24" i="2" s="1"/>
</calcChain>
</file>

<file path=xl/sharedStrings.xml><?xml version="1.0" encoding="utf-8"?>
<sst xmlns="http://schemas.openxmlformats.org/spreadsheetml/2006/main" count="103" uniqueCount="80">
  <si>
    <t>Projectnaam</t>
  </si>
  <si>
    <t>Rurant vzw</t>
  </si>
  <si>
    <t>Centrale van de Landelijke Gilden vzw</t>
  </si>
  <si>
    <t>Toerisme Provincie Antwerpen vzw</t>
  </si>
  <si>
    <t>Projectcode</t>
  </si>
  <si>
    <t>Vlaams Subsidie bedrag</t>
  </si>
  <si>
    <t>ANT15/RES07</t>
  </si>
  <si>
    <t>ANT15/RES08</t>
  </si>
  <si>
    <t>Kempens Landschap vzw</t>
  </si>
  <si>
    <t>cofin %</t>
  </si>
  <si>
    <t>Paard(en)Landschap</t>
  </si>
  <si>
    <t>Burende boeren - Impulsen voor land- en tuinbouw in arrondt Mechelen</t>
  </si>
  <si>
    <t>Looboeren</t>
  </si>
  <si>
    <t>vzw Klein Postel</t>
  </si>
  <si>
    <t>Klein Postel</t>
  </si>
  <si>
    <t>Merksplas kolonie: Paardenstal met Unesco draagvlak</t>
  </si>
  <si>
    <t>APB Hooibeekhoeve</t>
  </si>
  <si>
    <t>Dorp van de Zeven Neten, proeftuin voor agrobiodiversiteit</t>
  </si>
  <si>
    <t>Merksplas kolonie: beschermd landschap met klasse</t>
  </si>
  <si>
    <t>Regionaal Landschap de Voorkempen vzw</t>
  </si>
  <si>
    <t>Over de bloemetjes en de bijtjes, bie-o-divers platteland</t>
  </si>
  <si>
    <t>Integraal houtkantenbeheer door landbouwers en SE, Ravels</t>
  </si>
  <si>
    <t>ANT15/01</t>
  </si>
  <si>
    <t>ANT15/02</t>
  </si>
  <si>
    <t>ANT15/03</t>
  </si>
  <si>
    <t>ANT15/04</t>
  </si>
  <si>
    <t>ANT15/05</t>
  </si>
  <si>
    <t>ANT15/06</t>
  </si>
  <si>
    <t>ANT15/07</t>
  </si>
  <si>
    <t>Goedgekeurde projectkost €</t>
  </si>
  <si>
    <t>ANT15/RES09</t>
  </si>
  <si>
    <t>VLB15/01</t>
  </si>
  <si>
    <t>VLB15/02</t>
  </si>
  <si>
    <t>Pop-up een hoeve</t>
  </si>
  <si>
    <t>Hoeve proeven in het Dijleland</t>
  </si>
  <si>
    <t>Streekproducten Vlaams-Brabant vzw</t>
  </si>
  <si>
    <t>KVLV vzw- Steunpunt Hoeveproducten</t>
  </si>
  <si>
    <t>Totaal</t>
  </si>
  <si>
    <t>Promotor (begunstigde)</t>
  </si>
  <si>
    <t>Regionaal Landschap Rivierenland vzw</t>
  </si>
  <si>
    <t>goedgekeurde projecten provincie Antwerpen</t>
  </si>
  <si>
    <t>niet goedgekeurde projecten provincie Antwerpen</t>
  </si>
  <si>
    <t>Agrobeheercentrum Eco² vzw</t>
  </si>
  <si>
    <t>Agrobeheercentrum Eco² vzw + vzw Kempens Landschap</t>
  </si>
  <si>
    <t>Copromotoren</t>
  </si>
  <si>
    <t>Gemeente Merksplas</t>
  </si>
  <si>
    <t>Coaching van landbouwers rond behoud en beheer houtige KLE's in agrarisch gebied</t>
  </si>
  <si>
    <t>Regionaal Landschap Kleine en Grote Nete vzw</t>
  </si>
  <si>
    <t>Agrobeheercentrum</t>
  </si>
  <si>
    <t>IGEMO + Innovatiesteunpunt</t>
  </si>
  <si>
    <t>Kempens Landschap</t>
  </si>
  <si>
    <t>ABC Eco²</t>
  </si>
  <si>
    <t>Proef eens van je streek</t>
  </si>
  <si>
    <t>KVLV vzw</t>
  </si>
  <si>
    <t>Regionaal Landschap Rivierenland vzw (RLRL) + Regionaal Landschap Kleine en Grote Nete vzw (RLKGN) + Regionaal Landschap Schelde-Durme vzw (RLSD)</t>
  </si>
  <si>
    <t>Landschapsontwikkeling in het Kempisch Domein</t>
  </si>
  <si>
    <t>Kempentocht</t>
  </si>
  <si>
    <t>Bloemetjes op den Buiten - Landelijke Gilden zet de provincie in de bloemetjes</t>
  </si>
  <si>
    <t>Agrobeheercentrum Eco² vzw + Boerenbond vereniging voor innovatieve projecten (BB)</t>
  </si>
  <si>
    <t>Regionaal Landschap de Voorkempen + Regionaal Landschap Kleine en Grote Nete + Regionaal Landschap Schelde-Durme + APB Hooibeekhoeve</t>
  </si>
  <si>
    <t>Huizen op het platteland: klaar voor te toekomst</t>
  </si>
  <si>
    <t>Stadsbestuur Hoogstraten</t>
  </si>
  <si>
    <t>Gemeente Ravels</t>
  </si>
  <si>
    <t>Terug naar de jeugdbeweging</t>
  </si>
  <si>
    <t>Erfgoedcel Kempens Karakter</t>
  </si>
  <si>
    <t>Het Parklandschap van de Voorkempen uitgelicht</t>
  </si>
  <si>
    <t>Regionaal Landschap de Voorkempen</t>
  </si>
  <si>
    <t>Gemeente Schilde - Dirk Bauwens + Gemeente Brasschaat - Jan Jambon + Gemeente Kapellen - Dirk Van Mechelen + Gemeente Zoersel - Liesbeth Verstreken + Gemeente Brecht - Luc Aerts</t>
  </si>
  <si>
    <t>goedgekeurde projecten provincie Vlaams-Brabant</t>
  </si>
  <si>
    <t xml:space="preserve"> niet goedgekeurde projecten provincie Vlaams-Brabant</t>
  </si>
  <si>
    <t>Groene begraafplaatsen beleven in de Rand</t>
  </si>
  <si>
    <t>Regionaal Landschap Pajottenland &amp; Zennevallei</t>
  </si>
  <si>
    <t>totale goedgekeurde cofinanciering</t>
  </si>
  <si>
    <t>Europees subsidiebedrag</t>
  </si>
  <si>
    <t>Provinciaal subsidiebedrag</t>
  </si>
  <si>
    <t>JOKE SCHAUVLIEGE</t>
  </si>
  <si>
    <t>VLAAMS MINISTER VAN OMGEVING, NATUUR EN LANDBOUW</t>
  </si>
  <si>
    <t>BIJLAGE</t>
  </si>
  <si>
    <t>bij vraag nr. 902 van 6 juli 2015</t>
  </si>
  <si>
    <r>
      <t>van</t>
    </r>
    <r>
      <rPr>
        <b/>
        <sz val="10"/>
        <color theme="1"/>
        <rFont val="Verdana"/>
        <family val="2"/>
      </rPr>
      <t xml:space="preserve"> ELS ROBEYNS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</si>
</sst>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_-* #,##0.00\ &quot;€&quot;_-;\-* #,##0.00\ &quot;€&quot;_-;_-* &quot;-&quot;??\ &quot;€&quot;_-;_-@_-"/>
    <numFmt numFmtId="167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2" applyFont="1" applyBorder="1" applyAlignment="1">
      <alignment wrapText="1"/>
    </xf>
    <xf numFmtId="44" fontId="1" fillId="0" borderId="0" xfId="2" applyNumberFormat="1" applyFont="1" applyBorder="1" applyAlignment="1">
      <alignment horizontal="center" wrapText="1"/>
    </xf>
    <xf numFmtId="0" fontId="1" fillId="0" borderId="0" xfId="2" applyFont="1" applyFill="1" applyBorder="1" applyAlignment="1">
      <alignment vertical="justify" wrapText="1"/>
    </xf>
    <xf numFmtId="4" fontId="7" fillId="0" borderId="0" xfId="2" applyNumberFormat="1" applyFont="1" applyFill="1" applyBorder="1" applyAlignment="1">
      <alignment wrapText="1"/>
    </xf>
    <xf numFmtId="167" fontId="1" fillId="0" borderId="0" xfId="4" applyNumberFormat="1" applyFont="1" applyBorder="1" applyAlignment="1">
      <alignment horizontal="center" vertical="center" wrapText="1"/>
    </xf>
    <xf numFmtId="167" fontId="8" fillId="0" borderId="0" xfId="4" applyNumberFormat="1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2" borderId="3" xfId="2" applyFont="1" applyFill="1" applyBorder="1" applyAlignment="1">
      <alignment horizontal="justify" vertical="top" wrapText="1"/>
    </xf>
    <xf numFmtId="0" fontId="1" fillId="2" borderId="4" xfId="2" applyFont="1" applyFill="1" applyBorder="1" applyAlignment="1">
      <alignment horizontal="justify" vertical="top" wrapText="1"/>
    </xf>
    <xf numFmtId="44" fontId="1" fillId="2" borderId="4" xfId="2" applyNumberFormat="1" applyFont="1" applyFill="1" applyBorder="1" applyAlignment="1">
      <alignment horizontal="center" vertical="justify" wrapText="1"/>
    </xf>
    <xf numFmtId="0" fontId="1" fillId="2" borderId="4" xfId="2" applyFont="1" applyFill="1" applyBorder="1" applyAlignment="1">
      <alignment vertical="justify" wrapText="1"/>
    </xf>
    <xf numFmtId="4" fontId="1" fillId="2" borderId="4" xfId="2" applyNumberFormat="1" applyFont="1" applyFill="1" applyBorder="1" applyAlignment="1">
      <alignment horizontal="center" wrapText="1"/>
    </xf>
    <xf numFmtId="167" fontId="1" fillId="2" borderId="4" xfId="4" applyNumberFormat="1" applyFont="1" applyFill="1" applyBorder="1" applyAlignment="1">
      <alignment horizontal="center" vertical="center" wrapText="1"/>
    </xf>
    <xf numFmtId="167" fontId="1" fillId="2" borderId="5" xfId="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3" fontId="1" fillId="0" borderId="2" xfId="2" applyNumberFormat="1" applyFont="1" applyFill="1" applyBorder="1" applyAlignment="1">
      <alignment horizontal="center" vertical="center" wrapText="1"/>
    </xf>
    <xf numFmtId="165" fontId="1" fillId="0" borderId="2" xfId="1" applyFont="1" applyFill="1" applyBorder="1" applyAlignment="1">
      <alignment vertical="top" wrapText="1"/>
    </xf>
    <xf numFmtId="44" fontId="1" fillId="0" borderId="2" xfId="2" applyNumberFormat="1" applyFont="1" applyFill="1" applyBorder="1" applyAlignment="1">
      <alignment horizontal="center" vertical="center" wrapText="1"/>
    </xf>
    <xf numFmtId="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167" fontId="1" fillId="0" borderId="2" xfId="4" applyNumberFormat="1" applyFont="1" applyFill="1" applyBorder="1" applyAlignment="1">
      <alignment horizontal="center" vertical="center" wrapText="1"/>
    </xf>
    <xf numFmtId="167" fontId="8" fillId="0" borderId="2" xfId="4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3" fontId="1" fillId="0" borderId="1" xfId="2" applyNumberFormat="1" applyFont="1" applyFill="1" applyBorder="1" applyAlignment="1">
      <alignment horizontal="center" vertical="center" wrapText="1"/>
    </xf>
    <xf numFmtId="165" fontId="1" fillId="0" borderId="1" xfId="1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vertical="top" wrapText="1"/>
    </xf>
    <xf numFmtId="44" fontId="1" fillId="0" borderId="1" xfId="2" applyNumberFormat="1" applyFont="1" applyFill="1" applyBorder="1" applyAlignment="1">
      <alignment horizontal="center" vertical="center" wrapText="1"/>
    </xf>
    <xf numFmtId="9" fontId="1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/>
    </xf>
    <xf numFmtId="167" fontId="8" fillId="0" borderId="1" xfId="4" applyNumberFormat="1" applyFont="1" applyBorder="1" applyAlignment="1">
      <alignment vertical="center" wrapText="1"/>
    </xf>
    <xf numFmtId="165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44" fontId="1" fillId="0" borderId="1" xfId="2" applyNumberFormat="1" applyFont="1" applyFill="1" applyBorder="1" applyAlignment="1">
      <alignment horizontal="center" vertical="top" wrapText="1"/>
    </xf>
    <xf numFmtId="9" fontId="1" fillId="0" borderId="1" xfId="2" applyNumberFormat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vertical="top" wrapText="1"/>
    </xf>
    <xf numFmtId="44" fontId="7" fillId="0" borderId="1" xfId="2" applyNumberFormat="1" applyFont="1" applyFill="1" applyBorder="1" applyAlignment="1">
      <alignment horizontal="center" vertical="top" wrapText="1"/>
    </xf>
    <xf numFmtId="167" fontId="7" fillId="0" borderId="1" xfId="4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167" fontId="8" fillId="0" borderId="0" xfId="4" applyNumberFormat="1" applyFont="1" applyAlignment="1">
      <alignment vertical="center" wrapText="1"/>
    </xf>
    <xf numFmtId="44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167" fontId="8" fillId="0" borderId="0" xfId="4" applyNumberFormat="1" applyFont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167" fontId="8" fillId="0" borderId="0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" fillId="2" borderId="7" xfId="2" applyFont="1" applyFill="1" applyBorder="1" applyAlignment="1">
      <alignment vertical="justify" wrapText="1"/>
    </xf>
    <xf numFmtId="4" fontId="1" fillId="2" borderId="7" xfId="2" applyNumberFormat="1" applyFont="1" applyFill="1" applyBorder="1" applyAlignment="1">
      <alignment horizontal="center" wrapText="1"/>
    </xf>
    <xf numFmtId="167" fontId="1" fillId="2" borderId="7" xfId="4" applyNumberFormat="1" applyFont="1" applyFill="1" applyBorder="1" applyAlignment="1">
      <alignment horizontal="center" vertical="center" wrapText="1"/>
    </xf>
    <xf numFmtId="167" fontId="1" fillId="2" borderId="8" xfId="4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164" fontId="8" fillId="0" borderId="0" xfId="0" applyNumberFormat="1" applyFont="1" applyAlignment="1"/>
    <xf numFmtId="0" fontId="8" fillId="0" borderId="0" xfId="0" applyFont="1" applyAlignment="1"/>
    <xf numFmtId="164" fontId="8" fillId="0" borderId="0" xfId="0" applyNumberFormat="1" applyFont="1" applyBorder="1" applyAlignment="1"/>
    <xf numFmtId="0" fontId="8" fillId="0" borderId="0" xfId="0" applyFont="1" applyBorder="1" applyAlignment="1"/>
    <xf numFmtId="0" fontId="9" fillId="0" borderId="2" xfId="0" applyFont="1" applyBorder="1" applyAlignment="1">
      <alignment wrapText="1"/>
    </xf>
    <xf numFmtId="0" fontId="7" fillId="0" borderId="0" xfId="2" applyFont="1" applyFill="1" applyBorder="1" applyAlignment="1">
      <alignment vertical="top" wrapText="1"/>
    </xf>
    <xf numFmtId="4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7" fontId="4" fillId="0" borderId="0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" fillId="0" borderId="4" xfId="2" applyFont="1" applyFill="1" applyBorder="1" applyAlignment="1">
      <alignment horizontal="justify" vertical="top" wrapText="1"/>
    </xf>
    <xf numFmtId="0" fontId="9" fillId="0" borderId="0" xfId="0" applyFont="1" applyFill="1" applyAlignment="1"/>
    <xf numFmtId="0" fontId="10" fillId="0" borderId="1" xfId="0" applyFont="1" applyFill="1" applyBorder="1" applyAlignment="1">
      <alignment wrapText="1"/>
    </xf>
    <xf numFmtId="0" fontId="11" fillId="0" borderId="0" xfId="0" applyFont="1" applyAlignment="1"/>
    <xf numFmtId="4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7" fontId="1" fillId="0" borderId="1" xfId="4" applyNumberFormat="1" applyFont="1" applyBorder="1" applyAlignment="1">
      <alignment vertical="center" wrapText="1"/>
    </xf>
    <xf numFmtId="0" fontId="12" fillId="0" borderId="1" xfId="0" applyFont="1" applyBorder="1" applyAlignment="1"/>
    <xf numFmtId="164" fontId="7" fillId="0" borderId="1" xfId="0" applyNumberFormat="1" applyFont="1" applyBorder="1" applyAlignment="1"/>
    <xf numFmtId="9" fontId="7" fillId="0" borderId="1" xfId="0" applyNumberFormat="1" applyFont="1" applyBorder="1" applyAlignment="1">
      <alignment wrapText="1"/>
    </xf>
    <xf numFmtId="0" fontId="6" fillId="0" borderId="0" xfId="0" applyFont="1" applyAlignment="1"/>
    <xf numFmtId="0" fontId="6" fillId="0" borderId="6" xfId="0" applyFont="1" applyBorder="1" applyAlignment="1"/>
    <xf numFmtId="0" fontId="9" fillId="0" borderId="2" xfId="0" applyFont="1" applyBorder="1" applyAlignment="1"/>
    <xf numFmtId="0" fontId="9" fillId="0" borderId="10" xfId="0" applyFont="1" applyBorder="1" applyAlignment="1"/>
    <xf numFmtId="0" fontId="6" fillId="0" borderId="9" xfId="2" applyFont="1" applyBorder="1" applyAlignment="1">
      <alignment horizontal="left" wrapText="1"/>
    </xf>
    <xf numFmtId="0" fontId="1" fillId="2" borderId="9" xfId="2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44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167" fontId="8" fillId="0" borderId="12" xfId="4" applyNumberFormat="1" applyFont="1" applyBorder="1" applyAlignment="1">
      <alignment horizontal="center" vertical="center" wrapText="1"/>
    </xf>
    <xf numFmtId="167" fontId="8" fillId="0" borderId="12" xfId="4" applyNumberFormat="1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1" fillId="0" borderId="2" xfId="1" applyFont="1" applyFill="1" applyBorder="1" applyAlignment="1">
      <alignment horizontal="left" vertical="center" wrapText="1"/>
    </xf>
    <xf numFmtId="165" fontId="1" fillId="0" borderId="2" xfId="1" applyFont="1" applyFill="1" applyBorder="1" applyAlignment="1">
      <alignment vertical="center" wrapText="1"/>
    </xf>
    <xf numFmtId="165" fontId="1" fillId="0" borderId="1" xfId="1" applyFont="1" applyFill="1" applyBorder="1" applyAlignment="1">
      <alignment horizontal="left" vertical="center" wrapText="1"/>
    </xf>
    <xf numFmtId="165" fontId="1" fillId="0" borderId="1" xfId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6" fillId="0" borderId="6" xfId="2" applyFont="1" applyBorder="1" applyAlignment="1">
      <alignment horizontal="left" wrapText="1"/>
    </xf>
    <xf numFmtId="0" fontId="6" fillId="0" borderId="11" xfId="2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wrapText="1"/>
    </xf>
  </cellXfs>
  <cellStyles count="8">
    <cellStyle name="Euro" xfId="1"/>
    <cellStyle name="Komma 2" xfId="5"/>
    <cellStyle name="Procent 2" xfId="7"/>
    <cellStyle name="Standaard" xfId="0" builtinId="0"/>
    <cellStyle name="Standaard 2" xfId="2"/>
    <cellStyle name="Standaard 2 2" xfId="6"/>
    <cellStyle name="Valuta" xfId="4" builtinId="4"/>
    <cellStyle name="Valuta 2" xfId="3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workbookViewId="0">
      <selection activeCell="B54" sqref="B54"/>
    </sheetView>
  </sheetViews>
  <sheetFormatPr defaultRowHeight="12.75" x14ac:dyDescent="0.2"/>
  <cols>
    <col min="1" max="1" width="12.28515625" style="23" customWidth="1"/>
    <col min="2" max="2" width="36.7109375" style="23" customWidth="1"/>
    <col min="3" max="3" width="22.85546875" style="41" customWidth="1"/>
    <col min="4" max="4" width="29.42578125" style="23" customWidth="1"/>
    <col min="5" max="5" width="15.42578125" style="43" customWidth="1"/>
    <col min="6" max="6" width="7.28515625" style="15" bestFit="1" customWidth="1"/>
    <col min="7" max="7" width="13.140625" style="44" customWidth="1"/>
    <col min="8" max="8" width="13.7109375" style="45" customWidth="1"/>
    <col min="9" max="9" width="13.140625" style="42" customWidth="1"/>
    <col min="10" max="10" width="13.5703125" style="42" customWidth="1"/>
    <col min="11" max="16384" width="9.140625" style="23"/>
  </cols>
  <sheetData>
    <row r="2" spans="1:10" x14ac:dyDescent="0.2">
      <c r="A2" s="107" t="s">
        <v>75</v>
      </c>
      <c r="B2" s="107"/>
    </row>
    <row r="3" spans="1:10" ht="15" x14ac:dyDescent="0.25">
      <c r="A3" s="108" t="s">
        <v>76</v>
      </c>
      <c r="B3" s="109"/>
      <c r="C3" s="109"/>
    </row>
    <row r="4" spans="1:10" x14ac:dyDescent="0.2">
      <c r="A4" s="83"/>
      <c r="B4" s="83"/>
      <c r="C4" s="84"/>
      <c r="D4" s="83"/>
      <c r="E4" s="85"/>
      <c r="F4" s="86"/>
      <c r="G4" s="87"/>
      <c r="H4" s="88"/>
      <c r="I4" s="89"/>
      <c r="J4" s="89"/>
    </row>
    <row r="5" spans="1:10" x14ac:dyDescent="0.2">
      <c r="A5" s="7"/>
      <c r="B5" s="7"/>
      <c r="C5" s="65"/>
      <c r="D5" s="7"/>
      <c r="E5" s="46"/>
      <c r="F5" s="47"/>
      <c r="G5" s="48"/>
      <c r="H5" s="49"/>
      <c r="I5" s="6"/>
      <c r="J5" s="6"/>
    </row>
    <row r="6" spans="1:10" x14ac:dyDescent="0.2">
      <c r="A6" s="90" t="s">
        <v>77</v>
      </c>
      <c r="B6" s="7"/>
      <c r="C6" s="65"/>
      <c r="D6" s="7"/>
      <c r="E6" s="46"/>
      <c r="F6" s="47"/>
      <c r="G6" s="48"/>
      <c r="H6" s="49"/>
      <c r="I6" s="6"/>
      <c r="J6" s="6"/>
    </row>
    <row r="7" spans="1:10" x14ac:dyDescent="0.2">
      <c r="A7" s="110" t="s">
        <v>78</v>
      </c>
      <c r="B7" s="110"/>
      <c r="C7" s="65"/>
      <c r="D7" s="7"/>
      <c r="E7" s="46"/>
      <c r="F7" s="47"/>
      <c r="G7" s="48"/>
      <c r="H7" s="49"/>
      <c r="I7" s="6"/>
      <c r="J7" s="6"/>
    </row>
    <row r="8" spans="1:10" x14ac:dyDescent="0.2">
      <c r="A8" s="110" t="s">
        <v>79</v>
      </c>
      <c r="B8" s="110"/>
      <c r="C8" s="65"/>
      <c r="D8" s="7"/>
      <c r="E8" s="46"/>
      <c r="F8" s="47"/>
      <c r="G8" s="48"/>
      <c r="H8" s="49"/>
      <c r="I8" s="6"/>
      <c r="J8" s="6"/>
    </row>
    <row r="9" spans="1:10" x14ac:dyDescent="0.2">
      <c r="A9" s="83"/>
      <c r="B9" s="83"/>
      <c r="C9" s="84"/>
      <c r="D9" s="83"/>
      <c r="E9" s="85"/>
      <c r="F9" s="86"/>
      <c r="G9" s="87"/>
      <c r="H9" s="88"/>
      <c r="I9" s="89"/>
      <c r="J9" s="89"/>
    </row>
    <row r="11" spans="1:10" s="7" customFormat="1" ht="13.5" thickBot="1" x14ac:dyDescent="0.25">
      <c r="A11" s="105" t="s">
        <v>40</v>
      </c>
      <c r="B11" s="105"/>
      <c r="C11" s="105"/>
      <c r="D11" s="1"/>
      <c r="E11" s="2"/>
      <c r="F11" s="3"/>
      <c r="G11" s="4"/>
      <c r="H11" s="5"/>
      <c r="I11" s="6"/>
      <c r="J11" s="6"/>
    </row>
    <row r="12" spans="1:10" s="15" customFormat="1" ht="39" thickBot="1" x14ac:dyDescent="0.25">
      <c r="A12" s="8" t="s">
        <v>4</v>
      </c>
      <c r="B12" s="9" t="s">
        <v>0</v>
      </c>
      <c r="C12" s="9" t="s">
        <v>38</v>
      </c>
      <c r="D12" s="9" t="s">
        <v>44</v>
      </c>
      <c r="E12" s="10" t="s">
        <v>29</v>
      </c>
      <c r="F12" s="11" t="s">
        <v>9</v>
      </c>
      <c r="G12" s="12" t="s">
        <v>72</v>
      </c>
      <c r="H12" s="13" t="s">
        <v>5</v>
      </c>
      <c r="I12" s="13" t="s">
        <v>73</v>
      </c>
      <c r="J12" s="14" t="s">
        <v>74</v>
      </c>
    </row>
    <row r="13" spans="1:10" ht="63.75" x14ac:dyDescent="0.2">
      <c r="A13" s="16" t="s">
        <v>22</v>
      </c>
      <c r="B13" s="93" t="s">
        <v>10</v>
      </c>
      <c r="C13" s="94" t="s">
        <v>39</v>
      </c>
      <c r="D13" s="17" t="s">
        <v>59</v>
      </c>
      <c r="E13" s="18">
        <v>199950</v>
      </c>
      <c r="F13" s="19">
        <v>0.65</v>
      </c>
      <c r="G13" s="20">
        <f t="shared" ref="G13:G19" si="0">E13*F13</f>
        <v>129967.5</v>
      </c>
      <c r="H13" s="21">
        <f t="shared" ref="H13:H18" si="1">(E13*65%)/4</f>
        <v>32491.875</v>
      </c>
      <c r="I13" s="22">
        <f>G13/2</f>
        <v>64983.75</v>
      </c>
      <c r="J13" s="22">
        <f>H13</f>
        <v>32491.875</v>
      </c>
    </row>
    <row r="14" spans="1:10" ht="25.5" x14ac:dyDescent="0.2">
      <c r="A14" s="24" t="s">
        <v>23</v>
      </c>
      <c r="B14" s="95" t="s">
        <v>11</v>
      </c>
      <c r="C14" s="97" t="s">
        <v>1</v>
      </c>
      <c r="D14" s="97" t="s">
        <v>49</v>
      </c>
      <c r="E14" s="27">
        <v>187850</v>
      </c>
      <c r="F14" s="28">
        <v>0.65</v>
      </c>
      <c r="G14" s="29">
        <f t="shared" si="0"/>
        <v>122102.5</v>
      </c>
      <c r="H14" s="30">
        <f t="shared" si="1"/>
        <v>30525.625</v>
      </c>
      <c r="I14" s="31">
        <f t="shared" ref="I14:I23" si="2">G14/2</f>
        <v>61051.25</v>
      </c>
      <c r="J14" s="31">
        <f t="shared" ref="J14:J23" si="3">H14</f>
        <v>30525.625</v>
      </c>
    </row>
    <row r="15" spans="1:10" ht="25.5" x14ac:dyDescent="0.2">
      <c r="A15" s="24" t="s">
        <v>24</v>
      </c>
      <c r="B15" s="95" t="s">
        <v>12</v>
      </c>
      <c r="C15" s="97" t="s">
        <v>42</v>
      </c>
      <c r="D15" s="96" t="s">
        <v>16</v>
      </c>
      <c r="E15" s="27">
        <v>129646.3</v>
      </c>
      <c r="F15" s="28">
        <v>0.65</v>
      </c>
      <c r="G15" s="29">
        <f t="shared" si="0"/>
        <v>84270.095000000001</v>
      </c>
      <c r="H15" s="30">
        <f t="shared" si="1"/>
        <v>21067.52375</v>
      </c>
      <c r="I15" s="31">
        <f t="shared" si="2"/>
        <v>42135.047500000001</v>
      </c>
      <c r="J15" s="31">
        <f t="shared" si="3"/>
        <v>21067.52375</v>
      </c>
    </row>
    <row r="16" spans="1:10" x14ac:dyDescent="0.2">
      <c r="A16" s="24" t="s">
        <v>25</v>
      </c>
      <c r="B16" s="95" t="s">
        <v>14</v>
      </c>
      <c r="C16" s="97" t="s">
        <v>13</v>
      </c>
      <c r="D16" s="97"/>
      <c r="E16" s="27">
        <v>200000</v>
      </c>
      <c r="F16" s="28">
        <v>0.65</v>
      </c>
      <c r="G16" s="29">
        <f t="shared" si="0"/>
        <v>130000</v>
      </c>
      <c r="H16" s="30">
        <f t="shared" si="1"/>
        <v>32500</v>
      </c>
      <c r="I16" s="31">
        <f t="shared" si="2"/>
        <v>65000</v>
      </c>
      <c r="J16" s="31">
        <f t="shared" si="3"/>
        <v>32500</v>
      </c>
    </row>
    <row r="17" spans="1:10" ht="25.5" x14ac:dyDescent="0.2">
      <c r="A17" s="24" t="s">
        <v>26</v>
      </c>
      <c r="B17" s="95" t="s">
        <v>15</v>
      </c>
      <c r="C17" s="97" t="s">
        <v>45</v>
      </c>
      <c r="D17" s="97" t="s">
        <v>50</v>
      </c>
      <c r="E17" s="27">
        <v>200000</v>
      </c>
      <c r="F17" s="28">
        <v>0.65</v>
      </c>
      <c r="G17" s="29">
        <f t="shared" si="0"/>
        <v>130000</v>
      </c>
      <c r="H17" s="30">
        <f t="shared" si="1"/>
        <v>32500</v>
      </c>
      <c r="I17" s="31">
        <f t="shared" si="2"/>
        <v>65000</v>
      </c>
      <c r="J17" s="31">
        <f t="shared" si="3"/>
        <v>32500</v>
      </c>
    </row>
    <row r="18" spans="1:10" ht="25.5" x14ac:dyDescent="0.2">
      <c r="A18" s="24" t="s">
        <v>27</v>
      </c>
      <c r="B18" s="95" t="s">
        <v>17</v>
      </c>
      <c r="C18" s="96" t="s">
        <v>16</v>
      </c>
      <c r="D18" s="96" t="s">
        <v>51</v>
      </c>
      <c r="E18" s="27">
        <v>145760</v>
      </c>
      <c r="F18" s="28">
        <v>0.65</v>
      </c>
      <c r="G18" s="29">
        <f t="shared" si="0"/>
        <v>94744</v>
      </c>
      <c r="H18" s="30">
        <f t="shared" si="1"/>
        <v>23686</v>
      </c>
      <c r="I18" s="31">
        <f t="shared" si="2"/>
        <v>47372</v>
      </c>
      <c r="J18" s="31">
        <f t="shared" si="3"/>
        <v>23686</v>
      </c>
    </row>
    <row r="19" spans="1:10" ht="25.5" x14ac:dyDescent="0.2">
      <c r="A19" s="24" t="s">
        <v>28</v>
      </c>
      <c r="B19" s="98" t="s">
        <v>18</v>
      </c>
      <c r="C19" s="97" t="s">
        <v>8</v>
      </c>
      <c r="D19" s="97"/>
      <c r="E19" s="34">
        <f>(H19*4)/65%</f>
        <v>12390.646153846154</v>
      </c>
      <c r="F19" s="35">
        <v>0.65</v>
      </c>
      <c r="G19" s="29">
        <f t="shared" si="0"/>
        <v>8053.92</v>
      </c>
      <c r="H19" s="30">
        <v>2013.48</v>
      </c>
      <c r="I19" s="31">
        <f t="shared" si="2"/>
        <v>4026.96</v>
      </c>
      <c r="J19" s="31">
        <f t="shared" si="3"/>
        <v>2013.48</v>
      </c>
    </row>
    <row r="20" spans="1:10" x14ac:dyDescent="0.2">
      <c r="A20" s="24"/>
      <c r="B20" s="33"/>
      <c r="C20" s="36" t="s">
        <v>37</v>
      </c>
      <c r="D20" s="36"/>
      <c r="E20" s="37">
        <f>SUM(E13:E19)</f>
        <v>1075596.9461538461</v>
      </c>
      <c r="F20" s="34"/>
      <c r="G20" s="38">
        <f>SUM(G13:G19)</f>
        <v>699138.01500000001</v>
      </c>
      <c r="H20" s="38">
        <f>SUM(H13:H19)</f>
        <v>174784.50375</v>
      </c>
      <c r="I20" s="38">
        <f t="shared" ref="I20" si="4">SUM(I13:I19)</f>
        <v>349569.00750000001</v>
      </c>
      <c r="J20" s="38">
        <f>SUM(J13:J19)</f>
        <v>174784.50375</v>
      </c>
    </row>
    <row r="21" spans="1:10" ht="25.5" x14ac:dyDescent="0.2">
      <c r="A21" s="24" t="s">
        <v>6</v>
      </c>
      <c r="B21" s="33" t="s">
        <v>18</v>
      </c>
      <c r="C21" s="26" t="s">
        <v>8</v>
      </c>
      <c r="D21" s="26" t="s">
        <v>45</v>
      </c>
      <c r="E21" s="27">
        <f>200000-E19</f>
        <v>187609.35384615386</v>
      </c>
      <c r="F21" s="28">
        <v>0.65</v>
      </c>
      <c r="G21" s="29">
        <f>E21*F21</f>
        <v>121946.08000000002</v>
      </c>
      <c r="H21" s="30">
        <f>(E21*65%)/4</f>
        <v>30486.520000000004</v>
      </c>
      <c r="I21" s="31">
        <f t="shared" si="2"/>
        <v>60973.040000000008</v>
      </c>
      <c r="J21" s="31">
        <f t="shared" si="3"/>
        <v>30486.520000000004</v>
      </c>
    </row>
    <row r="22" spans="1:10" ht="76.5" x14ac:dyDescent="0.2">
      <c r="A22" s="24" t="s">
        <v>7</v>
      </c>
      <c r="B22" s="25" t="s">
        <v>20</v>
      </c>
      <c r="C22" s="32" t="s">
        <v>19</v>
      </c>
      <c r="D22" s="32" t="s">
        <v>54</v>
      </c>
      <c r="E22" s="27">
        <v>146325</v>
      </c>
      <c r="F22" s="28">
        <v>0.65</v>
      </c>
      <c r="G22" s="29">
        <f>E22*F22</f>
        <v>95111.25</v>
      </c>
      <c r="H22" s="30">
        <f>(E22*65%)/4</f>
        <v>23777.8125</v>
      </c>
      <c r="I22" s="31">
        <f t="shared" si="2"/>
        <v>47555.625</v>
      </c>
      <c r="J22" s="31">
        <f t="shared" si="3"/>
        <v>23777.8125</v>
      </c>
    </row>
    <row r="23" spans="1:10" ht="25.5" x14ac:dyDescent="0.2">
      <c r="A23" s="24" t="s">
        <v>30</v>
      </c>
      <c r="B23" s="25" t="s">
        <v>21</v>
      </c>
      <c r="C23" s="26" t="s">
        <v>62</v>
      </c>
      <c r="D23" s="26" t="s">
        <v>43</v>
      </c>
      <c r="E23" s="27">
        <v>147180</v>
      </c>
      <c r="F23" s="28">
        <v>0.65</v>
      </c>
      <c r="G23" s="29">
        <f>E23*F23</f>
        <v>95667</v>
      </c>
      <c r="H23" s="30">
        <f>(E23*65%)/4</f>
        <v>23916.75</v>
      </c>
      <c r="I23" s="31">
        <f t="shared" si="2"/>
        <v>47833.5</v>
      </c>
      <c r="J23" s="31">
        <f t="shared" si="3"/>
        <v>23916.75</v>
      </c>
    </row>
    <row r="24" spans="1:10" s="40" customFormat="1" x14ac:dyDescent="0.2">
      <c r="A24" s="68"/>
      <c r="B24" s="68"/>
      <c r="C24" s="36" t="s">
        <v>37</v>
      </c>
      <c r="D24" s="36"/>
      <c r="E24" s="70">
        <f>SUM(E21:E23)</f>
        <v>481114.35384615383</v>
      </c>
      <c r="F24" s="71"/>
      <c r="G24" s="38">
        <f t="shared" ref="G24" si="5">SUM(G21:G23)</f>
        <v>312724.33</v>
      </c>
      <c r="H24" s="38">
        <f t="shared" ref="H24" si="6">SUM(H21:H23)</f>
        <v>78181.082500000004</v>
      </c>
      <c r="I24" s="38">
        <f t="shared" ref="I24" si="7">SUM(I21:I23)</f>
        <v>156362.16500000001</v>
      </c>
      <c r="J24" s="38">
        <f t="shared" ref="J24" si="8">SUM(J21:J23)</f>
        <v>78181.082500000004</v>
      </c>
    </row>
    <row r="25" spans="1:10" s="40" customFormat="1" x14ac:dyDescent="0.2">
      <c r="A25" s="39"/>
      <c r="B25" s="39"/>
      <c r="C25" s="61"/>
      <c r="D25" s="61"/>
      <c r="E25" s="62"/>
      <c r="F25" s="63"/>
      <c r="G25" s="64"/>
      <c r="H25" s="64"/>
      <c r="I25" s="64"/>
      <c r="J25" s="64"/>
    </row>
    <row r="26" spans="1:10" ht="13.5" thickBot="1" x14ac:dyDescent="0.25">
      <c r="A26" s="106" t="s">
        <v>41</v>
      </c>
      <c r="B26" s="105"/>
      <c r="C26" s="105"/>
    </row>
    <row r="27" spans="1:10" ht="13.5" thickBot="1" x14ac:dyDescent="0.25">
      <c r="A27" s="81"/>
      <c r="B27" s="82" t="s">
        <v>0</v>
      </c>
      <c r="C27" s="82" t="s">
        <v>38</v>
      </c>
      <c r="D27" s="9" t="s">
        <v>44</v>
      </c>
    </row>
    <row r="28" spans="1:10" ht="38.25" x14ac:dyDescent="0.2">
      <c r="A28" s="60"/>
      <c r="B28" s="92" t="s">
        <v>46</v>
      </c>
      <c r="C28" s="92" t="s">
        <v>47</v>
      </c>
      <c r="D28" s="92" t="s">
        <v>48</v>
      </c>
      <c r="E28" s="46"/>
      <c r="F28" s="47"/>
      <c r="G28" s="48"/>
      <c r="H28" s="49"/>
    </row>
    <row r="29" spans="1:10" x14ac:dyDescent="0.2">
      <c r="A29" s="50"/>
      <c r="B29" s="91" t="s">
        <v>52</v>
      </c>
      <c r="C29" s="92" t="s">
        <v>53</v>
      </c>
      <c r="D29" s="91"/>
      <c r="E29" s="46"/>
      <c r="F29" s="47"/>
      <c r="G29" s="48"/>
      <c r="H29" s="49"/>
    </row>
    <row r="30" spans="1:10" ht="25.5" x14ac:dyDescent="0.2">
      <c r="A30" s="50"/>
      <c r="B30" s="92" t="s">
        <v>55</v>
      </c>
      <c r="C30" s="92" t="s">
        <v>47</v>
      </c>
      <c r="D30" s="96" t="s">
        <v>16</v>
      </c>
      <c r="E30" s="46"/>
      <c r="F30" s="47"/>
      <c r="G30" s="48"/>
      <c r="H30" s="49"/>
    </row>
    <row r="31" spans="1:10" ht="25.5" x14ac:dyDescent="0.2">
      <c r="A31" s="50"/>
      <c r="B31" s="92" t="s">
        <v>56</v>
      </c>
      <c r="C31" s="92" t="s">
        <v>3</v>
      </c>
      <c r="D31" s="91"/>
      <c r="E31" s="46"/>
      <c r="F31" s="47"/>
      <c r="G31" s="48"/>
      <c r="H31" s="49"/>
    </row>
    <row r="32" spans="1:10" ht="38.25" x14ac:dyDescent="0.2">
      <c r="A32" s="50"/>
      <c r="B32" s="91" t="s">
        <v>57</v>
      </c>
      <c r="C32" s="92" t="s">
        <v>2</v>
      </c>
      <c r="D32" s="97" t="s">
        <v>58</v>
      </c>
      <c r="E32" s="46"/>
      <c r="F32" s="47"/>
      <c r="G32" s="48"/>
      <c r="H32" s="49"/>
    </row>
    <row r="33" spans="1:10" ht="25.5" x14ac:dyDescent="0.2">
      <c r="A33" s="50"/>
      <c r="B33" s="92" t="s">
        <v>60</v>
      </c>
      <c r="C33" s="92" t="s">
        <v>61</v>
      </c>
      <c r="D33" s="91"/>
      <c r="E33" s="46"/>
      <c r="F33" s="47"/>
      <c r="G33" s="48"/>
      <c r="H33" s="49"/>
    </row>
    <row r="34" spans="1:10" ht="25.5" x14ac:dyDescent="0.2">
      <c r="A34" s="50"/>
      <c r="B34" s="92" t="s">
        <v>63</v>
      </c>
      <c r="C34" s="92" t="s">
        <v>64</v>
      </c>
      <c r="D34" s="91"/>
    </row>
    <row r="35" spans="1:10" ht="89.25" x14ac:dyDescent="0.2">
      <c r="A35" s="50"/>
      <c r="B35" s="92" t="s">
        <v>65</v>
      </c>
      <c r="C35" s="92" t="s">
        <v>66</v>
      </c>
      <c r="D35" s="91" t="s">
        <v>67</v>
      </c>
    </row>
    <row r="36" spans="1:10" x14ac:dyDescent="0.2">
      <c r="A36" s="7"/>
      <c r="B36" s="65"/>
      <c r="C36" s="65"/>
      <c r="D36" s="7"/>
    </row>
    <row r="37" spans="1:10" ht="13.5" thickBot="1" x14ac:dyDescent="0.25">
      <c r="A37" s="77" t="s">
        <v>68</v>
      </c>
    </row>
    <row r="38" spans="1:10" s="15" customFormat="1" ht="39" thickBot="1" x14ac:dyDescent="0.25">
      <c r="A38" s="8" t="s">
        <v>4</v>
      </c>
      <c r="B38" s="9" t="s">
        <v>0</v>
      </c>
      <c r="C38" s="9" t="s">
        <v>38</v>
      </c>
      <c r="D38" s="9" t="s">
        <v>44</v>
      </c>
      <c r="E38" s="10" t="s">
        <v>29</v>
      </c>
      <c r="F38" s="51" t="s">
        <v>9</v>
      </c>
      <c r="G38" s="52" t="s">
        <v>72</v>
      </c>
      <c r="H38" s="53" t="s">
        <v>5</v>
      </c>
      <c r="I38" s="53" t="s">
        <v>73</v>
      </c>
      <c r="J38" s="54" t="s">
        <v>74</v>
      </c>
    </row>
    <row r="39" spans="1:10" ht="25.5" x14ac:dyDescent="0.2">
      <c r="A39" s="72" t="s">
        <v>31</v>
      </c>
      <c r="B39" s="91" t="s">
        <v>33</v>
      </c>
      <c r="C39" s="92" t="s">
        <v>35</v>
      </c>
      <c r="D39" s="91"/>
      <c r="E39" s="102">
        <v>225426.67</v>
      </c>
      <c r="F39" s="103">
        <v>0.65</v>
      </c>
      <c r="G39" s="104">
        <f>E39*F39</f>
        <v>146527.33550000002</v>
      </c>
      <c r="H39" s="102">
        <f>(E39*65%)/4</f>
        <v>36631.833875000004</v>
      </c>
      <c r="I39" s="73">
        <f>G39/2</f>
        <v>73263.667750000008</v>
      </c>
      <c r="J39" s="73">
        <f>H39</f>
        <v>36631.833875000004</v>
      </c>
    </row>
    <row r="40" spans="1:10" ht="25.5" x14ac:dyDescent="0.2">
      <c r="A40" s="72" t="s">
        <v>32</v>
      </c>
      <c r="B40" s="91" t="s">
        <v>34</v>
      </c>
      <c r="C40" s="92" t="s">
        <v>36</v>
      </c>
      <c r="D40" s="91"/>
      <c r="E40" s="102">
        <v>216312</v>
      </c>
      <c r="F40" s="103">
        <v>0.65</v>
      </c>
      <c r="G40" s="104">
        <f>E40*F40</f>
        <v>140602.80000000002</v>
      </c>
      <c r="H40" s="102">
        <f>(E40*65%)/4</f>
        <v>35150.700000000004</v>
      </c>
      <c r="I40" s="73">
        <f>G40/2</f>
        <v>70301.400000000009</v>
      </c>
      <c r="J40" s="73">
        <f>H40</f>
        <v>35150.700000000004</v>
      </c>
    </row>
    <row r="41" spans="1:10" s="40" customFormat="1" x14ac:dyDescent="0.2">
      <c r="A41" s="74"/>
      <c r="B41" s="99"/>
      <c r="C41" s="100" t="s">
        <v>37</v>
      </c>
      <c r="D41" s="101"/>
      <c r="E41" s="75">
        <f>SUM(E39:E40)</f>
        <v>441738.67000000004</v>
      </c>
      <c r="F41" s="76">
        <v>0.65</v>
      </c>
      <c r="G41" s="75">
        <f>SUM(G39:G40)</f>
        <v>287130.13550000003</v>
      </c>
      <c r="H41" s="75">
        <f t="shared" ref="H41:J41" si="9">SUM(H39:H40)</f>
        <v>71782.533875000008</v>
      </c>
      <c r="I41" s="75">
        <f t="shared" si="9"/>
        <v>143565.06775000002</v>
      </c>
      <c r="J41" s="75">
        <f t="shared" si="9"/>
        <v>71782.533875000008</v>
      </c>
    </row>
    <row r="42" spans="1:10" x14ac:dyDescent="0.2">
      <c r="A42" s="55"/>
      <c r="B42" s="55"/>
      <c r="C42" s="67"/>
      <c r="E42" s="56"/>
      <c r="F42" s="56"/>
      <c r="G42" s="57"/>
      <c r="H42" s="57"/>
    </row>
    <row r="43" spans="1:10" ht="13.5" thickBot="1" x14ac:dyDescent="0.25">
      <c r="A43" s="78" t="s">
        <v>69</v>
      </c>
      <c r="B43" s="69"/>
      <c r="C43" s="67"/>
      <c r="E43" s="56"/>
      <c r="F43" s="56"/>
      <c r="G43" s="57"/>
      <c r="H43" s="57"/>
    </row>
    <row r="44" spans="1:10" ht="13.5" thickBot="1" x14ac:dyDescent="0.25">
      <c r="A44" s="80"/>
      <c r="B44" s="9" t="s">
        <v>0</v>
      </c>
      <c r="C44" s="66" t="s">
        <v>38</v>
      </c>
      <c r="E44" s="56"/>
      <c r="F44" s="56"/>
      <c r="G44" s="57"/>
      <c r="H44" s="57"/>
    </row>
    <row r="45" spans="1:10" ht="38.25" x14ac:dyDescent="0.2">
      <c r="A45" s="79"/>
      <c r="B45" s="91" t="s">
        <v>70</v>
      </c>
      <c r="C45" s="92" t="s">
        <v>71</v>
      </c>
      <c r="D45" s="7"/>
      <c r="E45" s="58"/>
      <c r="F45" s="58"/>
      <c r="G45" s="59"/>
      <c r="H45" s="57"/>
    </row>
    <row r="46" spans="1:10" x14ac:dyDescent="0.2">
      <c r="A46" s="55"/>
      <c r="B46" s="55"/>
      <c r="C46" s="67"/>
      <c r="E46" s="56"/>
      <c r="F46" s="56"/>
      <c r="G46" s="57"/>
      <c r="H46" s="57"/>
    </row>
  </sheetData>
  <mergeCells count="6">
    <mergeCell ref="A11:C11"/>
    <mergeCell ref="A26:C26"/>
    <mergeCell ref="A2:B2"/>
    <mergeCell ref="A3:C3"/>
    <mergeCell ref="A7:B7"/>
    <mergeCell ref="A8:B8"/>
  </mergeCells>
  <pageMargins left="0.23622047244094491" right="0.23622047244094491" top="0.74803149606299213" bottom="0.74803149606299213" header="0.31496062992125984" footer="0.31496062992125984"/>
  <pageSetup paperSize="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OKW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Vantomme</dc:creator>
  <cp:lastModifiedBy>De Clercq, Patricia</cp:lastModifiedBy>
  <cp:lastPrinted>2015-08-31T09:01:10Z</cp:lastPrinted>
  <dcterms:created xsi:type="dcterms:W3CDTF">2015-07-08T09:54:42Z</dcterms:created>
  <dcterms:modified xsi:type="dcterms:W3CDTF">2015-09-21T19:53:55Z</dcterms:modified>
</cp:coreProperties>
</file>