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480" yWindow="75" windowWidth="14355" windowHeight="7995"/>
  </bookViews>
  <sheets>
    <sheet name="ENR_Subsidies 2011-2014" sheetId="1" r:id="rId1"/>
    <sheet name="Blad1" sheetId="2" r:id="rId2"/>
  </sheets>
  <externalReferences>
    <externalReference r:id="rId3"/>
  </externalReferences>
  <definedNames>
    <definedName name="Afdrukbereik_MB" localSheetId="0">#REF!</definedName>
    <definedName name="Afdrukbereik_MB">#REF!</definedName>
    <definedName name="_xlnm.Print_Titles" localSheetId="0">'ENR_Subsidies 2011-2014'!$4:$4</definedName>
    <definedName name="Beheerdersoverzicht" localSheetId="0">#REF!</definedName>
    <definedName name="Beheerdersoverzicht">#REF!</definedName>
    <definedName name="Durme" localSheetId="0">#REF!</definedName>
    <definedName name="Durme">#REF!</definedName>
    <definedName name="KMDA" localSheetId="0">#REF!</definedName>
    <definedName name="KMDA">#REF!</definedName>
    <definedName name="KVNS" localSheetId="0">#REF!</definedName>
    <definedName name="KVNS">#REF!</definedName>
    <definedName name="Natuurreservaten" localSheetId="0">#REF!</definedName>
    <definedName name="Natuurreservaten">#REF!</definedName>
    <definedName name="Orchis" localSheetId="0">#REF!</definedName>
    <definedName name="Orchis">#REF!</definedName>
    <definedName name="Overzicht_verenigingen" localSheetId="0">#REF!</definedName>
    <definedName name="Overzicht_verenigingen">#REF!</definedName>
    <definedName name="SLL" localSheetId="0">#REF!</definedName>
    <definedName name="SLL">#REF!</definedName>
    <definedName name="test">#REF!</definedName>
    <definedName name="VBV" localSheetId="0">#REF!</definedName>
    <definedName name="VBV">#REF!</definedName>
    <definedName name="WHP" localSheetId="0">#REF!</definedName>
    <definedName name="WHP">#REF!</definedName>
    <definedName name="Wielewaal" localSheetId="0">#REF!</definedName>
    <definedName name="Wielewaal">#REF!</definedName>
    <definedName name="WNL" localSheetId="0">#REF!</definedName>
    <definedName name="WNL">#REF!</definedName>
  </definedNames>
  <calcPr calcId="152511"/>
</workbook>
</file>

<file path=xl/calcChain.xml><?xml version="1.0" encoding="utf-8"?>
<calcChain xmlns="http://schemas.openxmlformats.org/spreadsheetml/2006/main">
  <c r="H48" i="1" l="1"/>
  <c r="F48" i="1"/>
  <c r="D48" i="1"/>
  <c r="C48" i="1"/>
  <c r="G47" i="1"/>
  <c r="I46" i="1"/>
  <c r="G46" i="1"/>
  <c r="I45" i="1"/>
  <c r="G45" i="1"/>
  <c r="I44" i="1"/>
  <c r="E44" i="1"/>
  <c r="G44" i="1" s="1"/>
  <c r="I43" i="1"/>
  <c r="G43" i="1"/>
  <c r="I42" i="1"/>
  <c r="E42" i="1"/>
  <c r="G42" i="1" s="1"/>
  <c r="I41" i="1"/>
  <c r="G41" i="1"/>
  <c r="I40" i="1"/>
  <c r="G40" i="1"/>
  <c r="I39" i="1"/>
  <c r="G39" i="1"/>
  <c r="I38" i="1"/>
  <c r="E38" i="1"/>
  <c r="E48" i="1" s="1"/>
  <c r="H37" i="1"/>
  <c r="F37" i="1"/>
  <c r="D37" i="1"/>
  <c r="G36" i="1"/>
  <c r="I35" i="1"/>
  <c r="G35" i="1"/>
  <c r="I34" i="1"/>
  <c r="G34" i="1"/>
  <c r="I33" i="1"/>
  <c r="E33" i="1"/>
  <c r="C33" i="1"/>
  <c r="I32" i="1"/>
  <c r="G32" i="1"/>
  <c r="I31" i="1"/>
  <c r="E31" i="1"/>
  <c r="C31" i="1"/>
  <c r="G31" i="1" s="1"/>
  <c r="I30" i="1"/>
  <c r="G30" i="1"/>
  <c r="I29" i="1"/>
  <c r="G29" i="1"/>
  <c r="I28" i="1"/>
  <c r="G28" i="1"/>
  <c r="I27" i="1"/>
  <c r="E27" i="1"/>
  <c r="C27" i="1"/>
  <c r="H26" i="1"/>
  <c r="F26" i="1"/>
  <c r="D26" i="1"/>
  <c r="G25" i="1"/>
  <c r="I24" i="1"/>
  <c r="G24" i="1"/>
  <c r="I23" i="1"/>
  <c r="G23" i="1"/>
  <c r="I22" i="1"/>
  <c r="E22" i="1"/>
  <c r="C22" i="1"/>
  <c r="G22" i="1" s="1"/>
  <c r="I21" i="1"/>
  <c r="G21" i="1"/>
  <c r="I20" i="1"/>
  <c r="E20" i="1"/>
  <c r="C20" i="1"/>
  <c r="I19" i="1"/>
  <c r="G19" i="1"/>
  <c r="I18" i="1"/>
  <c r="G18" i="1"/>
  <c r="I17" i="1"/>
  <c r="G17" i="1"/>
  <c r="I16" i="1"/>
  <c r="E16" i="1"/>
  <c r="C16" i="1"/>
  <c r="H15" i="1"/>
  <c r="F15" i="1"/>
  <c r="D15" i="1"/>
  <c r="G14" i="1"/>
  <c r="I13" i="1"/>
  <c r="G13" i="1"/>
  <c r="I12" i="1"/>
  <c r="G12" i="1"/>
  <c r="I11" i="1"/>
  <c r="E11" i="1"/>
  <c r="C11" i="1"/>
  <c r="G11" i="1" s="1"/>
  <c r="I10" i="1"/>
  <c r="G10" i="1"/>
  <c r="I9" i="1"/>
  <c r="E9" i="1"/>
  <c r="C9" i="1"/>
  <c r="I8" i="1"/>
  <c r="G8" i="1"/>
  <c r="I7" i="1"/>
  <c r="G7" i="1"/>
  <c r="I6" i="1"/>
  <c r="G6" i="1"/>
  <c r="I5" i="1"/>
  <c r="E5" i="1"/>
  <c r="C5" i="1"/>
  <c r="G20" i="1" l="1"/>
  <c r="E37" i="1"/>
  <c r="G9" i="1"/>
  <c r="G33" i="1"/>
  <c r="G5" i="1"/>
  <c r="G15" i="1" s="1"/>
  <c r="E15" i="1"/>
  <c r="C26" i="1"/>
  <c r="G38" i="1"/>
  <c r="G48" i="1" s="1"/>
  <c r="C15" i="1"/>
  <c r="G27" i="1"/>
  <c r="E26" i="1"/>
  <c r="C37" i="1"/>
  <c r="G16" i="1"/>
  <c r="G26" i="1" s="1"/>
  <c r="G37" i="1" l="1"/>
</calcChain>
</file>

<file path=xl/sharedStrings.xml><?xml version="1.0" encoding="utf-8"?>
<sst xmlns="http://schemas.openxmlformats.org/spreadsheetml/2006/main" count="66" uniqueCount="26">
  <si>
    <t>Jaar</t>
  </si>
  <si>
    <t>Vereniging</t>
  </si>
  <si>
    <t>Aankoopsubsidies met als doel de realisatie van erkende natuurreservaten</t>
  </si>
  <si>
    <t>Subsidies voor beheer en toezicht erkende natuurreservaten</t>
  </si>
  <si>
    <t>Onthaalsubsidie bezoekerscentra</t>
  </si>
  <si>
    <t>Totaal</t>
  </si>
  <si>
    <t>Durme vzw</t>
  </si>
  <si>
    <t>Kon. Mij. vr Dierkunde vzw</t>
  </si>
  <si>
    <t>KU Leuven, afdeling Bos, Natuur en Landschap</t>
  </si>
  <si>
    <t>Natuurpunt Wase Linkerscheldeoever vzw</t>
  </si>
  <si>
    <t>Natuurpunt Beheer vzw</t>
  </si>
  <si>
    <t>Orchis vzw</t>
  </si>
  <si>
    <t>Limburgs Landschap vzw</t>
  </si>
  <si>
    <t>Vogelbescherming Vlaanderen vzw</t>
  </si>
  <si>
    <t>Natuurpunt Hobokense Polder vzw</t>
  </si>
  <si>
    <t>Kempens Landschap vzw</t>
  </si>
  <si>
    <t>-</t>
  </si>
  <si>
    <t>Subtotaal 2011:</t>
  </si>
  <si>
    <t>Subtotaal 2012:</t>
  </si>
  <si>
    <t>Subtotaal 2013:</t>
  </si>
  <si>
    <t>Subtotaal 2014:</t>
  </si>
  <si>
    <t>Koninklijke Maatschappij voor Dierkunde vzw</t>
  </si>
  <si>
    <t>Oppervlakte (ha) erkende natuurreservaten</t>
  </si>
  <si>
    <t>Gemiddelde subsidie beheer &amp; toezicht per ha</t>
  </si>
  <si>
    <t>SV862(JS)-bijlage VII-Overzicht uitbetaalde subsidies erkende natuurreservaten 2011-2014</t>
  </si>
  <si>
    <t>Uitzonderlijke eenmalige inrichtingswerken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</si>
</sst>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aramond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1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2" borderId="0" xfId="0" applyFont="1" applyFill="1" applyAlignment="1">
      <alignment horizontal="right"/>
    </xf>
    <xf numFmtId="164" fontId="5" fillId="2" borderId="0" xfId="0" applyNumberFormat="1" applyFont="1" applyFill="1"/>
    <xf numFmtId="165" fontId="5" fillId="2" borderId="0" xfId="0" applyNumberFormat="1" applyFont="1" applyFill="1"/>
    <xf numFmtId="0" fontId="4" fillId="0" borderId="0" xfId="0" applyFont="1" applyAlignment="1"/>
    <xf numFmtId="0" fontId="0" fillId="0" borderId="0" xfId="0" applyFont="1" applyAlignment="1"/>
  </cellXfs>
  <cellStyles count="4">
    <cellStyle name="Standaard" xfId="0" builtinId="0"/>
    <cellStyle name="Standaard 2" xfId="1"/>
    <cellStyle name="Standaard 3" xfId="2"/>
    <cellStyle name="Standa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PeterWerk_20150713\2_Reservaten\ENR_Overzicht_SubsidiesEnResulta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"/>
      <sheetName val="Beheerde opp reservaat"/>
      <sheetName val="Evolutie ENR"/>
      <sheetName val="MonitoringsRapporten"/>
      <sheetName val="AankoopSubsidie"/>
      <sheetName val="SimulatieAankoopsubsidie"/>
      <sheetName val="Subsidie beheer"/>
      <sheetName val="Overzicht evolutie subsidiëring"/>
      <sheetName val="Evolutie beheersubsidies ENR"/>
      <sheetName val="ENRsubsidieOverzicht"/>
      <sheetName val="ENR_Subsidies 2011-2014"/>
      <sheetName val="ENRsubsidieOverzichtProv"/>
      <sheetName val="Blad4"/>
      <sheetName val="Evoluties subsidies"/>
      <sheetName val="Subsidie-BezCentra"/>
      <sheetName val="Blad1"/>
      <sheetName val="Evolutie subsidie bezcentra"/>
      <sheetName val="Subsidie-Inrichtingswerken"/>
      <sheetName val="OverzichtEI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0">
          <cell r="C170">
            <v>44845.65</v>
          </cell>
          <cell r="D170">
            <v>1962.22</v>
          </cell>
          <cell r="L170">
            <v>25000</v>
          </cell>
          <cell r="M170">
            <v>20000</v>
          </cell>
        </row>
        <row r="174">
          <cell r="C174">
            <v>5779914.6699999999</v>
          </cell>
          <cell r="D174">
            <v>252899.29</v>
          </cell>
          <cell r="L174">
            <v>125000</v>
          </cell>
          <cell r="M174">
            <v>42500</v>
          </cell>
        </row>
        <row r="176">
          <cell r="C176">
            <v>620239.68000000005</v>
          </cell>
          <cell r="D176">
            <v>27138.49</v>
          </cell>
          <cell r="L176">
            <v>25000</v>
          </cell>
          <cell r="M176">
            <v>12500</v>
          </cell>
        </row>
        <row r="181">
          <cell r="C181">
            <v>41260</v>
          </cell>
          <cell r="D181">
            <v>1805.33</v>
          </cell>
          <cell r="L181">
            <v>25000</v>
          </cell>
          <cell r="M181">
            <v>20000</v>
          </cell>
        </row>
        <row r="185">
          <cell r="C185">
            <v>5467724.3799999999</v>
          </cell>
          <cell r="D185">
            <v>239239.45</v>
          </cell>
          <cell r="L185">
            <v>125000</v>
          </cell>
          <cell r="M185">
            <v>42500</v>
          </cell>
        </row>
        <row r="187">
          <cell r="C187">
            <v>936015.62</v>
          </cell>
          <cell r="D187">
            <v>40955.22</v>
          </cell>
          <cell r="L187">
            <v>25000</v>
          </cell>
          <cell r="M187">
            <v>12500</v>
          </cell>
        </row>
        <row r="192">
          <cell r="C192">
            <v>41635.65</v>
          </cell>
          <cell r="D192">
            <v>1879.9</v>
          </cell>
          <cell r="L192">
            <v>25000</v>
          </cell>
          <cell r="M192">
            <v>20000</v>
          </cell>
        </row>
        <row r="196">
          <cell r="C196">
            <v>5502370.6699999999</v>
          </cell>
          <cell r="D196">
            <v>248439.08</v>
          </cell>
          <cell r="L196">
            <v>125000</v>
          </cell>
          <cell r="M196">
            <v>37500</v>
          </cell>
        </row>
        <row r="198">
          <cell r="C198">
            <v>900993.68</v>
          </cell>
          <cell r="D198">
            <v>40681.019999999997</v>
          </cell>
          <cell r="L198">
            <v>25000</v>
          </cell>
          <cell r="M198">
            <v>17500</v>
          </cell>
        </row>
        <row r="203">
          <cell r="L203">
            <v>25000</v>
          </cell>
          <cell r="M203">
            <v>20000</v>
          </cell>
        </row>
        <row r="207">
          <cell r="L207">
            <v>125000</v>
          </cell>
          <cell r="M207">
            <v>45000</v>
          </cell>
        </row>
        <row r="209">
          <cell r="L209">
            <v>25000</v>
          </cell>
          <cell r="M209">
            <v>17500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1"/>
  <sheetViews>
    <sheetView tabSelected="1" zoomScaleNormal="10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4" sqref="E4"/>
    </sheetView>
  </sheetViews>
  <sheetFormatPr defaultRowHeight="15" x14ac:dyDescent="0.25"/>
  <cols>
    <col min="1" max="1" width="9.28515625" bestFit="1" customWidth="1"/>
    <col min="2" max="2" width="51.5703125" customWidth="1"/>
    <col min="3" max="3" width="20.140625" style="1" bestFit="1" customWidth="1"/>
    <col min="4" max="4" width="20.140625" style="2" bestFit="1" customWidth="1"/>
    <col min="5" max="5" width="19.28515625" style="2" customWidth="1"/>
    <col min="6" max="6" width="21.28515625" style="2" customWidth="1"/>
    <col min="7" max="7" width="23.140625" style="1" customWidth="1"/>
    <col min="8" max="8" width="19.42578125" customWidth="1"/>
    <col min="9" max="9" width="14" bestFit="1" customWidth="1"/>
    <col min="11" max="12" width="9.140625" customWidth="1"/>
  </cols>
  <sheetData>
    <row r="1" spans="1:10" ht="12" customHeight="1" x14ac:dyDescent="0.25">
      <c r="A1" s="13" t="s">
        <v>24</v>
      </c>
      <c r="B1" s="14"/>
      <c r="C1" s="14"/>
      <c r="D1" s="14"/>
      <c r="E1" s="14"/>
      <c r="F1" s="5"/>
      <c r="G1" s="4"/>
      <c r="H1" s="3"/>
      <c r="I1" s="3"/>
      <c r="J1" s="3"/>
    </row>
    <row r="2" spans="1:10" x14ac:dyDescent="0.25">
      <c r="A2" s="3"/>
      <c r="B2" s="3"/>
      <c r="C2" s="4"/>
      <c r="D2" s="5"/>
      <c r="E2" s="5"/>
      <c r="F2" s="5"/>
      <c r="G2" s="4"/>
      <c r="H2" s="3"/>
      <c r="I2" s="3"/>
      <c r="J2" s="3"/>
    </row>
    <row r="3" spans="1:10" x14ac:dyDescent="0.25">
      <c r="A3" s="3"/>
      <c r="B3" s="3"/>
      <c r="C3" s="4"/>
      <c r="D3" s="5"/>
      <c r="E3" s="5"/>
      <c r="F3" s="5"/>
      <c r="G3" s="4"/>
      <c r="H3" s="3"/>
      <c r="I3" s="3"/>
      <c r="J3" s="3"/>
    </row>
    <row r="4" spans="1:10" ht="63.75" x14ac:dyDescent="0.25">
      <c r="A4" s="6" t="s">
        <v>0</v>
      </c>
      <c r="B4" s="7" t="s">
        <v>1</v>
      </c>
      <c r="C4" s="6" t="s">
        <v>2</v>
      </c>
      <c r="D4" s="6" t="s">
        <v>3</v>
      </c>
      <c r="E4" s="6" t="s">
        <v>4</v>
      </c>
      <c r="F4" s="6" t="s">
        <v>25</v>
      </c>
      <c r="G4" s="6" t="s">
        <v>5</v>
      </c>
      <c r="H4" s="6" t="s">
        <v>22</v>
      </c>
      <c r="I4" s="6" t="s">
        <v>23</v>
      </c>
      <c r="J4" s="3"/>
    </row>
    <row r="5" spans="1:10" x14ac:dyDescent="0.25">
      <c r="A5" s="8">
        <v>2011</v>
      </c>
      <c r="B5" s="3" t="s">
        <v>6</v>
      </c>
      <c r="C5" s="4">
        <f>[1]ENRsubsidieOverzicht!C170+[1]ENRsubsidieOverzicht!D170</f>
        <v>46807.87</v>
      </c>
      <c r="D5" s="5">
        <v>114567.64</v>
      </c>
      <c r="E5" s="5">
        <f>[1]ENRsubsidieOverzicht!L170+[1]ENRsubsidieOverzicht!M170</f>
        <v>45000</v>
      </c>
      <c r="F5" s="5"/>
      <c r="G5" s="4">
        <f>SUM(C5:E5)</f>
        <v>206375.51</v>
      </c>
      <c r="H5" s="9">
        <v>309.00299999999999</v>
      </c>
      <c r="I5" s="5">
        <f>D5/H5</f>
        <v>370.76546182399522</v>
      </c>
      <c r="J5" s="3"/>
    </row>
    <row r="6" spans="1:10" x14ac:dyDescent="0.25">
      <c r="A6" s="8">
        <v>2011</v>
      </c>
      <c r="B6" s="3" t="s">
        <v>7</v>
      </c>
      <c r="C6" s="4"/>
      <c r="D6" s="5">
        <v>36264.97</v>
      </c>
      <c r="E6" s="5"/>
      <c r="F6" s="5">
        <v>6969.6</v>
      </c>
      <c r="G6" s="4">
        <f t="shared" ref="G6:G14" si="0">SUM(C6:E6)</f>
        <v>36264.97</v>
      </c>
      <c r="H6" s="9">
        <v>96.723100000000002</v>
      </c>
      <c r="I6" s="5">
        <f t="shared" ref="I6:I13" si="1">D6/H6</f>
        <v>374.93597703133997</v>
      </c>
      <c r="J6" s="3"/>
    </row>
    <row r="7" spans="1:10" x14ac:dyDescent="0.25">
      <c r="A7" s="8">
        <v>2011</v>
      </c>
      <c r="B7" s="3" t="s">
        <v>8</v>
      </c>
      <c r="C7" s="4"/>
      <c r="D7" s="5">
        <v>3560.84</v>
      </c>
      <c r="E7" s="5"/>
      <c r="F7" s="5"/>
      <c r="G7" s="4">
        <f t="shared" si="0"/>
        <v>3560.84</v>
      </c>
      <c r="H7" s="9">
        <v>13.9383</v>
      </c>
      <c r="I7" s="5">
        <f t="shared" si="1"/>
        <v>255.47161418537414</v>
      </c>
      <c r="J7" s="3"/>
    </row>
    <row r="8" spans="1:10" x14ac:dyDescent="0.25">
      <c r="A8" s="8">
        <v>2011</v>
      </c>
      <c r="B8" s="3" t="s">
        <v>9</v>
      </c>
      <c r="C8" s="4"/>
      <c r="D8" s="5">
        <v>23444.69</v>
      </c>
      <c r="E8" s="5"/>
      <c r="F8" s="5"/>
      <c r="G8" s="4">
        <f t="shared" si="0"/>
        <v>23444.69</v>
      </c>
      <c r="H8" s="9">
        <v>100</v>
      </c>
      <c r="I8" s="5">
        <f t="shared" si="1"/>
        <v>234.4469</v>
      </c>
      <c r="J8" s="3"/>
    </row>
    <row r="9" spans="1:10" x14ac:dyDescent="0.25">
      <c r="A9" s="8">
        <v>2011</v>
      </c>
      <c r="B9" s="3" t="s">
        <v>10</v>
      </c>
      <c r="C9" s="4">
        <f>[1]ENRsubsidieOverzicht!C174+[1]ENRsubsidieOverzicht!D174</f>
        <v>6032813.96</v>
      </c>
      <c r="D9" s="5">
        <v>4948865.63</v>
      </c>
      <c r="E9" s="5">
        <f>[1]ENRsubsidieOverzicht!L174+[1]ENRsubsidieOverzicht!M174</f>
        <v>167500</v>
      </c>
      <c r="F9" s="5">
        <v>239796.21</v>
      </c>
      <c r="G9" s="4">
        <f t="shared" si="0"/>
        <v>11149179.59</v>
      </c>
      <c r="H9" s="9">
        <v>12711.5548</v>
      </c>
      <c r="I9" s="5">
        <f t="shared" si="1"/>
        <v>389.32024507340361</v>
      </c>
      <c r="J9" s="3"/>
    </row>
    <row r="10" spans="1:10" x14ac:dyDescent="0.25">
      <c r="A10" s="8">
        <v>2011</v>
      </c>
      <c r="B10" s="3" t="s">
        <v>11</v>
      </c>
      <c r="C10" s="4"/>
      <c r="D10" s="5">
        <v>4897.09</v>
      </c>
      <c r="E10" s="5"/>
      <c r="F10" s="5"/>
      <c r="G10" s="4">
        <f t="shared" si="0"/>
        <v>4897.09</v>
      </c>
      <c r="H10" s="9">
        <v>17.314399999999999</v>
      </c>
      <c r="I10" s="5">
        <f t="shared" si="1"/>
        <v>282.83336413621032</v>
      </c>
      <c r="J10" s="3"/>
    </row>
    <row r="11" spans="1:10" x14ac:dyDescent="0.25">
      <c r="A11" s="8">
        <v>2011</v>
      </c>
      <c r="B11" s="3" t="s">
        <v>12</v>
      </c>
      <c r="C11" s="4">
        <f>[1]ENRsubsidieOverzicht!C176+[1]ENRsubsidieOverzicht!D176</f>
        <v>647378.17000000004</v>
      </c>
      <c r="D11" s="5">
        <v>462803.59</v>
      </c>
      <c r="E11" s="5">
        <f>[1]ENRsubsidieOverzicht!L176+[1]ENRsubsidieOverzicht!M176</f>
        <v>37500</v>
      </c>
      <c r="F11" s="5"/>
      <c r="G11" s="4">
        <f t="shared" si="0"/>
        <v>1147681.76</v>
      </c>
      <c r="H11" s="9">
        <v>1293.9554000000001</v>
      </c>
      <c r="I11" s="5">
        <f t="shared" si="1"/>
        <v>357.66579744556884</v>
      </c>
      <c r="J11" s="3"/>
    </row>
    <row r="12" spans="1:10" x14ac:dyDescent="0.25">
      <c r="A12" s="8">
        <v>2011</v>
      </c>
      <c r="B12" s="3" t="s">
        <v>13</v>
      </c>
      <c r="C12" s="4"/>
      <c r="D12" s="5">
        <v>5070.66</v>
      </c>
      <c r="E12" s="5"/>
      <c r="F12" s="5"/>
      <c r="G12" s="4">
        <f t="shared" si="0"/>
        <v>5070.66</v>
      </c>
      <c r="H12" s="9">
        <v>15.011799999999999</v>
      </c>
      <c r="I12" s="5">
        <f t="shared" si="1"/>
        <v>337.77828108554604</v>
      </c>
      <c r="J12" s="3"/>
    </row>
    <row r="13" spans="1:10" x14ac:dyDescent="0.25">
      <c r="A13" s="8">
        <v>2011</v>
      </c>
      <c r="B13" s="3" t="s">
        <v>14</v>
      </c>
      <c r="C13" s="4"/>
      <c r="D13" s="5">
        <v>32119.23</v>
      </c>
      <c r="E13" s="5"/>
      <c r="F13" s="5"/>
      <c r="G13" s="4">
        <f t="shared" si="0"/>
        <v>32119.23</v>
      </c>
      <c r="H13" s="9">
        <v>137</v>
      </c>
      <c r="I13" s="5">
        <f t="shared" si="1"/>
        <v>234.44693430656935</v>
      </c>
      <c r="J13" s="3"/>
    </row>
    <row r="14" spans="1:10" x14ac:dyDescent="0.25">
      <c r="A14" s="8">
        <v>2011</v>
      </c>
      <c r="B14" s="3" t="s">
        <v>15</v>
      </c>
      <c r="C14" s="4">
        <v>30000</v>
      </c>
      <c r="D14" s="5" t="s">
        <v>16</v>
      </c>
      <c r="E14" s="5"/>
      <c r="F14" s="5"/>
      <c r="G14" s="4">
        <f t="shared" si="0"/>
        <v>30000</v>
      </c>
      <c r="H14" s="9" t="s">
        <v>16</v>
      </c>
      <c r="I14" s="5" t="s">
        <v>16</v>
      </c>
      <c r="J14" s="3"/>
    </row>
    <row r="15" spans="1:10" x14ac:dyDescent="0.25">
      <c r="A15" s="3"/>
      <c r="B15" s="10" t="s">
        <v>17</v>
      </c>
      <c r="C15" s="11">
        <f>SUM(C5:C14)</f>
        <v>6757000</v>
      </c>
      <c r="D15" s="11">
        <f t="shared" ref="D15:H15" si="2">SUM(D5:D14)</f>
        <v>5631594.3399999999</v>
      </c>
      <c r="E15" s="11">
        <f t="shared" si="2"/>
        <v>250000</v>
      </c>
      <c r="F15" s="11">
        <f t="shared" si="2"/>
        <v>246765.81</v>
      </c>
      <c r="G15" s="11">
        <f t="shared" si="2"/>
        <v>12638594.34</v>
      </c>
      <c r="H15" s="12">
        <f t="shared" si="2"/>
        <v>14694.5008</v>
      </c>
      <c r="I15" s="11"/>
      <c r="J15" s="3"/>
    </row>
    <row r="16" spans="1:10" x14ac:dyDescent="0.25">
      <c r="A16" s="8">
        <v>2012</v>
      </c>
      <c r="B16" s="3" t="s">
        <v>6</v>
      </c>
      <c r="C16" s="4">
        <f>[1]ENRsubsidieOverzicht!C181+[1]ENRsubsidieOverzicht!D181</f>
        <v>43065.33</v>
      </c>
      <c r="D16" s="5">
        <v>117455.65</v>
      </c>
      <c r="E16" s="5">
        <f>[1]ENRsubsidieOverzicht!L181+[1]ENRsubsidieOverzicht!M181</f>
        <v>45000</v>
      </c>
      <c r="F16" s="5">
        <v>0</v>
      </c>
      <c r="G16" s="4">
        <f>SUM(C16:E16)</f>
        <v>205520.97999999998</v>
      </c>
      <c r="H16" s="9">
        <v>315.72300000000001</v>
      </c>
      <c r="I16" s="5">
        <f>D16/H16</f>
        <v>372.02120212971494</v>
      </c>
      <c r="J16" s="3"/>
    </row>
    <row r="17" spans="1:10" x14ac:dyDescent="0.25">
      <c r="A17" s="8">
        <v>2012</v>
      </c>
      <c r="B17" s="3" t="s">
        <v>21</v>
      </c>
      <c r="C17" s="4"/>
      <c r="D17" s="5">
        <v>37025.980000000003</v>
      </c>
      <c r="E17" s="5"/>
      <c r="F17" s="5"/>
      <c r="G17" s="4">
        <f t="shared" ref="G17:G25" si="3">SUM(C17:E17)</f>
        <v>37025.980000000003</v>
      </c>
      <c r="H17" s="9">
        <v>96.723100000000002</v>
      </c>
      <c r="I17" s="5">
        <f t="shared" ref="I17:I46" si="4">D17/H17</f>
        <v>382.80390103294872</v>
      </c>
      <c r="J17" s="3"/>
    </row>
    <row r="18" spans="1:10" x14ac:dyDescent="0.25">
      <c r="A18" s="8">
        <v>2012</v>
      </c>
      <c r="B18" s="3" t="s">
        <v>8</v>
      </c>
      <c r="C18" s="4"/>
      <c r="D18" s="5">
        <v>3635.57</v>
      </c>
      <c r="E18" s="5"/>
      <c r="F18" s="5"/>
      <c r="G18" s="4">
        <f t="shared" si="3"/>
        <v>3635.57</v>
      </c>
      <c r="H18" s="9">
        <v>13.9383</v>
      </c>
      <c r="I18" s="5">
        <f t="shared" si="4"/>
        <v>260.8331001628606</v>
      </c>
      <c r="J18" s="3"/>
    </row>
    <row r="19" spans="1:10" x14ac:dyDescent="0.25">
      <c r="A19" s="8">
        <v>2012</v>
      </c>
      <c r="B19" s="3" t="s">
        <v>9</v>
      </c>
      <c r="C19" s="4"/>
      <c r="D19" s="5">
        <v>23936.67</v>
      </c>
      <c r="E19" s="5"/>
      <c r="F19" s="5"/>
      <c r="G19" s="4">
        <f t="shared" si="3"/>
        <v>23936.67</v>
      </c>
      <c r="H19" s="9">
        <v>100</v>
      </c>
      <c r="I19" s="5">
        <f t="shared" si="4"/>
        <v>239.36669999999998</v>
      </c>
      <c r="J19" s="3"/>
    </row>
    <row r="20" spans="1:10" x14ac:dyDescent="0.25">
      <c r="A20" s="8">
        <v>2012</v>
      </c>
      <c r="B20" s="3" t="s">
        <v>10</v>
      </c>
      <c r="C20" s="4">
        <f>[1]ENRsubsidieOverzicht!C185+[1]ENRsubsidieOverzicht!D185</f>
        <v>5706963.8300000001</v>
      </c>
      <c r="D20" s="5">
        <v>5231153.8099999996</v>
      </c>
      <c r="E20" s="5">
        <f>[1]ENRsubsidieOverzicht!L185+[1]ENRsubsidieOverzicht!M185</f>
        <v>167500</v>
      </c>
      <c r="F20" s="5">
        <v>123751.06</v>
      </c>
      <c r="G20" s="4">
        <f t="shared" si="3"/>
        <v>11105617.640000001</v>
      </c>
      <c r="H20" s="9">
        <v>13097.971799999999</v>
      </c>
      <c r="I20" s="5">
        <f t="shared" si="4"/>
        <v>399.38655311504027</v>
      </c>
      <c r="J20" s="3"/>
    </row>
    <row r="21" spans="1:10" x14ac:dyDescent="0.25">
      <c r="A21" s="8">
        <v>2012</v>
      </c>
      <c r="B21" s="3" t="s">
        <v>11</v>
      </c>
      <c r="C21" s="4"/>
      <c r="D21" s="5">
        <v>4999.74</v>
      </c>
      <c r="E21" s="5"/>
      <c r="F21" s="5"/>
      <c r="G21" s="4">
        <f t="shared" si="3"/>
        <v>4999.74</v>
      </c>
      <c r="H21" s="9">
        <v>17.314399999999999</v>
      </c>
      <c r="I21" s="5">
        <f t="shared" si="4"/>
        <v>288.76195536663124</v>
      </c>
      <c r="J21" s="3"/>
    </row>
    <row r="22" spans="1:10" x14ac:dyDescent="0.25">
      <c r="A22" s="8">
        <v>2012</v>
      </c>
      <c r="B22" s="3" t="s">
        <v>12</v>
      </c>
      <c r="C22" s="4">
        <f>[1]ENRsubsidieOverzicht!C187+[1]ENRsubsidieOverzicht!D187</f>
        <v>976970.84</v>
      </c>
      <c r="D22" s="5">
        <v>495932.34</v>
      </c>
      <c r="E22" s="5">
        <f>[1]ENRsubsidieOverzicht!L187+[1]ENRsubsidieOverzicht!M187</f>
        <v>37500</v>
      </c>
      <c r="F22" s="5">
        <v>77004.820000000007</v>
      </c>
      <c r="G22" s="4">
        <f t="shared" si="3"/>
        <v>1510403.18</v>
      </c>
      <c r="H22" s="9">
        <v>1324.8249000000001</v>
      </c>
      <c r="I22" s="5">
        <f t="shared" si="4"/>
        <v>374.33802761406434</v>
      </c>
      <c r="J22" s="3"/>
    </row>
    <row r="23" spans="1:10" s="2" customFormat="1" x14ac:dyDescent="0.25">
      <c r="A23" s="8">
        <v>2012</v>
      </c>
      <c r="B23" s="3" t="s">
        <v>13</v>
      </c>
      <c r="C23" s="4"/>
      <c r="D23" s="5">
        <v>5177.0600000000004</v>
      </c>
      <c r="E23" s="5"/>
      <c r="F23" s="5"/>
      <c r="G23" s="4">
        <f t="shared" si="3"/>
        <v>5177.0600000000004</v>
      </c>
      <c r="H23" s="9">
        <v>15.011799999999999</v>
      </c>
      <c r="I23" s="5">
        <f t="shared" si="4"/>
        <v>344.86603871620997</v>
      </c>
      <c r="J23" s="5"/>
    </row>
    <row r="24" spans="1:10" s="2" customFormat="1" x14ac:dyDescent="0.25">
      <c r="A24" s="8">
        <v>2012</v>
      </c>
      <c r="B24" s="3" t="s">
        <v>14</v>
      </c>
      <c r="C24" s="4"/>
      <c r="D24" s="5">
        <v>49973.34</v>
      </c>
      <c r="E24" s="5"/>
      <c r="F24" s="5"/>
      <c r="G24" s="4">
        <f t="shared" si="3"/>
        <v>49973.34</v>
      </c>
      <c r="H24" s="9">
        <v>137</v>
      </c>
      <c r="I24" s="5">
        <f t="shared" si="4"/>
        <v>364.76890510948903</v>
      </c>
      <c r="J24" s="5"/>
    </row>
    <row r="25" spans="1:10" s="2" customFormat="1" x14ac:dyDescent="0.25">
      <c r="A25" s="8">
        <v>2012</v>
      </c>
      <c r="B25" s="3" t="s">
        <v>15</v>
      </c>
      <c r="C25" s="4">
        <v>30000</v>
      </c>
      <c r="D25" s="5" t="s">
        <v>16</v>
      </c>
      <c r="E25" s="5"/>
      <c r="F25" s="5"/>
      <c r="G25" s="4">
        <f t="shared" si="3"/>
        <v>30000</v>
      </c>
      <c r="H25" s="9" t="s">
        <v>16</v>
      </c>
      <c r="I25" s="5" t="s">
        <v>16</v>
      </c>
      <c r="J25" s="5"/>
    </row>
    <row r="26" spans="1:10" s="2" customFormat="1" x14ac:dyDescent="0.25">
      <c r="A26" s="3"/>
      <c r="B26" s="10" t="s">
        <v>18</v>
      </c>
      <c r="C26" s="11">
        <f>SUM(C16:C25)</f>
        <v>6757000</v>
      </c>
      <c r="D26" s="11">
        <f t="shared" ref="D26:H26" si="5">SUM(D16:D25)</f>
        <v>5969290.1599999992</v>
      </c>
      <c r="E26" s="11">
        <f t="shared" si="5"/>
        <v>250000</v>
      </c>
      <c r="F26" s="11">
        <f t="shared" si="5"/>
        <v>200755.88</v>
      </c>
      <c r="G26" s="11">
        <f t="shared" si="5"/>
        <v>12976290.16</v>
      </c>
      <c r="H26" s="12">
        <f t="shared" si="5"/>
        <v>15118.507299999999</v>
      </c>
      <c r="I26" s="11"/>
      <c r="J26" s="5"/>
    </row>
    <row r="27" spans="1:10" s="2" customFormat="1" x14ac:dyDescent="0.25">
      <c r="A27" s="8">
        <v>2013</v>
      </c>
      <c r="B27" s="3" t="s">
        <v>6</v>
      </c>
      <c r="C27" s="4">
        <f>[1]ENRsubsidieOverzicht!C192+[1]ENRsubsidieOverzicht!D192</f>
        <v>43515.55</v>
      </c>
      <c r="D27" s="5">
        <v>130978.35</v>
      </c>
      <c r="E27" s="5">
        <f>[1]ENRsubsidieOverzicht!L192+[1]ENRsubsidieOverzicht!M192</f>
        <v>45000</v>
      </c>
      <c r="F27" s="5">
        <v>3636.77</v>
      </c>
      <c r="G27" s="4">
        <f>SUM(C27:E27)</f>
        <v>219493.90000000002</v>
      </c>
      <c r="H27" s="9">
        <v>337.30540000000002</v>
      </c>
      <c r="I27" s="5">
        <f t="shared" si="4"/>
        <v>388.30789545616523</v>
      </c>
      <c r="J27" s="5"/>
    </row>
    <row r="28" spans="1:10" s="2" customFormat="1" x14ac:dyDescent="0.25">
      <c r="A28" s="8">
        <v>2013</v>
      </c>
      <c r="B28" s="3" t="s">
        <v>7</v>
      </c>
      <c r="C28" s="4"/>
      <c r="D28" s="5">
        <v>38417.81</v>
      </c>
      <c r="E28" s="5"/>
      <c r="F28" s="5"/>
      <c r="G28" s="4">
        <f t="shared" ref="G28:G36" si="6">SUM(C28:E28)</f>
        <v>38417.81</v>
      </c>
      <c r="H28" s="9">
        <v>98.917699999999996</v>
      </c>
      <c r="I28" s="5">
        <f t="shared" si="4"/>
        <v>388.38155355411618</v>
      </c>
      <c r="J28" s="5"/>
    </row>
    <row r="29" spans="1:10" s="2" customFormat="1" x14ac:dyDescent="0.25">
      <c r="A29" s="8">
        <v>2013</v>
      </c>
      <c r="B29" s="3" t="s">
        <v>8</v>
      </c>
      <c r="C29" s="4"/>
      <c r="D29" s="5">
        <v>3694.01</v>
      </c>
      <c r="E29" s="5"/>
      <c r="F29" s="5"/>
      <c r="G29" s="4">
        <f t="shared" si="6"/>
        <v>3694.01</v>
      </c>
      <c r="H29" s="9">
        <v>13.9383</v>
      </c>
      <c r="I29" s="5">
        <f t="shared" si="4"/>
        <v>265.02586398628245</v>
      </c>
      <c r="J29" s="5"/>
    </row>
    <row r="30" spans="1:10" s="2" customFormat="1" x14ac:dyDescent="0.25">
      <c r="A30" s="8">
        <v>2013</v>
      </c>
      <c r="B30" s="3" t="s">
        <v>9</v>
      </c>
      <c r="C30" s="4"/>
      <c r="D30" s="5">
        <v>47073.919999999998</v>
      </c>
      <c r="E30" s="5"/>
      <c r="F30" s="5">
        <v>6911.52</v>
      </c>
      <c r="G30" s="4">
        <f t="shared" si="6"/>
        <v>47073.919999999998</v>
      </c>
      <c r="H30" s="9">
        <v>100</v>
      </c>
      <c r="I30" s="5">
        <f t="shared" si="4"/>
        <v>470.73919999999998</v>
      </c>
      <c r="J30" s="5"/>
    </row>
    <row r="31" spans="1:10" s="2" customFormat="1" x14ac:dyDescent="0.25">
      <c r="A31" s="8">
        <v>2013</v>
      </c>
      <c r="B31" s="3" t="s">
        <v>10</v>
      </c>
      <c r="C31" s="4">
        <f>[1]ENRsubsidieOverzicht!C196+[1]ENRsubsidieOverzicht!D196</f>
        <v>5750809.75</v>
      </c>
      <c r="D31" s="5">
        <v>5663406.46</v>
      </c>
      <c r="E31" s="5">
        <f>[1]ENRsubsidieOverzicht!L196+[1]ENRsubsidieOverzicht!M196</f>
        <v>162500</v>
      </c>
      <c r="F31" s="5">
        <v>146121.51999999999</v>
      </c>
      <c r="G31" s="4">
        <f t="shared" si="6"/>
        <v>11576716.210000001</v>
      </c>
      <c r="H31" s="9">
        <v>14152.8073</v>
      </c>
      <c r="I31" s="5">
        <f t="shared" si="4"/>
        <v>400.16134890778875</v>
      </c>
      <c r="J31" s="5"/>
    </row>
    <row r="32" spans="1:10" s="2" customFormat="1" x14ac:dyDescent="0.25">
      <c r="A32" s="8">
        <v>2013</v>
      </c>
      <c r="B32" s="3" t="s">
        <v>11</v>
      </c>
      <c r="C32" s="4"/>
      <c r="D32" s="5">
        <v>5080.0200000000004</v>
      </c>
      <c r="E32" s="5"/>
      <c r="F32" s="5"/>
      <c r="G32" s="4">
        <f t="shared" si="6"/>
        <v>5080.0200000000004</v>
      </c>
      <c r="H32" s="9">
        <v>17.314399999999999</v>
      </c>
      <c r="I32" s="5">
        <f t="shared" si="4"/>
        <v>293.39855842535695</v>
      </c>
      <c r="J32" s="5"/>
    </row>
    <row r="33" spans="1:10" s="2" customFormat="1" x14ac:dyDescent="0.25">
      <c r="A33" s="8">
        <v>2013</v>
      </c>
      <c r="B33" s="3" t="s">
        <v>12</v>
      </c>
      <c r="C33" s="4">
        <f>[1]ENRsubsidieOverzicht!C198+[1]ENRsubsidieOverzicht!D198</f>
        <v>941674.70000000007</v>
      </c>
      <c r="D33" s="5">
        <v>543775.54</v>
      </c>
      <c r="E33" s="5">
        <f>[1]ENRsubsidieOverzicht!L198+[1]ENRsubsidieOverzicht!M198</f>
        <v>42500</v>
      </c>
      <c r="F33" s="5"/>
      <c r="G33" s="4">
        <f t="shared" si="6"/>
        <v>1527950.2400000002</v>
      </c>
      <c r="H33" s="9">
        <v>1446.1217999999999</v>
      </c>
      <c r="I33" s="5">
        <f t="shared" si="4"/>
        <v>376.02333358089209</v>
      </c>
      <c r="J33" s="5"/>
    </row>
    <row r="34" spans="1:10" s="2" customFormat="1" x14ac:dyDescent="0.25">
      <c r="A34" s="8">
        <v>2013</v>
      </c>
      <c r="B34" s="3" t="s">
        <v>13</v>
      </c>
      <c r="C34" s="4"/>
      <c r="D34" s="5">
        <v>5260.28</v>
      </c>
      <c r="E34" s="5"/>
      <c r="F34" s="5"/>
      <c r="G34" s="4">
        <f t="shared" si="6"/>
        <v>5260.28</v>
      </c>
      <c r="H34" s="9">
        <v>15.011799999999999</v>
      </c>
      <c r="I34" s="5">
        <f t="shared" si="4"/>
        <v>350.40967772019343</v>
      </c>
      <c r="J34" s="5"/>
    </row>
    <row r="35" spans="1:10" s="2" customFormat="1" x14ac:dyDescent="0.25">
      <c r="A35" s="8">
        <v>2013</v>
      </c>
      <c r="B35" s="3" t="s">
        <v>14</v>
      </c>
      <c r="C35" s="4"/>
      <c r="D35" s="5">
        <v>50776.66</v>
      </c>
      <c r="E35" s="5"/>
      <c r="F35" s="5"/>
      <c r="G35" s="4">
        <f t="shared" si="6"/>
        <v>50776.66</v>
      </c>
      <c r="H35" s="9">
        <v>137</v>
      </c>
      <c r="I35" s="5">
        <f t="shared" si="4"/>
        <v>370.63255474452558</v>
      </c>
      <c r="J35" s="5"/>
    </row>
    <row r="36" spans="1:10" s="2" customFormat="1" x14ac:dyDescent="0.25">
      <c r="A36" s="8">
        <v>2013</v>
      </c>
      <c r="B36" s="3" t="s">
        <v>15</v>
      </c>
      <c r="C36" s="4">
        <v>30000</v>
      </c>
      <c r="D36" s="5" t="s">
        <v>16</v>
      </c>
      <c r="E36" s="5"/>
      <c r="F36" s="5"/>
      <c r="G36" s="4">
        <f t="shared" si="6"/>
        <v>30000</v>
      </c>
      <c r="H36" s="9" t="s">
        <v>16</v>
      </c>
      <c r="I36" s="5" t="s">
        <v>16</v>
      </c>
      <c r="J36" s="5"/>
    </row>
    <row r="37" spans="1:10" s="2" customFormat="1" x14ac:dyDescent="0.25">
      <c r="A37" s="3"/>
      <c r="B37" s="10" t="s">
        <v>19</v>
      </c>
      <c r="C37" s="11">
        <f>SUM(C27:C36)</f>
        <v>6766000</v>
      </c>
      <c r="D37" s="11">
        <f t="shared" ref="D37:H37" si="7">SUM(D27:D36)</f>
        <v>6488463.0499999998</v>
      </c>
      <c r="E37" s="11">
        <f t="shared" si="7"/>
        <v>250000</v>
      </c>
      <c r="F37" s="11">
        <f t="shared" si="7"/>
        <v>156669.81</v>
      </c>
      <c r="G37" s="11">
        <f t="shared" si="7"/>
        <v>13504463.050000001</v>
      </c>
      <c r="H37" s="12">
        <f t="shared" si="7"/>
        <v>16318.416700000002</v>
      </c>
      <c r="I37" s="11"/>
      <c r="J37" s="5"/>
    </row>
    <row r="38" spans="1:10" s="2" customFormat="1" x14ac:dyDescent="0.25">
      <c r="A38" s="8">
        <v>2014</v>
      </c>
      <c r="B38" s="3" t="s">
        <v>6</v>
      </c>
      <c r="C38" s="4">
        <v>45622.02</v>
      </c>
      <c r="D38" s="5">
        <v>130719.26</v>
      </c>
      <c r="E38" s="5">
        <f>[1]ENRsubsidieOverzicht!L203+[1]ENRsubsidieOverzicht!M203</f>
        <v>45000</v>
      </c>
      <c r="F38" s="5">
        <v>3151.11</v>
      </c>
      <c r="G38" s="4">
        <f>SUM(C38:E38)</f>
        <v>221341.28</v>
      </c>
      <c r="H38" s="9">
        <v>349.91410000000002</v>
      </c>
      <c r="I38" s="5">
        <f t="shared" si="4"/>
        <v>373.57528604877592</v>
      </c>
      <c r="J38" s="5"/>
    </row>
    <row r="39" spans="1:10" s="2" customFormat="1" x14ac:dyDescent="0.25">
      <c r="A39" s="8">
        <v>2014</v>
      </c>
      <c r="B39" s="3" t="s">
        <v>7</v>
      </c>
      <c r="C39" s="4"/>
      <c r="D39" s="5">
        <v>37917.660000000003</v>
      </c>
      <c r="E39" s="5"/>
      <c r="F39" s="5"/>
      <c r="G39" s="4">
        <f t="shared" ref="G39:G47" si="8">SUM(C39:E39)</f>
        <v>37917.660000000003</v>
      </c>
      <c r="H39" s="9">
        <v>98.917699999999996</v>
      </c>
      <c r="I39" s="5">
        <f t="shared" si="4"/>
        <v>383.32533004709978</v>
      </c>
      <c r="J39" s="5"/>
    </row>
    <row r="40" spans="1:10" s="2" customFormat="1" x14ac:dyDescent="0.25">
      <c r="A40" s="8">
        <v>2014</v>
      </c>
      <c r="B40" s="3" t="s">
        <v>8</v>
      </c>
      <c r="C40" s="4"/>
      <c r="D40" s="5">
        <v>3698.95</v>
      </c>
      <c r="E40" s="5"/>
      <c r="F40" s="5"/>
      <c r="G40" s="4">
        <f t="shared" si="8"/>
        <v>3698.95</v>
      </c>
      <c r="H40" s="9">
        <v>13.9383</v>
      </c>
      <c r="I40" s="5">
        <f t="shared" si="4"/>
        <v>265.38028310482628</v>
      </c>
      <c r="J40" s="5"/>
    </row>
    <row r="41" spans="1:10" s="2" customFormat="1" x14ac:dyDescent="0.25">
      <c r="A41" s="8">
        <v>2014</v>
      </c>
      <c r="B41" s="3" t="s">
        <v>9</v>
      </c>
      <c r="C41" s="4"/>
      <c r="D41" s="5">
        <v>47136.91</v>
      </c>
      <c r="E41" s="5"/>
      <c r="F41" s="5"/>
      <c r="G41" s="4">
        <f t="shared" si="8"/>
        <v>47136.91</v>
      </c>
      <c r="H41" s="9">
        <v>100</v>
      </c>
      <c r="I41" s="5">
        <f t="shared" si="4"/>
        <v>471.36910000000006</v>
      </c>
      <c r="J41" s="5"/>
    </row>
    <row r="42" spans="1:10" s="2" customFormat="1" x14ac:dyDescent="0.25">
      <c r="A42" s="8">
        <v>2014</v>
      </c>
      <c r="B42" s="3" t="s">
        <v>10</v>
      </c>
      <c r="C42" s="4">
        <v>5525997.7199999997</v>
      </c>
      <c r="D42" s="5">
        <v>5963849.6600000001</v>
      </c>
      <c r="E42" s="5">
        <f>[1]ENRsubsidieOverzicht!L207+[1]ENRsubsidieOverzicht!M207</f>
        <v>170000</v>
      </c>
      <c r="F42" s="5">
        <v>642301.72</v>
      </c>
      <c r="G42" s="4">
        <f t="shared" si="8"/>
        <v>11659847.379999999</v>
      </c>
      <c r="H42" s="9">
        <v>15148.468000000001</v>
      </c>
      <c r="I42" s="5">
        <f t="shared" si="4"/>
        <v>393.69325399769798</v>
      </c>
      <c r="J42" s="5"/>
    </row>
    <row r="43" spans="1:10" s="2" customFormat="1" x14ac:dyDescent="0.25">
      <c r="A43" s="8">
        <v>2014</v>
      </c>
      <c r="B43" s="3" t="s">
        <v>11</v>
      </c>
      <c r="C43" s="4"/>
      <c r="D43" s="5">
        <v>5086.8100000000004</v>
      </c>
      <c r="E43" s="5"/>
      <c r="F43" s="5"/>
      <c r="G43" s="4">
        <f t="shared" si="8"/>
        <v>5086.8100000000004</v>
      </c>
      <c r="H43" s="9">
        <v>17.314399999999999</v>
      </c>
      <c r="I43" s="5">
        <f t="shared" si="4"/>
        <v>293.79071755301948</v>
      </c>
      <c r="J43" s="5"/>
    </row>
    <row r="44" spans="1:10" s="2" customFormat="1" x14ac:dyDescent="0.25">
      <c r="A44" s="8">
        <v>2014</v>
      </c>
      <c r="B44" s="3" t="s">
        <v>12</v>
      </c>
      <c r="C44" s="4">
        <v>873380.26</v>
      </c>
      <c r="D44" s="5">
        <v>687022.97</v>
      </c>
      <c r="E44" s="5">
        <f>[1]ENRsubsidieOverzicht!L209+[1]ENRsubsidieOverzicht!M209</f>
        <v>42500</v>
      </c>
      <c r="F44" s="5"/>
      <c r="G44" s="4">
        <f t="shared" si="8"/>
        <v>1602903.23</v>
      </c>
      <c r="H44" s="9">
        <v>1737.0887</v>
      </c>
      <c r="I44" s="5">
        <f t="shared" si="4"/>
        <v>395.5025267276219</v>
      </c>
      <c r="J44" s="5"/>
    </row>
    <row r="45" spans="1:10" s="2" customFormat="1" x14ac:dyDescent="0.25">
      <c r="A45" s="8">
        <v>2014</v>
      </c>
      <c r="B45" s="3" t="s">
        <v>13</v>
      </c>
      <c r="C45" s="4"/>
      <c r="D45" s="5">
        <v>4737.13</v>
      </c>
      <c r="E45" s="5"/>
      <c r="F45" s="5"/>
      <c r="G45" s="4">
        <f t="shared" si="8"/>
        <v>4737.13</v>
      </c>
      <c r="H45" s="9">
        <v>15.011799999999999</v>
      </c>
      <c r="I45" s="5">
        <f t="shared" si="4"/>
        <v>315.56042579837197</v>
      </c>
      <c r="J45" s="5"/>
    </row>
    <row r="46" spans="1:10" s="2" customFormat="1" x14ac:dyDescent="0.25">
      <c r="A46" s="8">
        <v>2014</v>
      </c>
      <c r="B46" s="3" t="s">
        <v>14</v>
      </c>
      <c r="C46" s="4"/>
      <c r="D46" s="5">
        <v>50844.6</v>
      </c>
      <c r="E46" s="5"/>
      <c r="F46" s="5"/>
      <c r="G46" s="4">
        <f t="shared" si="8"/>
        <v>50844.6</v>
      </c>
      <c r="H46" s="9">
        <v>137</v>
      </c>
      <c r="I46" s="5">
        <f t="shared" si="4"/>
        <v>371.12846715328465</v>
      </c>
      <c r="J46" s="5"/>
    </row>
    <row r="47" spans="1:10" s="2" customFormat="1" x14ac:dyDescent="0.25">
      <c r="A47" s="8">
        <v>2014</v>
      </c>
      <c r="B47" s="3" t="s">
        <v>15</v>
      </c>
      <c r="C47" s="4">
        <v>30000</v>
      </c>
      <c r="D47" s="5" t="s">
        <v>16</v>
      </c>
      <c r="E47" s="5"/>
      <c r="F47" s="5"/>
      <c r="G47" s="4">
        <f t="shared" si="8"/>
        <v>30000</v>
      </c>
      <c r="H47" s="9" t="s">
        <v>16</v>
      </c>
      <c r="I47" s="5" t="s">
        <v>16</v>
      </c>
      <c r="J47" s="5"/>
    </row>
    <row r="48" spans="1:10" s="2" customFormat="1" x14ac:dyDescent="0.25">
      <c r="A48" s="3"/>
      <c r="B48" s="10" t="s">
        <v>20</v>
      </c>
      <c r="C48" s="11">
        <f>SUM(C38:C47)</f>
        <v>6474999.9999999991</v>
      </c>
      <c r="D48" s="11">
        <f t="shared" ref="D48:H48" si="9">SUM(D38:D47)</f>
        <v>6931013.9499999993</v>
      </c>
      <c r="E48" s="11">
        <f t="shared" si="9"/>
        <v>257500</v>
      </c>
      <c r="F48" s="11">
        <f t="shared" si="9"/>
        <v>645452.82999999996</v>
      </c>
      <c r="G48" s="11">
        <f t="shared" si="9"/>
        <v>13663513.950000001</v>
      </c>
      <c r="H48" s="12">
        <f t="shared" si="9"/>
        <v>17617.652999999998</v>
      </c>
      <c r="I48" s="11"/>
      <c r="J48" s="5"/>
    </row>
    <row r="49" spans="1:10" x14ac:dyDescent="0.25">
      <c r="A49" s="3"/>
      <c r="B49" s="3"/>
      <c r="C49" s="4"/>
      <c r="D49" s="5"/>
      <c r="E49" s="5"/>
      <c r="F49" s="5"/>
      <c r="G49" s="4"/>
      <c r="H49" s="3"/>
      <c r="I49" s="3"/>
      <c r="J49" s="3"/>
    </row>
    <row r="50" spans="1:10" x14ac:dyDescent="0.25">
      <c r="A50" s="3"/>
      <c r="B50" s="3"/>
      <c r="C50" s="4"/>
      <c r="D50" s="5"/>
      <c r="E50" s="5"/>
      <c r="F50" s="5"/>
      <c r="G50" s="4"/>
      <c r="H50" s="3"/>
      <c r="I50" s="3"/>
      <c r="J50" s="3"/>
    </row>
    <row r="51" spans="1:10" x14ac:dyDescent="0.25">
      <c r="A51" s="3"/>
      <c r="B51" s="3"/>
      <c r="C51" s="4"/>
      <c r="D51" s="5"/>
      <c r="E51" s="5"/>
      <c r="F51" s="5"/>
      <c r="G51" s="4"/>
      <c r="H51" s="3"/>
      <c r="I51" s="3"/>
      <c r="J51" s="3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&amp;L&amp;"-,Vet"&amp;U&amp;F - &amp;A</oddHeader>
    <oddFooter>&amp;R&amp;"-,Vet"-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ENR_Subsidies 2011-2014</vt:lpstr>
      <vt:lpstr>Blad1</vt:lpstr>
      <vt:lpstr>'ENR_Subsidies 2011-2014'!Afdruktitels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WILLEGHEMS, Peter</dc:creator>
  <cp:lastModifiedBy>Geerts, Hugo</cp:lastModifiedBy>
  <cp:lastPrinted>2015-08-10T09:02:58Z</cp:lastPrinted>
  <dcterms:created xsi:type="dcterms:W3CDTF">2015-07-16T13:49:32Z</dcterms:created>
  <dcterms:modified xsi:type="dcterms:W3CDTF">2015-08-31T23:06:28Z</dcterms:modified>
</cp:coreProperties>
</file>